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EstaPasta_de_trabalho" hidePivotFieldList="1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F:\Pasta Biblioteca\"/>
    </mc:Choice>
  </mc:AlternateContent>
  <bookViews>
    <workbookView xWindow="0" yWindow="0" windowWidth="24000" windowHeight="8910" tabRatio="901"/>
  </bookViews>
  <sheets>
    <sheet name="Alerta" sheetId="1033" r:id="rId1"/>
    <sheet name="PlanilhaBranca" sheetId="1034" r:id="rId2"/>
    <sheet name="Controle" sheetId="2" state="veryHidden" r:id="rId3"/>
    <sheet name="Turmas" sheetId="16" state="veryHidden" r:id="rId4"/>
    <sheet name="TotalFreq" sheetId="1026" state="veryHidden" r:id="rId5"/>
    <sheet name="CadastroNome" sheetId="1027" state="veryHidden" r:id="rId6"/>
    <sheet name="NovoSemEditarCadastroNome" sheetId="1035" state="veryHidden" r:id="rId7"/>
    <sheet name="Grafico1" sheetId="1025" state="veryHidden" r:id="rId8"/>
    <sheet name="Relatorio" sheetId="1028" state="veryHidden" r:id="rId9"/>
    <sheet name="ImprimirUsuariosAssiduos" sheetId="1029" state="veryHidden" r:id="rId10"/>
    <sheet name="ImprimirEstatistica" sheetId="1030" state="veryHidden" r:id="rId11"/>
    <sheet name="BarraProgresso" sheetId="1036" state="veryHidden" r:id="rId12"/>
    <sheet name="TEMP_Turmas" sheetId="1032" state="veryHidden" r:id="rId13"/>
    <sheet name="Temp_UsuariosAssiduos" sheetId="1031" state="veryHidden" r:id="rId14"/>
  </sheets>
  <functionGroups builtInGroupCount="18"/>
  <externalReferences>
    <externalReference r:id="rId15"/>
    <externalReference r:id="rId16"/>
    <externalReference r:id="rId17"/>
  </externalReferences>
  <definedNames>
    <definedName name="_xlnm._FilterDatabase" localSheetId="5" hidden="1">CadastroNome!$T$2:$AF$5213</definedName>
    <definedName name="_xlnm._FilterDatabase" localSheetId="2" hidden="1">Controle!$A$4:$Q$555</definedName>
    <definedName name="_xlnm._FilterDatabase" localSheetId="12" hidden="1">TEMP_Turmas!$A$1:$D$31</definedName>
    <definedName name="_xlnm._FilterDatabase" localSheetId="3" hidden="1">Turmas!$B$6:$G$44</definedName>
    <definedName name="APAGAR">#REF!</definedName>
    <definedName name="_xlnm.Extract" localSheetId="5">CadastroNome!$BE$2:$BQ$2</definedName>
    <definedName name="_xlnm.Extract" localSheetId="2">Controle!$BE$4:$BU$4</definedName>
    <definedName name="_xlnm.Extract" localSheetId="12">TEMP_Turmas!$AA$1:$AD$1</definedName>
    <definedName name="_xlnm.Extract" localSheetId="3">Turmas!$L$6:$Q$6</definedName>
    <definedName name="_xlnm.Print_Area" localSheetId="10">ImprimirEstatistica!$A$1:$K$212</definedName>
    <definedName name="_xlnm.Print_Area" localSheetId="9">ImprimirUsuariosAssiduos!$B$1:$H$73</definedName>
    <definedName name="_xlnm.Print_Area" localSheetId="8">Relatorio!$B$1:$Q$5</definedName>
    <definedName name="Catálogo" localSheetId="10">[1]Turmas!$B$7:$F$98468</definedName>
    <definedName name="Catálogo" localSheetId="9">[2]Títulos!$B$7:$F$98463</definedName>
    <definedName name="Catálogo" localSheetId="8">[2]Títulos!$B$7:$F$98463</definedName>
    <definedName name="Catálogo" localSheetId="12">[3]Turmas!$B$7:$F$98468</definedName>
    <definedName name="Catálogo" localSheetId="13">[1]Turmas!$B$7:$F$98468</definedName>
    <definedName name="Catálogo">Turmas!$B$7:$F$98397</definedName>
    <definedName name="ControlePedidos">Controle!$A$5:$M$255</definedName>
    <definedName name="_xlnm.Criteria" localSheetId="5">CadastroNome!$BR$2:$BR$3</definedName>
    <definedName name="_xlnm.Criteria" localSheetId="2">Controle!$BV$4:$BV$5</definedName>
    <definedName name="_xlnm.Criteria" localSheetId="12">TEMP_Turmas!$AE$1:$AH$4</definedName>
    <definedName name="_xlnm.Criteria" localSheetId="3">Turmas!$S$6:$S$7</definedName>
    <definedName name="Dados" localSheetId="0">#REF!</definedName>
    <definedName name="Dados" localSheetId="11">#REF!</definedName>
    <definedName name="Dados" localSheetId="6">#REF!</definedName>
    <definedName name="Dados" localSheetId="1">#REF!</definedName>
    <definedName name="Dados">#REF!</definedName>
    <definedName name="DataPedido">Controle!$B$5:$B$165</definedName>
    <definedName name="PreçoCatalg_PnlhContr">Controle!$P:$P</definedName>
    <definedName name="_xlnm.Print_Titles" localSheetId="10">ImprimirEstatistica!$1:$1</definedName>
    <definedName name="_xlnm.Print_Titles" localSheetId="9">ImprimirUsuariosAssiduos!$1:$4</definedName>
    <definedName name="_xlnm.Print_Titles" localSheetId="8">Relatorio!$1:$2</definedName>
    <definedName name="ValorPG_PnlhContr">Controle!$O:$O</definedName>
  </definedNames>
  <calcPr calcId="162913"/>
  <fileRecoveryPr autoRecover="0"/>
</workbook>
</file>

<file path=xl/calcChain.xml><?xml version="1.0" encoding="utf-8"?>
<calcChain xmlns="http://schemas.openxmlformats.org/spreadsheetml/2006/main">
  <c r="Q7" i="1025" l="1"/>
  <c r="U7" i="1025"/>
  <c r="U8" i="1025"/>
  <c r="U10" i="1025"/>
  <c r="U11" i="1025"/>
  <c r="U12" i="1025"/>
  <c r="U13" i="1025"/>
  <c r="U25" i="1025"/>
  <c r="U23" i="1025"/>
  <c r="U9" i="1025"/>
  <c r="U14" i="1025"/>
  <c r="U15" i="1025"/>
  <c r="U16" i="1025"/>
  <c r="U27" i="1025"/>
  <c r="U24" i="1025"/>
  <c r="U17" i="1025"/>
  <c r="U18" i="1025"/>
  <c r="U19" i="1025"/>
  <c r="U26" i="1025"/>
  <c r="U20" i="1025"/>
  <c r="U21" i="1025"/>
  <c r="U22" i="1025"/>
  <c r="AG7" i="1025"/>
  <c r="AG8" i="1025"/>
  <c r="AC7" i="1025"/>
  <c r="AC8" i="1025"/>
  <c r="N17" i="1025" l="1"/>
  <c r="N16" i="1025"/>
  <c r="N15" i="1025"/>
  <c r="N14" i="1025"/>
  <c r="N13" i="1025"/>
  <c r="N12" i="1025"/>
  <c r="N11" i="1025"/>
  <c r="N10" i="1025"/>
  <c r="N9" i="1025"/>
  <c r="N8" i="1025"/>
  <c r="N7" i="1025"/>
  <c r="N6" i="1025"/>
  <c r="M17" i="1025"/>
  <c r="H17" i="1025"/>
  <c r="M16" i="1025"/>
  <c r="H16" i="1025"/>
  <c r="M15" i="1025"/>
  <c r="H15" i="1025"/>
  <c r="M14" i="1025"/>
  <c r="H14" i="1025"/>
  <c r="M13" i="1025"/>
  <c r="H13" i="1025"/>
  <c r="M12" i="1025"/>
  <c r="H12" i="1025"/>
  <c r="M11" i="1025"/>
  <c r="H11" i="1025"/>
  <c r="M10" i="1025"/>
  <c r="H10" i="1025"/>
  <c r="M9" i="1025"/>
  <c r="H9" i="1025"/>
  <c r="M8" i="1025"/>
  <c r="H8" i="1025"/>
  <c r="M7" i="1025"/>
  <c r="H7" i="1025"/>
  <c r="M6" i="1025"/>
  <c r="H6" i="1025"/>
  <c r="L17" i="1025"/>
  <c r="G17" i="1025"/>
  <c r="L16" i="1025"/>
  <c r="G16" i="1025"/>
  <c r="L15" i="1025"/>
  <c r="G15" i="1025"/>
  <c r="L14" i="1025"/>
  <c r="G14" i="1025"/>
  <c r="L13" i="1025"/>
  <c r="G13" i="1025"/>
  <c r="L12" i="1025"/>
  <c r="G12" i="1025"/>
  <c r="L11" i="1025"/>
  <c r="G11" i="1025"/>
  <c r="L10" i="1025"/>
  <c r="G10" i="1025"/>
  <c r="L9" i="1025"/>
  <c r="G9" i="1025"/>
  <c r="L8" i="1025"/>
  <c r="G8" i="1025"/>
  <c r="L7" i="1025"/>
  <c r="G7" i="1025"/>
  <c r="L6" i="1025"/>
  <c r="G6" i="1025"/>
  <c r="K17" i="1025"/>
  <c r="F17" i="1025"/>
  <c r="K16" i="1025"/>
  <c r="F16" i="1025"/>
  <c r="K15" i="1025"/>
  <c r="F15" i="1025"/>
  <c r="K14" i="1025"/>
  <c r="F14" i="1025"/>
  <c r="K13" i="1025"/>
  <c r="F13" i="1025"/>
  <c r="K12" i="1025"/>
  <c r="F12" i="1025"/>
  <c r="K11" i="1025"/>
  <c r="F11" i="1025"/>
  <c r="K10" i="1025"/>
  <c r="F10" i="1025"/>
  <c r="K9" i="1025"/>
  <c r="F9" i="1025"/>
  <c r="K8" i="1025"/>
  <c r="F8" i="1025"/>
  <c r="K7" i="1025"/>
  <c r="F7" i="1025"/>
  <c r="K6" i="1025"/>
  <c r="F6" i="1025"/>
  <c r="F15" i="1026"/>
  <c r="F14" i="1026"/>
  <c r="F13" i="1026"/>
  <c r="F12" i="1026"/>
  <c r="F11" i="1026"/>
  <c r="F10" i="1026"/>
  <c r="F9" i="1026"/>
  <c r="F8" i="1026"/>
  <c r="F7" i="1026"/>
  <c r="F6" i="1026"/>
  <c r="F5" i="1026"/>
  <c r="F4" i="1026"/>
  <c r="Q6" i="1025" l="1"/>
  <c r="Q8" i="1025" s="1"/>
  <c r="K23" i="1025" s="1"/>
  <c r="U6" i="1025"/>
  <c r="U28" i="1025" s="1"/>
  <c r="K24" i="1025" s="1"/>
  <c r="AG6" i="1025"/>
  <c r="AG9" i="1025" s="1"/>
  <c r="K27" i="1025" s="1"/>
  <c r="U5" i="2" l="1"/>
  <c r="U6" i="2" l="1"/>
  <c r="U7" i="2" s="1"/>
  <c r="BC2" i="2"/>
  <c r="BB2" i="2"/>
  <c r="AC6" i="1025"/>
  <c r="AC9" i="1025" s="1"/>
  <c r="K26" i="1025" s="1"/>
  <c r="Y6" i="1025"/>
  <c r="Y7" i="1025" s="1"/>
  <c r="K25" i="1025" s="1"/>
  <c r="C25" i="1025"/>
  <c r="C24" i="1025"/>
  <c r="C23" i="1025"/>
  <c r="C17" i="1025"/>
  <c r="C16" i="1025"/>
  <c r="C15" i="1025"/>
  <c r="C14" i="1025"/>
  <c r="C13" i="1025"/>
  <c r="C12" i="1025"/>
  <c r="C11" i="1025"/>
  <c r="C10" i="1025"/>
  <c r="C9" i="1025"/>
  <c r="C8" i="1025"/>
  <c r="C7" i="1025"/>
  <c r="C6" i="1025"/>
  <c r="CC1" i="2"/>
  <c r="U8" i="2" l="1"/>
  <c r="U9" i="2" s="1"/>
  <c r="C26" i="1025"/>
  <c r="C18" i="1025"/>
  <c r="F16" i="1026"/>
  <c r="N18" i="1025"/>
  <c r="H18" i="1025"/>
  <c r="G18" i="1025"/>
  <c r="M18" i="1025"/>
  <c r="K18" i="1025"/>
  <c r="F18" i="1025"/>
  <c r="L18" i="1025"/>
  <c r="U10" i="2" l="1"/>
  <c r="U11" i="2" s="1"/>
  <c r="K28" i="1025"/>
  <c r="U12" i="2" l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l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</calcChain>
</file>

<file path=xl/sharedStrings.xml><?xml version="1.0" encoding="utf-8"?>
<sst xmlns="http://schemas.openxmlformats.org/spreadsheetml/2006/main" count="17237" uniqueCount="1546">
  <si>
    <t>FUNCIONÁRIO</t>
  </si>
  <si>
    <t>OUTROS</t>
  </si>
  <si>
    <t>Total Geral</t>
  </si>
  <si>
    <t>Qtde.</t>
  </si>
  <si>
    <t>ITEM</t>
  </si>
  <si>
    <t>CÓDIGO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</si>
  <si>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</si>
  <si>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</si>
  <si>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</si>
  <si>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</si>
  <si>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</si>
  <si>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</si>
  <si>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</si>
  <si>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</si>
  <si>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</si>
  <si>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</si>
  <si>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</si>
  <si>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</si>
  <si>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</si>
  <si>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</t>
  </si>
  <si>
    <t>** NÃO APAGAR A LINHA 5 AO INICIAR UM NOVO ANO **</t>
  </si>
  <si>
    <t>FIC</t>
  </si>
  <si>
    <t>CAI</t>
  </si>
  <si>
    <t>CT</t>
  </si>
  <si>
    <t>TURMA</t>
  </si>
  <si>
    <t>CURSO</t>
  </si>
  <si>
    <t>FIC  - Formação Inicial e Continuada</t>
  </si>
  <si>
    <t>ATIVIDADE</t>
  </si>
  <si>
    <t>Internet</t>
  </si>
  <si>
    <t>Leitura</t>
  </si>
  <si>
    <t>Empr./Devol</t>
  </si>
  <si>
    <t>PERÍODO</t>
  </si>
  <si>
    <t>Data</t>
  </si>
  <si>
    <t>Turma</t>
  </si>
  <si>
    <t>Nome</t>
  </si>
  <si>
    <t>Manhã</t>
  </si>
  <si>
    <t>Tarde</t>
  </si>
  <si>
    <t>Noite</t>
  </si>
  <si>
    <t>Leitura/Mesas de Estudo</t>
  </si>
  <si>
    <t>Empr./Devol. de Livros</t>
  </si>
  <si>
    <t>SN-CAI</t>
  </si>
  <si>
    <t>SN-CT</t>
  </si>
  <si>
    <t>Sugestões, elogios, ou críticas</t>
  </si>
  <si>
    <t>Nível</t>
  </si>
  <si>
    <t>Curso</t>
  </si>
  <si>
    <t>Hora</t>
  </si>
  <si>
    <t>NÍVEL</t>
  </si>
  <si>
    <t>Período</t>
  </si>
  <si>
    <t>Atividade</t>
  </si>
  <si>
    <t>SN</t>
  </si>
  <si>
    <t>Funcionário</t>
  </si>
  <si>
    <t>NIF</t>
  </si>
  <si>
    <t>Outros</t>
  </si>
  <si>
    <t>Perfil</t>
  </si>
  <si>
    <t>Aula</t>
  </si>
  <si>
    <t>Aula Pesquisa</t>
  </si>
  <si>
    <t>FILTRO PARA DATAS</t>
  </si>
  <si>
    <t>FILTRO PARA NOMES</t>
  </si>
  <si>
    <t>Total_Dia</t>
  </si>
  <si>
    <t>FILTRO PARA NIF</t>
  </si>
  <si>
    <t>FILTRO PARA PERFIL</t>
  </si>
  <si>
    <t>Aula de Pesquisa</t>
  </si>
  <si>
    <t>QUANDO ZERAR NO INÍCIO DE CADA SEMESTRE, CUIDADO P/ NÃO APAGAR OS CABEÇALHOS ...</t>
  </si>
  <si>
    <t>NÃO APAGAR</t>
  </si>
  <si>
    <t>NIF"s ordenados</t>
  </si>
  <si>
    <t>Tabela de Cadastro de Turmas</t>
  </si>
  <si>
    <t>Alunos</t>
  </si>
  <si>
    <t>Funcionários</t>
  </si>
  <si>
    <t>Elaborado por: Edésio Santana de Almeida Filho - Bibliotecário</t>
  </si>
  <si>
    <t>FILTRO PARA NOME e DATA</t>
  </si>
  <si>
    <t>*EDES</t>
  </si>
  <si>
    <t>Relatório de Frequência da Biblioteca</t>
  </si>
  <si>
    <t>Filtro duplo</t>
  </si>
  <si>
    <t/>
  </si>
  <si>
    <t>ALUNO(A)</t>
  </si>
  <si>
    <t>Parabéns - Registro dos usuários mais assíduos da Biblioteca</t>
  </si>
  <si>
    <t>Filtro triplo</t>
  </si>
  <si>
    <t>Mensagens respondidas</t>
  </si>
  <si>
    <t>Status</t>
  </si>
  <si>
    <t>Mensagem</t>
  </si>
  <si>
    <t>Resposta</t>
  </si>
  <si>
    <t>1MA</t>
  </si>
  <si>
    <t>Sup</t>
  </si>
  <si>
    <t>SN-Sup</t>
  </si>
  <si>
    <t>Engenharia da Qualidade e Produtividade</t>
  </si>
  <si>
    <t>Tecnologia em Mecânica de Precisão</t>
  </si>
  <si>
    <t>Mecânica de Precisão</t>
  </si>
  <si>
    <t>Assistente Técnico de Venda</t>
  </si>
  <si>
    <t>PERFIL</t>
  </si>
  <si>
    <t>-</t>
  </si>
  <si>
    <t>FILTRO</t>
  </si>
  <si>
    <t>SN-Pós</t>
  </si>
  <si>
    <t>Pós</t>
  </si>
  <si>
    <t>PÓS</t>
  </si>
  <si>
    <t>SUPERIOR</t>
  </si>
  <si>
    <t>POS1</t>
  </si>
  <si>
    <t>POS2</t>
  </si>
  <si>
    <t>POS3</t>
  </si>
  <si>
    <t>TE1</t>
  </si>
  <si>
    <t>TE2</t>
  </si>
  <si>
    <t>TE3</t>
  </si>
  <si>
    <t>2MA</t>
  </si>
  <si>
    <t>3MA</t>
  </si>
  <si>
    <t>4MA</t>
  </si>
  <si>
    <t>1MC</t>
  </si>
  <si>
    <t>2MC</t>
  </si>
  <si>
    <t>3MC</t>
  </si>
  <si>
    <t>4MC</t>
  </si>
  <si>
    <t>1ME</t>
  </si>
  <si>
    <t>2ME</t>
  </si>
  <si>
    <t>3ME</t>
  </si>
  <si>
    <t>4ME</t>
  </si>
  <si>
    <t>ATV-M1</t>
  </si>
  <si>
    <t>ATV-T1</t>
  </si>
  <si>
    <t>SN-FIC</t>
  </si>
  <si>
    <t>Formação Inicial e Continuada</t>
  </si>
  <si>
    <t xml:space="preserve">ALUNO(A) </t>
  </si>
  <si>
    <t>ANELTON RIBEIRO</t>
  </si>
  <si>
    <t>WADSON DE ALMEIDA SOUSA</t>
  </si>
  <si>
    <t>LUCAS ASSIS SILVA</t>
  </si>
  <si>
    <t>LUCAS UMBELINO DA SILVA</t>
  </si>
  <si>
    <t>VICTOR MONTEIRO VALERIO</t>
  </si>
  <si>
    <t xml:space="preserve">GUSTAVO ELIAS MARTINS SILVA </t>
  </si>
  <si>
    <t>DALGO PINHEIRO DE OLLIVEIRA</t>
  </si>
  <si>
    <t>KLEWERTON DOS SANTOS FERNANDES</t>
  </si>
  <si>
    <t>EDSON FERREIRA DE ALMEIDA</t>
  </si>
  <si>
    <t>HENRIQUE RODRIGUES PEREIRA</t>
  </si>
  <si>
    <t>THIAGO SILVA CARDOSO</t>
  </si>
  <si>
    <t>LUCAS DE BRITO MACHADO</t>
  </si>
  <si>
    <t>LUCAS AMARAL MASSI</t>
  </si>
  <si>
    <t>LEONARDO CAPUCHI DA SILVA</t>
  </si>
  <si>
    <t>YURI DOS SANTOS OLIVEIRA</t>
  </si>
  <si>
    <t>WILLIAM OLIVEIRA DOS SANTOS</t>
  </si>
  <si>
    <t>MARCO AURELIO DOS ANJOS DE SOUZA</t>
  </si>
  <si>
    <t>PEDRO HENRIQUE RAMOS NASCIMENTO</t>
  </si>
  <si>
    <t>WELLINGTON FERREIRA SANTOS</t>
  </si>
  <si>
    <t>MARIA FERNANDA BARBOSA ALVES DOS SANTOS</t>
  </si>
  <si>
    <t>GABRIEL BERNARDINO DA SILVA</t>
  </si>
  <si>
    <t>EZEQUIAS FERNANDES AMORIM</t>
  </si>
  <si>
    <t>RAFAEL FRANCISCO LEMOS DE OLIVEIRA</t>
  </si>
  <si>
    <t>IVETE MARIA DE SOUZA JACOBSEN</t>
  </si>
  <si>
    <t>ANA CECILIA GUIMARAES MUNHOZ</t>
  </si>
  <si>
    <t>AMANDA DE SOUZA RODRIGUES</t>
  </si>
  <si>
    <t>FERNANDA MARTINS QUEIROZ</t>
  </si>
  <si>
    <t>JOAO VITOR JESUS SANTOS</t>
  </si>
  <si>
    <t>THIAGO RIBEIRO TORO BATISTA</t>
  </si>
  <si>
    <t>VITOR SAMPAIO MARTINS</t>
  </si>
  <si>
    <t>HELTON MARCELO FREITAS LIMA</t>
  </si>
  <si>
    <t>MONICA BARBOSA DE LIMA</t>
  </si>
  <si>
    <t xml:space="preserve">GUSTAVO SOARES DOMINGUES </t>
  </si>
  <si>
    <t>LUCAS COSTA SILVA</t>
  </si>
  <si>
    <t>CARLOS ANDRE DA SILVA ANDRADE</t>
  </si>
  <si>
    <t>DANIEL CARESMA SILVA</t>
  </si>
  <si>
    <t xml:space="preserve">HIAN PEREIRA LOPES </t>
  </si>
  <si>
    <t>WILLIANS NEVES RODRIGUES</t>
  </si>
  <si>
    <t>KAYC BAREA DE OLIVEIRA</t>
  </si>
  <si>
    <t>RODNEY FARIAS DE ANDRADE</t>
  </si>
  <si>
    <t>VITOR DOS BATISTA DOS SANTOS</t>
  </si>
  <si>
    <t>EZEQUIEL BATISTA DE ARAUJO</t>
  </si>
  <si>
    <t>ANDRE VITOR NUNES SILVA</t>
  </si>
  <si>
    <t>CLAITON APARECIDO FERREIRA DE JESUS</t>
  </si>
  <si>
    <t>GUILHERME NAVARRO LUZ</t>
  </si>
  <si>
    <t xml:space="preserve">JAIRO DOS SANTOS SALUSTIANO </t>
  </si>
  <si>
    <t>GABRIEL MOREIRA ANTONIO</t>
  </si>
  <si>
    <t>DIEGO ONORIO LIMA</t>
  </si>
  <si>
    <t>GABRIEL AMANCIO MATOS FEITOSA</t>
  </si>
  <si>
    <t>DANILO PEREIRA TEIXEIRA</t>
  </si>
  <si>
    <t>GUILHERME DE SOUZA</t>
  </si>
  <si>
    <t>EDUARDO ALVES BARRETO DA COSTA</t>
  </si>
  <si>
    <t>FRANCISCO DE ASSIS CARDOSO DA COSTA</t>
  </si>
  <si>
    <t>IGOR VENTURA CAMARGO</t>
  </si>
  <si>
    <t>CHRYSTIAN DE LIMA GILIOLI</t>
  </si>
  <si>
    <t>FELIPE DA SILVA RAMOS</t>
  </si>
  <si>
    <t>TAYLON DENER SILVEIRA FERREIRA</t>
  </si>
  <si>
    <t xml:space="preserve">MATEUS FERREIRA DOS SANTOS </t>
  </si>
  <si>
    <t>IVO DA SILVA MACEDO</t>
  </si>
  <si>
    <t>GABRIEL SILVA OLIVEIRA</t>
  </si>
  <si>
    <t>FABIO CESAR ZOCCHIO</t>
  </si>
  <si>
    <t>AMARILDO DONIZETI FERREIRA</t>
  </si>
  <si>
    <t>JOAO FELIPPE BEZERRA RISTORI</t>
  </si>
  <si>
    <t>ERIK FARIAS RODRIGUES</t>
  </si>
  <si>
    <t xml:space="preserve">DANIEL FERREIRA DA SILVA DIAS </t>
  </si>
  <si>
    <t>DANIEL  CARESMA SILVA</t>
  </si>
  <si>
    <t>DENIS IGOR ALCANTARA CARVALHO</t>
  </si>
  <si>
    <t>HENRIQUE RODRIGUES HESSEL</t>
  </si>
  <si>
    <t>LUCAS SANTOS CARDOSO</t>
  </si>
  <si>
    <t>GEOVANNE SILVA PEREIRA</t>
  </si>
  <si>
    <t>KEDLEY FELIPI LONGHI BIANCHI DOS SANTOS</t>
  </si>
  <si>
    <t>CARLOS ALBERTO FINARDE JUNIOR</t>
  </si>
  <si>
    <t>YAGO BARBOSA BASTOS</t>
  </si>
  <si>
    <t xml:space="preserve">ANDERSON WILLIAN SILVA PEREIRA DE SOUZA </t>
  </si>
  <si>
    <t xml:space="preserve">KLEBER CAMARGO CORREA </t>
  </si>
  <si>
    <t xml:space="preserve">GUILHERME APARECIDO SILVA DE ALCANTARA </t>
  </si>
  <si>
    <t>FELIPE CARVALHO DE OLIVEIRA</t>
  </si>
  <si>
    <t>FERNANDO DOS SANTOS COSTA</t>
  </si>
  <si>
    <t>GABRIEL CARDOSO DE OLIVEIRA</t>
  </si>
  <si>
    <t>DANIEL CAMISA NOVA SILVA</t>
  </si>
  <si>
    <t>JAYLSON DO NASCIMENTO LIMA</t>
  </si>
  <si>
    <t>LUCAS NASCIMENTO FRANCO</t>
  </si>
  <si>
    <t>JOAO DE OLIVEIRA SANTOS</t>
  </si>
  <si>
    <t>LUIZ FELIPE FRANÇA LIMA SILVA</t>
  </si>
  <si>
    <t>GUILHERME NUNES ROCHA</t>
  </si>
  <si>
    <t>GENIL GUSTAVO PEREIRA DA SILVA</t>
  </si>
  <si>
    <t>JONATHAN JUAN GUIDO DE SOUSA</t>
  </si>
  <si>
    <t>WILSON RODRIGUES MARTINS JUNIOR</t>
  </si>
  <si>
    <t xml:space="preserve">GIOVANNI IZZO DE OLIVEIRA </t>
  </si>
  <si>
    <t>EDER LUIZ RIBEIRO DA SILVA</t>
  </si>
  <si>
    <t>ERIC MANOEL DOS SANTOS</t>
  </si>
  <si>
    <t>MARCOS VINICIUS NEVES DE OLIVEIRA</t>
  </si>
  <si>
    <t>JOSE HEROINO DE SOUSA</t>
  </si>
  <si>
    <t>CAIO DA SILVA FERNANDES</t>
  </si>
  <si>
    <t>ITALO BARBOSA DE MOURA</t>
  </si>
  <si>
    <t>RODRIGO DE SANTANA</t>
  </si>
  <si>
    <t xml:space="preserve">CARLOS EDUARDO SILVA BARBOSA </t>
  </si>
  <si>
    <t>MARCELA ZINA P O SIMAO</t>
  </si>
  <si>
    <t>DOUGLAS VENANCIO SANTANA</t>
  </si>
  <si>
    <t>YGOR OLIVEIRA ALANCAR SILVA</t>
  </si>
  <si>
    <t>VICTOR MANOEL LESSA REIS</t>
  </si>
  <si>
    <t>GABRIEL DOS SANTOS MOREIRA</t>
  </si>
  <si>
    <t>MICHEL FERREIRA DOS SANTOS</t>
  </si>
  <si>
    <t>JOAO PAULO MUNIZ DE CARVALHO</t>
  </si>
  <si>
    <t>WNADIR JULIO DE SOUZA JUNIOR</t>
  </si>
  <si>
    <t>RICARDO NICOLAS MAIA GUANABENS</t>
  </si>
  <si>
    <t>MATHEUS DOS SANTOS LOPES BURITI</t>
  </si>
  <si>
    <t>WESLEY RAMOS BATISTA</t>
  </si>
  <si>
    <t>KAREN CRISTINA SANTOS SOUZA</t>
  </si>
  <si>
    <t>GUILHERME WALLACE DE SOUZA MORAES</t>
  </si>
  <si>
    <t>ANTONIO MARCOS ZABARELLI GOIANA</t>
  </si>
  <si>
    <t>JOSE ARTHUR SILVA MACHADO</t>
  </si>
  <si>
    <t>DAVI NUNES DE SOUSA</t>
  </si>
  <si>
    <t>GUSTAVO LIMA</t>
  </si>
  <si>
    <t>GABRIEL FELIPE LIMA</t>
  </si>
  <si>
    <t>CAIO BENICIO REESE DOS SANTOS</t>
  </si>
  <si>
    <t>HALLYSON NOGUEIRA PEREIRA</t>
  </si>
  <si>
    <t>SAMUEL ALBUQUERQUE LINS</t>
  </si>
  <si>
    <t>GUSTAVO OLIVEIRA CALDAS</t>
  </si>
  <si>
    <t>ADOLFO MARITNS DE SOUSA</t>
  </si>
  <si>
    <t>FERNANDO MONTEIRO DA SILVA</t>
  </si>
  <si>
    <t>TALES GOMES DE CASTRO</t>
  </si>
  <si>
    <t>DANIEL DE ABREU HESSEL</t>
  </si>
  <si>
    <t>MATHEUS SIEPALSKI RIBAS</t>
  </si>
  <si>
    <t>LUCAS ESTEVAM DIAS</t>
  </si>
  <si>
    <t>CARLOS EDUARDO PALERMO ZANELATO</t>
  </si>
  <si>
    <t>ALLAN FRANÇA LEONARDO GOMES</t>
  </si>
  <si>
    <t>ENILO MACHADO MENDES</t>
  </si>
  <si>
    <t>ERICK FARIAS RODDRIGUES</t>
  </si>
  <si>
    <t>GILBERTO CORREIA PEREIRA JUNIOR</t>
  </si>
  <si>
    <t>GUILHERME ABREU SOUZA</t>
  </si>
  <si>
    <t>GUILHERME DUARTE DE LIMA</t>
  </si>
  <si>
    <t>GUILHERME LOURENÇO DE SANTANA AFONSO</t>
  </si>
  <si>
    <t>VINICIUS ANDRE DUARTE CAPUTO ALVES</t>
  </si>
  <si>
    <t>IGOR GUSTAVO ALVES FRANÇOZO</t>
  </si>
  <si>
    <t>RAFAEL SOARES</t>
  </si>
  <si>
    <t>WASHINGTON LUIZ DOS SANTOS</t>
  </si>
  <si>
    <t>LUCAS MARIO DE JESUS</t>
  </si>
  <si>
    <t>PEDRO HENRIQUE GODOY SANTOS</t>
  </si>
  <si>
    <t>GIOVANNI ZOLLO</t>
  </si>
  <si>
    <t>MATHEUS GUILHERME TASSI SOARES BARBOSA</t>
  </si>
  <si>
    <t>FABRICIO BARROS SILVA</t>
  </si>
  <si>
    <t xml:space="preserve">DANIEL MATHIELLO CLE </t>
  </si>
  <si>
    <t>MARCOS VINICIUS DO CARMO VELOSO</t>
  </si>
  <si>
    <t>HIGOR AUGUSTO MOTA DA SILVA</t>
  </si>
  <si>
    <t>ANDREW RAMOS COSINI</t>
  </si>
  <si>
    <t>BRUNO DE SOUZA SILVA</t>
  </si>
  <si>
    <t>AUGUSTO DIMAS COSTA OLIVEIRA</t>
  </si>
  <si>
    <t>JESSE LUIZ GUSSON</t>
  </si>
  <si>
    <t>MATEUS EDIVAL SINEZIO</t>
  </si>
  <si>
    <t>VITOR PALOMBARINI</t>
  </si>
  <si>
    <t>DANIEL SOARES DE SOUZA</t>
  </si>
  <si>
    <t>ALEXANDRE LEANDRO DA SILVA</t>
  </si>
  <si>
    <t>CLEITON DE OLIVEIRA</t>
  </si>
  <si>
    <t>DOUGLAS SIQUEIRA LEONEL</t>
  </si>
  <si>
    <t>GUILHERME WALLACE DE SOUSA MORAES</t>
  </si>
  <si>
    <t>HALLYSSON NOGUEIRA PEREIRA</t>
  </si>
  <si>
    <t>YGOR DE OLIVEIRA ALENCAR SILVA</t>
  </si>
  <si>
    <t>ANTONIO ALVES DE BRITO</t>
  </si>
  <si>
    <t>THIAO SILVA CARDOSO</t>
  </si>
  <si>
    <t>OTHON FIGUEIREDO</t>
  </si>
  <si>
    <t>DIARLES MEDEIROS LIMA</t>
  </si>
  <si>
    <t>CLAUDIO DOS SANTOS</t>
  </si>
  <si>
    <t>LUCAS RODRIGUES DE OLIVEIRA</t>
  </si>
  <si>
    <t>WILLIAM VITORINO DA SILVA</t>
  </si>
  <si>
    <t>RIQUELLY CUSTODIO SULZ</t>
  </si>
  <si>
    <t>MARIA TEREZA DA SILVA ROQUE</t>
  </si>
  <si>
    <t>THIAGO CANTANHEDE DE MATOS</t>
  </si>
  <si>
    <t>RAFAEL KAZUTO UTINO OLIVEIRA</t>
  </si>
  <si>
    <t xml:space="preserve">EDSON DIAS PEREIRA </t>
  </si>
  <si>
    <t>AUGUSTO BRITO SANTOS</t>
  </si>
  <si>
    <t xml:space="preserve">LUCAS CARREIRO CARVALHO </t>
  </si>
  <si>
    <t>VICTOR YAGO BERTI TRUIZ</t>
  </si>
  <si>
    <t>LETICIA SILVA DO NASCIMENTO</t>
  </si>
  <si>
    <t xml:space="preserve">LINCOLN APARECIDO CAMPOS DE ALMEIDA </t>
  </si>
  <si>
    <t>ALLAFY GABRIEL PICANÇO SILVA</t>
  </si>
  <si>
    <t>exelente</t>
  </si>
  <si>
    <t>GUSTAVO LIMA MESQUITA DE FREITAS</t>
  </si>
  <si>
    <t>LUIS HENRIQUE SILVA RICARTE</t>
  </si>
  <si>
    <t>AMAURY DE SOUZA SILVA</t>
  </si>
  <si>
    <t>GUILHERME DA SILVA MATOS</t>
  </si>
  <si>
    <t>MARCIO SOUZA SANTOS</t>
  </si>
  <si>
    <t>GABRIEL DA SILVA LEITE</t>
  </si>
  <si>
    <t>KAIQUE FRANÇA LIBERATO RIBEIRO</t>
  </si>
  <si>
    <t>LUCAS DOS SANTOS DA COSTA</t>
  </si>
  <si>
    <t>DANIEL MELLO MARTINS</t>
  </si>
  <si>
    <t>MARCOS JOSE CHAVES</t>
  </si>
  <si>
    <t>SERGIO SANTOS DA ANUNCIAÇAO</t>
  </si>
  <si>
    <t>LEONARDO SANTOS PEREIRA</t>
  </si>
  <si>
    <t>ANDERSON VICENCIA DO NASCIMENTO</t>
  </si>
  <si>
    <t xml:space="preserve">MARIA GABRIELLA </t>
  </si>
  <si>
    <t>AGNO CABRAL DA SILVA</t>
  </si>
  <si>
    <t>DANIE MELLO MARTINS</t>
  </si>
  <si>
    <t>DIOGO DEFACIO DOS SANTOS FERREIRA</t>
  </si>
  <si>
    <t xml:space="preserve">WANDIR JULIO DE SOUZA JUNIOR </t>
  </si>
  <si>
    <t>CAROLINA ALMDEIDA DE SOUZA</t>
  </si>
  <si>
    <t>CAIO DA SILVA MENDES</t>
  </si>
  <si>
    <t>IANK CARDIM GOTARDO GOUVEIA</t>
  </si>
  <si>
    <t xml:space="preserve">VITOR GEREMIAS </t>
  </si>
  <si>
    <t>GUILHERME GOES</t>
  </si>
  <si>
    <t>EVILLY NASCIMENTO COSTA</t>
  </si>
  <si>
    <t>IVAN FREIRE DOS SANTOS</t>
  </si>
  <si>
    <t>PEDRO HENIQUE GODOY</t>
  </si>
  <si>
    <t>ANA CAROLINE DA SILVA SOUSA</t>
  </si>
  <si>
    <t>FELIPE SILVA CARVALHO</t>
  </si>
  <si>
    <t>JONATA FERRAZ DE OLIVEIRA</t>
  </si>
  <si>
    <t>ANDRE LUIZ BATISTA BARBOSA</t>
  </si>
  <si>
    <t xml:space="preserve">JEAN VICTOR </t>
  </si>
  <si>
    <t>GUILHERME APARECIDO SILVA DE ALCANTARA</t>
  </si>
  <si>
    <t>CAIO MENDES</t>
  </si>
  <si>
    <t>EUJACIO   DE SOUZA OLIVEIRA</t>
  </si>
  <si>
    <t>MATHEUS DA SILVA RIBEIRO DE LIMA</t>
  </si>
  <si>
    <t>RAFAEL SCHEIDE SERRANO</t>
  </si>
  <si>
    <t>GUIRME GOES</t>
  </si>
  <si>
    <t>KAINAN DOS SANTOS SOUZA</t>
  </si>
  <si>
    <t>RODRIGO RAMOS PAULINO</t>
  </si>
  <si>
    <t>LUCCA DI LAZZARO</t>
  </si>
  <si>
    <t>GUILHERME GALHARDONI</t>
  </si>
  <si>
    <t xml:space="preserve">RENNER DA SILVA SANTOS </t>
  </si>
  <si>
    <t>MARCIO LOPES COUTINHO</t>
  </si>
  <si>
    <t>GUILHERME MATHEUS RODRIGUES DE SANTANA</t>
  </si>
  <si>
    <t xml:space="preserve">ERIC MACIEL SANTOS </t>
  </si>
  <si>
    <t>VICTOR HUGO DE PAULO LIMA</t>
  </si>
  <si>
    <t>MATHEUS VINICIUS DA SILVA LIMA</t>
  </si>
  <si>
    <t>KATIA DIAS MOTTA STACHURSKI BIANCARDI</t>
  </si>
  <si>
    <t>EIJI YASSUDA</t>
  </si>
  <si>
    <t>RAFAEL RODRIGUES</t>
  </si>
  <si>
    <t>THIAGO PEREIRA  SOBRAL</t>
  </si>
  <si>
    <t xml:space="preserve"> CAIO DA SILVA FERNANDES</t>
  </si>
  <si>
    <t>ALISSON BARBOSA DE CARVALHO</t>
  </si>
  <si>
    <t>APARECIDA MACARIO DE LIMA</t>
  </si>
  <si>
    <t>RAFAEL COELHO ROCHA</t>
  </si>
  <si>
    <t>VITOR MATHEUS REIS CORDEIRO</t>
  </si>
  <si>
    <t>PEDRO SANTOS GHETTI</t>
  </si>
  <si>
    <t xml:space="preserve">RODNEI CARLOS DE ANDRADE FILHO </t>
  </si>
  <si>
    <t>GILSON TULLER SILVA</t>
  </si>
  <si>
    <t xml:space="preserve">o shuvves e daora </t>
  </si>
  <si>
    <t>RENATO MORAES DA SILVA</t>
  </si>
  <si>
    <t>GLEIDSON EDUARDO DE SOUZA RODRIGUES</t>
  </si>
  <si>
    <t>JESSICA GUERREIRO</t>
  </si>
  <si>
    <t>JORGE LUIS LIMA BRANCO</t>
  </si>
  <si>
    <t>DANIELLE TRENAS GRANADOS</t>
  </si>
  <si>
    <t>SAMUEL MARTINS GARPELI</t>
  </si>
  <si>
    <t>GABRIELA SOFIA SILVA RIOS</t>
  </si>
  <si>
    <t>PATRICIA RODRIGUES DE ALMEIDA ROSA</t>
  </si>
  <si>
    <t>FAINE ARIEGE TULLIO</t>
  </si>
  <si>
    <t>REYSON FERNANDO DE ALMEIDA</t>
  </si>
  <si>
    <t xml:space="preserve">Otima estrutura! </t>
  </si>
  <si>
    <t>MAXWELL FERREIRA</t>
  </si>
  <si>
    <t>HENRIQUE  MARTINS</t>
  </si>
  <si>
    <t>ADNER RODRIGUES DA COSTA</t>
  </si>
  <si>
    <t>DOUGLAS SOUZA SANTOS</t>
  </si>
  <si>
    <t>MARCUS VINICIUS DOS REIS VENDITTI</t>
  </si>
  <si>
    <t>LEONARDO LUCCO</t>
  </si>
  <si>
    <t>VITORAUGUSTO ASSIS COSTA</t>
  </si>
  <si>
    <t xml:space="preserve">GUSTAVO RODRIGUES </t>
  </si>
  <si>
    <t>EDSON JOSE DO NASCIMENTO</t>
  </si>
  <si>
    <t>EDS JOSE DO NASCIMENTO</t>
  </si>
  <si>
    <t>ANTONIO FERNANDO APARECIDO AZEVEDO OLIVEIRA</t>
  </si>
  <si>
    <t>LUCAS DE ALMEIDA BARROS</t>
  </si>
  <si>
    <t xml:space="preserve">LETICIA SILVA DO NASCIMENTO </t>
  </si>
  <si>
    <t>AUGUSTO GONÇALVES BORGONOVI</t>
  </si>
  <si>
    <t>CARLOS EDUARDO BEZERRA LIMA</t>
  </si>
  <si>
    <t>GABRIEL ELIAS DE OLIVEIRA</t>
  </si>
  <si>
    <t xml:space="preserve">HINGRYTH LORHANNE SILVA SANTOS </t>
  </si>
  <si>
    <t>PEDRO HENRIQUE MARQUES DE PAULA</t>
  </si>
  <si>
    <t xml:space="preserve">VITOR NOBREG DA SILVA </t>
  </si>
  <si>
    <t>JULIO VIEIRA DOS SANTOS</t>
  </si>
  <si>
    <t>HUGO FERNANDES PELINSON SANTANA</t>
  </si>
  <si>
    <t>RENATA MICAELA DO NASCIMENTO</t>
  </si>
  <si>
    <t>JADSON ALMEIDA SOUZA</t>
  </si>
  <si>
    <t>ARICELIO ARAUJO DE SOUSA</t>
  </si>
  <si>
    <t>RENATA MICAELADO NASCIMENTO</t>
  </si>
  <si>
    <t>PEDRO AUGUSTO MARTINS SILVA</t>
  </si>
  <si>
    <t xml:space="preserve">JOSE EDUARDO DE LIMA COSTA </t>
  </si>
  <si>
    <t>WESLEY ANDRE CAETANO</t>
  </si>
  <si>
    <t>JOAO VICTOR PINTO DO CARMO</t>
  </si>
  <si>
    <t>WELLINGTON MELO DA SILVA</t>
  </si>
  <si>
    <t>HALYSON NOGUEIRA PEREIRA</t>
  </si>
  <si>
    <t>THIAGO NEVES SERGIO</t>
  </si>
  <si>
    <t xml:space="preserve">VITOR NOBREGA DA SILVA </t>
  </si>
  <si>
    <t>GABRIEL GONÇALVES RUIZ SOCCA</t>
  </si>
  <si>
    <t>RUAN PATRICK ANDRADE DA SILVA</t>
  </si>
  <si>
    <t>VITOR AUGUSTO ASSIS COSTA</t>
  </si>
  <si>
    <t>JOAO VITOR HENGLER RABELLO</t>
  </si>
  <si>
    <t>ADELCIO FEITOSA DOS SANTOS</t>
  </si>
  <si>
    <t>ERIK DE SOUZA BARBOSA</t>
  </si>
  <si>
    <t>CAIO CESAR DUARTE VIEIRA</t>
  </si>
  <si>
    <t>MARCELO SOUSA E SILVA</t>
  </si>
  <si>
    <t>JONATAS MARIANO CHINAIA</t>
  </si>
  <si>
    <t>HALYSSON NOGUEIRA PEREIRA</t>
  </si>
  <si>
    <t>MARCIO BARBOZA MOREIRA</t>
  </si>
  <si>
    <t>LEONARDO OLIVEIRA CANTINELLI</t>
  </si>
  <si>
    <t>WAGNER SANTOS DE SOUZA</t>
  </si>
  <si>
    <t xml:space="preserve">GUILHERME GOES </t>
  </si>
  <si>
    <t xml:space="preserve">CRYSTOPHER CARVALHO DOS SANTOS </t>
  </si>
  <si>
    <t>ADILSON AGRIPINO BEZERRA</t>
  </si>
  <si>
    <t>ROBERTO RODRIGUES VIANA</t>
  </si>
  <si>
    <t>MARCOS PAULO CASTRO DE NOVAIS</t>
  </si>
  <si>
    <t>RONDINELLI REIS BOREL</t>
  </si>
  <si>
    <t>MATEUS FERREIRTA DOS SANTOS</t>
  </si>
  <si>
    <t>MAURO VICTOR LIMA BERNARDES</t>
  </si>
  <si>
    <t>FRANCISCO MARCELO</t>
  </si>
  <si>
    <t>JEAN VICTOR  KOHLSCHREIBER DIAS SABINO</t>
  </si>
  <si>
    <t>FELIPE ALMEIDA BARBOSA</t>
  </si>
  <si>
    <t>DIEGO DOMINGUES CORREA DA SILVA</t>
  </si>
  <si>
    <t>VITOR BATISTA DOS SANTOS</t>
  </si>
  <si>
    <t xml:space="preserve">EMERSON VINICIUS DE PAULA PINTOS </t>
  </si>
  <si>
    <t>FRACIELITON DE FATIMA RICARDO</t>
  </si>
  <si>
    <t>MATHEUS BINDER CAVALHEIRO</t>
  </si>
  <si>
    <t>EMERSON VINICIUS DE PAULA PINTO</t>
  </si>
  <si>
    <t>LAERCIO DA SILVA FEITOSA FREITAS</t>
  </si>
  <si>
    <t>JOSEE EDUARDO DE LIMA COSTA</t>
  </si>
  <si>
    <t>PERICLES SAVIO GARCIA MARQUES</t>
  </si>
  <si>
    <t>JEAN VICTOR KOHLSCHREIBER DIAS SABINO</t>
  </si>
  <si>
    <t>Freq. por nível</t>
  </si>
  <si>
    <t>Escola SENAI Suíço-Brasileira                         "Paulo Ernesto Tolle" - Biblioteca 1.15</t>
  </si>
  <si>
    <t>&lt;</t>
  </si>
  <si>
    <t>Atenção:</t>
  </si>
  <si>
    <t xml:space="preserve">      As macros estão desabilitadas!</t>
  </si>
  <si>
    <t>Clique no botão acima para habilitá-las e os dados e o formulário serão exibidos</t>
  </si>
  <si>
    <t xml:space="preserve">Clique em Opções &gt; "Habilitar conteúdo", "Habilitar edição" ou "Habilitar Macros", dependendo da sua versão. </t>
  </si>
  <si>
    <t>Problemas com o desbloqueio? Clique aqui e veja como resolver</t>
  </si>
  <si>
    <t>Para outras informações, clique aqui</t>
  </si>
  <si>
    <t>Após habilitá-las o conteúdo será exibido na barra aqui embaixo</t>
  </si>
  <si>
    <t>?</t>
  </si>
  <si>
    <t>ALExSANDRO JESUS SILVA</t>
  </si>
  <si>
    <t>GUILHERME DURVAL FELIxDE CARVALHO</t>
  </si>
  <si>
    <t>1QC</t>
  </si>
  <si>
    <t>Técnico de Qualidade</t>
  </si>
  <si>
    <t xml:space="preserve">CLAUDIO FIRMINO CANUTO </t>
  </si>
  <si>
    <t>CLAUDIO ALOISIO PEREIRA</t>
  </si>
  <si>
    <t>MARCOS PAULO LOPES DA SILVA LIMA</t>
  </si>
  <si>
    <t xml:space="preserve">WILSON SOUZA </t>
  </si>
  <si>
    <t xml:space="preserve">ELISANGELA VIEIRA DE SOUZA CORREIA </t>
  </si>
  <si>
    <t>MARIA DA CRUZ SANTOS DIAS</t>
  </si>
  <si>
    <t>KATIA SOLANGE SANTOS DA CRUZ</t>
  </si>
  <si>
    <t>CARLOS EDUARDO SILVA BARBOSA</t>
  </si>
  <si>
    <t>MATHEUS SIEPALSKI</t>
  </si>
  <si>
    <t>HINGRYTH LORHANNE SILVA SANTOS</t>
  </si>
  <si>
    <t>EMANUELE SANTOS MORENO</t>
  </si>
  <si>
    <t>ARTHUR HENRIQUE ALVES PEREIRA</t>
  </si>
  <si>
    <t>RODRIGO DE LUCA</t>
  </si>
  <si>
    <t>FILIPE MICHAEL SANTOS ALVES</t>
  </si>
  <si>
    <t>YGOR ALVES LIMA</t>
  </si>
  <si>
    <t>MICAELLE CERQUEIRA DOS SANTOS</t>
  </si>
  <si>
    <t>THAIS ALVES FRANÇA OLIVEIRA</t>
  </si>
  <si>
    <t>DOUGLAS HENRIQUE FRAGOSO</t>
  </si>
  <si>
    <t>LUCAS ALVES DOS SANTOS</t>
  </si>
  <si>
    <t>RENAN SOUZA DE OLIVEIRA</t>
  </si>
  <si>
    <t>KEILA SOUSA FREITAS</t>
  </si>
  <si>
    <t>RAFAEL LACERDA ALVES LIMA</t>
  </si>
  <si>
    <t>MYKE SALES DE OLIVEIRA</t>
  </si>
  <si>
    <t>LUIZ FELIPE FIUZA SANTANA</t>
  </si>
  <si>
    <t>KAUAN BATISTA DE OLIVEIRA</t>
  </si>
  <si>
    <t>RICHARD CECATO KENJI TOMINAGA</t>
  </si>
  <si>
    <t>JESSICA SANTIAGO LEMOS</t>
  </si>
  <si>
    <t xml:space="preserve">HENRIQUE MENDES DE SOUSA </t>
  </si>
  <si>
    <t>LUIZ FERNANDO SILVA DE OLIVEIRA</t>
  </si>
  <si>
    <t>MACIEL GOMES DOS SANTOS</t>
  </si>
  <si>
    <t>CIBELE DE SOUSA LIMA</t>
  </si>
  <si>
    <t>MARIA IVONETE SANTOS</t>
  </si>
  <si>
    <t xml:space="preserve">FABIO AUGUSTO GOMES DA SILVA </t>
  </si>
  <si>
    <t>MARIO BRAULIO</t>
  </si>
  <si>
    <t>HENRIQUE RODRIGUES PEEIRA</t>
  </si>
  <si>
    <t>ELISANGELA VIEIRA DE SOUZA CORREIA</t>
  </si>
  <si>
    <t>JOHNNY ARAGAO TEIXEIRA</t>
  </si>
  <si>
    <t>JULIANA SILVA</t>
  </si>
  <si>
    <t>GABRIEL OLIVEIRA SANTOS</t>
  </si>
  <si>
    <t>JEAN CARLOS DE LUCCAS ALENCAR</t>
  </si>
  <si>
    <t>ROBSON MOREIA DE SOUSA</t>
  </si>
  <si>
    <t>CLAUDIO FIRMINO CANUTO</t>
  </si>
  <si>
    <t xml:space="preserve">AIMEE DAYANE </t>
  </si>
  <si>
    <t>WILLIAM NOVAIS CHAVES</t>
  </si>
  <si>
    <t>ESDRAS MIRANDA LEMOS</t>
  </si>
  <si>
    <t>CAINA DE OLIVEIRA SILVA</t>
  </si>
  <si>
    <t>LUIS GUSTAVO OZORIO DA SILVA</t>
  </si>
  <si>
    <t xml:space="preserve">SERGIO FRANCO SILVESTRE </t>
  </si>
  <si>
    <t>CAROLINA BORGES LIMA</t>
  </si>
  <si>
    <t>REBECCA KATHYEEN CANDIDO OLIVEIRA</t>
  </si>
  <si>
    <t>CLAUDEMIR ZU DA SILVA</t>
  </si>
  <si>
    <t>VINCIUS HORTENCIO DE SOUZA</t>
  </si>
  <si>
    <t>GUSTAVO HENQUE SOUZA BEZERRA</t>
  </si>
  <si>
    <t>ADELMO DOS SANTOS</t>
  </si>
  <si>
    <t>PAULO HENRIQUE DE MOURA SOUZA DIAS</t>
  </si>
  <si>
    <t>THAIS KERVENY SILVA</t>
  </si>
  <si>
    <t>LUCAS CORDEIRO DA SILVA</t>
  </si>
  <si>
    <t>FRANCIELITON DE FATIMA RICARDO</t>
  </si>
  <si>
    <t>LUCAS HENRIQUE DA SILVA DUARTE</t>
  </si>
  <si>
    <t>PEDRO HENIQUE RAMOS NASCIMENTO</t>
  </si>
  <si>
    <t>GIOVANNA DE MORAES</t>
  </si>
  <si>
    <t>MATHEUS HENRIQUE SANTOS LOPES</t>
  </si>
  <si>
    <t>DANILO DUARTE AZEVEDO</t>
  </si>
  <si>
    <t>MAIARA DE FRANCA SANTOS</t>
  </si>
  <si>
    <t xml:space="preserve">JOAO VITOR RIBEIRO DA SILVA </t>
  </si>
  <si>
    <t>JONAS DA SILVA MATOS</t>
  </si>
  <si>
    <t>FELLIPE DEORATO DOS SANTOS</t>
  </si>
  <si>
    <t>CLARISSA PASTORI DE F GANTOIS</t>
  </si>
  <si>
    <t>GUSTAVO HENRIQUE SOUZA BEZERRA</t>
  </si>
  <si>
    <t>DOUGLAS FLAUZINO DE ALMEIDA</t>
  </si>
  <si>
    <t>MARLENE DA SILVA LIMA</t>
  </si>
  <si>
    <t>JUCILEIA VIEIRA FERNANDES DA CONCEICAO</t>
  </si>
  <si>
    <t>FERNANDA CARLA VENTURA DE OLIVEIRA</t>
  </si>
  <si>
    <t>MARCELO PEREIRA KLEIN</t>
  </si>
  <si>
    <t>CAROLINA NERIS PUTUMUJU</t>
  </si>
  <si>
    <t>THAYS FELIX MONTANO</t>
  </si>
  <si>
    <t>VINICIUS FERREIRA DA SILVA</t>
  </si>
  <si>
    <t>GABRIEL  C</t>
  </si>
  <si>
    <t xml:space="preserve">NATHALIA CARDOSO DA SILVA </t>
  </si>
  <si>
    <t>DIOGO SANTOS DA SILVS</t>
  </si>
  <si>
    <t>CRISTINA DE MELO ECHEVERRIA</t>
  </si>
  <si>
    <t>LIVIA  V SALLES DE OLIVEIRA</t>
  </si>
  <si>
    <t>VITOR DE SOUZA SANTOS</t>
  </si>
  <si>
    <t>MATHEUS DE OLIVEIRA GOMES</t>
  </si>
  <si>
    <t>JAQUELINE VICENTE DA SILVA</t>
  </si>
  <si>
    <t>BRUNA ISABELLY SANTOS DE SOUZZA COLLADO MATEOS</t>
  </si>
  <si>
    <t>RUTE BATISTA DOS SANTOS</t>
  </si>
  <si>
    <t>GABRIEL ALMEIDA COUTINHO</t>
  </si>
  <si>
    <t xml:space="preserve">GUILHERME ALVES CERQUEIRA </t>
  </si>
  <si>
    <t>BIANCA ALVES LEONEL</t>
  </si>
  <si>
    <t xml:space="preserve">MARCOS SILVA DE ALMEIDA </t>
  </si>
  <si>
    <t>PRISCILA OLIVEIRA PEREIRA</t>
  </si>
  <si>
    <t>NILSON SANTOS DE SOUZA</t>
  </si>
  <si>
    <t>ANDREA MARIA DA SILVA</t>
  </si>
  <si>
    <t>VICTOR HENRIQUE CONTRERA TORO DOS SANTOS</t>
  </si>
  <si>
    <t>INGRID RAIANE LACERDA SOUZA</t>
  </si>
  <si>
    <t xml:space="preserve">TALES GOMES DE CASTRO </t>
  </si>
  <si>
    <t>MARCELO MENDONÇA LUNA BUENO</t>
  </si>
  <si>
    <t>ALEX SANTOS DE OLIVEIRA</t>
  </si>
  <si>
    <t xml:space="preserve">MATHEUS OLIVEIRA PERES </t>
  </si>
  <si>
    <t>CLAYTON DE OLIVEIRA LIMA</t>
  </si>
  <si>
    <t>RONALDO DE LIMA DINIZ</t>
  </si>
  <si>
    <t>13/08/2019</t>
  </si>
  <si>
    <t xml:space="preserve">NATHALIA CARDOSOS DA SILVA </t>
  </si>
  <si>
    <t>PEDSRO HENRIQUE GODOY SANTOS</t>
  </si>
  <si>
    <t>VINICIUS HORTENCIO DE SOUZA</t>
  </si>
  <si>
    <t>PAULO GUILHERME DA SILVA SANTOS</t>
  </si>
  <si>
    <t>KAREN PEREIRA DOS SANTOS</t>
  </si>
  <si>
    <t xml:space="preserve">MICHELE RONCHI </t>
  </si>
  <si>
    <t>RAFAEL DA SILVA LOPES</t>
  </si>
  <si>
    <t>ANTONIO AVELINO DOS SANTOS SILVA</t>
  </si>
  <si>
    <t xml:space="preserve">NICOLAS ARAUJO DA SILVA </t>
  </si>
  <si>
    <t xml:space="preserve">RENATO NUNES DOS SANTOS </t>
  </si>
  <si>
    <t>15/08/2019</t>
  </si>
  <si>
    <t>VINICIUS BRUM</t>
  </si>
  <si>
    <t xml:space="preserve">ERLISANGELA VIEIRA DE SOUZA CORREIA </t>
  </si>
  <si>
    <t>JHONATAN BEZERRA MONTEIRO</t>
  </si>
  <si>
    <t>MARCIA DA SILVA OLIVEIRA</t>
  </si>
  <si>
    <t>WELLINGTON DOS SANTOS LIMA</t>
  </si>
  <si>
    <t>MAURICIO FERREIRA DE JESUS</t>
  </si>
  <si>
    <t>19/08/2019</t>
  </si>
  <si>
    <t>RAFAEL DA SILVA ARAUJO</t>
  </si>
  <si>
    <t>LARISSA CORREIA</t>
  </si>
  <si>
    <t>VIVIANE RIBEIRO DASILVA</t>
  </si>
  <si>
    <t>20/08/2019</t>
  </si>
  <si>
    <t>MATHEUS EMANUEL SPINOLA FERREIRA</t>
  </si>
  <si>
    <t>VICTORIA SILVA VIANA</t>
  </si>
  <si>
    <t>FELIPE PIMENTEL LAIA</t>
  </si>
  <si>
    <t>THAMIRES GABRIELE ALVES DE OLIVEIRA</t>
  </si>
  <si>
    <t>GUSTAVO BARBOSA RAMOS</t>
  </si>
  <si>
    <t xml:space="preserve">SARAH FARIAS DA SILVA </t>
  </si>
  <si>
    <t>ALEXANDRA CALIXTO FILETO</t>
  </si>
  <si>
    <t>AMANDA SILVA RODRIGUES DO NASCIMENTO</t>
  </si>
  <si>
    <t>SARAH PONTES GONÇALVES DE ARAUJO</t>
  </si>
  <si>
    <t>JEFFERSON LEANDRO MELQUIADES NASCIMENTO</t>
  </si>
  <si>
    <t>CARLOS HENRIQUE ALMEIDA BATISTA</t>
  </si>
  <si>
    <t>ANNA CAROLINE DA SILVA MOTA</t>
  </si>
  <si>
    <t>IRIS SOUSA AMARANTE</t>
  </si>
  <si>
    <t>VITOR HUGO MARTINS DOS SANTOS</t>
  </si>
  <si>
    <t>ARIANHE SOUZA DOS ANJOS</t>
  </si>
  <si>
    <t>THIELY ANDRADE DE SOUSA</t>
  </si>
  <si>
    <t>PRISCILA MERCHAN PEINADO RAMOS</t>
  </si>
  <si>
    <t>ANNA LAURA ALMEIDA VIANA</t>
  </si>
  <si>
    <t xml:space="preserve">NADINY SOUZA MENDES </t>
  </si>
  <si>
    <t>GUSTAVO BRAZ PRADO</t>
  </si>
  <si>
    <t>DEBORA DOS SANTOS</t>
  </si>
  <si>
    <t>MARCUS VINICIUS BRASIL SANTOS</t>
  </si>
  <si>
    <t>INGRID THAIS BARBOSA DE LIMA</t>
  </si>
  <si>
    <t>MICHELLE DE OLIVEIRA DA SILVA</t>
  </si>
  <si>
    <t>CAMILA OLIVEIRA SANTOS LEMOS</t>
  </si>
  <si>
    <t>ARIANE SILVA SANTOS</t>
  </si>
  <si>
    <t>WILLIAN ALEXANDRE FERREIRA DA SILVA</t>
  </si>
  <si>
    <t>REBECA SILVANA MOREIRA</t>
  </si>
  <si>
    <t>RAFAEL VINICIUS ANDRADE SILVA</t>
  </si>
  <si>
    <t>ANA CAROLINA ARAUJO SANTANNA</t>
  </si>
  <si>
    <t>ALESSANDRA SOUSA SARAIVA</t>
  </si>
  <si>
    <t>AMANDA FANTIN SANTOS</t>
  </si>
  <si>
    <t>LEANDRO SOUZA APOLINARIO</t>
  </si>
  <si>
    <t>DANILO HENRIQUE DE MELO BATISTA</t>
  </si>
  <si>
    <t>MATHEUS DE OLIVEIURA GOMES</t>
  </si>
  <si>
    <t>LARISSA CORREIA DA SILVA</t>
  </si>
  <si>
    <t>21/08/2019</t>
  </si>
  <si>
    <t>GUSTAVO ANTONIO SALES</t>
  </si>
  <si>
    <t>LUZIA DIAS DA COSTA</t>
  </si>
  <si>
    <t>GUSTAVO SANTANA</t>
  </si>
  <si>
    <t>IAGO FERREIRA DA SILVA</t>
  </si>
  <si>
    <t>ARIANA FELICIANA CONCEIÇAO RANGEL</t>
  </si>
  <si>
    <t>22/08/2019</t>
  </si>
  <si>
    <t>LAIS FERNANDA DOS SANTOS</t>
  </si>
  <si>
    <t>DIOGOMNEDESLOPES</t>
  </si>
  <si>
    <t>AVIMAR CUSTODIO DE OLIVEIRA</t>
  </si>
  <si>
    <t>ADRIAN RAFEL DOS SANTOS</t>
  </si>
  <si>
    <t>RICARDO RODRIGUES DOS SANTOS</t>
  </si>
  <si>
    <t>CRISTIANE MAGALHAES</t>
  </si>
  <si>
    <t>GUSTAVO CREMONESE DA SILVA</t>
  </si>
  <si>
    <t>LEANDRO RODRIGUES ANTONINI</t>
  </si>
  <si>
    <t xml:space="preserve">VINICIUS BRUM </t>
  </si>
  <si>
    <t>23/08/2019</t>
  </si>
  <si>
    <t>DIEGO DE ASSIS MONTEIRO</t>
  </si>
  <si>
    <t>FABIO MATEOS</t>
  </si>
  <si>
    <t>DIOGO MENDES LOPES</t>
  </si>
  <si>
    <t>26/08/2019</t>
  </si>
  <si>
    <t>ARIANE SOUZA DOS ANJOS</t>
  </si>
  <si>
    <t>LEANDRO PEREIRA MARQUES</t>
  </si>
  <si>
    <t>MOISES SANTOS DE SANTANA</t>
  </si>
  <si>
    <t>GABRIEL EVANGELISTA ARAUJO</t>
  </si>
  <si>
    <t xml:space="preserve">KARINA APARECIDA DA SILVA </t>
  </si>
  <si>
    <t>GILBERTO PEREIRA DE JESUS JUNIOR</t>
  </si>
  <si>
    <t>THIAGO DO ESPIRITO SANTO GARCIA</t>
  </si>
  <si>
    <t>LUIZ FERNANDO PEREIRA ALVES DOS SANTOS</t>
  </si>
  <si>
    <t>27/08/2019</t>
  </si>
  <si>
    <t>VINCIUS BRUM</t>
  </si>
  <si>
    <t>VINCIUS FERREIRA DA SILVA</t>
  </si>
  <si>
    <t>LINDIANE ALMEIDA MEDEIROS</t>
  </si>
  <si>
    <t>28/08/2019</t>
  </si>
  <si>
    <t>TIAGO ANGELINO DE OLIVEIRA</t>
  </si>
  <si>
    <t xml:space="preserve">ALEX SANDRO DE JESUS SILVA </t>
  </si>
  <si>
    <t>29/08/2019</t>
  </si>
  <si>
    <t>DANIELE DOS SANTOS ARAUJO ROSA</t>
  </si>
  <si>
    <t>MATHEUS OLIVEIRA PERES</t>
  </si>
  <si>
    <t>GIOVANNA DDE MORAES</t>
  </si>
  <si>
    <t>ANDREA DA LUZ</t>
  </si>
  <si>
    <t>WILLIAN ALVES ARAUJO</t>
  </si>
  <si>
    <t>30/08/2019</t>
  </si>
  <si>
    <t>LUIZ REGINALDO BARBOSA</t>
  </si>
  <si>
    <t>ALEX MIGUEL RIBEIRO</t>
  </si>
  <si>
    <t>RODRIGO PERIS LEPORE</t>
  </si>
  <si>
    <t>SANDY LARISSA ROCHA</t>
  </si>
  <si>
    <t>02/09/2019</t>
  </si>
  <si>
    <t>LEONARDO MATOS DE SOUZA</t>
  </si>
  <si>
    <t>CARLOS HENRIQUE PEREIRA FLORES</t>
  </si>
  <si>
    <t>JOSE CARLOS BARROSO</t>
  </si>
  <si>
    <t xml:space="preserve">PRISCILA OLIVEIRA PEREIRA </t>
  </si>
  <si>
    <t>03/09/2019</t>
  </si>
  <si>
    <t xml:space="preserve">ERICK ROCHA DA SILVA </t>
  </si>
  <si>
    <t>IARA FERREIRA DA SILVA</t>
  </si>
  <si>
    <t>JOSE FELICIANO ROSA</t>
  </si>
  <si>
    <t xml:space="preserve">BIANCA RODRIGUES DE MOURA </t>
  </si>
  <si>
    <t>CARLA MAIRA LIMA GONÇALVES</t>
  </si>
  <si>
    <t xml:space="preserve">MARIA JEILIANE GOMES </t>
  </si>
  <si>
    <t>VALMIRA GOMES DA SILVA</t>
  </si>
  <si>
    <t>LUCIANA LEMOS SILVA</t>
  </si>
  <si>
    <t>04/09/2019</t>
  </si>
  <si>
    <t>MARCIA DA SILVA OLIVRA</t>
  </si>
  <si>
    <t>MATHEUS MAMEDE SANTOS</t>
  </si>
  <si>
    <t>SILVANA LUCIA COSTA</t>
  </si>
  <si>
    <t xml:space="preserve">JAQUELINE DA SILVA NASCIMENTO </t>
  </si>
  <si>
    <t>CARLA CAMILA DE OLIVEIRA SILVA</t>
  </si>
  <si>
    <t>ANDRESSA BARBOSA AVELINO</t>
  </si>
  <si>
    <t>AMANDA SOUZA SILVA</t>
  </si>
  <si>
    <t>WILLIAM PASSOS MARTINS VIANA</t>
  </si>
  <si>
    <t>PAMELA DOS SANTOS CAVALCANTE</t>
  </si>
  <si>
    <t>VICTOR DE OLIVEIRA MONTILHA SILVA</t>
  </si>
  <si>
    <t>RUBENITA DE CARVALHO NETO</t>
  </si>
  <si>
    <t>05/09/2019</t>
  </si>
  <si>
    <t>VICTORIA MENDES DE OLIVEIRA</t>
  </si>
  <si>
    <t>FERNANDA DOS SANTOS MAIA</t>
  </si>
  <si>
    <t>GABRIEL RIBEIRO DE ASSIS</t>
  </si>
  <si>
    <t>SUELY MAIA</t>
  </si>
  <si>
    <t>06/09/2019</t>
  </si>
  <si>
    <t>09/09/2019</t>
  </si>
  <si>
    <t>GUILHERME GOES PASTOR</t>
  </si>
  <si>
    <t>PRSCILA OLIVEIRA PEREIRA</t>
  </si>
  <si>
    <t>10/09/2019</t>
  </si>
  <si>
    <t>DAVI AUGUSTO GAROFOLO</t>
  </si>
  <si>
    <t>11/09/2019</t>
  </si>
  <si>
    <t>LEILA</t>
  </si>
  <si>
    <t>WALLACE MAX ALBUQUERQUE MESQUITA</t>
  </si>
  <si>
    <t>JOAO VITOR RIBEIRO DE OLIVEIRA</t>
  </si>
  <si>
    <t xml:space="preserve">CAIO DA SILVA MENDES </t>
  </si>
  <si>
    <t>13/09/2019</t>
  </si>
  <si>
    <t>MATHEUS MOREIRA ANTONIO</t>
  </si>
  <si>
    <t>BRUNO DA SILVA FLORENCIO</t>
  </si>
  <si>
    <t>14/09/2019</t>
  </si>
  <si>
    <t>16/09/2019</t>
  </si>
  <si>
    <t>MILENE DA SILVA FELIX</t>
  </si>
  <si>
    <t xml:space="preserve">LETICIA SILVA DO NASICMENTO </t>
  </si>
  <si>
    <t>SABRINA ALVES DOS REIS</t>
  </si>
  <si>
    <t>JEANCARVALHO OLIVEIRA</t>
  </si>
  <si>
    <t>atendimento excelente</t>
  </si>
  <si>
    <t>17/09/2019</t>
  </si>
  <si>
    <t>IVO PEREIRA MAGALHAES</t>
  </si>
  <si>
    <t>DANILO DOS SANTOS MOREIRA</t>
  </si>
  <si>
    <t>SERGIO S</t>
  </si>
  <si>
    <t>19/09/2019</t>
  </si>
  <si>
    <t>ADRIAN RAFAEL DOS SANTOS</t>
  </si>
  <si>
    <t>Desativado</t>
  </si>
  <si>
    <t>Controle de Frequência - Biblioteca 1.15</t>
  </si>
  <si>
    <t>1(2)</t>
  </si>
  <si>
    <t>2(3)</t>
  </si>
  <si>
    <t>3(4)</t>
  </si>
  <si>
    <t>4(5)</t>
  </si>
  <si>
    <t>5(6)</t>
  </si>
  <si>
    <t>Copia a Lista inteira, Backup -&gt; [Ao iniciar um novo semestre, utilize os botões da planilha seguinte -&gt; NovoSemEditarCadastroNome]</t>
  </si>
  <si>
    <t>Copia a partir da coluna D, Nomes únicos</t>
  </si>
  <si>
    <t>Em ordem crescente de NIF</t>
  </si>
  <si>
    <t>Botões acima para exclusão de nomes e  turmas inseridos na planilha CadastroNome</t>
  </si>
  <si>
    <t>*** Utilizá-los somente no início de cada semestre ***</t>
  </si>
  <si>
    <t>Total de alunos por período:</t>
  </si>
  <si>
    <t>Noite: 147</t>
  </si>
  <si>
    <t>Total de alunos por nível:</t>
  </si>
  <si>
    <t>Sup.: 55</t>
  </si>
  <si>
    <t>Pós: 4</t>
  </si>
  <si>
    <t>13/01/2020</t>
  </si>
  <si>
    <t>KARINA APARECIDA DA SILVA</t>
  </si>
  <si>
    <t>FABIO AUGUSTO GOMES DA SILVA</t>
  </si>
  <si>
    <t>Manhã: 158</t>
  </si>
  <si>
    <t>Tarde: 319</t>
  </si>
  <si>
    <t>CAI: 55</t>
  </si>
  <si>
    <t>CT: 260</t>
  </si>
  <si>
    <t>FIC: 113</t>
  </si>
  <si>
    <t>*</t>
  </si>
  <si>
    <t>Total de Frequência em 2020</t>
  </si>
  <si>
    <t>2QC</t>
  </si>
  <si>
    <t>Técnico em Qualidade</t>
  </si>
  <si>
    <t>1DT</t>
  </si>
  <si>
    <t>Desenvolvimento de Software</t>
  </si>
  <si>
    <t>1RN</t>
  </si>
  <si>
    <t>Redes de Computadores</t>
  </si>
  <si>
    <t>JEFFERSON BRITO NASCIMENTO</t>
  </si>
  <si>
    <t>IGOR VINICIUS XAVIER DE OLIVEIRA</t>
  </si>
  <si>
    <t>AIMEE DAYANE</t>
  </si>
  <si>
    <t>VITOR GEREMIAS</t>
  </si>
  <si>
    <t>SAMUEL ALBUQUERQUE LUIS</t>
  </si>
  <si>
    <t>TIAGO FERREIRA ALVES</t>
  </si>
  <si>
    <t>RICARDO BRITO</t>
  </si>
  <si>
    <t>BRUNA PEREIRA ALVES</t>
  </si>
  <si>
    <t>LARA RANGEL ALMEIDA</t>
  </si>
  <si>
    <t>RAISSA DE ASSIS JESUS</t>
  </si>
  <si>
    <t>NICOLAS TERSSARIOL COSTA GAMA</t>
  </si>
  <si>
    <t>OSVALDO VIANA</t>
  </si>
  <si>
    <t>LUCAS HENRIQUE DE LIMA</t>
  </si>
  <si>
    <t>MILTON SANTANA GOMES</t>
  </si>
  <si>
    <t>WILKER JESUS DE BORBA</t>
  </si>
  <si>
    <t>LUCAS ASSUNÇAO RESENDE</t>
  </si>
  <si>
    <t>JULIANA LIMA CONCEIÇAO SILVA</t>
  </si>
  <si>
    <t>SIDNEY TEIXEIRA DE OLIVEIRA</t>
  </si>
  <si>
    <t>LUIS FERNANDO BARROSO GONZAGA</t>
  </si>
  <si>
    <t>LEVI DE OLIVEIRA ALVES</t>
  </si>
  <si>
    <t>LUCAS NASCIMENTO FREIRE SANTANA</t>
  </si>
  <si>
    <t>LUIS HENRIQUE DA CRUZ ROBERTO</t>
  </si>
  <si>
    <t>MARCELO LOURENÇO MOREIRA</t>
  </si>
  <si>
    <t>GUILHERME ALVES CERQUEIRA</t>
  </si>
  <si>
    <t>NICOLLE SANTOS DE JESUS</t>
  </si>
  <si>
    <t>VINICIUS BRUM RAMOS</t>
  </si>
  <si>
    <t>MEIRE DE FREITAS SILVA</t>
  </si>
  <si>
    <t>ANDRE AMORIM FARIAS</t>
  </si>
  <si>
    <t>SARAH FARIAS DA SILVA</t>
  </si>
  <si>
    <t>NICOLAS FELTRIN MENDES</t>
  </si>
  <si>
    <t>ERIC MACIEL SANTOS</t>
  </si>
  <si>
    <t>WANDIR JULIO DE SOUZA JUNIOR</t>
  </si>
  <si>
    <t>RODNEI CARLOS DE ANDRADE FILHO</t>
  </si>
  <si>
    <t>EDSON DIAS PEREIRA</t>
  </si>
  <si>
    <t>CRYSTOPHER CARVALHO DOS SANTOS</t>
  </si>
  <si>
    <t>GUSTAVO BEZERRA COSTA</t>
  </si>
  <si>
    <t>ERICK ROCHA DA SILVA</t>
  </si>
  <si>
    <t>ANDRE JOSE DE ANDRADE</t>
  </si>
  <si>
    <t>RUBIA DA SILVA MELO</t>
  </si>
  <si>
    <t>RAQUEL MOREIRA DA COSTA</t>
  </si>
  <si>
    <t>PAULO HENRIQUE SILVA SOUZA</t>
  </si>
  <si>
    <t>FLAVIANE TEIXEIRA SANTOS</t>
  </si>
  <si>
    <t>LEONARDO QUARESMA SAMPAIO</t>
  </si>
  <si>
    <t>HUMBERTO LOPES DA SILVA</t>
  </si>
  <si>
    <t>THIAGO ARAUJO ALVES</t>
  </si>
  <si>
    <t>ADOLFO MARTINS DE SOUSA</t>
  </si>
  <si>
    <t>DAVI CESAR SILVA</t>
  </si>
  <si>
    <t>DOUGLAS CHAVES MARINHO FILHO</t>
  </si>
  <si>
    <t>PAULO HENRIQE SILVA SOUZA</t>
  </si>
  <si>
    <t>ANDERSON VINICIOS MARINHO PONTES</t>
  </si>
  <si>
    <t>JAMILE PEREIRA DA SILVA</t>
  </si>
  <si>
    <t>PAULO SERGIO LIMA DOS SANTOS FILHO</t>
  </si>
  <si>
    <t>IGOR DA SILVA TRINDADE</t>
  </si>
  <si>
    <t>ELISABETE DE FATIMA MATOS</t>
  </si>
  <si>
    <t>LUIESLEY DE ASSIS XAVIER</t>
  </si>
  <si>
    <t>DIOGO ALVES DE SOUSA</t>
  </si>
  <si>
    <t>JULIO CESAR FERREIRA MENEZES DOS SANTOS</t>
  </si>
  <si>
    <t>VANIA ROSA DE OLIVEIRA</t>
  </si>
  <si>
    <t>MARILENE PEREIRA DA ROCHA</t>
  </si>
  <si>
    <t>GUILHERME FERREIRA PEREIRA</t>
  </si>
  <si>
    <t>ADELY MARIA ROCHA</t>
  </si>
  <si>
    <t>HARRISON AKIRA ONO OGATA</t>
  </si>
  <si>
    <t>WAGNER DOS SANTOS</t>
  </si>
  <si>
    <t>WAGNER OLIVEIRA DA SILVA</t>
  </si>
  <si>
    <t>VITOR NOBREG DA SILVA</t>
  </si>
  <si>
    <t>JOAO VICTOR DE JESUS PROCOPIO</t>
  </si>
  <si>
    <t>ROSANA ARAUJO DOS SANTOS</t>
  </si>
  <si>
    <t>LUCAS CARREIRO CARVALHO</t>
  </si>
  <si>
    <t>MATHEUS VIDAL DE SOUZA</t>
  </si>
  <si>
    <t>GUILHERME MENDES DA CUNHA</t>
  </si>
  <si>
    <t>ANA LUCIA FERREIRA GOMES</t>
  </si>
  <si>
    <t>CAIO DANIEL PINTO DE LIMA</t>
  </si>
  <si>
    <t>FELIPE BRAGA DUARTE</t>
  </si>
  <si>
    <t>JUCIE SILVA DOS SANTOS</t>
  </si>
  <si>
    <t>FERNADA DOS SANTOS MAIA</t>
  </si>
  <si>
    <t>RENANS SOUZA DE OLIVEIRA</t>
  </si>
  <si>
    <t>GUILHERME AMORIM ROCHA LIMA</t>
  </si>
  <si>
    <t>KEVIN RIBEIRO CALDEIRA</t>
  </si>
  <si>
    <t>GABRIELLE DE MEDEIROS PEREIRA</t>
  </si>
  <si>
    <t>DOUGLAS RODRIGUES DA SILVA</t>
  </si>
  <si>
    <t>JENIFER SILVA ANASTACIO</t>
  </si>
  <si>
    <t>DAVI DIAS ARGUELES</t>
  </si>
  <si>
    <t>KAIO SOUSA ROCHA</t>
  </si>
  <si>
    <t>RODRIGO VIANA ROCHA</t>
  </si>
  <si>
    <t>KAUE DIAS ZANATO</t>
  </si>
  <si>
    <t>THIAGO OLIVEIRA COIADO</t>
  </si>
  <si>
    <t>FERNANDA GABRIELLE PASSOS</t>
  </si>
  <si>
    <t>DANIELA ARAUJO DE BRITO</t>
  </si>
  <si>
    <t>VITOR CASTRO TEIXEIRA</t>
  </si>
  <si>
    <t>FABIANA BORGES DE MACEDO</t>
  </si>
  <si>
    <t>VITOR NOBREGA DA SILVA</t>
  </si>
  <si>
    <t>GIDEAO GOMES DA SILVA</t>
  </si>
  <si>
    <t>NICOLAS ARAUJO DA SILVA</t>
  </si>
  <si>
    <t>RENATO NUNES DOS SANTOS</t>
  </si>
  <si>
    <t>WILLIAM SOARES DA SILVA</t>
  </si>
  <si>
    <t>CARLOS ALBERTO PEREIRA SENA</t>
  </si>
  <si>
    <t>BRUNA BEATRIZ PEIXOTO BLECHA BISPO</t>
  </si>
  <si>
    <t>JEAN VICTOR</t>
  </si>
  <si>
    <t>x</t>
  </si>
  <si>
    <t>Frequência 2º Sem. 2020</t>
  </si>
  <si>
    <t>ESTATÍSTICA DA BIBLIOTECA - 2º Sem. 2020</t>
  </si>
  <si>
    <t xml:space="preserve">CAROLINA NERIS PUTUMUJU   </t>
  </si>
  <si>
    <t>FRANCISCO DE ASSIS</t>
  </si>
  <si>
    <t>GABRIEL BERNARDINO</t>
  </si>
  <si>
    <t>VICTOR BOCCIA</t>
  </si>
  <si>
    <t>ADRIANA MORAIS MENEZES</t>
  </si>
  <si>
    <t xml:space="preserve">DANIEL CARESMA SILVA </t>
  </si>
  <si>
    <t>EDUARDO ARCANJO SMITH</t>
  </si>
  <si>
    <t>GABRIEL CA</t>
  </si>
  <si>
    <t>JESSE</t>
  </si>
  <si>
    <t>JOAO MARCOS DA SILVA SOBRINHO</t>
  </si>
  <si>
    <t xml:space="preserve">MATHEUS HENRIQUE SANTOS LOPES </t>
  </si>
  <si>
    <t xml:space="preserve">PEDRO HENRIQUE MARQUES DE PAULA </t>
  </si>
  <si>
    <t xml:space="preserve">ALLAN FRANÇA LEONARDO GOMES </t>
  </si>
  <si>
    <t>ANTONIO AVELINO</t>
  </si>
  <si>
    <t>ARTHUR PALERMO ZANELATO</t>
  </si>
  <si>
    <t>ARTUR SANTOS SILVA</t>
  </si>
  <si>
    <t>GUILHERME PEREIRA DA SILVA</t>
  </si>
  <si>
    <t>HUMBERTO  DUTRA LOPES</t>
  </si>
  <si>
    <t xml:space="preserve">JHOSOAN CORDEIRO ONOFRE  </t>
  </si>
  <si>
    <t xml:space="preserve">LUIS GUSTAVO OZORIO DA SILVA </t>
  </si>
  <si>
    <t>LUIZ HENRIQUE SILVA VIEIRA</t>
  </si>
  <si>
    <t>MATEUS FERREIRA DOS SANTOS</t>
  </si>
  <si>
    <t>PEDRO HENRIQUE GODOY</t>
  </si>
  <si>
    <t>ROBERTO REIS DE ALMEIDA E SILVA JUNIOR</t>
  </si>
  <si>
    <t>THIAGO SILVA</t>
  </si>
  <si>
    <t>VICTOR HENRIQUE BOCCIA</t>
  </si>
  <si>
    <t>WILSON</t>
  </si>
  <si>
    <t>2DT</t>
  </si>
  <si>
    <t>3QC</t>
  </si>
  <si>
    <t>2RN</t>
  </si>
  <si>
    <t>1DM</t>
  </si>
  <si>
    <t>*1</t>
  </si>
  <si>
    <t>1DN</t>
  </si>
  <si>
    <t>18:16:36</t>
  </si>
  <si>
    <t>LEANDRO PEREIRA DOS SANTOS</t>
  </si>
  <si>
    <t>18:17:30</t>
  </si>
  <si>
    <t>08:57:07</t>
  </si>
  <si>
    <t>08:57:52</t>
  </si>
  <si>
    <t>08:58:24</t>
  </si>
  <si>
    <t>08:58:51</t>
  </si>
  <si>
    <t>08:59:37</t>
  </si>
  <si>
    <t>08:59:57</t>
  </si>
  <si>
    <t>WADIR JULIO DE SOUZA JUNIOR</t>
  </si>
  <si>
    <t>09:00:37</t>
  </si>
  <si>
    <t>10:23:43</t>
  </si>
  <si>
    <t>10:23:59</t>
  </si>
  <si>
    <t>11:11:24</t>
  </si>
  <si>
    <t>13:04:18</t>
  </si>
  <si>
    <t>15:43:15</t>
  </si>
  <si>
    <t>16:41:12</t>
  </si>
  <si>
    <t>17:09:56</t>
  </si>
  <si>
    <t>GUSTAVO ELIAS MARTINS SILVA</t>
  </si>
  <si>
    <t>17:19:36</t>
  </si>
  <si>
    <t>18:00:05</t>
  </si>
  <si>
    <t>18:39:36</t>
  </si>
  <si>
    <t>20:36:35</t>
  </si>
  <si>
    <t>13:06:38</t>
  </si>
  <si>
    <t>13:17:13</t>
  </si>
  <si>
    <t>13:17:37</t>
  </si>
  <si>
    <t>13:18:03</t>
  </si>
  <si>
    <t>OTAVIO FARIAS</t>
  </si>
  <si>
    <t>12:58:41</t>
  </si>
  <si>
    <t>13:41:22</t>
  </si>
  <si>
    <t>17:05:59</t>
  </si>
  <si>
    <t>17:23:38</t>
  </si>
  <si>
    <t>17:32:09</t>
  </si>
  <si>
    <t>WILLIAM NOVAIS</t>
  </si>
  <si>
    <t>18:07:00</t>
  </si>
  <si>
    <t>20:37:48</t>
  </si>
  <si>
    <t>GABRIEL DA SILVA STAMBOROVSKI</t>
  </si>
  <si>
    <t>20:44:53</t>
  </si>
  <si>
    <t>12:59:11</t>
  </si>
  <si>
    <t>16:29:38</t>
  </si>
  <si>
    <t>18:10:43</t>
  </si>
  <si>
    <t>18:30:42</t>
  </si>
  <si>
    <t>18:34:53</t>
  </si>
  <si>
    <t>18:35:24</t>
  </si>
  <si>
    <t>JOAO LUIS DA SILVA</t>
  </si>
  <si>
    <t>18:36:06</t>
  </si>
  <si>
    <t>18:41:15</t>
  </si>
  <si>
    <t>DEYVID SIQUEIRA DA ROCHA NUNES</t>
  </si>
  <si>
    <t>08:53:33</t>
  </si>
  <si>
    <t>MAURO DA SILVA</t>
  </si>
  <si>
    <t>09:06:01</t>
  </si>
  <si>
    <t>13:01:05</t>
  </si>
  <si>
    <t>15:49:01</t>
  </si>
  <si>
    <t>16:40:54</t>
  </si>
  <si>
    <t>17:18:59</t>
  </si>
  <si>
    <t>17:55:29</t>
  </si>
  <si>
    <t>17:55:49</t>
  </si>
  <si>
    <t>18:24:19</t>
  </si>
  <si>
    <t>08:29:22</t>
  </si>
  <si>
    <t>08:29:45</t>
  </si>
  <si>
    <t>08:30:04</t>
  </si>
  <si>
    <t>08:30:18</t>
  </si>
  <si>
    <t>08:30:34</t>
  </si>
  <si>
    <t>08:31:07</t>
  </si>
  <si>
    <t>08:31:29</t>
  </si>
  <si>
    <t>08:31:45</t>
  </si>
  <si>
    <t>08:37:06</t>
  </si>
  <si>
    <t>13:43:05</t>
  </si>
  <si>
    <t>17:34:17</t>
  </si>
  <si>
    <t>16:38:30</t>
  </si>
  <si>
    <t>16:47:38</t>
  </si>
  <si>
    <t>GUILHERME DO ROSARIO BATISTA</t>
  </si>
  <si>
    <t>17:14:20</t>
  </si>
  <si>
    <t>GUILHERME AFONSO MARQUES DE LIMA</t>
  </si>
  <si>
    <t>17:17:24</t>
  </si>
  <si>
    <t>FABIANO MARTINS DA FRANÇA</t>
  </si>
  <si>
    <t>18:15:22</t>
  </si>
  <si>
    <t>18:16:08</t>
  </si>
  <si>
    <t>20:22:56</t>
  </si>
  <si>
    <t>12:59:41</t>
  </si>
  <si>
    <t>18:07:08</t>
  </si>
  <si>
    <t>18:07:32</t>
  </si>
  <si>
    <t>18:15:10</t>
  </si>
  <si>
    <t>20:33:50</t>
  </si>
  <si>
    <t>09:34:13</t>
  </si>
  <si>
    <t>09:34:35</t>
  </si>
  <si>
    <t>RAQUEL</t>
  </si>
  <si>
    <t>13:18:15</t>
  </si>
  <si>
    <t>MILENA DE MELO MUNIZ</t>
  </si>
  <si>
    <t>15:08:56</t>
  </si>
  <si>
    <t>17:13:50</t>
  </si>
  <si>
    <t>17:31:01</t>
  </si>
  <si>
    <t>17:31:26</t>
  </si>
  <si>
    <t>17:32:31</t>
  </si>
  <si>
    <t>18:09:58</t>
  </si>
  <si>
    <t>20:24:50</t>
  </si>
  <si>
    <t>08:30:39</t>
  </si>
  <si>
    <t>08:31:06</t>
  </si>
  <si>
    <t>08:31:42</t>
  </si>
  <si>
    <t>08:32:05</t>
  </si>
  <si>
    <t>08:32:45</t>
  </si>
  <si>
    <t>08:33:04</t>
  </si>
  <si>
    <t>08:33:37</t>
  </si>
  <si>
    <t>08:34:04</t>
  </si>
  <si>
    <t>08:34:48</t>
  </si>
  <si>
    <t>08:35:24</t>
  </si>
  <si>
    <t>11:19:32</t>
  </si>
  <si>
    <t>12:42:27</t>
  </si>
  <si>
    <t>14:12:00</t>
  </si>
  <si>
    <t>17:06:20</t>
  </si>
  <si>
    <t>17:58:27</t>
  </si>
  <si>
    <t>20:33:20</t>
  </si>
  <si>
    <t>LUCAS DIAS ROCHA</t>
  </si>
  <si>
    <t>08:16:05</t>
  </si>
  <si>
    <t>13:37:56</t>
  </si>
  <si>
    <t>16:43:05</t>
  </si>
  <si>
    <t>16:55:43</t>
  </si>
  <si>
    <t>GUILHERME SANTANA DE JESUS</t>
  </si>
  <si>
    <t>17:06:03</t>
  </si>
  <si>
    <t>17:14:43</t>
  </si>
  <si>
    <t>17:32:24</t>
  </si>
  <si>
    <t>17:34:49</t>
  </si>
  <si>
    <t>17:36:19</t>
  </si>
  <si>
    <t>1MB</t>
  </si>
  <si>
    <t>GUIILHERME GOES PASTOR</t>
  </si>
  <si>
    <t>17:39:54</t>
  </si>
  <si>
    <t>17:41:38</t>
  </si>
  <si>
    <t>17:49:18</t>
  </si>
  <si>
    <t>17:57:41</t>
  </si>
  <si>
    <t>17:58:08</t>
  </si>
  <si>
    <t>18:35:02</t>
  </si>
  <si>
    <t>GUSTAVO MOREIRA DA SILVA</t>
  </si>
  <si>
    <t>18:40:01</t>
  </si>
  <si>
    <t>18:57:21</t>
  </si>
  <si>
    <t>16:32:46</t>
  </si>
  <si>
    <t>17:45:47</t>
  </si>
  <si>
    <t>18:27:33</t>
  </si>
  <si>
    <t>20:37:58</t>
  </si>
  <si>
    <t>16:41:32</t>
  </si>
  <si>
    <t>16:58:30</t>
  </si>
  <si>
    <t>17:27:40</t>
  </si>
  <si>
    <t>17:59:49</t>
  </si>
  <si>
    <t>18:00:41</t>
  </si>
  <si>
    <t>18:23:45</t>
  </si>
  <si>
    <t>20:36:12</t>
  </si>
  <si>
    <t>20:36:56</t>
  </si>
  <si>
    <t>13:32:43</t>
  </si>
  <si>
    <t>17:05:30</t>
  </si>
  <si>
    <t>18:06:45</t>
  </si>
  <si>
    <t>18:19:28</t>
  </si>
  <si>
    <t>20:41:52</t>
  </si>
  <si>
    <t>13:41:02</t>
  </si>
  <si>
    <t>14:04:05</t>
  </si>
  <si>
    <t>GEOVANNE SOUSA DA SILVA</t>
  </si>
  <si>
    <t>14:36:16</t>
  </si>
  <si>
    <t>FERNANDO MARCIO FAUSTINO</t>
  </si>
  <si>
    <t>14:39:54</t>
  </si>
  <si>
    <t>16:31:24</t>
  </si>
  <si>
    <t>16:31:43</t>
  </si>
  <si>
    <t>16:33:39</t>
  </si>
  <si>
    <t>17:04:32</t>
  </si>
  <si>
    <t>18:13:36</t>
  </si>
  <si>
    <t>20:40:16</t>
  </si>
  <si>
    <t>09:54:27</t>
  </si>
  <si>
    <t>09:55:04</t>
  </si>
  <si>
    <t>12:38:50</t>
  </si>
  <si>
    <t>13:00:37</t>
  </si>
  <si>
    <t>15:17:02</t>
  </si>
  <si>
    <t>16:48:21</t>
  </si>
  <si>
    <t>16:50:58</t>
  </si>
  <si>
    <t>WINICIUS FERNANDES SILVA</t>
  </si>
  <si>
    <t>16:51:48</t>
  </si>
  <si>
    <t>16:59:28</t>
  </si>
  <si>
    <t>17:14:49</t>
  </si>
  <si>
    <t>18:31:15</t>
  </si>
  <si>
    <t>09/11/2020</t>
  </si>
  <si>
    <t>13:08:39</t>
  </si>
  <si>
    <t>17:04:46</t>
  </si>
  <si>
    <t>17:38:36</t>
  </si>
  <si>
    <t>JESSE LAERCIO DOS SANTOS</t>
  </si>
  <si>
    <t>18:00:44</t>
  </si>
  <si>
    <t>19:19:35</t>
  </si>
  <si>
    <t>19:20:15</t>
  </si>
  <si>
    <t>20:41:45</t>
  </si>
  <si>
    <t>20:42:20</t>
  </si>
  <si>
    <t>20:46:06</t>
  </si>
  <si>
    <t>11:06:04</t>
  </si>
  <si>
    <t>16:20:31</t>
  </si>
  <si>
    <t>16:30:11</t>
  </si>
  <si>
    <t>16:32:21</t>
  </si>
  <si>
    <t>18:21:57</t>
  </si>
  <si>
    <t>18:25:45</t>
  </si>
  <si>
    <t>20:45:38</t>
  </si>
  <si>
    <t>15:42:19</t>
  </si>
  <si>
    <t>20:43:14</t>
  </si>
  <si>
    <t>12:45:08</t>
  </si>
  <si>
    <t>12:59:45</t>
  </si>
  <si>
    <t>13:34:03</t>
  </si>
  <si>
    <t>18:04:03</t>
  </si>
  <si>
    <t>18:04:27</t>
  </si>
  <si>
    <t>18:08:40</t>
  </si>
  <si>
    <t>JESSE LAERCIUO</t>
  </si>
  <si>
    <t>18:55:28</t>
  </si>
  <si>
    <t>20:40:52</t>
  </si>
  <si>
    <t>20:43:29</t>
  </si>
  <si>
    <t>10:37:56</t>
  </si>
  <si>
    <t>13:05:14</t>
  </si>
  <si>
    <t>16:41:45</t>
  </si>
  <si>
    <t>17:15:44</t>
  </si>
  <si>
    <t>17:54:40</t>
  </si>
  <si>
    <t>17:56:41</t>
  </si>
  <si>
    <t>20:34:12</t>
  </si>
  <si>
    <t>16/11/2020</t>
  </si>
  <si>
    <t>13:56:04</t>
  </si>
  <si>
    <t>17:32:08</t>
  </si>
  <si>
    <t>17:37:40</t>
  </si>
  <si>
    <t>18:42:14</t>
  </si>
  <si>
    <t>18:46:38</t>
  </si>
  <si>
    <t>18:52:21</t>
  </si>
  <si>
    <t>18:52:43</t>
  </si>
  <si>
    <t>20:39:49</t>
  </si>
  <si>
    <t>13:26:21</t>
  </si>
  <si>
    <t>13:45:13</t>
  </si>
  <si>
    <t>14:41:31</t>
  </si>
  <si>
    <t>15:04:25</t>
  </si>
  <si>
    <t>16:07:10</t>
  </si>
  <si>
    <t>17:24:03</t>
  </si>
  <si>
    <t>17:58:02</t>
  </si>
  <si>
    <t>18:02:02</t>
  </si>
  <si>
    <t>18:29:10</t>
  </si>
  <si>
    <t>20:45:56</t>
  </si>
  <si>
    <t>20:47:32</t>
  </si>
  <si>
    <t>20:47:55</t>
  </si>
  <si>
    <t>20:48:52</t>
  </si>
  <si>
    <t>13:06:47</t>
  </si>
  <si>
    <t>13:07:40</t>
  </si>
  <si>
    <t>13:30:29</t>
  </si>
  <si>
    <t>14:47:12</t>
  </si>
  <si>
    <t>20:33:27</t>
  </si>
  <si>
    <t>13:06:40</t>
  </si>
  <si>
    <t>°DILSON  DE OLIVEIRA</t>
  </si>
  <si>
    <t>17:44:39</t>
  </si>
  <si>
    <t>17:51:57</t>
  </si>
  <si>
    <t>18:37:56</t>
  </si>
  <si>
    <t>09:46:11</t>
  </si>
  <si>
    <t>JANUARIO LISBOA DE SOUZA</t>
  </si>
  <si>
    <t>10:19:20</t>
  </si>
  <si>
    <t>11:15:50</t>
  </si>
  <si>
    <t>15:53:03</t>
  </si>
  <si>
    <t>16:27:08</t>
  </si>
  <si>
    <t>16:27:26</t>
  </si>
  <si>
    <t>16:27:41</t>
  </si>
  <si>
    <t>16:30:44</t>
  </si>
  <si>
    <t>16:44:28</t>
  </si>
  <si>
    <t>16:48:25</t>
  </si>
  <si>
    <t>17:45:03</t>
  </si>
  <si>
    <t>20:23:37</t>
  </si>
  <si>
    <t>20:54:31</t>
  </si>
  <si>
    <t>RICARDO CASTILHO</t>
  </si>
  <si>
    <t>17:14:03</t>
  </si>
  <si>
    <t>18:09:52</t>
  </si>
  <si>
    <t>18:26:47</t>
  </si>
  <si>
    <t>RODNEYFARIA</t>
  </si>
  <si>
    <t>18:34:04</t>
  </si>
  <si>
    <t>RENAN SANTOS MARTINS</t>
  </si>
  <si>
    <t>19:04:59</t>
  </si>
  <si>
    <t>19:06:30</t>
  </si>
  <si>
    <t>19:10:30</t>
  </si>
  <si>
    <t>JEFFERSON DE JESUS PEREIRA</t>
  </si>
  <si>
    <t>19:22:30</t>
  </si>
  <si>
    <t>JEFERSON ALVES DA SILVA SANTOS</t>
  </si>
  <si>
    <t>19:23:13</t>
  </si>
  <si>
    <t>20:34:01</t>
  </si>
  <si>
    <t>20:47:03</t>
  </si>
  <si>
    <t>20:47:22</t>
  </si>
  <si>
    <t>20:52:19</t>
  </si>
  <si>
    <t>09:06:54</t>
  </si>
  <si>
    <t>1022695</t>
  </si>
  <si>
    <t>LUIZ CARLOS BARBOSA LEITE</t>
  </si>
  <si>
    <t>09:56:48</t>
  </si>
  <si>
    <t>CLAUDIO LUIZ SILVA DOS SANTOS</t>
  </si>
  <si>
    <t>13:36:38</t>
  </si>
  <si>
    <t>MARCOS PAULO MENEZES FERREIRA</t>
  </si>
  <si>
    <t>15:05:58</t>
  </si>
  <si>
    <t>MAGNO MARIZ DOS SANTOS</t>
  </si>
  <si>
    <t>17:28:58</t>
  </si>
  <si>
    <t>18:00:22</t>
  </si>
  <si>
    <t>18:14:25</t>
  </si>
  <si>
    <t>18:15:25</t>
  </si>
  <si>
    <t>18:39:50</t>
  </si>
  <si>
    <t>20:35:44</t>
  </si>
  <si>
    <t>20:36:33</t>
  </si>
  <si>
    <t>20:36:47</t>
  </si>
  <si>
    <t>20:37:10</t>
  </si>
  <si>
    <t>MATHEUS COSTA VIEIRA DA SILVA</t>
  </si>
  <si>
    <t>13:03:24</t>
  </si>
  <si>
    <t>13:03:57</t>
  </si>
  <si>
    <t>15:22:34</t>
  </si>
  <si>
    <t>15:28:13</t>
  </si>
  <si>
    <t>16:23:47</t>
  </si>
  <si>
    <t>LETICIA CRISTINA DE OLIVEIRA SANTOS</t>
  </si>
  <si>
    <t>16:36:20</t>
  </si>
  <si>
    <t>16:47:46</t>
  </si>
  <si>
    <t>18:24:48</t>
  </si>
  <si>
    <t>20:40:44</t>
  </si>
  <si>
    <t>20:41:07</t>
  </si>
  <si>
    <t>20:41:39</t>
  </si>
  <si>
    <t>20:43:30</t>
  </si>
  <si>
    <t>26/11/2020</t>
  </si>
  <si>
    <t>15:06:01</t>
  </si>
  <si>
    <t>15:41:32</t>
  </si>
  <si>
    <t>16:20:45</t>
  </si>
  <si>
    <t>IVAN MEDEIROS DA SILVA</t>
  </si>
  <si>
    <t>17:34:23</t>
  </si>
  <si>
    <t>JESSE  LAERCIO</t>
  </si>
  <si>
    <t>18:01:56</t>
  </si>
  <si>
    <t>18:23:40</t>
  </si>
  <si>
    <t>19:01:30</t>
  </si>
  <si>
    <t>19:26:11</t>
  </si>
  <si>
    <t>20:29:33</t>
  </si>
  <si>
    <t>20:30:02</t>
  </si>
  <si>
    <t>20:30:18</t>
  </si>
  <si>
    <t>20:30:52</t>
  </si>
  <si>
    <t>VALDEMIR SEVERINO DA SILVA RODRIGUES</t>
  </si>
  <si>
    <t>09:24:47</t>
  </si>
  <si>
    <t>IGOR GABRIEL LEMOS MENDES</t>
  </si>
  <si>
    <t>13:41:07</t>
  </si>
  <si>
    <t>13:44:19</t>
  </si>
  <si>
    <t>ANDERSON WILLY TAVARES SANTOS</t>
  </si>
  <si>
    <t>13:48:15</t>
  </si>
  <si>
    <t>13:48:53</t>
  </si>
  <si>
    <t>EDUARDO REIS DA SILVA FILHO</t>
  </si>
  <si>
    <t>15:38:18</t>
  </si>
  <si>
    <t>16:19:56</t>
  </si>
  <si>
    <t>30/11/2020</t>
  </si>
  <si>
    <t>MARCELO FERREIRA DA SILVA</t>
  </si>
  <si>
    <t>14:49:30</t>
  </si>
  <si>
    <t>15:28:01</t>
  </si>
  <si>
    <t>15:39:23</t>
  </si>
  <si>
    <t>17:35:48</t>
  </si>
  <si>
    <t>17:36:34</t>
  </si>
  <si>
    <t>17:37:29</t>
  </si>
  <si>
    <t>RODRIGO JOSE SANTANA</t>
  </si>
  <si>
    <t>17:38:16</t>
  </si>
  <si>
    <t>17:43:16</t>
  </si>
  <si>
    <t>17:55:28</t>
  </si>
  <si>
    <t>17:56:13</t>
  </si>
  <si>
    <t>BRUNO FREITAS DOS SANTOS</t>
  </si>
  <si>
    <t>17:58:20</t>
  </si>
  <si>
    <t>18:21:36</t>
  </si>
  <si>
    <t>18:30:41</t>
  </si>
  <si>
    <t>BRUNO JOSE DA SILVA RASTINE</t>
  </si>
  <si>
    <t>18:45:14</t>
  </si>
  <si>
    <t>AILTON ALVES DO NASCIMENTO</t>
  </si>
  <si>
    <t>18:56:17</t>
  </si>
  <si>
    <t>RAFAEL AMRAL DA SILVA</t>
  </si>
  <si>
    <t>19:53:32</t>
  </si>
  <si>
    <t>20:15:47</t>
  </si>
  <si>
    <t>15:18:11</t>
  </si>
  <si>
    <t>16:28:18</t>
  </si>
  <si>
    <t>17:29:30</t>
  </si>
  <si>
    <t>17:43:47</t>
  </si>
  <si>
    <t>17:55:41</t>
  </si>
  <si>
    <t>18:17:50</t>
  </si>
  <si>
    <t>18:34:36</t>
  </si>
  <si>
    <t>18:34:59</t>
  </si>
  <si>
    <t>18:35:25</t>
  </si>
  <si>
    <t>20:54:29</t>
  </si>
  <si>
    <t>20:55:07</t>
  </si>
  <si>
    <t>15:24:23</t>
  </si>
  <si>
    <t>15:39:16</t>
  </si>
  <si>
    <t>16:37:22</t>
  </si>
  <si>
    <t>16:39:00</t>
  </si>
  <si>
    <t>17:02:54</t>
  </si>
  <si>
    <t>17:21:50</t>
  </si>
  <si>
    <t>17:58:19</t>
  </si>
  <si>
    <t>18:11:49</t>
  </si>
  <si>
    <t>18:12:30</t>
  </si>
  <si>
    <t>20:47:14</t>
  </si>
  <si>
    <t>14:32:45</t>
  </si>
  <si>
    <t>15:39:19</t>
  </si>
  <si>
    <t>IORRAM LIMA E SILVA</t>
  </si>
  <si>
    <t>16:42:28</t>
  </si>
  <si>
    <t>17:08:59</t>
  </si>
  <si>
    <t>18:25:24</t>
  </si>
  <si>
    <t>18:30:46</t>
  </si>
  <si>
    <t>18:32:43</t>
  </si>
  <si>
    <t>DANIEL FERNANDO BARBOSA ALVES DOS SANTOS</t>
  </si>
  <si>
    <t>13:51:57</t>
  </si>
  <si>
    <t>17:03:40</t>
  </si>
  <si>
    <t>17:17:18</t>
  </si>
  <si>
    <t>17:39:18</t>
  </si>
  <si>
    <t>18:03:03</t>
  </si>
  <si>
    <t>18:06:35</t>
  </si>
  <si>
    <t>18:29:09</t>
  </si>
  <si>
    <t>14:25:09</t>
  </si>
  <si>
    <t>14:59:19</t>
  </si>
  <si>
    <t>15:13:40</t>
  </si>
  <si>
    <t>15:38:53</t>
  </si>
  <si>
    <t>YURI DE ANDRADE TUDISCO</t>
  </si>
  <si>
    <t>17:30:33</t>
  </si>
  <si>
    <t>17:34:38</t>
  </si>
  <si>
    <t>EDGAR ANDRADE OLIVEIRA</t>
  </si>
  <si>
    <t>18:05:50</t>
  </si>
  <si>
    <t>18:10:23</t>
  </si>
  <si>
    <t>18:15:40</t>
  </si>
  <si>
    <t>18:22:12</t>
  </si>
  <si>
    <t>LUCAS GHOES ROCHA</t>
  </si>
  <si>
    <t>18:26:06</t>
  </si>
  <si>
    <t>18:29:51</t>
  </si>
  <si>
    <t>DOUGLAS SOARES NASCIMENTO</t>
  </si>
  <si>
    <t>18:32:29</t>
  </si>
  <si>
    <t>19:01:52</t>
  </si>
  <si>
    <t>19:20:52</t>
  </si>
  <si>
    <t>DANILO XAVIER DA SILVA</t>
  </si>
  <si>
    <t>19:21:38</t>
  </si>
  <si>
    <t>19:22:02</t>
  </si>
  <si>
    <t>20:16:39</t>
  </si>
  <si>
    <t>20:40:12</t>
  </si>
  <si>
    <t>20:40:24</t>
  </si>
  <si>
    <t>20:45:28</t>
  </si>
  <si>
    <t>20:45:41</t>
  </si>
  <si>
    <t>14:06:44</t>
  </si>
  <si>
    <t>14:06:56</t>
  </si>
  <si>
    <t>17:47:23</t>
  </si>
  <si>
    <t>RAPHAEL FELIX NUNES</t>
  </si>
  <si>
    <t>17:51:14</t>
  </si>
  <si>
    <t>18:05:19</t>
  </si>
  <si>
    <t>LUCAS GOES ROCHA</t>
  </si>
  <si>
    <t>18:07:20</t>
  </si>
  <si>
    <t>18:09:19</t>
  </si>
  <si>
    <t>18:09:41</t>
  </si>
  <si>
    <t>18:18:52</t>
  </si>
  <si>
    <t>19:36:33</t>
  </si>
  <si>
    <t>FELIPE RIBEIRO</t>
  </si>
  <si>
    <t>19:37:11</t>
  </si>
  <si>
    <t>19:37:52</t>
  </si>
  <si>
    <t>19:42:23</t>
  </si>
  <si>
    <t>20:41:57</t>
  </si>
  <si>
    <t>20:44:06</t>
  </si>
  <si>
    <t>20:44:18</t>
  </si>
  <si>
    <t>08:56:57</t>
  </si>
  <si>
    <t>08:57:16</t>
  </si>
  <si>
    <t>08:57:56</t>
  </si>
  <si>
    <t>08:59:00</t>
  </si>
  <si>
    <t>08:59:27</t>
  </si>
  <si>
    <t>08:59:55</t>
  </si>
  <si>
    <t>13:33:49</t>
  </si>
  <si>
    <t>15:40:34</t>
  </si>
  <si>
    <t>15:41:11</t>
  </si>
  <si>
    <t>15:41:43</t>
  </si>
  <si>
    <t>15:44:15</t>
  </si>
  <si>
    <t>DANILO CARDOSO</t>
  </si>
  <si>
    <t>16:39:01</t>
  </si>
  <si>
    <t>GABRIEL SANTOS DE ALMEIDA</t>
  </si>
  <si>
    <t>16:39:43</t>
  </si>
  <si>
    <t>VITOR SANTOS DA ANUNCIAÇAO</t>
  </si>
  <si>
    <t>19:02:44</t>
  </si>
  <si>
    <t>20:43:32</t>
  </si>
  <si>
    <t>DANIEL MATHIELLO CLE</t>
  </si>
  <si>
    <t>21:09:57</t>
  </si>
  <si>
    <t>16:52:49</t>
  </si>
  <si>
    <t>16:53:17</t>
  </si>
  <si>
    <t>16:53:39</t>
  </si>
  <si>
    <t>17:10:33</t>
  </si>
  <si>
    <t>17:22:41</t>
  </si>
  <si>
    <t>17:39:32</t>
  </si>
  <si>
    <t>17:47:20</t>
  </si>
  <si>
    <t>17:55:42</t>
  </si>
  <si>
    <t>17:57:25</t>
  </si>
  <si>
    <t>18:01:13</t>
  </si>
  <si>
    <t>18:42:56</t>
  </si>
  <si>
    <t>11/12/2020</t>
  </si>
  <si>
    <t>09:17:27</t>
  </si>
  <si>
    <t>14:34:37</t>
  </si>
  <si>
    <t>15:13:47</t>
  </si>
  <si>
    <t>15:24:46</t>
  </si>
  <si>
    <t>16:09:08</t>
  </si>
  <si>
    <t>16:59:12</t>
  </si>
  <si>
    <t>17:00:04</t>
  </si>
  <si>
    <t>17:00:30</t>
  </si>
  <si>
    <t>17:03:47</t>
  </si>
  <si>
    <t>17:16:32</t>
  </si>
  <si>
    <t>17:43:43</t>
  </si>
  <si>
    <t>VICTOR OLIVEIRA CONCEIÇAO</t>
  </si>
  <si>
    <t>17:44:33</t>
  </si>
  <si>
    <t>18:21:55</t>
  </si>
  <si>
    <t>19:01:48</t>
  </si>
  <si>
    <t>14/12/2020</t>
  </si>
  <si>
    <t>14:41:08</t>
  </si>
  <si>
    <t>14:51:25</t>
  </si>
  <si>
    <t>14:55:42</t>
  </si>
  <si>
    <t>17:08:49</t>
  </si>
  <si>
    <t>17:47:10</t>
  </si>
  <si>
    <t>17:53:27</t>
  </si>
  <si>
    <t>17:55:26</t>
  </si>
  <si>
    <t>18:00:34</t>
  </si>
  <si>
    <t>18:14:32</t>
  </si>
  <si>
    <t>18:15:18</t>
  </si>
  <si>
    <t>18:22:47</t>
  </si>
  <si>
    <t>FELIPE RIBEIRO DOS SANTOS</t>
  </si>
  <si>
    <t>18:32:34</t>
  </si>
  <si>
    <t>19:04:32</t>
  </si>
  <si>
    <t>20:13:50</t>
  </si>
  <si>
    <t>15/12/2020</t>
  </si>
  <si>
    <t>12:46:57</t>
  </si>
  <si>
    <t>12:52:43</t>
  </si>
  <si>
    <t>13:08:35</t>
  </si>
  <si>
    <t>13:28:05</t>
  </si>
  <si>
    <t>15:45:17</t>
  </si>
  <si>
    <t>VITOR KAIQUE</t>
  </si>
  <si>
    <t>16:35:50</t>
  </si>
  <si>
    <t>16:50:47</t>
  </si>
  <si>
    <t>17:28:56</t>
  </si>
  <si>
    <t>17:47:13</t>
  </si>
  <si>
    <t>17:59:11</t>
  </si>
  <si>
    <t>17:59:39</t>
  </si>
  <si>
    <t>17:59:58</t>
  </si>
  <si>
    <t>18:07:13</t>
  </si>
  <si>
    <t>18:33:43</t>
  </si>
  <si>
    <t>16/12/2020</t>
  </si>
  <si>
    <t>11:04:46</t>
  </si>
  <si>
    <t>13:11:11</t>
  </si>
  <si>
    <t>LAYSA MARIA CASTRO DE ALBUQUERQUE</t>
  </si>
  <si>
    <t>13:11:44</t>
  </si>
  <si>
    <t>RAFAELA DE ALMEIDA MOREIRA</t>
  </si>
  <si>
    <t>13:13:03</t>
  </si>
  <si>
    <t>SARA DE ARAUJO CARVALHO</t>
  </si>
  <si>
    <t>13:13:33</t>
  </si>
  <si>
    <t>13:23:09</t>
  </si>
  <si>
    <t>15:52:58</t>
  </si>
  <si>
    <t>17:54:15</t>
  </si>
  <si>
    <t>17:54:56</t>
  </si>
  <si>
    <t>19:04:20</t>
  </si>
  <si>
    <t>17/12/2020</t>
  </si>
  <si>
    <t>09:41:40</t>
  </si>
  <si>
    <t>12:51:36</t>
  </si>
  <si>
    <t>12:51:56</t>
  </si>
  <si>
    <t>13:17:47</t>
  </si>
  <si>
    <t>13:27:19</t>
  </si>
  <si>
    <t>14:01:29</t>
  </si>
  <si>
    <t>14:17:01</t>
  </si>
  <si>
    <t>15:31:28</t>
  </si>
  <si>
    <t>16:00:11</t>
  </si>
  <si>
    <t>17:13:36</t>
  </si>
  <si>
    <t>18:09:08</t>
  </si>
  <si>
    <t>18:09:31</t>
  </si>
  <si>
    <t>18:15:55</t>
  </si>
  <si>
    <t>12:54:07</t>
  </si>
  <si>
    <t>16:58:12</t>
  </si>
  <si>
    <t>16:58:50</t>
  </si>
  <si>
    <t>17:32:34</t>
  </si>
  <si>
    <t>17:39:02</t>
  </si>
  <si>
    <t>18:20:31</t>
  </si>
  <si>
    <t>18:43:59</t>
  </si>
  <si>
    <t>09:55:57</t>
  </si>
  <si>
    <t>13:14:50</t>
  </si>
  <si>
    <t>15:16:51</t>
  </si>
  <si>
    <t>21/12/2020</t>
  </si>
  <si>
    <t>15:36:35</t>
  </si>
  <si>
    <t>18:04:40</t>
  </si>
  <si>
    <t>18:47:32</t>
  </si>
  <si>
    <t>THIAGO SOARES ANDRADE</t>
  </si>
  <si>
    <t>22/12/2020</t>
  </si>
  <si>
    <t>11:11:20</t>
  </si>
  <si>
    <t>RODRIGO OLIVEIRA DA SILVA</t>
  </si>
  <si>
    <t>11:11:44</t>
  </si>
  <si>
    <t>ROBERT FERREIRA SILVA</t>
  </si>
  <si>
    <t>11:12:07</t>
  </si>
  <si>
    <t>11:12:23</t>
  </si>
  <si>
    <t>16:20:50</t>
  </si>
  <si>
    <t>11/01/2021</t>
  </si>
  <si>
    <t>19/01/2021</t>
  </si>
  <si>
    <t>14:15:51</t>
  </si>
  <si>
    <t>20/01/2021</t>
  </si>
  <si>
    <t>13:39:51</t>
  </si>
  <si>
    <t>21/01/2021</t>
  </si>
  <si>
    <t>13:40:08</t>
  </si>
  <si>
    <t>13:40:36</t>
  </si>
  <si>
    <t>DOUGLAS RDRIGUES DA SILVA</t>
  </si>
  <si>
    <t>27/01/2021</t>
  </si>
  <si>
    <t>13:53:42</t>
  </si>
  <si>
    <t>13:56:34</t>
  </si>
  <si>
    <t>16:00:23</t>
  </si>
  <si>
    <t>GABRIELGONÇALVES RUUZ SOCCA</t>
  </si>
  <si>
    <t>28/01/2021</t>
  </si>
  <si>
    <t>13:19:06</t>
  </si>
  <si>
    <t>14:06:40</t>
  </si>
  <si>
    <t>LUCAS EMANUEL DE CARVALHO LACERDA</t>
  </si>
  <si>
    <t>29/01/2021</t>
  </si>
  <si>
    <t>12:43:07</t>
  </si>
  <si>
    <t>14:22:05</t>
  </si>
  <si>
    <t>RENAN DIAS ZANATO</t>
  </si>
  <si>
    <t>01/02/2021</t>
  </si>
  <si>
    <t>13:45:45</t>
  </si>
  <si>
    <t>13:51:35</t>
  </si>
  <si>
    <t>13:51:54</t>
  </si>
  <si>
    <t>02/02/2021</t>
  </si>
  <si>
    <t>15:58:52</t>
  </si>
  <si>
    <t>17:26:50</t>
  </si>
  <si>
    <t>18:06:36</t>
  </si>
  <si>
    <t>05/02/2021</t>
  </si>
  <si>
    <t>10:10:56</t>
  </si>
  <si>
    <t>13:32:55</t>
  </si>
  <si>
    <t>06/02/2021</t>
  </si>
  <si>
    <t>09:56:05</t>
  </si>
  <si>
    <t>08/02/2021</t>
  </si>
  <si>
    <t>13:22:08</t>
  </si>
  <si>
    <t>AMERICO FAZEKAS</t>
  </si>
  <si>
    <t>14:18:10</t>
  </si>
  <si>
    <t>15:45:25</t>
  </si>
  <si>
    <t>10:10:26</t>
  </si>
  <si>
    <t>FLAVIA PEREIRA</t>
  </si>
  <si>
    <t>09/02/2021</t>
  </si>
  <si>
    <t>13:46:36</t>
  </si>
  <si>
    <t>LUCAS FERREIRA DA SILVA</t>
  </si>
  <si>
    <t>18:10:24</t>
  </si>
  <si>
    <t>CEZAR AUGUSTO DE ALMEIDA</t>
  </si>
  <si>
    <t>18:10:48</t>
  </si>
  <si>
    <t>10/02/2021</t>
  </si>
  <si>
    <t>12:49:22</t>
  </si>
  <si>
    <t>15:18:40</t>
  </si>
  <si>
    <t>16:56:43</t>
  </si>
  <si>
    <t>17:22:37</t>
  </si>
  <si>
    <t>17:24:44</t>
  </si>
  <si>
    <t>17:25:10</t>
  </si>
  <si>
    <t>17:33:58</t>
  </si>
  <si>
    <t>17:34:24</t>
  </si>
  <si>
    <t>17:35:06</t>
  </si>
  <si>
    <t>17:35:37</t>
  </si>
  <si>
    <t>17:36:26</t>
  </si>
  <si>
    <t>1039424</t>
  </si>
  <si>
    <t>GILDERLON FERNANDES</t>
  </si>
  <si>
    <t>20:36:27</t>
  </si>
  <si>
    <t>1011991</t>
  </si>
  <si>
    <t>ALEXANDRE VIEIRA</t>
  </si>
  <si>
    <t>11/02/2021</t>
  </si>
  <si>
    <t>10:10:34</t>
  </si>
  <si>
    <t>SAMUEL ALBUQUERQUE</t>
  </si>
  <si>
    <t>12:52:23</t>
  </si>
  <si>
    <t>12:52:49</t>
  </si>
  <si>
    <t>12/02/2021</t>
  </si>
  <si>
    <t>08:41:28</t>
  </si>
  <si>
    <t>08:53:52</t>
  </si>
  <si>
    <t>08:54:12</t>
  </si>
  <si>
    <t>11:07:35</t>
  </si>
  <si>
    <t>17:40:35</t>
  </si>
  <si>
    <t>15/02/2021</t>
  </si>
  <si>
    <t>13:21:50</t>
  </si>
  <si>
    <t>FRANCISCO ANTONIO DE SOUZA LIMA</t>
  </si>
  <si>
    <t>17/02/2021</t>
  </si>
  <si>
    <t>17:56:43</t>
  </si>
  <si>
    <t>18/02/2021</t>
  </si>
  <si>
    <t>15:32:27</t>
  </si>
  <si>
    <t>17:35:53</t>
  </si>
  <si>
    <t>18:29:13</t>
  </si>
  <si>
    <t>19/02/2021</t>
  </si>
  <si>
    <t>14:32:44</t>
  </si>
  <si>
    <t>JOAO VITOR FRANÇA DE SOUZA</t>
  </si>
  <si>
    <t>14:33:27</t>
  </si>
  <si>
    <t>GABRIEL BOTELHO DE OLIVEIRA</t>
  </si>
  <si>
    <t>14:33:58</t>
  </si>
  <si>
    <t>16:33:52</t>
  </si>
  <si>
    <t>18:07:40</t>
  </si>
  <si>
    <t>18:25:22</t>
  </si>
  <si>
    <t>22/02/2021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</si>
</sst>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R$&quot;* #,##0.00_);_(&quot;R$&quot;* \(#,##0.00\);_(&quot;R$&quot;* &quot;-&quot;??_);_(@_)"/>
    <numFmt numFmtId="165" formatCode="[$-F400]h:mm:ss\ AM/PM"/>
    <numFmt numFmtId="166" formatCode="d/m/yyyy"/>
  </numFmts>
  <fonts count="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0"/>
      <color indexed="8"/>
      <name val="SansSerif"/>
    </font>
    <font>
      <sz val="1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Arial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48"/>
      <color theme="0"/>
      <name val="Wingdings 3"/>
      <family val="1"/>
      <charset val="2"/>
    </font>
    <font>
      <b/>
      <sz val="48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36"/>
      <color theme="0"/>
      <name val="Wingdings 3"/>
      <family val="1"/>
      <charset val="2"/>
    </font>
    <font>
      <sz val="11"/>
      <color rgb="FF000000"/>
      <name val="Calibri"/>
      <family val="2"/>
    </font>
    <font>
      <sz val="14"/>
      <color rgb="FFFFFF00"/>
      <name val="Calibri"/>
      <family val="2"/>
      <scheme val="minor"/>
    </font>
    <font>
      <sz val="11"/>
      <color theme="1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249977111117893"/>
        <bgColor theme="5"/>
      </patternFill>
    </fill>
    <fill>
      <patternFill patternType="solid">
        <fgColor theme="8" tint="-0.249977111117893"/>
        <bgColor theme="5"/>
      </patternFill>
    </fill>
    <fill>
      <patternFill patternType="solid">
        <fgColor theme="3" tint="0.39997558519241921"/>
        <bgColor theme="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24744D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3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/>
      <top/>
      <bottom/>
      <diagonal/>
    </border>
    <border>
      <left/>
      <right style="thin">
        <color theme="5" tint="0.3999755851924192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4" fillId="0" borderId="0"/>
    <xf numFmtId="164" fontId="1" fillId="0" borderId="0" applyFont="0" applyFill="0" applyBorder="0" applyAlignment="0" applyProtection="0"/>
    <xf numFmtId="0" fontId="17" fillId="0" borderId="0"/>
    <xf numFmtId="164" fontId="1" fillId="0" borderId="0" applyFont="0" applyFill="0" applyBorder="0" applyAlignment="0" applyProtection="0"/>
    <xf numFmtId="0" fontId="1" fillId="0" borderId="0"/>
    <xf numFmtId="0" fontId="19" fillId="0" borderId="0"/>
    <xf numFmtId="0" fontId="1" fillId="0" borderId="0"/>
    <xf numFmtId="0" fontId="23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0" fontId="25" fillId="0" borderId="0"/>
  </cellStyleXfs>
  <cellXfs count="218">
    <xf numFmtId="0" fontId="0" fillId="0" borderId="0" xfId="0"/>
    <xf numFmtId="0" fontId="2" fillId="0" borderId="0" xfId="0" applyFont="1"/>
    <xf numFmtId="0" fontId="2" fillId="0" borderId="0" xfId="0" applyFont="1" applyAlignment="1"/>
    <xf numFmtId="0" fontId="5" fillId="3" borderId="0" xfId="1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164" fontId="0" fillId="0" borderId="11" xfId="2" applyFont="1" applyBorder="1" applyAlignment="1">
      <alignment horizontal="center" vertical="center"/>
    </xf>
    <xf numFmtId="9" fontId="8" fillId="8" borderId="11" xfId="0" applyNumberFormat="1" applyFont="1" applyFill="1" applyBorder="1" applyAlignment="1">
      <alignment horizontal="center"/>
    </xf>
    <xf numFmtId="9" fontId="8" fillId="7" borderId="11" xfId="0" applyNumberFormat="1" applyFont="1" applyFill="1" applyBorder="1" applyAlignment="1">
      <alignment horizontal="center"/>
    </xf>
    <xf numFmtId="0" fontId="8" fillId="8" borderId="11" xfId="0" applyFont="1" applyFill="1" applyBorder="1" applyAlignment="1">
      <alignment horizontal="center"/>
    </xf>
    <xf numFmtId="164" fontId="0" fillId="9" borderId="11" xfId="2" applyFont="1" applyFill="1" applyBorder="1" applyAlignment="1">
      <alignment horizontal="center" vertical="center"/>
    </xf>
    <xf numFmtId="0" fontId="8" fillId="8" borderId="2" xfId="0" applyFont="1" applyFill="1" applyBorder="1"/>
    <xf numFmtId="0" fontId="0" fillId="8" borderId="3" xfId="0" applyFill="1" applyBorder="1"/>
    <xf numFmtId="0" fontId="8" fillId="8" borderId="0" xfId="0" applyFont="1" applyFill="1" applyBorder="1"/>
    <xf numFmtId="0" fontId="0" fillId="8" borderId="5" xfId="0" applyFill="1" applyBorder="1"/>
    <xf numFmtId="0" fontId="8" fillId="8" borderId="7" xfId="0" applyFont="1" applyFill="1" applyBorder="1"/>
    <xf numFmtId="0" fontId="0" fillId="8" borderId="8" xfId="0" applyFill="1" applyBorder="1"/>
    <xf numFmtId="0" fontId="0" fillId="0" borderId="0" xfId="0" applyNumberFormat="1"/>
    <xf numFmtId="0" fontId="2" fillId="0" borderId="11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0" fillId="0" borderId="11" xfId="0" applyBorder="1"/>
    <xf numFmtId="0" fontId="0" fillId="0" borderId="11" xfId="0" applyFill="1" applyBorder="1" applyAlignment="1">
      <alignment horizontal="center" vertical="center"/>
    </xf>
    <xf numFmtId="14" fontId="0" fillId="11" borderId="9" xfId="0" applyNumberFormat="1" applyFont="1" applyFill="1" applyBorder="1" applyAlignment="1">
      <alignment horizontal="center"/>
    </xf>
    <xf numFmtId="0" fontId="2" fillId="11" borderId="9" xfId="0" applyNumberFormat="1" applyFont="1" applyFill="1" applyBorder="1" applyAlignment="1">
      <alignment horizontal="left" vertical="top"/>
    </xf>
    <xf numFmtId="0" fontId="0" fillId="11" borderId="9" xfId="0" applyNumberFormat="1" applyFont="1" applyFill="1" applyBorder="1" applyAlignment="1">
      <alignment horizontal="left" vertical="top"/>
    </xf>
    <xf numFmtId="14" fontId="0" fillId="11" borderId="9" xfId="0" applyNumberFormat="1" applyFont="1" applyFill="1" applyBorder="1" applyAlignment="1">
      <alignment horizontal="left"/>
    </xf>
    <xf numFmtId="0" fontId="9" fillId="4" borderId="0" xfId="0" applyFont="1" applyFill="1" applyBorder="1" applyAlignment="1">
      <alignment horizontal="center"/>
    </xf>
    <xf numFmtId="0" fontId="9" fillId="4" borderId="0" xfId="0" applyFont="1" applyFill="1" applyBorder="1" applyAlignment="1">
      <alignment horizontal="left"/>
    </xf>
    <xf numFmtId="0" fontId="9" fillId="4" borderId="0" xfId="0" applyNumberFormat="1" applyFont="1" applyFill="1" applyBorder="1" applyAlignment="1">
      <alignment horizontal="left"/>
    </xf>
    <xf numFmtId="0" fontId="9" fillId="4" borderId="0" xfId="0" applyNumberFormat="1" applyFont="1" applyFill="1" applyBorder="1" applyAlignment="1">
      <alignment horizontal="center"/>
    </xf>
    <xf numFmtId="0" fontId="9" fillId="4" borderId="17" xfId="0" applyFont="1" applyFill="1" applyBorder="1" applyAlignment="1">
      <alignment horizontal="center"/>
    </xf>
    <xf numFmtId="0" fontId="0" fillId="7" borderId="0" xfId="0" applyFill="1"/>
    <xf numFmtId="0" fontId="0" fillId="0" borderId="0" xfId="0" applyFont="1"/>
    <xf numFmtId="164" fontId="0" fillId="0" borderId="11" xfId="2" applyFont="1" applyBorder="1" applyAlignment="1">
      <alignment horizontal="left" vertical="center"/>
    </xf>
    <xf numFmtId="0" fontId="0" fillId="13" borderId="11" xfId="0" applyFill="1" applyBorder="1"/>
    <xf numFmtId="0" fontId="0" fillId="14" borderId="11" xfId="0" applyFill="1" applyBorder="1"/>
    <xf numFmtId="0" fontId="6" fillId="14" borderId="11" xfId="0" applyFont="1" applyFill="1" applyBorder="1" applyAlignment="1">
      <alignment horizontal="center"/>
    </xf>
    <xf numFmtId="0" fontId="0" fillId="11" borderId="9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9" fillId="4" borderId="10" xfId="0" applyFont="1" applyFill="1" applyBorder="1" applyAlignment="1">
      <alignment horizontal="left"/>
    </xf>
    <xf numFmtId="1" fontId="0" fillId="0" borderId="0" xfId="0" applyNumberFormat="1"/>
    <xf numFmtId="1" fontId="0" fillId="11" borderId="14" xfId="0" applyNumberFormat="1" applyFont="1" applyFill="1" applyBorder="1" applyAlignment="1">
      <alignment horizontal="center"/>
    </xf>
    <xf numFmtId="0" fontId="9" fillId="4" borderId="16" xfId="0" applyNumberFormat="1" applyFont="1" applyFill="1" applyBorder="1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8" fillId="6" borderId="11" xfId="0" applyFont="1" applyFill="1" applyBorder="1" applyAlignment="1">
      <alignment horizontal="center"/>
    </xf>
    <xf numFmtId="0" fontId="0" fillId="0" borderId="11" xfId="0" applyFont="1" applyBorder="1" applyAlignment="1">
      <alignment horizontal="center" vertical="center"/>
    </xf>
    <xf numFmtId="0" fontId="0" fillId="10" borderId="11" xfId="0" applyFont="1" applyFill="1" applyBorder="1" applyAlignment="1">
      <alignment horizontal="center" vertical="center"/>
    </xf>
    <xf numFmtId="0" fontId="8" fillId="6" borderId="11" xfId="2" applyNumberFormat="1" applyFont="1" applyFill="1" applyBorder="1" applyAlignment="1">
      <alignment horizontal="center"/>
    </xf>
    <xf numFmtId="0" fontId="8" fillId="6" borderId="11" xfId="0" applyFont="1" applyFill="1" applyBorder="1" applyAlignment="1">
      <alignment horizontal="center" wrapText="1"/>
    </xf>
    <xf numFmtId="0" fontId="9" fillId="4" borderId="10" xfId="0" applyFont="1" applyFill="1" applyBorder="1" applyAlignment="1">
      <alignment horizontal="center"/>
    </xf>
    <xf numFmtId="0" fontId="0" fillId="11" borderId="15" xfId="0" applyNumberFormat="1" applyFont="1" applyFill="1" applyBorder="1" applyAlignment="1">
      <alignment horizontal="center"/>
    </xf>
    <xf numFmtId="0" fontId="0" fillId="11" borderId="9" xfId="0" applyNumberFormat="1" applyFont="1" applyFill="1" applyBorder="1" applyAlignment="1">
      <alignment horizontal="left"/>
    </xf>
    <xf numFmtId="0" fontId="9" fillId="4" borderId="20" xfId="0" applyNumberFormat="1" applyFont="1" applyFill="1" applyBorder="1" applyAlignment="1">
      <alignment horizontal="center"/>
    </xf>
    <xf numFmtId="0" fontId="9" fillId="4" borderId="21" xfId="0" applyFont="1" applyFill="1" applyBorder="1" applyAlignment="1">
      <alignment horizontal="center"/>
    </xf>
    <xf numFmtId="0" fontId="9" fillId="4" borderId="21" xfId="0" applyFont="1" applyFill="1" applyBorder="1" applyAlignment="1">
      <alignment horizontal="left"/>
    </xf>
    <xf numFmtId="0" fontId="9" fillId="4" borderId="21" xfId="0" applyNumberFormat="1" applyFont="1" applyFill="1" applyBorder="1" applyAlignment="1">
      <alignment horizontal="left"/>
    </xf>
    <xf numFmtId="0" fontId="9" fillId="4" borderId="2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9" fillId="4" borderId="0" xfId="0" applyFont="1" applyFill="1" applyAlignment="1">
      <alignment horizontal="center"/>
    </xf>
    <xf numFmtId="0" fontId="0" fillId="9" borderId="11" xfId="0" applyFill="1" applyBorder="1"/>
    <xf numFmtId="0" fontId="0" fillId="10" borderId="0" xfId="0" applyFill="1"/>
    <xf numFmtId="0" fontId="0" fillId="15" borderId="11" xfId="0" applyFill="1" applyBorder="1"/>
    <xf numFmtId="0" fontId="8" fillId="12" borderId="11" xfId="0" applyFont="1" applyFill="1" applyBorder="1"/>
    <xf numFmtId="0" fontId="8" fillId="10" borderId="11" xfId="0" applyFont="1" applyFill="1" applyBorder="1"/>
    <xf numFmtId="0" fontId="8" fillId="16" borderId="7" xfId="0" applyFont="1" applyFill="1" applyBorder="1" applyAlignment="1"/>
    <xf numFmtId="0" fontId="0" fillId="16" borderId="7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11" xfId="2" quotePrefix="1" applyNumberFormat="1" applyFont="1" applyBorder="1" applyAlignment="1">
      <alignment horizontal="center" vertical="center"/>
    </xf>
    <xf numFmtId="0" fontId="0" fillId="10" borderId="11" xfId="2" applyNumberFormat="1" applyFont="1" applyFill="1" applyBorder="1" applyAlignment="1">
      <alignment horizontal="center" vertical="center"/>
    </xf>
    <xf numFmtId="0" fontId="0" fillId="0" borderId="11" xfId="2" applyNumberFormat="1" applyFont="1" applyBorder="1" applyAlignment="1">
      <alignment horizontal="center" vertical="center"/>
    </xf>
    <xf numFmtId="0" fontId="8" fillId="6" borderId="11" xfId="2" applyNumberFormat="1" applyFont="1" applyFill="1" applyBorder="1" applyAlignment="1">
      <alignment horizontal="center" vertical="center"/>
    </xf>
    <xf numFmtId="0" fontId="0" fillId="0" borderId="11" xfId="2" applyNumberFormat="1" applyFont="1" applyFill="1" applyBorder="1" applyAlignment="1">
      <alignment horizontal="center" vertical="center"/>
    </xf>
    <xf numFmtId="0" fontId="0" fillId="0" borderId="11" xfId="2" applyNumberFormat="1" applyFont="1" applyBorder="1" applyAlignment="1">
      <alignment horizontal="center"/>
    </xf>
    <xf numFmtId="0" fontId="0" fillId="10" borderId="11" xfId="2" applyNumberFormat="1" applyFont="1" applyFill="1" applyBorder="1" applyAlignment="1">
      <alignment horizontal="center"/>
    </xf>
    <xf numFmtId="0" fontId="0" fillId="10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2" fillId="10" borderId="0" xfId="0" applyFont="1" applyFill="1"/>
    <xf numFmtId="0" fontId="0" fillId="0" borderId="11" xfId="2" quotePrefix="1" applyNumberFormat="1" applyFont="1" applyBorder="1" applyAlignment="1">
      <alignment horizontal="center"/>
    </xf>
    <xf numFmtId="0" fontId="9" fillId="4" borderId="0" xfId="0" applyNumberFormat="1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applyNumberFormat="1" applyFont="1" applyFill="1" applyAlignment="1">
      <alignment horizontal="center"/>
    </xf>
    <xf numFmtId="0" fontId="8" fillId="7" borderId="0" xfId="0" applyFont="1" applyFill="1"/>
    <xf numFmtId="0" fontId="0" fillId="7" borderId="0" xfId="0" applyFill="1" applyAlignment="1">
      <alignment horizontal="center"/>
    </xf>
    <xf numFmtId="0" fontId="2" fillId="18" borderId="0" xfId="0" applyFont="1" applyFill="1" applyAlignment="1"/>
    <xf numFmtId="0" fontId="0" fillId="18" borderId="0" xfId="0" applyFill="1"/>
    <xf numFmtId="0" fontId="10" fillId="9" borderId="11" xfId="0" applyFont="1" applyFill="1" applyBorder="1" applyAlignment="1">
      <alignment horizontal="center" vertical="center"/>
    </xf>
    <xf numFmtId="0" fontId="9" fillId="19" borderId="0" xfId="0" applyNumberFormat="1" applyFont="1" applyFill="1" applyAlignment="1">
      <alignment horizontal="left"/>
    </xf>
    <xf numFmtId="0" fontId="8" fillId="10" borderId="11" xfId="0" applyFont="1" applyFill="1" applyBorder="1" applyAlignment="1">
      <alignment horizontal="center"/>
    </xf>
    <xf numFmtId="14" fontId="9" fillId="19" borderId="0" xfId="0" applyNumberFormat="1" applyFont="1" applyFill="1" applyAlignment="1">
      <alignment horizontal="left"/>
    </xf>
    <xf numFmtId="0" fontId="9" fillId="20" borderId="0" xfId="0" applyNumberFormat="1" applyFont="1" applyFill="1" applyAlignment="1">
      <alignment horizontal="left"/>
    </xf>
    <xf numFmtId="0" fontId="14" fillId="0" borderId="0" xfId="0" applyFont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13" fillId="9" borderId="2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14" fontId="0" fillId="0" borderId="0" xfId="0" applyNumberFormat="1"/>
    <xf numFmtId="0" fontId="0" fillId="17" borderId="0" xfId="0" applyFill="1"/>
    <xf numFmtId="0" fontId="8" fillId="17" borderId="0" xfId="0" applyFont="1" applyFill="1"/>
    <xf numFmtId="19" fontId="15" fillId="0" borderId="0" xfId="0" applyNumberFormat="1" applyFont="1"/>
    <xf numFmtId="14" fontId="15" fillId="0" borderId="0" xfId="0" applyNumberFormat="1" applyFont="1"/>
    <xf numFmtId="0" fontId="9" fillId="21" borderId="0" xfId="0" applyNumberFormat="1" applyFont="1" applyFill="1" applyAlignment="1">
      <alignment horizontal="left"/>
    </xf>
    <xf numFmtId="165" fontId="0" fillId="0" borderId="0" xfId="0" applyNumberFormat="1"/>
    <xf numFmtId="165" fontId="8" fillId="16" borderId="7" xfId="0" applyNumberFormat="1" applyFont="1" applyFill="1" applyBorder="1" applyAlignment="1"/>
    <xf numFmtId="21" fontId="0" fillId="0" borderId="11" xfId="0" applyNumberFormat="1" applyBorder="1" applyAlignment="1">
      <alignment horizontal="center"/>
    </xf>
    <xf numFmtId="0" fontId="8" fillId="10" borderId="19" xfId="0" applyFont="1" applyFill="1" applyBorder="1" applyAlignment="1">
      <alignment horizontal="center"/>
    </xf>
    <xf numFmtId="0" fontId="0" fillId="0" borderId="0" xfId="0" applyFill="1"/>
    <xf numFmtId="9" fontId="8" fillId="8" borderId="11" xfId="0" quotePrefix="1" applyNumberFormat="1" applyFont="1" applyFill="1" applyBorder="1" applyAlignment="1">
      <alignment horizontal="center"/>
    </xf>
    <xf numFmtId="14" fontId="0" fillId="0" borderId="11" xfId="0" applyNumberFormat="1" applyBorder="1" applyAlignment="1">
      <alignment horizontal="center"/>
    </xf>
    <xf numFmtId="0" fontId="16" fillId="0" borderId="0" xfId="0" applyFont="1"/>
    <xf numFmtId="0" fontId="8" fillId="17" borderId="12" xfId="0" applyFont="1" applyFill="1" applyBorder="1"/>
    <xf numFmtId="0" fontId="0" fillId="17" borderId="18" xfId="0" applyFill="1" applyBorder="1"/>
    <xf numFmtId="0" fontId="0" fillId="17" borderId="18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0" xfId="0" applyFill="1" applyAlignment="1">
      <alignment horizontal="center"/>
    </xf>
    <xf numFmtId="14" fontId="0" fillId="0" borderId="0" xfId="0" applyNumberFormat="1" applyFill="1" applyBorder="1"/>
    <xf numFmtId="0" fontId="8" fillId="5" borderId="24" xfId="3" applyFont="1" applyFill="1" applyBorder="1"/>
    <xf numFmtId="0" fontId="17" fillId="0" borderId="0" xfId="3"/>
    <xf numFmtId="0" fontId="8" fillId="24" borderId="11" xfId="3" applyFont="1" applyFill="1" applyBorder="1"/>
    <xf numFmtId="0" fontId="17" fillId="0" borderId="0" xfId="3" applyBorder="1"/>
    <xf numFmtId="0" fontId="18" fillId="4" borderId="0" xfId="3" applyNumberFormat="1" applyFont="1" applyFill="1" applyAlignment="1">
      <alignment horizontal="left"/>
    </xf>
    <xf numFmtId="0" fontId="18" fillId="19" borderId="0" xfId="3" applyNumberFormat="1" applyFont="1" applyFill="1" applyAlignment="1">
      <alignment horizontal="left"/>
    </xf>
    <xf numFmtId="0" fontId="17" fillId="25" borderId="24" xfId="3" applyFill="1" applyBorder="1"/>
    <xf numFmtId="0" fontId="19" fillId="26" borderId="0" xfId="6" applyFill="1" applyProtection="1"/>
    <xf numFmtId="0" fontId="1" fillId="26" borderId="0" xfId="7" applyFill="1" applyProtection="1"/>
    <xf numFmtId="0" fontId="20" fillId="26" borderId="0" xfId="6" applyFont="1" applyFill="1" applyAlignment="1" applyProtection="1">
      <alignment horizontal="center"/>
    </xf>
    <xf numFmtId="0" fontId="22" fillId="26" borderId="0" xfId="6" applyFont="1" applyFill="1" applyAlignment="1" applyProtection="1">
      <alignment vertical="center"/>
    </xf>
    <xf numFmtId="0" fontId="19" fillId="26" borderId="0" xfId="6" applyFill="1" applyAlignment="1" applyProtection="1">
      <alignment horizontal="center"/>
    </xf>
    <xf numFmtId="0" fontId="21" fillId="26" borderId="0" xfId="6" applyFont="1" applyFill="1" applyAlignment="1" applyProtection="1">
      <alignment horizontal="center"/>
    </xf>
    <xf numFmtId="0" fontId="9" fillId="26" borderId="0" xfId="6" applyFont="1" applyFill="1" applyAlignment="1" applyProtection="1"/>
    <xf numFmtId="0" fontId="23" fillId="26" borderId="0" xfId="8" applyFill="1" applyAlignment="1" applyProtection="1">
      <alignment horizontal="center"/>
    </xf>
    <xf numFmtId="0" fontId="23" fillId="26" borderId="0" xfId="8" applyFill="1" applyAlignment="1" applyProtection="1"/>
    <xf numFmtId="0" fontId="9" fillId="26" borderId="0" xfId="6" applyFont="1" applyFill="1" applyAlignment="1" applyProtection="1">
      <alignment horizontal="center"/>
    </xf>
    <xf numFmtId="0" fontId="15" fillId="26" borderId="0" xfId="6" applyFont="1" applyFill="1" applyProtection="1"/>
    <xf numFmtId="0" fontId="24" fillId="26" borderId="0" xfId="6" applyFont="1" applyFill="1" applyProtection="1"/>
    <xf numFmtId="0" fontId="25" fillId="0" borderId="0" xfId="10"/>
    <xf numFmtId="0" fontId="0" fillId="0" borderId="11" xfId="2" applyNumberFormat="1" applyFont="1" applyFill="1" applyBorder="1" applyAlignment="1">
      <alignment horizontal="center"/>
    </xf>
    <xf numFmtId="0" fontId="0" fillId="27" borderId="11" xfId="2" applyNumberFormat="1" applyFont="1" applyFill="1" applyBorder="1" applyAlignment="1">
      <alignment horizontal="center"/>
    </xf>
    <xf numFmtId="0" fontId="8" fillId="6" borderId="19" xfId="0" applyFont="1" applyFill="1" applyBorder="1" applyAlignment="1">
      <alignment horizontal="center" wrapText="1"/>
    </xf>
    <xf numFmtId="0" fontId="8" fillId="6" borderId="19" xfId="0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/>
    </xf>
    <xf numFmtId="0" fontId="0" fillId="27" borderId="11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  <xf numFmtId="14" fontId="0" fillId="0" borderId="0" xfId="0" applyNumberFormat="1" applyAlignment="1">
      <alignment horizontal="center"/>
    </xf>
    <xf numFmtId="21" fontId="0" fillId="0" borderId="0" xfId="0" applyNumberFormat="1"/>
    <xf numFmtId="14" fontId="0" fillId="0" borderId="0" xfId="0" applyNumberFormat="1" applyFont="1" applyFill="1" applyBorder="1" applyAlignment="1">
      <alignment horizontal="center"/>
    </xf>
    <xf numFmtId="0" fontId="0" fillId="27" borderId="11" xfId="0" applyFont="1" applyFill="1" applyBorder="1" applyAlignment="1">
      <alignment horizontal="center"/>
    </xf>
    <xf numFmtId="0" fontId="7" fillId="4" borderId="9" xfId="0" applyNumberFormat="1" applyFont="1" applyFill="1" applyBorder="1" applyAlignment="1">
      <alignment horizontal="center" vertical="center"/>
    </xf>
    <xf numFmtId="0" fontId="7" fillId="4" borderId="9" xfId="0" applyNumberFormat="1" applyFont="1" applyFill="1" applyBorder="1" applyAlignment="1">
      <alignment vertical="center"/>
    </xf>
    <xf numFmtId="0" fontId="7" fillId="4" borderId="0" xfId="0" applyNumberFormat="1" applyFont="1" applyFill="1" applyBorder="1" applyAlignment="1">
      <alignment vertical="center"/>
    </xf>
    <xf numFmtId="14" fontId="3" fillId="0" borderId="0" xfId="0" applyNumberFormat="1" applyFont="1" applyAlignment="1">
      <alignment horizontal="center"/>
    </xf>
    <xf numFmtId="0" fontId="0" fillId="0" borderId="11" xfId="0" applyNumberFormat="1" applyBorder="1" applyAlignment="1">
      <alignment horizontal="center"/>
    </xf>
    <xf numFmtId="0" fontId="8" fillId="16" borderId="7" xfId="0" applyFont="1" applyFill="1" applyBorder="1" applyAlignment="1">
      <alignment vertical="center"/>
    </xf>
    <xf numFmtId="14" fontId="9" fillId="19" borderId="0" xfId="0" applyNumberFormat="1" applyFont="1" applyFill="1" applyAlignment="1">
      <alignment horizontal="center"/>
    </xf>
    <xf numFmtId="0" fontId="0" fillId="28" borderId="0" xfId="0" applyFill="1"/>
    <xf numFmtId="0" fontId="26" fillId="28" borderId="0" xfId="0" applyFont="1" applyFill="1"/>
    <xf numFmtId="14" fontId="0" fillId="0" borderId="0" xfId="0" applyNumberFormat="1" applyAlignment="1">
      <alignment horizontal="left"/>
    </xf>
    <xf numFmtId="0" fontId="27" fillId="0" borderId="0" xfId="0" applyFont="1"/>
    <xf numFmtId="0" fontId="27" fillId="0" borderId="0" xfId="0" applyFont="1" applyAlignment="1">
      <alignment horizontal="left"/>
    </xf>
    <xf numFmtId="14" fontId="9" fillId="4" borderId="19" xfId="0" applyNumberFormat="1" applyFont="1" applyFill="1" applyBorder="1" applyAlignment="1">
      <alignment horizontal="center"/>
    </xf>
    <xf numFmtId="0" fontId="9" fillId="4" borderId="19" xfId="0" applyNumberFormat="1" applyFont="1" applyFill="1" applyBorder="1" applyAlignment="1">
      <alignment horizontal="left"/>
    </xf>
    <xf numFmtId="0" fontId="9" fillId="4" borderId="19" xfId="0" applyNumberFormat="1" applyFont="1" applyFill="1" applyBorder="1" applyAlignment="1">
      <alignment horizontal="center"/>
    </xf>
    <xf numFmtId="21" fontId="9" fillId="4" borderId="19" xfId="0" applyNumberFormat="1" applyFont="1" applyFill="1" applyBorder="1" applyAlignment="1">
      <alignment horizontal="center"/>
    </xf>
    <xf numFmtId="14" fontId="0" fillId="0" borderId="11" xfId="0" applyNumberFormat="1" applyFont="1" applyFill="1" applyBorder="1" applyAlignment="1">
      <alignment horizontal="center"/>
    </xf>
    <xf numFmtId="0" fontId="9" fillId="4" borderId="19" xfId="0" applyFont="1" applyFill="1" applyBorder="1" applyAlignment="1">
      <alignment horizontal="center"/>
    </xf>
    <xf numFmtId="14" fontId="7" fillId="4" borderId="9" xfId="0" applyNumberFormat="1" applyFont="1" applyFill="1" applyBorder="1" applyAlignment="1">
      <alignment vertical="center"/>
    </xf>
    <xf numFmtId="14" fontId="7" fillId="4" borderId="0" xfId="0" applyNumberFormat="1" applyFont="1" applyFill="1" applyBorder="1" applyAlignment="1">
      <alignment vertical="center"/>
    </xf>
    <xf numFmtId="14" fontId="9" fillId="4" borderId="0" xfId="0" applyNumberFormat="1" applyFont="1" applyFill="1" applyBorder="1" applyAlignment="1">
      <alignment horizontal="center"/>
    </xf>
    <xf numFmtId="14" fontId="0" fillId="0" borderId="0" xfId="0" applyNumberFormat="1" applyFont="1" applyFill="1" applyBorder="1" applyAlignment="1">
      <alignment horizontal="left"/>
    </xf>
    <xf numFmtId="0" fontId="8" fillId="17" borderId="12" xfId="0" applyFont="1" applyFill="1" applyBorder="1" applyAlignment="1">
      <alignment horizontal="center"/>
    </xf>
    <xf numFmtId="0" fontId="17" fillId="25" borderId="0" xfId="3" applyFill="1" applyBorder="1"/>
    <xf numFmtId="14" fontId="2" fillId="0" borderId="11" xfId="0" applyNumberFormat="1" applyFont="1" applyBorder="1" applyAlignment="1">
      <alignment horizontal="center"/>
    </xf>
    <xf numFmtId="166" fontId="0" fillId="0" borderId="0" xfId="0" applyNumberFormat="1" applyAlignment="1">
      <alignment horizontal="center"/>
    </xf>
    <xf numFmtId="0" fontId="21" fillId="26" borderId="0" xfId="6" applyFont="1" applyFill="1" applyAlignment="1" applyProtection="1">
      <alignment horizontal="center"/>
    </xf>
    <xf numFmtId="0" fontId="9" fillId="26" borderId="0" xfId="6" applyFont="1" applyFill="1" applyAlignment="1" applyProtection="1">
      <alignment horizontal="center"/>
    </xf>
    <xf numFmtId="0" fontId="9" fillId="26" borderId="0" xfId="6" applyFont="1" applyFill="1" applyAlignment="1" applyProtection="1">
      <alignment horizontal="left"/>
    </xf>
    <xf numFmtId="0" fontId="11" fillId="9" borderId="19" xfId="0" applyFont="1" applyFill="1" applyBorder="1" applyAlignment="1">
      <alignment horizontal="center" textRotation="90"/>
    </xf>
    <xf numFmtId="0" fontId="11" fillId="9" borderId="23" xfId="0" applyFont="1" applyFill="1" applyBorder="1"/>
    <xf numFmtId="0" fontId="0" fillId="13" borderId="19" xfId="0" applyFont="1" applyFill="1" applyBorder="1" applyAlignment="1">
      <alignment horizontal="center" textRotation="90"/>
    </xf>
    <xf numFmtId="0" fontId="0" fillId="13" borderId="23" xfId="0" applyFont="1" applyFill="1" applyBorder="1" applyAlignment="1">
      <alignment horizontal="center" textRotation="90"/>
    </xf>
    <xf numFmtId="0" fontId="8" fillId="8" borderId="1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0" fontId="8" fillId="8" borderId="8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8" fillId="8" borderId="3" xfId="0" applyFont="1" applyFill="1" applyBorder="1" applyAlignment="1">
      <alignment horizontal="center" vertical="center" wrapText="1"/>
    </xf>
    <xf numFmtId="0" fontId="8" fillId="8" borderId="4" xfId="0" applyFont="1" applyFill="1" applyBorder="1" applyAlignment="1">
      <alignment horizontal="center" vertical="center" wrapText="1"/>
    </xf>
    <xf numFmtId="0" fontId="8" fillId="8" borderId="5" xfId="0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0" fontId="8" fillId="8" borderId="8" xfId="0" applyFont="1" applyFill="1" applyBorder="1" applyAlignment="1">
      <alignment horizontal="center" vertical="center" wrapText="1"/>
    </xf>
    <xf numFmtId="0" fontId="8" fillId="6" borderId="12" xfId="0" applyFont="1" applyFill="1" applyBorder="1" applyAlignment="1">
      <alignment horizontal="center"/>
    </xf>
    <xf numFmtId="0" fontId="8" fillId="6" borderId="13" xfId="0" applyFont="1" applyFill="1" applyBorder="1" applyAlignment="1">
      <alignment horizontal="center"/>
    </xf>
    <xf numFmtId="0" fontId="8" fillId="17" borderId="12" xfId="0" applyFont="1" applyFill="1" applyBorder="1" applyAlignment="1">
      <alignment horizontal="center"/>
    </xf>
    <xf numFmtId="0" fontId="8" fillId="17" borderId="18" xfId="0" applyFont="1" applyFill="1" applyBorder="1" applyAlignment="1">
      <alignment horizontal="center"/>
    </xf>
    <xf numFmtId="0" fontId="8" fillId="17" borderId="13" xfId="0" applyFont="1" applyFill="1" applyBorder="1" applyAlignment="1">
      <alignment horizontal="center"/>
    </xf>
    <xf numFmtId="0" fontId="8" fillId="23" borderId="12" xfId="0" applyFont="1" applyFill="1" applyBorder="1" applyAlignment="1">
      <alignment horizontal="center"/>
    </xf>
    <xf numFmtId="0" fontId="8" fillId="23" borderId="18" xfId="0" applyFont="1" applyFill="1" applyBorder="1" applyAlignment="1">
      <alignment horizontal="center"/>
    </xf>
    <xf numFmtId="0" fontId="8" fillId="23" borderId="13" xfId="0" applyFont="1" applyFill="1" applyBorder="1" applyAlignment="1">
      <alignment horizontal="center"/>
    </xf>
    <xf numFmtId="0" fontId="8" fillId="12" borderId="12" xfId="0" applyFont="1" applyFill="1" applyBorder="1" applyAlignment="1">
      <alignment horizontal="center"/>
    </xf>
    <xf numFmtId="0" fontId="8" fillId="12" borderId="13" xfId="0" applyFont="1" applyFill="1" applyBorder="1" applyAlignment="1">
      <alignment horizontal="center"/>
    </xf>
    <xf numFmtId="0" fontId="8" fillId="22" borderId="12" xfId="0" applyFont="1" applyFill="1" applyBorder="1" applyAlignment="1">
      <alignment horizontal="center"/>
    </xf>
    <xf numFmtId="0" fontId="8" fillId="22" borderId="18" xfId="0" applyFont="1" applyFill="1" applyBorder="1" applyAlignment="1">
      <alignment horizontal="center"/>
    </xf>
    <xf numFmtId="0" fontId="8" fillId="22" borderId="13" xfId="0" applyFont="1" applyFill="1" applyBorder="1" applyAlignment="1">
      <alignment horizontal="center"/>
    </xf>
    <xf numFmtId="0" fontId="8" fillId="12" borderId="18" xfId="0" applyFont="1" applyFill="1" applyBorder="1" applyAlignment="1">
      <alignment horizontal="center"/>
    </xf>
    <xf numFmtId="0" fontId="8" fillId="9" borderId="12" xfId="0" applyFont="1" applyFill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3" xfId="0" applyFont="1" applyFill="1" applyBorder="1" applyAlignment="1">
      <alignment horizontal="center"/>
    </xf>
    <xf numFmtId="0" fontId="8" fillId="8" borderId="12" xfId="0" applyFont="1" applyFill="1" applyBorder="1" applyAlignment="1">
      <alignment horizontal="center"/>
    </xf>
    <xf numFmtId="0" fontId="8" fillId="8" borderId="18" xfId="0" applyFont="1" applyFill="1" applyBorder="1" applyAlignment="1">
      <alignment horizontal="center"/>
    </xf>
    <xf numFmtId="0" fontId="8" fillId="8" borderId="13" xfId="0" applyFont="1" applyFill="1" applyBorder="1" applyAlignment="1">
      <alignment horizontal="center"/>
    </xf>
    <xf numFmtId="0" fontId="8" fillId="7" borderId="12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</cellXfs>
  <cellStyles count="11">
    <cellStyle name="Hyperlink 2" xfId="8"/>
    <cellStyle name="Moeda" xfId="2" builtinId="4"/>
    <cellStyle name="Moeda 2" xfId="4"/>
    <cellStyle name="Moeda 3" xfId="9"/>
    <cellStyle name="Normal" xfId="0" builtinId="0"/>
    <cellStyle name="Normal 2" xfId="1"/>
    <cellStyle name="Normal 2 2" xfId="6"/>
    <cellStyle name="Normal 2 2 2" xfId="7"/>
    <cellStyle name="Normal 3" xfId="3"/>
    <cellStyle name="Normal 4" xfId="5"/>
    <cellStyle name="Normal 5" xfId="10"/>
  </cellStyles>
  <dxfs count="15">
    <dxf>
      <numFmt numFmtId="19" formatCode="m/d/yyyy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left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</dxf>
    <dxf>
      <numFmt numFmtId="0" formatCode="General"/>
    </dxf>
    <dxf>
      <border outline="0">
        <top style="thin">
          <color theme="5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bottom" textRotation="0" wrapText="0" relativeIndent="0" justifyLastLine="0" shrinkToFit="0" readingOrder="0"/>
    </dxf>
  </dxfs>
  <tableStyles count="0" defaultTableStyle="TableStyleMedium2" defaultPivotStyle="PivotStyleLight16"/>
  <colors>
    <mruColors>
      <color rgb="FFFFFFCC"/>
      <color rgb="FFFFCCCC"/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Frequência 2º Sem.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Grafico1!$C$5</c:f>
              <c:strCache>
                <c:ptCount val="1"/>
                <c:pt idx="0">
                  <c:v>Qtde.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Grafico1!$B$12:$B$17</c:f>
              <c:strCache>
                <c:ptCount val="6"/>
                <c:pt idx="0">
                  <c:v>JULHO</c:v>
                </c:pt>
                <c:pt idx="1">
                  <c:v>AGOSTO</c:v>
                </c:pt>
                <c:pt idx="2">
                  <c:v>SETEMBRO</c:v>
                </c:pt>
                <c:pt idx="3">
                  <c:v>OUTUBRO</c:v>
                </c:pt>
                <c:pt idx="4">
                  <c:v>NOVEMBRO</c:v>
                </c:pt>
                <c:pt idx="5">
                  <c:v>DEZEMBRO</c:v>
                </c:pt>
              </c:strCache>
            </c:strRef>
          </c:cat>
          <c:val>
            <c:numRef>
              <c:f>Grafico1!$C$12:$C$17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34</c:v>
                </c:pt>
                <c:pt idx="4">
                  <c:v>186</c:v>
                </c:pt>
                <c:pt idx="5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09-4EAB-8CBA-099844EA0CD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342502592"/>
        <c:axId val="342504160"/>
      </c:barChart>
      <c:catAx>
        <c:axId val="342502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2504160"/>
        <c:crosses val="autoZero"/>
        <c:auto val="1"/>
        <c:lblAlgn val="ctr"/>
        <c:lblOffset val="100"/>
        <c:noMultiLvlLbl val="0"/>
      </c:catAx>
      <c:valAx>
        <c:axId val="34250416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crossAx val="34250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1651" footer="0.3149606200000165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543859649122809"/>
          <c:y val="0.14583333333334109"/>
          <c:w val="0.44210526315790138"/>
          <c:h val="0.7874999999999999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BCA-480C-9F7E-EB347D4610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BCA-480C-9F7E-EB347D4610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BCA-480C-9F7E-EB347D46109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Grafico1!$F$5:$H$5</c:f>
              <c:strCache>
                <c:ptCount val="3"/>
                <c:pt idx="0">
                  <c:v>Manhã</c:v>
                </c:pt>
                <c:pt idx="1">
                  <c:v>Tarde</c:v>
                </c:pt>
                <c:pt idx="2">
                  <c:v>Noite</c:v>
                </c:pt>
              </c:strCache>
            </c:strRef>
          </c:cat>
          <c:val>
            <c:numRef>
              <c:f>Grafico1!$F$18:$H$18</c:f>
              <c:numCache>
                <c:formatCode>General</c:formatCode>
                <c:ptCount val="3"/>
                <c:pt idx="0">
                  <c:v>55</c:v>
                </c:pt>
                <c:pt idx="1">
                  <c:v>251</c:v>
                </c:pt>
                <c:pt idx="2">
                  <c:v>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594-4B1A-9C94-E4680C795C2F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1662" footer="0.3149606200000166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22313744481471"/>
          <c:y val="0.24406782266839191"/>
          <c:w val="0.45313171225875154"/>
          <c:h val="0.7111864098424025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B03-4CDA-88FB-4035BD2B365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B03-4CDA-88FB-4035BD2B365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521-4761-A098-15D29FA62EC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AB03-4CDA-88FB-4035BD2B3651}"/>
              </c:ext>
            </c:extLst>
          </c:dPt>
          <c:dLbls>
            <c:dLbl>
              <c:idx val="3"/>
              <c:layout>
                <c:manualLayout>
                  <c:x val="1.8044592305885461E-2"/>
                  <c:y val="0.10706762120033329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B03-4CDA-88FB-4035BD2B3651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Grafico1!$K$5:$N$5</c:f>
              <c:strCache>
                <c:ptCount val="4"/>
                <c:pt idx="0">
                  <c:v>Internet</c:v>
                </c:pt>
                <c:pt idx="1">
                  <c:v>Leitura/Mesas de Estudo</c:v>
                </c:pt>
                <c:pt idx="2">
                  <c:v>Empr./Devol. de Livros</c:v>
                </c:pt>
                <c:pt idx="3">
                  <c:v>Aula de Pesquisa</c:v>
                </c:pt>
              </c:strCache>
            </c:strRef>
          </c:cat>
          <c:val>
            <c:numRef>
              <c:f>Grafico1!$K$18:$N$18</c:f>
              <c:numCache>
                <c:formatCode>General</c:formatCode>
                <c:ptCount val="4"/>
                <c:pt idx="0">
                  <c:v>357</c:v>
                </c:pt>
                <c:pt idx="1">
                  <c:v>148</c:v>
                </c:pt>
                <c:pt idx="2">
                  <c:v>45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3-4CDA-88FB-4035BD2B365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1651" footer="0.31496062000001651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/>
              <a:t>CAI - Freq. 2º Sem. 2020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Grafico1!$Q$5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Grafico1!$P$6:$P$7</c:f>
              <c:strCache>
                <c:ptCount val="2"/>
                <c:pt idx="0">
                  <c:v>ATV-M1</c:v>
                </c:pt>
                <c:pt idx="1">
                  <c:v>ATV-T1</c:v>
                </c:pt>
              </c:strCache>
            </c:strRef>
          </c:cat>
          <c:val>
            <c:numRef>
              <c:f>Grafico1!$Q$6:$Q$7</c:f>
              <c:numCache>
                <c:formatCode>General</c:formatCode>
                <c:ptCount val="2"/>
                <c:pt idx="0">
                  <c:v>3</c:v>
                </c:pt>
                <c:pt idx="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9-42E9-B752-C357BA3F7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501024"/>
        <c:axId val="342498280"/>
      </c:barChart>
      <c:catAx>
        <c:axId val="3425010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42498280"/>
        <c:crosses val="autoZero"/>
        <c:auto val="1"/>
        <c:lblAlgn val="ctr"/>
        <c:lblOffset val="100"/>
        <c:noMultiLvlLbl val="0"/>
      </c:catAx>
      <c:valAx>
        <c:axId val="342498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2501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11651688787662"/>
          <c:y val="0.52613269336724156"/>
          <c:w val="8.9807795649592265E-2"/>
          <c:h val="7.3309123921924721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1651" footer="0.3149606200000165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CT - Freq. 2º Sem. 2020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Grafico1!$U$5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Grafico1!$T$6:$T$27</c:f>
              <c:strCache>
                <c:ptCount val="22"/>
                <c:pt idx="0">
                  <c:v>1DM</c:v>
                </c:pt>
                <c:pt idx="1">
                  <c:v>1DN</c:v>
                </c:pt>
                <c:pt idx="2">
                  <c:v>1DT</c:v>
                </c:pt>
                <c:pt idx="3">
                  <c:v>2DT</c:v>
                </c:pt>
                <c:pt idx="4">
                  <c:v>1MA</c:v>
                </c:pt>
                <c:pt idx="5">
                  <c:v>1MB</c:v>
                </c:pt>
                <c:pt idx="6">
                  <c:v>1MC</c:v>
                </c:pt>
                <c:pt idx="7">
                  <c:v>1ME</c:v>
                </c:pt>
                <c:pt idx="8">
                  <c:v>2MA</c:v>
                </c:pt>
                <c:pt idx="9">
                  <c:v>2MC</c:v>
                </c:pt>
                <c:pt idx="10">
                  <c:v>2ME</c:v>
                </c:pt>
                <c:pt idx="11">
                  <c:v>3MA</c:v>
                </c:pt>
                <c:pt idx="12">
                  <c:v>3MC</c:v>
                </c:pt>
                <c:pt idx="13">
                  <c:v>3ME</c:v>
                </c:pt>
                <c:pt idx="14">
                  <c:v>4MA</c:v>
                </c:pt>
                <c:pt idx="15">
                  <c:v>4MC</c:v>
                </c:pt>
                <c:pt idx="16">
                  <c:v>4ME</c:v>
                </c:pt>
                <c:pt idx="17">
                  <c:v>1RN</c:v>
                </c:pt>
                <c:pt idx="18">
                  <c:v>2RN</c:v>
                </c:pt>
                <c:pt idx="19">
                  <c:v>1QC</c:v>
                </c:pt>
                <c:pt idx="20">
                  <c:v>3QC</c:v>
                </c:pt>
                <c:pt idx="21">
                  <c:v>2QC</c:v>
                </c:pt>
              </c:strCache>
            </c:strRef>
          </c:cat>
          <c:val>
            <c:numRef>
              <c:f>Grafico1!$U$6:$U$27</c:f>
              <c:numCache>
                <c:formatCode>General</c:formatCode>
                <c:ptCount val="22"/>
                <c:pt idx="0">
                  <c:v>0</c:v>
                </c:pt>
                <c:pt idx="1">
                  <c:v>13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17</c:v>
                </c:pt>
                <c:pt idx="8">
                  <c:v>6</c:v>
                </c:pt>
                <c:pt idx="9">
                  <c:v>27</c:v>
                </c:pt>
                <c:pt idx="10">
                  <c:v>45</c:v>
                </c:pt>
                <c:pt idx="11">
                  <c:v>1</c:v>
                </c:pt>
                <c:pt idx="12">
                  <c:v>4</c:v>
                </c:pt>
                <c:pt idx="13">
                  <c:v>13</c:v>
                </c:pt>
                <c:pt idx="14">
                  <c:v>39</c:v>
                </c:pt>
                <c:pt idx="15">
                  <c:v>80</c:v>
                </c:pt>
                <c:pt idx="16">
                  <c:v>29</c:v>
                </c:pt>
                <c:pt idx="17">
                  <c:v>31</c:v>
                </c:pt>
                <c:pt idx="18">
                  <c:v>28</c:v>
                </c:pt>
                <c:pt idx="19">
                  <c:v>0</c:v>
                </c:pt>
                <c:pt idx="20">
                  <c:v>24</c:v>
                </c:pt>
                <c:pt idx="2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91-4CB3-ADCF-CD169E596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300624"/>
        <c:axId val="374293176"/>
      </c:barChart>
      <c:catAx>
        <c:axId val="3743006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74293176"/>
        <c:crosses val="autoZero"/>
        <c:auto val="1"/>
        <c:lblAlgn val="ctr"/>
        <c:lblOffset val="100"/>
        <c:noMultiLvlLbl val="0"/>
      </c:catAx>
      <c:valAx>
        <c:axId val="374293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4300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1651" footer="0.3149606200000165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Grafico1!$X$6</c:f>
              <c:strCache>
                <c:ptCount val="1"/>
                <c:pt idx="0">
                  <c:v>FIC</c:v>
                </c:pt>
              </c:strCache>
            </c:strRef>
          </c:tx>
          <c:invertIfNegative val="0"/>
          <c:cat>
            <c:strRef>
              <c:f>Grafico1!$Y$5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Grafico1!$Y$6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DE-4CDE-B6C4-E1697F8D1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97880"/>
        <c:axId val="374298272"/>
      </c:barChart>
      <c:catAx>
        <c:axId val="3742978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74298272"/>
        <c:crosses val="autoZero"/>
        <c:auto val="1"/>
        <c:lblAlgn val="ctr"/>
        <c:lblOffset val="100"/>
        <c:noMultiLvlLbl val="0"/>
      </c:catAx>
      <c:valAx>
        <c:axId val="374298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4297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1651" footer="0.3149606200000165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Perfil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5751662292213484"/>
          <c:y val="0.12498089258880521"/>
          <c:w val="0.4523840769903934"/>
          <c:h val="0.75455577229880899"/>
        </c:manualLayout>
      </c:layout>
      <c:pieChart>
        <c:varyColors val="1"/>
        <c:ser>
          <c:idx val="0"/>
          <c:order val="0"/>
          <c:tx>
            <c:strRef>
              <c:f>Grafico1!$C$22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4C2-4DD2-8BFF-4604F581A0A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4C2-4DD2-8BFF-4604F581A0A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4C2-4DD2-8BFF-4604F581A0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Grafico1!$B$23:$B$25</c:f>
              <c:strCache>
                <c:ptCount val="3"/>
                <c:pt idx="0">
                  <c:v>ALUNO(A)</c:v>
                </c:pt>
                <c:pt idx="1">
                  <c:v>FUNCIONÁRIO</c:v>
                </c:pt>
                <c:pt idx="2">
                  <c:v>OUTROS</c:v>
                </c:pt>
              </c:strCache>
            </c:strRef>
          </c:cat>
          <c:val>
            <c:numRef>
              <c:f>Grafico1!$C$23:$C$25</c:f>
              <c:numCache>
                <c:formatCode>General</c:formatCode>
                <c:ptCount val="3"/>
                <c:pt idx="0">
                  <c:v>173</c:v>
                </c:pt>
                <c:pt idx="1">
                  <c:v>3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E-4C74-8CC5-7CD3482136C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1651" footer="0.3149606200000165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/>
              <a:t>Superior - Freq. 2º Sem. 2020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Grafico1!$AC$5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Grafico1!$AB$6:$AB$8</c:f>
              <c:strCache>
                <c:ptCount val="3"/>
                <c:pt idx="0">
                  <c:v>TE1</c:v>
                </c:pt>
                <c:pt idx="1">
                  <c:v>TE2</c:v>
                </c:pt>
                <c:pt idx="2">
                  <c:v>TE3</c:v>
                </c:pt>
              </c:strCache>
            </c:strRef>
          </c:cat>
          <c:val>
            <c:numRef>
              <c:f>Grafico1!$AC$6:$AC$8</c:f>
              <c:numCache>
                <c:formatCode>General</c:formatCode>
                <c:ptCount val="3"/>
                <c:pt idx="0">
                  <c:v>7</c:v>
                </c:pt>
                <c:pt idx="1">
                  <c:v>99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9-42E9-B752-C357BA3F7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95528"/>
        <c:axId val="374296312"/>
      </c:barChart>
      <c:catAx>
        <c:axId val="3742955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74296312"/>
        <c:crosses val="autoZero"/>
        <c:auto val="1"/>
        <c:lblAlgn val="ctr"/>
        <c:lblOffset val="100"/>
        <c:noMultiLvlLbl val="0"/>
      </c:catAx>
      <c:valAx>
        <c:axId val="374296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42955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11651688787662"/>
          <c:y val="0.52613269336724156"/>
          <c:w val="8.9807795649592265E-2"/>
          <c:h val="7.3309123921924721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1662" footer="0.3149606200000166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/>
              <a:t>Pós - Freq. 2º Sem. 2020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Grafico1!$AG$5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Grafico1!$AF$6:$AF$8</c:f>
              <c:strCache>
                <c:ptCount val="3"/>
                <c:pt idx="0">
                  <c:v>POS1</c:v>
                </c:pt>
                <c:pt idx="1">
                  <c:v>POS2</c:v>
                </c:pt>
                <c:pt idx="2">
                  <c:v>POS3</c:v>
                </c:pt>
              </c:strCache>
            </c:strRef>
          </c:cat>
          <c:val>
            <c:numRef>
              <c:f>Grafico1!$AG$6:$AG$8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9-42E9-B752-C357BA3F7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99448"/>
        <c:axId val="374294744"/>
      </c:barChart>
      <c:catAx>
        <c:axId val="3742994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74294744"/>
        <c:crosses val="autoZero"/>
        <c:auto val="1"/>
        <c:lblAlgn val="ctr"/>
        <c:lblOffset val="100"/>
        <c:noMultiLvlLbl val="0"/>
      </c:catAx>
      <c:valAx>
        <c:axId val="374294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42994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743910250960064"/>
          <c:y val="0.52613269336724156"/>
          <c:w val="0.12148523551186771"/>
          <c:h val="7.3309123921924721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1662" footer="0.3149606200000166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Frequência por Nível de Curso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Grafico1!$J$23:$J$28</c:f>
              <c:strCache>
                <c:ptCount val="6"/>
                <c:pt idx="0">
                  <c:v>CAI</c:v>
                </c:pt>
                <c:pt idx="1">
                  <c:v>CT</c:v>
                </c:pt>
                <c:pt idx="2">
                  <c:v>FIC</c:v>
                </c:pt>
                <c:pt idx="3">
                  <c:v>SUPERIOR</c:v>
                </c:pt>
                <c:pt idx="4">
                  <c:v>PÓS</c:v>
                </c:pt>
                <c:pt idx="5">
                  <c:v>Total Geral</c:v>
                </c:pt>
              </c:strCache>
            </c:strRef>
          </c:cat>
          <c:val>
            <c:numRef>
              <c:f>Grafico1!$K$23:$K$28</c:f>
              <c:numCache>
                <c:formatCode>General</c:formatCode>
                <c:ptCount val="6"/>
                <c:pt idx="0">
                  <c:v>14</c:v>
                </c:pt>
                <c:pt idx="1">
                  <c:v>375</c:v>
                </c:pt>
                <c:pt idx="2">
                  <c:v>11</c:v>
                </c:pt>
                <c:pt idx="3">
                  <c:v>114</c:v>
                </c:pt>
                <c:pt idx="4">
                  <c:v>1</c:v>
                </c:pt>
                <c:pt idx="5">
                  <c:v>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FD-409F-B2E1-0AB151D826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374297096"/>
        <c:axId val="374299840"/>
      </c:barChart>
      <c:catAx>
        <c:axId val="3742970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74299840"/>
        <c:crosses val="autoZero"/>
        <c:auto val="1"/>
        <c:lblAlgn val="ctr"/>
        <c:lblOffset val="100"/>
        <c:noMultiLvlLbl val="0"/>
      </c:catAx>
      <c:valAx>
        <c:axId val="37429984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74297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458" footer="0.31496062000000458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none" strike="noStrike" baseline="0"/>
              <a:t>Frequência por </a:t>
            </a:r>
            <a:r>
              <a:rPr lang="pt-BR" sz="1800"/>
              <a:t>Perfil</a:t>
            </a:r>
          </a:p>
        </c:rich>
      </c:tx>
      <c:layout>
        <c:manualLayout>
          <c:xMode val="edge"/>
          <c:yMode val="edge"/>
          <c:x val="0.26665926026320486"/>
          <c:y val="1.23839049540170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5751662292213484"/>
          <c:y val="0.12498089258880521"/>
          <c:w val="0.45238407699040639"/>
          <c:h val="0.754555772298840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Grafico1!$C$22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4C2-4DD2-8BFF-4604F581A0A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4C2-4DD2-8BFF-4604F581A0A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4C2-4DD2-8BFF-4604F581A0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1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Grafico1!$B$23:$B$25</c:f>
              <c:strCache>
                <c:ptCount val="3"/>
                <c:pt idx="0">
                  <c:v>ALUNO(A)</c:v>
                </c:pt>
                <c:pt idx="1">
                  <c:v>FUNCIONÁRIO</c:v>
                </c:pt>
                <c:pt idx="2">
                  <c:v>OUTROS</c:v>
                </c:pt>
              </c:strCache>
            </c:strRef>
          </c:cat>
          <c:val>
            <c:numRef>
              <c:f>Grafico1!$C$23:$C$25</c:f>
              <c:numCache>
                <c:formatCode>General</c:formatCode>
                <c:ptCount val="3"/>
                <c:pt idx="0">
                  <c:v>173</c:v>
                </c:pt>
                <c:pt idx="1">
                  <c:v>3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E-4C74-8CC5-7CD348213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74300232"/>
        <c:axId val="374297488"/>
      </c:barChart>
      <c:catAx>
        <c:axId val="37430023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one"/>
        <c:crossAx val="374297488"/>
        <c:crosses val="autoZero"/>
        <c:auto val="1"/>
        <c:lblAlgn val="ctr"/>
        <c:lblOffset val="100"/>
        <c:noMultiLvlLbl val="0"/>
      </c:catAx>
      <c:valAx>
        <c:axId val="37429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430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2645" footer="0.3149606200000264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85725</xdr:rowOff>
    </xdr:from>
    <xdr:to>
      <xdr:col>2</xdr:col>
      <xdr:colOff>438150</xdr:colOff>
      <xdr:row>1</xdr:row>
      <xdr:rowOff>142875</xdr:rowOff>
    </xdr:to>
    <xdr:sp macro="" textlink="">
      <xdr:nvSpPr>
        <xdr:cNvPr id="11265" name="BtnDATASGRAFICOS" hidden="1">
          <a:extLst>
            <a:ext uri="{63B3BB69-23CF-44E3-9099-C40C66FF867C}">
              <a14:compatExt xmlns:a14="http://schemas.microsoft.com/office/drawing/2010/main" spid="_x0000_s11265"/>
            </a:ext>
            <a:ext uri="{FF2B5EF4-FFF2-40B4-BE49-F238E27FC236}">
              <a16:creationId xmlns:a16="http://schemas.microsoft.com/office/drawing/2014/main" id="{00000000-0008-0000-0200-0000012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85725</xdr:rowOff>
        </xdr:from>
        <xdr:to>
          <xdr:col>2</xdr:col>
          <xdr:colOff>438150</xdr:colOff>
          <xdr:row>1</xdr:row>
          <xdr:rowOff>142875</xdr:rowOff>
        </xdr:to>
        <xdr:sp macro="" textlink="">
          <xdr:nvSpPr>
            <xdr:cNvPr id="1025" name="BtnDATASGRAFICO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0</xdr:row>
      <xdr:rowOff>180975</xdr:rowOff>
    </xdr:from>
    <xdr:to>
      <xdr:col>9</xdr:col>
      <xdr:colOff>209550</xdr:colOff>
      <xdr:row>2</xdr:row>
      <xdr:rowOff>85725</xdr:rowOff>
    </xdr:to>
    <xdr:sp macro="" textlink="">
      <xdr:nvSpPr>
        <xdr:cNvPr id="9217" name="BtnFREQMENSAL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4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180975</xdr:rowOff>
        </xdr:from>
        <xdr:to>
          <xdr:col>9</xdr:col>
          <xdr:colOff>209550</xdr:colOff>
          <xdr:row>2</xdr:row>
          <xdr:rowOff>85725</xdr:rowOff>
        </xdr:to>
        <xdr:sp macro="" textlink="">
          <xdr:nvSpPr>
            <xdr:cNvPr id="2049" name="BtnFREQMENS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390525</xdr:colOff>
      <xdr:row>0</xdr:row>
      <xdr:rowOff>0</xdr:rowOff>
    </xdr:from>
    <xdr:to>
      <xdr:col>5</xdr:col>
      <xdr:colOff>657225</xdr:colOff>
      <xdr:row>0</xdr:row>
      <xdr:rowOff>285750</xdr:rowOff>
    </xdr:to>
    <xdr:sp macro="" textlink="">
      <xdr:nvSpPr>
        <xdr:cNvPr id="14337" name="BtnLimparNomeNovoSemestre" hidden="1">
          <a:extLst>
            <a:ext uri="{63B3BB69-23CF-44E3-9099-C40C66FF867C}">
              <a14:compatExt xmlns:a14="http://schemas.microsoft.com/office/drawing/2010/main" spid="_x0000_s14337"/>
            </a:ext>
            <a:ext uri="{FF2B5EF4-FFF2-40B4-BE49-F238E27FC236}">
              <a16:creationId xmlns:a16="http://schemas.microsoft.com/office/drawing/2014/main" id="{00000000-0008-0000-0500-000001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1000125</xdr:colOff>
      <xdr:row>0</xdr:row>
      <xdr:rowOff>9525</xdr:rowOff>
    </xdr:from>
    <xdr:to>
      <xdr:col>9</xdr:col>
      <xdr:colOff>104775</xdr:colOff>
      <xdr:row>1</xdr:row>
      <xdr:rowOff>0</xdr:rowOff>
    </xdr:to>
    <xdr:sp macro="" textlink="">
      <xdr:nvSpPr>
        <xdr:cNvPr id="14338" name="BtnLimparTurmasNovoSemestre" hidden="1">
          <a:extLst>
            <a:ext uri="{63B3BB69-23CF-44E3-9099-C40C66FF867C}">
              <a14:compatExt xmlns:a14="http://schemas.microsoft.com/office/drawing/2010/main" spid="_x0000_s14338"/>
            </a:ext>
            <a:ext uri="{FF2B5EF4-FFF2-40B4-BE49-F238E27FC236}">
              <a16:creationId xmlns:a16="http://schemas.microsoft.com/office/drawing/2014/main" id="{00000000-0008-0000-0500-000002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47625</xdr:rowOff>
        </xdr:from>
        <xdr:to>
          <xdr:col>5</xdr:col>
          <xdr:colOff>409575</xdr:colOff>
          <xdr:row>3</xdr:row>
          <xdr:rowOff>95250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Turma do Cadastro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</xdr:row>
          <xdr:rowOff>66675</xdr:rowOff>
        </xdr:from>
        <xdr:to>
          <xdr:col>9</xdr:col>
          <xdr:colOff>161925</xdr:colOff>
          <xdr:row>3</xdr:row>
          <xdr:rowOff>104775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Nome do Cadastro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10583</xdr:colOff>
      <xdr:row>32</xdr:row>
      <xdr:rowOff>142876</xdr:rowOff>
    </xdr:from>
    <xdr:to>
      <xdr:col>7</xdr:col>
      <xdr:colOff>264583</xdr:colOff>
      <xdr:row>47</xdr:row>
      <xdr:rowOff>26459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381001</xdr:colOff>
      <xdr:row>32</xdr:row>
      <xdr:rowOff>132293</xdr:rowOff>
    </xdr:from>
    <xdr:to>
      <xdr:col>13</xdr:col>
      <xdr:colOff>571501</xdr:colOff>
      <xdr:row>47</xdr:row>
      <xdr:rowOff>57150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10583</xdr:colOff>
      <xdr:row>50</xdr:row>
      <xdr:rowOff>58209</xdr:rowOff>
    </xdr:from>
    <xdr:to>
      <xdr:col>8</xdr:col>
      <xdr:colOff>158749</xdr:colOff>
      <xdr:row>66</xdr:row>
      <xdr:rowOff>132292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110067</xdr:colOff>
      <xdr:row>69</xdr:row>
      <xdr:rowOff>116419</xdr:rowOff>
    </xdr:from>
    <xdr:to>
      <xdr:col>8</xdr:col>
      <xdr:colOff>153459</xdr:colOff>
      <xdr:row>92</xdr:row>
      <xdr:rowOff>95251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89958</xdr:colOff>
      <xdr:row>95</xdr:row>
      <xdr:rowOff>49743</xdr:rowOff>
    </xdr:from>
    <xdr:to>
      <xdr:col>9</xdr:col>
      <xdr:colOff>165099</xdr:colOff>
      <xdr:row>118</xdr:row>
      <xdr:rowOff>39161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621243</xdr:colOff>
      <xdr:row>69</xdr:row>
      <xdr:rowOff>97366</xdr:rowOff>
    </xdr:from>
    <xdr:to>
      <xdr:col>12</xdr:col>
      <xdr:colOff>142875</xdr:colOff>
      <xdr:row>92</xdr:row>
      <xdr:rowOff>76199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79375</xdr:colOff>
      <xdr:row>50</xdr:row>
      <xdr:rowOff>59267</xdr:rowOff>
    </xdr:from>
    <xdr:to>
      <xdr:col>14</xdr:col>
      <xdr:colOff>248708</xdr:colOff>
      <xdr:row>66</xdr:row>
      <xdr:rowOff>175684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95251</xdr:colOff>
      <xdr:row>120</xdr:row>
      <xdr:rowOff>47625</xdr:rowOff>
    </xdr:from>
    <xdr:to>
      <xdr:col>8</xdr:col>
      <xdr:colOff>180975</xdr:colOff>
      <xdr:row>143</xdr:row>
      <xdr:rowOff>26457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361950</xdr:colOff>
      <xdr:row>120</xdr:row>
      <xdr:rowOff>58208</xdr:rowOff>
    </xdr:from>
    <xdr:to>
      <xdr:col>14</xdr:col>
      <xdr:colOff>180975</xdr:colOff>
      <xdr:row>143</xdr:row>
      <xdr:rowOff>37040</xdr:rowOff>
    </xdr:to>
    <xdr:graphicFrame macro="">
      <xdr:nvGraphicFramePr>
        <xdr:cNvPr id="14" name="Gráfico 15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95250</xdr:colOff>
      <xdr:row>145</xdr:row>
      <xdr:rowOff>123825</xdr:rowOff>
    </xdr:from>
    <xdr:to>
      <xdr:col>7</xdr:col>
      <xdr:colOff>161925</xdr:colOff>
      <xdr:row>164</xdr:row>
      <xdr:rowOff>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409575</xdr:colOff>
      <xdr:row>145</xdr:row>
      <xdr:rowOff>133350</xdr:rowOff>
    </xdr:from>
    <xdr:to>
      <xdr:col>13</xdr:col>
      <xdr:colOff>542924</xdr:colOff>
      <xdr:row>161</xdr:row>
      <xdr:rowOff>161924</xdr:rowOff>
    </xdr:to>
    <xdr:graphicFrame macro="">
      <xdr:nvGraphicFramePr>
        <xdr:cNvPr id="16" name="Gráfico 13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3</xdr:col>
          <xdr:colOff>28575</xdr:colOff>
          <xdr:row>2</xdr:row>
          <xdr:rowOff>0</xdr:rowOff>
        </xdr:to>
        <xdr:sp macro="" textlink="">
          <xdr:nvSpPr>
            <xdr:cNvPr id="5121" name="BtnGerarGraficosParaRelatorio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0.26531</cdr:x>
      <cdr:y>0.02128</cdr:y>
    </cdr:from>
    <cdr:to>
      <cdr:x>0.80178</cdr:x>
      <cdr:y>0.14097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1238249" y="59209"/>
          <a:ext cx="2503859" cy="333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rtl="0"/>
          <a:r>
            <a:rPr lang="pt-BR" sz="1400" b="1" i="0" baseline="0">
              <a:latin typeface="Arial" pitchFamily="34" charset="0"/>
              <a:ea typeface="+mn-ea"/>
              <a:cs typeface="Arial" pitchFamily="34" charset="0"/>
            </a:rPr>
            <a:t>Frequência por Período</a:t>
          </a:r>
          <a:endParaRPr lang="pt-BR" sz="1400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0.21814</cdr:x>
      <cdr:y>0.08814</cdr:y>
    </cdr:from>
    <cdr:to>
      <cdr:x>0.66739</cdr:x>
      <cdr:y>0.21695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1068918" y="275167"/>
          <a:ext cx="2201332" cy="4021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i="0" baseline="0">
              <a:latin typeface="Arial" pitchFamily="34" charset="0"/>
              <a:ea typeface="+mn-ea"/>
              <a:cs typeface="Arial" pitchFamily="34" charset="0"/>
            </a:rPr>
            <a:t>Utilização da Biblioteca</a:t>
          </a:r>
          <a:endParaRPr lang="pt-BR" sz="1400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2</xdr:row>
          <xdr:rowOff>19050</xdr:rowOff>
        </xdr:from>
        <xdr:to>
          <xdr:col>11</xdr:col>
          <xdr:colOff>323850</xdr:colOff>
          <xdr:row>4</xdr:row>
          <xdr:rowOff>19050</xdr:rowOff>
        </xdr:to>
        <xdr:sp macro="" textlink="">
          <xdr:nvSpPr>
            <xdr:cNvPr id="4097" name="BtnUsuariosAssiduo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n73695\Desktop\FORMUL&#193;RIOS%20EM%20VBA\FAZER%20EM%20VBA_Estat&#237;sticas%20da%20Biblioteca_Relat&#243;rios\FAZER%20EM%20VBA_Estat&#237;sticas%20da%20Biblioteca_Relat&#243;rios\aaaaaaaaaaaaBiblioteca_SENAI-SP%201.20_FORM_ESTATISTICA_de_Alunos_2019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n73695\Desktop\PEGAR%20CODIGO%20E%20COPIAR_z_FORMUL&#193;RIO%20para%20ESTATISTICA%20de%20Tabulacao%20de%20Alunos%202018_TENTAR%20FAZER_v11aRelatorio%20-%20Copia%20-%20Copi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n73695\Desktop\FORMUL&#193;RIOS%20EM%20VBA\FAZER%20EM%20VBA_Estat&#237;sticas%20da%20Biblioteca_Relat&#243;rios\Biblioteca_SENAI-SP%201.20_FORM_ESTATISTICA_de_Alunos_2019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"/>
      <sheetName val="Turmas"/>
      <sheetName val="TotalFreq"/>
      <sheetName val="CadastroNome"/>
      <sheetName val="Grafico1"/>
      <sheetName val="Relatorio"/>
      <sheetName val="ImprimirUsuariosAssiduos"/>
      <sheetName val="ImprimirEstatistica"/>
      <sheetName val="Temp_UsuariosAssiduos"/>
    </sheetNames>
    <sheetDataSet>
      <sheetData sheetId="0" refreshError="1"/>
      <sheetData sheetId="1">
        <row r="7">
          <cell r="B7" t="str">
            <v>1MA</v>
          </cell>
          <cell r="D7" t="str">
            <v>Mecânica</v>
          </cell>
          <cell r="E7" t="str">
            <v>CT</v>
          </cell>
        </row>
        <row r="8">
          <cell r="B8" t="str">
            <v>1MB</v>
          </cell>
          <cell r="D8" t="str">
            <v>Mecatrônica</v>
          </cell>
          <cell r="E8" t="str">
            <v>CT</v>
          </cell>
        </row>
        <row r="9">
          <cell r="B9" t="str">
            <v>1NA</v>
          </cell>
          <cell r="D9" t="str">
            <v>Mecânica</v>
          </cell>
          <cell r="E9" t="str">
            <v>CT</v>
          </cell>
        </row>
        <row r="10">
          <cell r="B10" t="str">
            <v>2NA</v>
          </cell>
          <cell r="D10" t="str">
            <v>Mecânica</v>
          </cell>
          <cell r="E10" t="str">
            <v>CT</v>
          </cell>
        </row>
        <row r="11">
          <cell r="B11" t="str">
            <v>3MA</v>
          </cell>
          <cell r="D11" t="str">
            <v>Mecânica</v>
          </cell>
          <cell r="E11" t="str">
            <v>CT</v>
          </cell>
        </row>
        <row r="12">
          <cell r="B12" t="str">
            <v>3MB</v>
          </cell>
          <cell r="D12" t="str">
            <v>Mecatrônica</v>
          </cell>
          <cell r="E12" t="str">
            <v>CT</v>
          </cell>
        </row>
        <row r="13">
          <cell r="B13" t="str">
            <v>3NA</v>
          </cell>
          <cell r="D13" t="str">
            <v>Mecânica</v>
          </cell>
          <cell r="E13" t="str">
            <v>CT</v>
          </cell>
        </row>
        <row r="14">
          <cell r="B14" t="str">
            <v>3NQ</v>
          </cell>
          <cell r="D14" t="str">
            <v>Qualidade</v>
          </cell>
          <cell r="E14" t="str">
            <v>CT</v>
          </cell>
        </row>
        <row r="15">
          <cell r="B15" t="str">
            <v>3TQ</v>
          </cell>
          <cell r="D15" t="str">
            <v>Qualidade</v>
          </cell>
          <cell r="E15" t="str">
            <v>CT</v>
          </cell>
        </row>
        <row r="16">
          <cell r="B16" t="str">
            <v>4CN</v>
          </cell>
          <cell r="D16" t="str">
            <v>Mecânica</v>
          </cell>
          <cell r="E16" t="str">
            <v>CT</v>
          </cell>
        </row>
        <row r="17">
          <cell r="B17" t="str">
            <v>BGROB1</v>
          </cell>
          <cell r="D17" t="str">
            <v>Mecânica</v>
          </cell>
          <cell r="E17" t="str">
            <v>CT</v>
          </cell>
        </row>
        <row r="18">
          <cell r="B18" t="str">
            <v>M1A</v>
          </cell>
          <cell r="D18" t="str">
            <v>Mecânico de Usinagem</v>
          </cell>
          <cell r="E18" t="str">
            <v>CAI</v>
          </cell>
        </row>
        <row r="19">
          <cell r="B19" t="str">
            <v>M1AD</v>
          </cell>
          <cell r="D19" t="str">
            <v>Administração</v>
          </cell>
          <cell r="E19" t="str">
            <v>CAI</v>
          </cell>
        </row>
        <row r="20">
          <cell r="B20" t="str">
            <v>M1B</v>
          </cell>
          <cell r="D20" t="str">
            <v>Mecânico de Manutenção</v>
          </cell>
          <cell r="E20" t="str">
            <v>CAI</v>
          </cell>
        </row>
        <row r="21">
          <cell r="B21" t="str">
            <v>M1C</v>
          </cell>
          <cell r="D21" t="str">
            <v>Eletricista de Manutenção Eletroeletrônica</v>
          </cell>
          <cell r="E21" t="str">
            <v>CAI</v>
          </cell>
        </row>
        <row r="22">
          <cell r="B22" t="str">
            <v>M1CO</v>
          </cell>
          <cell r="D22" t="str">
            <v>Administração</v>
          </cell>
          <cell r="E22" t="str">
            <v>CAI</v>
          </cell>
        </row>
        <row r="23">
          <cell r="B23" t="str">
            <v>M1D</v>
          </cell>
          <cell r="D23" t="str">
            <v>Mecânico de Automóveis Leves</v>
          </cell>
          <cell r="E23" t="str">
            <v>CAI</v>
          </cell>
        </row>
        <row r="24">
          <cell r="B24" t="str">
            <v>M1F</v>
          </cell>
          <cell r="D24" t="str">
            <v>Ferramenteiro - GM</v>
          </cell>
          <cell r="E24" t="str">
            <v>CAI</v>
          </cell>
        </row>
        <row r="25">
          <cell r="B25" t="str">
            <v>M1G</v>
          </cell>
          <cell r="D25" t="str">
            <v>Marceneiro</v>
          </cell>
          <cell r="E25" t="str">
            <v>CAI</v>
          </cell>
        </row>
        <row r="26">
          <cell r="B26" t="str">
            <v>M1W</v>
          </cell>
          <cell r="D26" t="str">
            <v>Auxiliar de Linha de Produção</v>
          </cell>
          <cell r="E26" t="str">
            <v>CAI</v>
          </cell>
        </row>
        <row r="27">
          <cell r="B27" t="str">
            <v>M3A</v>
          </cell>
          <cell r="D27" t="str">
            <v>Mecânico de Usinagem</v>
          </cell>
          <cell r="E27" t="str">
            <v>CAI</v>
          </cell>
        </row>
        <row r="28">
          <cell r="B28" t="str">
            <v>M3B</v>
          </cell>
          <cell r="D28" t="str">
            <v>Mecânico de Manutenção</v>
          </cell>
          <cell r="E28" t="str">
            <v>CAI</v>
          </cell>
        </row>
        <row r="29">
          <cell r="B29" t="str">
            <v>M3C</v>
          </cell>
          <cell r="D29" t="str">
            <v>Eletricista de Manutenção Eletroeletrônica</v>
          </cell>
          <cell r="E29" t="str">
            <v>CAI</v>
          </cell>
        </row>
        <row r="30">
          <cell r="B30" t="str">
            <v>M4A</v>
          </cell>
          <cell r="D30" t="str">
            <v>Mecânico de Usinagem</v>
          </cell>
          <cell r="E30" t="str">
            <v>CAI</v>
          </cell>
        </row>
        <row r="31">
          <cell r="B31" t="str">
            <v>MBA1</v>
          </cell>
          <cell r="D31" t="str">
            <v>Administração</v>
          </cell>
          <cell r="E31" t="str">
            <v>CAI</v>
          </cell>
        </row>
        <row r="32">
          <cell r="B32" t="str">
            <v>MSA1</v>
          </cell>
          <cell r="D32" t="str">
            <v>Administração</v>
          </cell>
          <cell r="E32" t="str">
            <v>CAI</v>
          </cell>
        </row>
        <row r="33">
          <cell r="B33" t="str">
            <v>MTO1</v>
          </cell>
          <cell r="D33" t="str">
            <v>Administração</v>
          </cell>
          <cell r="E33" t="str">
            <v>CAI</v>
          </cell>
        </row>
        <row r="34">
          <cell r="B34" t="str">
            <v>OPM3</v>
          </cell>
          <cell r="D34" t="str">
            <v>Op. de Máq. CNC para Madeira</v>
          </cell>
          <cell r="E34" t="str">
            <v>CAI</v>
          </cell>
        </row>
        <row r="35">
          <cell r="B35" t="str">
            <v>T1A</v>
          </cell>
          <cell r="D35" t="str">
            <v>Mecânico de Usinagem</v>
          </cell>
          <cell r="E35" t="str">
            <v>CAI</v>
          </cell>
        </row>
        <row r="36">
          <cell r="B36" t="str">
            <v>T1AD</v>
          </cell>
          <cell r="D36" t="str">
            <v>Administração</v>
          </cell>
          <cell r="E36" t="str">
            <v>CAI</v>
          </cell>
        </row>
        <row r="37">
          <cell r="B37" t="str">
            <v>T1B</v>
          </cell>
          <cell r="D37" t="str">
            <v>Mecânico de Manutenção</v>
          </cell>
          <cell r="E37" t="str">
            <v>CAI</v>
          </cell>
        </row>
        <row r="38">
          <cell r="B38" t="str">
            <v>T1C</v>
          </cell>
          <cell r="D38" t="str">
            <v>Eletricista de Manutenção Eletroeletrônica</v>
          </cell>
          <cell r="E38" t="str">
            <v>CAI</v>
          </cell>
        </row>
        <row r="39">
          <cell r="B39" t="str">
            <v>T1CO</v>
          </cell>
          <cell r="D39" t="str">
            <v>Administração</v>
          </cell>
          <cell r="E39" t="str">
            <v>CAI</v>
          </cell>
        </row>
        <row r="40">
          <cell r="B40" t="str">
            <v>T1WA</v>
          </cell>
          <cell r="D40" t="str">
            <v>Auxiliar de Linha de Produção</v>
          </cell>
          <cell r="E40" t="str">
            <v>CAI</v>
          </cell>
        </row>
        <row r="41">
          <cell r="B41" t="str">
            <v>T1WB</v>
          </cell>
          <cell r="D41" t="str">
            <v>Auxiliar de Linha de Produção</v>
          </cell>
          <cell r="E41" t="str">
            <v>CAI</v>
          </cell>
        </row>
        <row r="42">
          <cell r="B42" t="str">
            <v>T2A</v>
          </cell>
          <cell r="D42" t="str">
            <v>Mecânico de Usinagem</v>
          </cell>
          <cell r="E42" t="str">
            <v>CAI</v>
          </cell>
        </row>
        <row r="43">
          <cell r="B43" t="str">
            <v>T2C</v>
          </cell>
          <cell r="D43" t="str">
            <v>Eletricista de Manutenção Eletroeletrônica</v>
          </cell>
          <cell r="E43" t="str">
            <v>CAI</v>
          </cell>
        </row>
        <row r="44">
          <cell r="B44" t="str">
            <v>T3A</v>
          </cell>
          <cell r="D44" t="str">
            <v>Mecânico de Usinagem</v>
          </cell>
          <cell r="E44" t="str">
            <v>CAI</v>
          </cell>
        </row>
        <row r="45">
          <cell r="B45" t="str">
            <v>T3B</v>
          </cell>
          <cell r="D45" t="str">
            <v>Mecânico de Manutenção</v>
          </cell>
          <cell r="E45" t="str">
            <v>CAI</v>
          </cell>
        </row>
        <row r="46">
          <cell r="B46" t="str">
            <v>T3C</v>
          </cell>
          <cell r="D46" t="str">
            <v>Eletricista de Manutenção Eletroeletrônica</v>
          </cell>
          <cell r="E46" t="str">
            <v>CAI</v>
          </cell>
        </row>
        <row r="47">
          <cell r="B47" t="str">
            <v>T3D</v>
          </cell>
          <cell r="D47" t="str">
            <v>Mecânico de Automóveis Leves</v>
          </cell>
          <cell r="E47" t="str">
            <v>CAI</v>
          </cell>
        </row>
        <row r="48">
          <cell r="B48" t="str">
            <v>T3G</v>
          </cell>
          <cell r="D48" t="str">
            <v>Marceneiro</v>
          </cell>
          <cell r="E48" t="str">
            <v>CAI</v>
          </cell>
        </row>
        <row r="49">
          <cell r="B49" t="str">
            <v>T4A</v>
          </cell>
          <cell r="D49" t="str">
            <v>Mecânico de Usinagem</v>
          </cell>
          <cell r="E49" t="str">
            <v>CAI</v>
          </cell>
        </row>
        <row r="50">
          <cell r="B50" t="str">
            <v>T4C</v>
          </cell>
          <cell r="D50" t="str">
            <v>Eletricista de Manutenção Eletroeletrônica</v>
          </cell>
          <cell r="E50" t="str">
            <v>CAI</v>
          </cell>
        </row>
        <row r="51">
          <cell r="B51" t="str">
            <v>T4C2</v>
          </cell>
          <cell r="D51" t="str">
            <v>Eletricista de Manutenção Eletroeletrônica</v>
          </cell>
          <cell r="E51" t="str">
            <v>CAI</v>
          </cell>
        </row>
        <row r="52">
          <cell r="B52" t="str">
            <v>FIC  - Formação Inicial e Continuada</v>
          </cell>
          <cell r="D52" t="str">
            <v>Formação Inicial e Continuada</v>
          </cell>
          <cell r="E52" t="str">
            <v>FIC</v>
          </cell>
        </row>
        <row r="53">
          <cell r="B53" t="str">
            <v>Funcionário</v>
          </cell>
          <cell r="E53" t="str">
            <v>NIF</v>
          </cell>
        </row>
        <row r="54">
          <cell r="B54" t="str">
            <v>Outros</v>
          </cell>
          <cell r="D54" t="str">
            <v>Outros</v>
          </cell>
          <cell r="E54" t="str">
            <v>Outros</v>
          </cell>
        </row>
      </sheetData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"/>
      <sheetName val="Títulos"/>
      <sheetName val="Contador"/>
      <sheetName val="TotalFreq"/>
      <sheetName val="CadastroNome"/>
      <sheetName val="Relatorio"/>
      <sheetName val="Grafico1"/>
    </sheetNames>
    <sheetDataSet>
      <sheetData sheetId="0" refreshError="1"/>
      <sheetData sheetId="1">
        <row r="7">
          <cell r="B7" t="str">
            <v>MWH2</v>
          </cell>
          <cell r="D7" t="str">
            <v>Auxiliar de Linha de Produção</v>
          </cell>
          <cell r="E7" t="str">
            <v>CAI</v>
          </cell>
        </row>
        <row r="8">
          <cell r="B8" t="str">
            <v>TWH2</v>
          </cell>
          <cell r="D8" t="str">
            <v>Auxiliar de Linha de Produção</v>
          </cell>
          <cell r="E8" t="str">
            <v>CAI</v>
          </cell>
        </row>
        <row r="9">
          <cell r="B9" t="str">
            <v>M2B</v>
          </cell>
          <cell r="D9" t="str">
            <v>Mecânico de Manutenção</v>
          </cell>
          <cell r="E9" t="str">
            <v>CAI</v>
          </cell>
        </row>
        <row r="10">
          <cell r="B10" t="str">
            <v>M4B</v>
          </cell>
          <cell r="D10" t="str">
            <v>Mecânico de Manutenção</v>
          </cell>
          <cell r="E10" t="str">
            <v>CAI</v>
          </cell>
        </row>
        <row r="11">
          <cell r="B11" t="str">
            <v>T2B</v>
          </cell>
          <cell r="D11" t="str">
            <v>Mecânico de Manutenção</v>
          </cell>
          <cell r="E11" t="str">
            <v>CAI</v>
          </cell>
        </row>
        <row r="12">
          <cell r="B12" t="str">
            <v>T4B</v>
          </cell>
          <cell r="D12" t="str">
            <v>Mecânico de Manutenção</v>
          </cell>
          <cell r="E12" t="str">
            <v>CAI</v>
          </cell>
        </row>
        <row r="13">
          <cell r="B13" t="str">
            <v>OPM2</v>
          </cell>
          <cell r="D13" t="str">
            <v>Op. de Máq. de Usin. de Mad. Conv. e a CNC</v>
          </cell>
          <cell r="E13" t="str">
            <v>CAI</v>
          </cell>
        </row>
        <row r="14">
          <cell r="B14" t="str">
            <v>M2A</v>
          </cell>
          <cell r="D14" t="str">
            <v>Mecânico de Usinagem</v>
          </cell>
          <cell r="E14" t="str">
            <v>CAI</v>
          </cell>
        </row>
        <row r="15">
          <cell r="B15" t="str">
            <v>M3A</v>
          </cell>
          <cell r="D15" t="str">
            <v>Mecânico de Usinagem</v>
          </cell>
          <cell r="E15" t="str">
            <v>CAI</v>
          </cell>
        </row>
        <row r="16">
          <cell r="B16" t="str">
            <v>M4A</v>
          </cell>
          <cell r="D16" t="str">
            <v>Mecânico de Usinagem</v>
          </cell>
          <cell r="E16" t="str">
            <v>CAI</v>
          </cell>
        </row>
        <row r="17">
          <cell r="B17" t="str">
            <v>T1A</v>
          </cell>
          <cell r="D17" t="str">
            <v>Mecânico de Usinagem</v>
          </cell>
          <cell r="E17" t="str">
            <v>CAI</v>
          </cell>
        </row>
        <row r="18">
          <cell r="B18" t="str">
            <v>T2A</v>
          </cell>
          <cell r="D18" t="str">
            <v>Mecânico de Usinagem</v>
          </cell>
          <cell r="E18" t="str">
            <v>CAI</v>
          </cell>
        </row>
        <row r="19">
          <cell r="B19" t="str">
            <v>T3A</v>
          </cell>
          <cell r="D19" t="str">
            <v>Mecânico de Usinagem</v>
          </cell>
          <cell r="E19" t="str">
            <v>CAI</v>
          </cell>
        </row>
        <row r="20">
          <cell r="B20" t="str">
            <v>T4A</v>
          </cell>
          <cell r="D20" t="str">
            <v>Mecânico de Usinagem</v>
          </cell>
          <cell r="E20" t="str">
            <v>CAI</v>
          </cell>
        </row>
        <row r="21">
          <cell r="B21" t="str">
            <v>M4D</v>
          </cell>
          <cell r="D21" t="str">
            <v>Mecânico de Automóveis Leves</v>
          </cell>
          <cell r="E21" t="str">
            <v>CAI</v>
          </cell>
        </row>
        <row r="22">
          <cell r="B22" t="str">
            <v>T2D</v>
          </cell>
          <cell r="D22" t="str">
            <v>Mecânico de Automóveis Leves</v>
          </cell>
          <cell r="E22" t="str">
            <v>CAI</v>
          </cell>
        </row>
        <row r="23">
          <cell r="B23" t="str">
            <v>T4O</v>
          </cell>
          <cell r="D23" t="str">
            <v>Operador de Produção Automotiva</v>
          </cell>
          <cell r="E23" t="str">
            <v>CAI</v>
          </cell>
        </row>
        <row r="24">
          <cell r="B24" t="str">
            <v>M2C</v>
          </cell>
          <cell r="D24" t="str">
            <v>Eletricista de Manutenção Eletroeletrônica</v>
          </cell>
          <cell r="E24" t="str">
            <v>CAI</v>
          </cell>
        </row>
        <row r="25">
          <cell r="B25" t="str">
            <v>M4C</v>
          </cell>
          <cell r="D25" t="str">
            <v>Eletricista de Manutenção Eletroeletrônica</v>
          </cell>
          <cell r="E25" t="str">
            <v>CAI</v>
          </cell>
        </row>
        <row r="26">
          <cell r="B26" t="str">
            <v>T1C</v>
          </cell>
          <cell r="D26" t="str">
            <v>Eletricista de Manutenção Eletroeletrônica</v>
          </cell>
          <cell r="E26" t="str">
            <v>CAI</v>
          </cell>
        </row>
        <row r="27">
          <cell r="B27" t="str">
            <v>T2C</v>
          </cell>
          <cell r="D27" t="str">
            <v>Eletricista de Manutenção Eletroeletrônica</v>
          </cell>
          <cell r="E27" t="str">
            <v>CAI</v>
          </cell>
        </row>
        <row r="28">
          <cell r="B28" t="str">
            <v>T3C</v>
          </cell>
          <cell r="D28" t="str">
            <v>Eletricista de Manutenção Eletroeletrônica</v>
          </cell>
          <cell r="E28" t="str">
            <v>CAI</v>
          </cell>
        </row>
        <row r="29">
          <cell r="B29" t="str">
            <v>T3C2</v>
          </cell>
          <cell r="D29" t="str">
            <v>Eletricista de Manutenção Eletroeletrônica</v>
          </cell>
          <cell r="E29" t="str">
            <v>CAI</v>
          </cell>
        </row>
        <row r="30">
          <cell r="B30" t="str">
            <v>T4C</v>
          </cell>
          <cell r="D30" t="str">
            <v>Eletricista de Manutenção Eletroeletrônica</v>
          </cell>
          <cell r="E30" t="str">
            <v>CAI</v>
          </cell>
        </row>
        <row r="31">
          <cell r="B31" t="str">
            <v>M4G</v>
          </cell>
          <cell r="D31" t="str">
            <v>Marceneiro</v>
          </cell>
          <cell r="E31" t="str">
            <v>CAI</v>
          </cell>
        </row>
        <row r="32">
          <cell r="B32" t="str">
            <v>T2G</v>
          </cell>
          <cell r="D32" t="str">
            <v>Marceneiro</v>
          </cell>
          <cell r="E32" t="str">
            <v>CAI</v>
          </cell>
        </row>
        <row r="33">
          <cell r="B33" t="str">
            <v>MCO1</v>
          </cell>
          <cell r="D33" t="str">
            <v>Administração</v>
          </cell>
          <cell r="E33" t="str">
            <v>CAI</v>
          </cell>
        </row>
        <row r="34">
          <cell r="B34" t="str">
            <v>M1AD</v>
          </cell>
          <cell r="D34" t="str">
            <v>Administração</v>
          </cell>
          <cell r="E34" t="str">
            <v>CAI</v>
          </cell>
        </row>
        <row r="35">
          <cell r="B35" t="str">
            <v>MBA1</v>
          </cell>
          <cell r="D35" t="str">
            <v>Administração</v>
          </cell>
          <cell r="E35" t="str">
            <v>CAI</v>
          </cell>
        </row>
        <row r="36">
          <cell r="B36" t="str">
            <v>MSA1</v>
          </cell>
          <cell r="D36" t="str">
            <v>Administração</v>
          </cell>
          <cell r="E36" t="str">
            <v>CAI</v>
          </cell>
        </row>
        <row r="37">
          <cell r="B37" t="str">
            <v>MTO1</v>
          </cell>
          <cell r="D37" t="str">
            <v>Administração</v>
          </cell>
          <cell r="E37" t="str">
            <v>CAI</v>
          </cell>
        </row>
        <row r="38">
          <cell r="B38" t="str">
            <v>TCO1</v>
          </cell>
          <cell r="D38" t="str">
            <v>Administração</v>
          </cell>
          <cell r="E38" t="str">
            <v>CAI</v>
          </cell>
        </row>
        <row r="39">
          <cell r="B39" t="str">
            <v>T1AD</v>
          </cell>
          <cell r="D39" t="str">
            <v>Administração</v>
          </cell>
          <cell r="E39" t="str">
            <v>CAI</v>
          </cell>
        </row>
        <row r="40">
          <cell r="B40" t="str">
            <v>TBA1</v>
          </cell>
          <cell r="D40" t="str">
            <v>Administração</v>
          </cell>
          <cell r="E40" t="str">
            <v>CAI</v>
          </cell>
        </row>
        <row r="41">
          <cell r="B41" t="str">
            <v>2TQ</v>
          </cell>
          <cell r="D41" t="str">
            <v>Qualidade</v>
          </cell>
          <cell r="E41" t="str">
            <v>CT</v>
          </cell>
        </row>
        <row r="42">
          <cell r="B42" t="str">
            <v>2NQ</v>
          </cell>
          <cell r="D42" t="str">
            <v>Qualidade</v>
          </cell>
          <cell r="E42" t="str">
            <v>CT</v>
          </cell>
        </row>
        <row r="43">
          <cell r="B43" t="str">
            <v>2MA</v>
          </cell>
          <cell r="D43" t="str">
            <v>Mecânica</v>
          </cell>
          <cell r="E43" t="str">
            <v>CT</v>
          </cell>
        </row>
        <row r="44">
          <cell r="B44" t="str">
            <v>4CM</v>
          </cell>
          <cell r="D44" t="str">
            <v>Mecânica</v>
          </cell>
          <cell r="E44" t="str">
            <v>CT</v>
          </cell>
        </row>
        <row r="45">
          <cell r="B45" t="str">
            <v>2TG</v>
          </cell>
          <cell r="D45" t="str">
            <v>Mecânica</v>
          </cell>
          <cell r="E45" t="str">
            <v>CT</v>
          </cell>
        </row>
        <row r="46">
          <cell r="B46" t="str">
            <v>1NA</v>
          </cell>
          <cell r="D46" t="str">
            <v>Mecânica</v>
          </cell>
          <cell r="E46" t="str">
            <v>CT</v>
          </cell>
        </row>
        <row r="47">
          <cell r="B47" t="str">
            <v>2NA</v>
          </cell>
          <cell r="D47" t="str">
            <v>Mecânica</v>
          </cell>
          <cell r="E47" t="str">
            <v>CT</v>
          </cell>
        </row>
        <row r="48">
          <cell r="B48" t="str">
            <v>3CN</v>
          </cell>
          <cell r="D48" t="str">
            <v>Mecânica</v>
          </cell>
          <cell r="E48" t="str">
            <v>CT</v>
          </cell>
        </row>
        <row r="49">
          <cell r="B49" t="str">
            <v>4CN</v>
          </cell>
          <cell r="D49" t="str">
            <v>Mecânica</v>
          </cell>
          <cell r="E49" t="str">
            <v>CT</v>
          </cell>
        </row>
        <row r="50">
          <cell r="B50" t="str">
            <v>2MB</v>
          </cell>
          <cell r="D50" t="str">
            <v>Aux. Mecatrônica</v>
          </cell>
          <cell r="E50" t="str">
            <v>CT</v>
          </cell>
        </row>
        <row r="51">
          <cell r="B51" t="str">
            <v>4MCA</v>
          </cell>
          <cell r="D51" t="str">
            <v>Aux. Mecatrônica</v>
          </cell>
          <cell r="E51" t="str">
            <v>CT</v>
          </cell>
        </row>
        <row r="52">
          <cell r="B52" t="str">
            <v>FIC  - Formação Inicial e Continuada</v>
          </cell>
          <cell r="D52" t="str">
            <v>Formação Inicial e Continuada</v>
          </cell>
          <cell r="E52" t="str">
            <v>FIC</v>
          </cell>
        </row>
        <row r="53">
          <cell r="B53" t="str">
            <v>Funcionário</v>
          </cell>
          <cell r="E53" t="str">
            <v>NIF</v>
          </cell>
        </row>
        <row r="54">
          <cell r="B54" t="str">
            <v>Outros</v>
          </cell>
          <cell r="D54" t="str">
            <v>Outros</v>
          </cell>
          <cell r="E54" t="str">
            <v>Outros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"/>
      <sheetName val="Turmas"/>
      <sheetName val="Turmas (2)"/>
      <sheetName val="TotalFreq"/>
      <sheetName val="CadastroNome"/>
      <sheetName val="Grafico1"/>
      <sheetName val="Grafico1 (2)"/>
      <sheetName val="Relatorio"/>
      <sheetName val="ImprimirUsuariosAssiduos"/>
      <sheetName val="ImprimirEstatistica"/>
      <sheetName val="TEMP_Turmas"/>
      <sheetName val="TEMP_Turmas (2)"/>
      <sheetName val="Temp_UsuariosAssiduos"/>
    </sheetNames>
    <sheetDataSet>
      <sheetData sheetId="0"/>
      <sheetData sheetId="1">
        <row r="7">
          <cell r="B7" t="str">
            <v>1kkk</v>
          </cell>
          <cell r="D7" t="str">
            <v>kade voce</v>
          </cell>
          <cell r="E7" t="str">
            <v>Sup</v>
          </cell>
        </row>
        <row r="8">
          <cell r="B8" t="str">
            <v>8SAN</v>
          </cell>
          <cell r="D8" t="str">
            <v>Santos F.C.</v>
          </cell>
          <cell r="E8" t="str">
            <v>Sup</v>
          </cell>
        </row>
        <row r="9">
          <cell r="B9" t="str">
            <v>2kk</v>
          </cell>
          <cell r="D9" t="str">
            <v>estou aqui</v>
          </cell>
          <cell r="E9" t="str">
            <v>Pós</v>
          </cell>
        </row>
        <row r="10">
          <cell r="B10" t="str">
            <v>0987654321</v>
          </cell>
          <cell r="D10" t="str">
            <v>...querendo se</v>
          </cell>
          <cell r="E10" t="str">
            <v>CT</v>
          </cell>
        </row>
        <row r="11">
          <cell r="B11" t="str">
            <v>0Banda</v>
          </cell>
          <cell r="D11" t="str">
            <v>Julho de 1983...</v>
          </cell>
          <cell r="E11" t="str">
            <v>CT</v>
          </cell>
        </row>
        <row r="12">
          <cell r="B12" t="str">
            <v>1Banda</v>
          </cell>
          <cell r="D12" t="str">
            <v>...eu tinha quase 16</v>
          </cell>
          <cell r="E12" t="str">
            <v>CT</v>
          </cell>
        </row>
        <row r="13">
          <cell r="B13" t="str">
            <v>1MA</v>
          </cell>
          <cell r="D13" t="str">
            <v>Mecânica</v>
          </cell>
          <cell r="E13" t="str">
            <v>CT</v>
          </cell>
        </row>
        <row r="14">
          <cell r="B14" t="str">
            <v>1MBBBBB</v>
          </cell>
          <cell r="D14" t="str">
            <v>Mecatrônica</v>
          </cell>
          <cell r="E14" t="str">
            <v>CT</v>
          </cell>
        </row>
        <row r="15">
          <cell r="B15" t="str">
            <v>1NA</v>
          </cell>
          <cell r="D15" t="str">
            <v>Mecânica</v>
          </cell>
          <cell r="E15" t="str">
            <v>CT</v>
          </cell>
        </row>
        <row r="16">
          <cell r="B16" t="str">
            <v>1XYZ</v>
          </cell>
          <cell r="D16" t="str">
            <v>Pernalonga</v>
          </cell>
          <cell r="E16" t="str">
            <v>CT</v>
          </cell>
        </row>
        <row r="17">
          <cell r="B17" t="str">
            <v>2NA</v>
          </cell>
          <cell r="D17" t="str">
            <v>Mecânica</v>
          </cell>
          <cell r="E17" t="str">
            <v>CT</v>
          </cell>
        </row>
        <row r="18">
          <cell r="B18" t="str">
            <v>3MA</v>
          </cell>
          <cell r="D18" t="str">
            <v>Mecânica</v>
          </cell>
          <cell r="E18" t="str">
            <v>CT</v>
          </cell>
        </row>
        <row r="19">
          <cell r="B19" t="str">
            <v>3MB</v>
          </cell>
          <cell r="D19" t="str">
            <v>Mecatrônica</v>
          </cell>
          <cell r="E19" t="str">
            <v>CT</v>
          </cell>
        </row>
        <row r="20">
          <cell r="B20" t="str">
            <v>3NA</v>
          </cell>
          <cell r="D20" t="str">
            <v>Mecânica</v>
          </cell>
          <cell r="E20" t="str">
            <v>CT</v>
          </cell>
        </row>
        <row r="21">
          <cell r="B21" t="str">
            <v>3NQ</v>
          </cell>
          <cell r="D21" t="str">
            <v>Qualidade</v>
          </cell>
          <cell r="E21" t="str">
            <v>CT</v>
          </cell>
        </row>
        <row r="22">
          <cell r="B22" t="str">
            <v>4CN</v>
          </cell>
          <cell r="D22" t="str">
            <v>Mecânica</v>
          </cell>
          <cell r="E22" t="str">
            <v>CT</v>
          </cell>
        </row>
        <row r="23">
          <cell r="B23" t="str">
            <v>81111111</v>
          </cell>
          <cell r="D23" t="str">
            <v>Vou chorar sem medo</v>
          </cell>
          <cell r="E23" t="str">
            <v>CT</v>
          </cell>
        </row>
        <row r="24">
          <cell r="B24" t="str">
            <v>85858585</v>
          </cell>
          <cell r="D24" t="str">
            <v>Deixamos pra depois</v>
          </cell>
          <cell r="E24" t="str">
            <v>CT</v>
          </cell>
        </row>
        <row r="25">
          <cell r="B25" t="str">
            <v>85FM</v>
          </cell>
          <cell r="D25" t="str">
            <v>Viver e voltar, não era mais o mesmo</v>
          </cell>
          <cell r="E25" t="str">
            <v>CT</v>
          </cell>
        </row>
        <row r="26">
          <cell r="B26" t="str">
            <v>887</v>
          </cell>
          <cell r="D26" t="str">
            <v>A obra inteira de uma vida...</v>
          </cell>
          <cell r="E26" t="str">
            <v>CT</v>
          </cell>
        </row>
        <row r="27">
          <cell r="B27" t="str">
            <v>8877</v>
          </cell>
          <cell r="D27" t="str">
            <v>O que se move e o que nunca vai se mover, ee, ee...</v>
          </cell>
          <cell r="E27" t="str">
            <v>CT</v>
          </cell>
        </row>
        <row r="28">
          <cell r="B28" t="str">
            <v>888JK</v>
          </cell>
          <cell r="D28" t="str">
            <v>Sobre o Tempo</v>
          </cell>
          <cell r="E28" t="str">
            <v>CT</v>
          </cell>
        </row>
        <row r="29">
          <cell r="B29" t="str">
            <v>88k</v>
          </cell>
          <cell r="D29" t="str">
            <v>The book is on the table</v>
          </cell>
          <cell r="E29" t="str">
            <v>CT</v>
          </cell>
        </row>
        <row r="30">
          <cell r="B30" t="str">
            <v>8Nenhum</v>
          </cell>
          <cell r="D30" t="str">
            <v>Onde eu via alguma luz...</v>
          </cell>
          <cell r="E30" t="str">
            <v>CT</v>
          </cell>
        </row>
        <row r="31">
          <cell r="B31" t="str">
            <v>8YT</v>
          </cell>
          <cell r="D31" t="str">
            <v>Astronauta de Mármore</v>
          </cell>
          <cell r="E31" t="str">
            <v>CT</v>
          </cell>
        </row>
        <row r="32">
          <cell r="B32" t="str">
            <v>999</v>
          </cell>
          <cell r="D32" t="str">
            <v>Marmore</v>
          </cell>
          <cell r="E32" t="str">
            <v>CT</v>
          </cell>
        </row>
        <row r="33">
          <cell r="B33" t="str">
            <v>BGROB1</v>
          </cell>
          <cell r="D33" t="str">
            <v>Mecânica</v>
          </cell>
          <cell r="E33" t="str">
            <v>CT</v>
          </cell>
        </row>
        <row r="34">
          <cell r="B34" t="str">
            <v>0VB</v>
          </cell>
          <cell r="D34" t="str">
            <v>VBA em conta-gotas</v>
          </cell>
          <cell r="E34" t="str">
            <v>CAI</v>
          </cell>
        </row>
        <row r="35">
          <cell r="B35" t="str">
            <v>1234567890</v>
          </cell>
          <cell r="D35" t="str">
            <v>Estoy aqui</v>
          </cell>
          <cell r="E35" t="str">
            <v>CAI</v>
          </cell>
        </row>
        <row r="36">
          <cell r="B36" t="str">
            <v>8G</v>
          </cell>
          <cell r="D36" t="str">
            <v>Por nunca mais...</v>
          </cell>
          <cell r="E36" t="str">
            <v>CAI</v>
          </cell>
        </row>
        <row r="37">
          <cell r="B37" t="str">
            <v>8k</v>
          </cell>
          <cell r="D37" t="str">
            <v>Dare to create</v>
          </cell>
          <cell r="E37" t="str">
            <v>CAI</v>
          </cell>
        </row>
        <row r="38">
          <cell r="B38" t="str">
            <v>8Nós</v>
          </cell>
          <cell r="D38" t="str">
            <v>Era assim que as coisas aconteciam...</v>
          </cell>
          <cell r="E38" t="str">
            <v>CAI</v>
          </cell>
        </row>
        <row r="39">
          <cell r="B39" t="str">
            <v>F88C</v>
          </cell>
          <cell r="D39" t="str">
            <v>Camila aaaah</v>
          </cell>
          <cell r="E39" t="str">
            <v>CAI</v>
          </cell>
        </row>
        <row r="40">
          <cell r="B40" t="str">
            <v>M1A</v>
          </cell>
          <cell r="D40" t="str">
            <v>Mecânico de Usinagem</v>
          </cell>
          <cell r="E40" t="str">
            <v>CAI</v>
          </cell>
        </row>
        <row r="41">
          <cell r="B41" t="str">
            <v>M1AD</v>
          </cell>
          <cell r="D41" t="str">
            <v>Administração</v>
          </cell>
          <cell r="E41" t="str">
            <v>CAI</v>
          </cell>
        </row>
        <row r="42">
          <cell r="B42" t="str">
            <v>M1C</v>
          </cell>
          <cell r="D42" t="str">
            <v>Eletricista de Manutenção Eletroeletrônica</v>
          </cell>
          <cell r="E42" t="str">
            <v>CAI</v>
          </cell>
        </row>
        <row r="43">
          <cell r="B43" t="str">
            <v>M1CO</v>
          </cell>
          <cell r="D43" t="str">
            <v>Administração</v>
          </cell>
          <cell r="E43" t="str">
            <v>CAI</v>
          </cell>
        </row>
        <row r="44">
          <cell r="B44" t="str">
            <v>M1D</v>
          </cell>
          <cell r="D44" t="str">
            <v>Mecânico de Automóveis Leves</v>
          </cell>
          <cell r="E44" t="str">
            <v>CAI</v>
          </cell>
        </row>
        <row r="45">
          <cell r="B45" t="str">
            <v>M1F</v>
          </cell>
          <cell r="D45" t="str">
            <v>Ferramenteiro - GM</v>
          </cell>
          <cell r="E45" t="str">
            <v>CAI</v>
          </cell>
        </row>
        <row r="46">
          <cell r="B46" t="str">
            <v>M1G</v>
          </cell>
          <cell r="D46" t="str">
            <v>Marceneiro</v>
          </cell>
          <cell r="E46" t="str">
            <v>CAI</v>
          </cell>
        </row>
        <row r="47">
          <cell r="B47" t="str">
            <v>m1vv</v>
          </cell>
          <cell r="D47" t="str">
            <v>quem me chama</v>
          </cell>
          <cell r="E47" t="str">
            <v>CAI</v>
          </cell>
        </row>
        <row r="48">
          <cell r="B48" t="str">
            <v>M1W</v>
          </cell>
          <cell r="D48" t="str">
            <v>Auxiliar de Linha de Produção</v>
          </cell>
          <cell r="E48" t="str">
            <v>CAI</v>
          </cell>
        </row>
        <row r="49">
          <cell r="B49" t="str">
            <v>M3A</v>
          </cell>
          <cell r="D49" t="str">
            <v>Mecânico de Usinagem</v>
          </cell>
          <cell r="E49" t="str">
            <v>CAI</v>
          </cell>
        </row>
        <row r="50">
          <cell r="B50" t="str">
            <v>M3B</v>
          </cell>
          <cell r="D50" t="str">
            <v>Mecânico de Manutenção</v>
          </cell>
          <cell r="E50" t="str">
            <v>CAI</v>
          </cell>
        </row>
        <row r="51">
          <cell r="B51" t="str">
            <v>M3C</v>
          </cell>
          <cell r="D51" t="str">
            <v>Eletricista de Manutenção Eletroeletrônica</v>
          </cell>
          <cell r="E51" t="str">
            <v>CAI</v>
          </cell>
        </row>
        <row r="52">
          <cell r="B52" t="str">
            <v>M4A</v>
          </cell>
          <cell r="D52" t="str">
            <v>Mecânico de Usinagem</v>
          </cell>
          <cell r="E52" t="str">
            <v>CAI</v>
          </cell>
        </row>
        <row r="53">
          <cell r="B53" t="str">
            <v>MBA1</v>
          </cell>
          <cell r="D53" t="str">
            <v>Administração</v>
          </cell>
          <cell r="E53" t="str">
            <v>CAI</v>
          </cell>
        </row>
        <row r="54">
          <cell r="B54" t="str">
            <v>MSA1</v>
          </cell>
          <cell r="D54" t="str">
            <v>Administração</v>
          </cell>
          <cell r="E54" t="str">
            <v>CAI</v>
          </cell>
        </row>
        <row r="55">
          <cell r="B55" t="str">
            <v>MTO1</v>
          </cell>
          <cell r="D55" t="str">
            <v>Administração</v>
          </cell>
          <cell r="E55" t="str">
            <v>CAI</v>
          </cell>
        </row>
        <row r="56">
          <cell r="B56" t="str">
            <v>OPM3</v>
          </cell>
          <cell r="D56" t="str">
            <v>Op. de Máq. CNC para Madeira</v>
          </cell>
          <cell r="E56" t="str">
            <v>CAI</v>
          </cell>
        </row>
        <row r="57">
          <cell r="B57" t="str">
            <v>R8W</v>
          </cell>
          <cell r="D57" t="str">
            <v>É Estranho, como é estranho</v>
          </cell>
          <cell r="E57" t="str">
            <v>CAI</v>
          </cell>
        </row>
        <row r="58">
          <cell r="B58" t="str">
            <v>T1A</v>
          </cell>
          <cell r="D58" t="str">
            <v>Mecânico de Usinagem</v>
          </cell>
          <cell r="E58" t="str">
            <v>CAI</v>
          </cell>
        </row>
        <row r="59">
          <cell r="B59" t="str">
            <v>T1AD</v>
          </cell>
          <cell r="D59" t="str">
            <v>Administração</v>
          </cell>
          <cell r="E59" t="str">
            <v>CAI</v>
          </cell>
        </row>
        <row r="60">
          <cell r="B60" t="str">
            <v>T1B</v>
          </cell>
          <cell r="D60" t="str">
            <v>Mecânico de Manutenção</v>
          </cell>
          <cell r="E60" t="str">
            <v>CAI</v>
          </cell>
        </row>
        <row r="61">
          <cell r="B61" t="str">
            <v>T1C</v>
          </cell>
          <cell r="D61" t="str">
            <v>Eletricista de Manutenção Eletroeletrônica</v>
          </cell>
          <cell r="E61" t="str">
            <v>CAI</v>
          </cell>
        </row>
        <row r="62">
          <cell r="B62" t="str">
            <v>T1WA</v>
          </cell>
          <cell r="D62" t="str">
            <v>Auxiliar de Linha de Produção</v>
          </cell>
          <cell r="E62" t="str">
            <v>CAI</v>
          </cell>
        </row>
        <row r="63">
          <cell r="B63" t="str">
            <v>T1WB</v>
          </cell>
          <cell r="D63" t="str">
            <v>Auxiliar de Linha de Produção</v>
          </cell>
          <cell r="E63" t="str">
            <v>CAI</v>
          </cell>
        </row>
        <row r="64">
          <cell r="B64" t="str">
            <v>T2A</v>
          </cell>
          <cell r="D64" t="str">
            <v>Mecânico de Usinagem</v>
          </cell>
          <cell r="E64" t="str">
            <v>CAI</v>
          </cell>
        </row>
        <row r="65">
          <cell r="B65" t="str">
            <v>T2C</v>
          </cell>
          <cell r="D65" t="str">
            <v>Eletricista de Manutenção Eletroeletrônica</v>
          </cell>
          <cell r="E65" t="str">
            <v>CAI</v>
          </cell>
        </row>
        <row r="66">
          <cell r="B66" t="str">
            <v>t3çç</v>
          </cell>
          <cell r="D66" t="str">
            <v>sou eu painho</v>
          </cell>
          <cell r="E66" t="str">
            <v>CAI</v>
          </cell>
        </row>
        <row r="67">
          <cell r="B67" t="str">
            <v>T3G</v>
          </cell>
          <cell r="D67" t="str">
            <v>Marceneiro</v>
          </cell>
          <cell r="E67" t="str">
            <v>CAI</v>
          </cell>
        </row>
        <row r="68">
          <cell r="B68" t="str">
            <v>T4A</v>
          </cell>
          <cell r="D68" t="str">
            <v>Mecânico de Usinagem</v>
          </cell>
          <cell r="E68" t="str">
            <v>CAI</v>
          </cell>
        </row>
        <row r="69">
          <cell r="B69" t="str">
            <v>T4C</v>
          </cell>
          <cell r="D69" t="str">
            <v>Eletricista de Manutenção Eletroeletrônica</v>
          </cell>
          <cell r="E69" t="str">
            <v>CAI</v>
          </cell>
        </row>
        <row r="70">
          <cell r="B70" t="str">
            <v>T4C2</v>
          </cell>
          <cell r="D70" t="str">
            <v>Eletricista de Manutenção Eletroeletrônica</v>
          </cell>
          <cell r="E70" t="str">
            <v>CAI</v>
          </cell>
        </row>
        <row r="71">
          <cell r="B71" t="str">
            <v>X8N</v>
          </cell>
          <cell r="D71" t="str">
            <v>Nenhum de Nós</v>
          </cell>
          <cell r="E71" t="str">
            <v>CAI</v>
          </cell>
        </row>
        <row r="72">
          <cell r="B72" t="str">
            <v>YMK</v>
          </cell>
          <cell r="D72" t="str">
            <v>Era assim que eu via tudo acontecer</v>
          </cell>
          <cell r="E72" t="str">
            <v>CAI</v>
          </cell>
        </row>
        <row r="73">
          <cell r="B73" t="str">
            <v>FIC  - Formação Inicial e Continuada</v>
          </cell>
          <cell r="D73" t="str">
            <v>Formação Inicial e Continuada</v>
          </cell>
          <cell r="E73" t="str">
            <v>FIC</v>
          </cell>
        </row>
        <row r="74">
          <cell r="B74" t="str">
            <v>Funcionário</v>
          </cell>
          <cell r="D74" t="str">
            <v>-</v>
          </cell>
          <cell r="E74" t="str">
            <v>NIF</v>
          </cell>
        </row>
        <row r="75">
          <cell r="B75" t="str">
            <v>Outros</v>
          </cell>
          <cell r="D75" t="str">
            <v>Outros</v>
          </cell>
          <cell r="E75" t="str">
            <v>Outros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id="1" name="Tabela8Controle" displayName="Tabela8Controle" ref="A4:Q555" totalsRowShown="0" headerRowDxfId="14" tableBorderDxfId="13">
  <tableColumns count="17">
    <tableColumn id="1" name="Qtde." dataDxfId="1"/>
    <tableColumn id="2" name="Data" dataDxfId="0"/>
    <tableColumn id="3" name="Turma"/>
    <tableColumn id="4" name="Nome" dataDxfId="12"/>
    <tableColumn id="5" name="Nível"/>
    <tableColumn id="6" name="Curso"/>
    <tableColumn id="7" name="Hora" dataDxfId="11"/>
    <tableColumn id="8" name="Manhã"/>
    <tableColumn id="9" name="Tarde" dataDxfId="10"/>
    <tableColumn id="10" name="Noite" dataDxfId="9"/>
    <tableColumn id="11" name="Internet" dataDxfId="8"/>
    <tableColumn id="12" name="Leitura/Mesas de Estudo" dataDxfId="7"/>
    <tableColumn id="13" name="Empr./Devol. de Livros" dataDxfId="6"/>
    <tableColumn id="14" name="Sugestões, elogios, ou críticas" dataDxfId="5"/>
    <tableColumn id="15" name="Perfil" dataDxfId="4"/>
    <tableColumn id="16" name="NIF" dataDxfId="3"/>
    <tableColumn id="17" name="Aula" dataDxfId="2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support.office.com/pt-br/article/alterar-as-configura%C3%A7%C3%B5es-de-seguran%C3%A7a-de-macros-no-excel-a97c09d2-c082-46b8-b19f-e8621e8fe373" TargetMode="External"/><Relationship Id="rId1" Type="http://schemas.openxmlformats.org/officeDocument/2006/relationships/hyperlink" Target="https://support.office.com/pt-br/article/habilitar-ou-desabilitar-macros-em-arquivos-do-office-12b036fd-d140-4e74-b45e-16fed1a7e5c6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Z20"/>
  <sheetViews>
    <sheetView showGridLines="0" showRowColHeaders="0" tabSelected="1" workbookViewId="0">
      <selection activeCell="Q1" sqref="Q1"/>
    </sheetView>
  </sheetViews>
  <sheetFormatPr defaultColWidth="9" defaultRowHeight="15"/>
  <cols>
    <col min="1" max="1" width="10.28515625" style="126" customWidth="1"/>
    <col min="2" max="14" width="9" style="126"/>
    <col min="15" max="15" width="13" style="126" customWidth="1"/>
    <col min="16" max="16384" width="9" style="126"/>
  </cols>
  <sheetData>
    <row r="1" spans="1:26" ht="59.25">
      <c r="A1" s="125"/>
      <c r="B1" s="125"/>
      <c r="C1" s="125"/>
      <c r="D1" s="125"/>
      <c r="E1" s="125"/>
      <c r="G1" s="127" t="s">
        <v>434</v>
      </c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</row>
    <row r="2" spans="1:26" ht="61.5">
      <c r="A2" s="125"/>
      <c r="B2" s="125"/>
      <c r="C2" s="125"/>
      <c r="D2" s="125"/>
      <c r="E2" s="177" t="s">
        <v>435</v>
      </c>
      <c r="F2" s="177"/>
      <c r="G2" s="177"/>
      <c r="H2" s="177"/>
      <c r="I2" s="177"/>
      <c r="J2" s="177"/>
      <c r="K2" s="177"/>
      <c r="L2" s="177"/>
      <c r="M2" s="177"/>
      <c r="N2" s="177"/>
      <c r="O2" s="125"/>
      <c r="P2" s="125"/>
      <c r="Q2" s="125"/>
      <c r="R2" s="125"/>
      <c r="S2" s="125"/>
    </row>
    <row r="3" spans="1:26" ht="23.25">
      <c r="A3" s="125"/>
      <c r="B3" s="125"/>
      <c r="C3" s="125"/>
      <c r="D3" s="125"/>
      <c r="G3" s="128" t="s">
        <v>436</v>
      </c>
      <c r="N3" s="125"/>
      <c r="O3" s="125"/>
      <c r="P3" s="125"/>
      <c r="R3" s="125"/>
      <c r="S3" s="125"/>
    </row>
    <row r="4" spans="1:26" ht="23.25">
      <c r="A4" s="125"/>
      <c r="B4" s="125"/>
      <c r="C4" s="125"/>
      <c r="D4" s="129"/>
      <c r="E4" s="128" t="s">
        <v>437</v>
      </c>
      <c r="O4" s="129"/>
      <c r="Q4" s="125"/>
      <c r="R4" s="125"/>
      <c r="S4" s="125"/>
    </row>
    <row r="5" spans="1:26">
      <c r="A5" s="125"/>
      <c r="B5" s="125"/>
      <c r="C5" s="125"/>
      <c r="D5" s="129"/>
      <c r="O5" s="129"/>
      <c r="Q5" s="125"/>
      <c r="R5" s="125"/>
      <c r="S5" s="125"/>
    </row>
    <row r="6" spans="1:26" ht="9.75" customHeight="1">
      <c r="A6" s="125"/>
      <c r="B6" s="125"/>
      <c r="C6" s="125"/>
      <c r="D6" s="129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29"/>
      <c r="P6" s="129"/>
      <c r="Q6" s="125"/>
      <c r="R6" s="125"/>
      <c r="S6" s="125"/>
    </row>
    <row r="7" spans="1:26" ht="18.75">
      <c r="A7" s="125"/>
      <c r="B7" s="125"/>
      <c r="C7" s="125"/>
      <c r="D7" s="129"/>
      <c r="E7" s="178"/>
      <c r="F7" s="178"/>
      <c r="G7" s="178"/>
      <c r="H7" s="178"/>
      <c r="I7" s="178"/>
      <c r="J7" s="178"/>
      <c r="K7" s="178"/>
      <c r="L7" s="178"/>
      <c r="M7" s="178"/>
      <c r="N7" s="178"/>
      <c r="O7" s="129"/>
      <c r="P7" s="129"/>
      <c r="Q7" s="125"/>
      <c r="R7" s="125"/>
      <c r="S7" s="125"/>
    </row>
    <row r="8" spans="1:26" ht="18.75">
      <c r="A8" s="125"/>
      <c r="B8" s="125"/>
      <c r="C8" s="125"/>
      <c r="D8" s="131" t="s">
        <v>438</v>
      </c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29"/>
      <c r="Q8" s="125"/>
      <c r="R8" s="125"/>
      <c r="S8" s="125"/>
    </row>
    <row r="9" spans="1:26" ht="18.75">
      <c r="A9" s="125"/>
      <c r="B9" s="125"/>
      <c r="C9" s="125"/>
      <c r="D9" s="131" t="s">
        <v>439</v>
      </c>
      <c r="E9" s="132"/>
      <c r="F9" s="133"/>
      <c r="G9" s="133"/>
      <c r="H9" s="133"/>
      <c r="I9" s="133"/>
      <c r="J9" s="133"/>
      <c r="K9" s="125"/>
      <c r="L9" s="125"/>
      <c r="M9" s="179" t="s">
        <v>440</v>
      </c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</row>
    <row r="10" spans="1:26" ht="18.75">
      <c r="A10" s="125"/>
      <c r="B10" s="125"/>
      <c r="C10" s="125"/>
      <c r="D10" s="129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29"/>
      <c r="P10" s="129"/>
      <c r="Q10" s="125"/>
      <c r="R10" s="125"/>
      <c r="S10" s="125"/>
    </row>
    <row r="12" spans="1:26">
      <c r="A12" s="125"/>
      <c r="B12" s="125"/>
      <c r="C12" s="125"/>
      <c r="D12" s="129"/>
      <c r="E12" s="129"/>
      <c r="F12" s="129"/>
      <c r="G12" s="129"/>
      <c r="H12" s="129"/>
      <c r="I12" s="129"/>
      <c r="J12" s="129"/>
      <c r="K12" s="129"/>
      <c r="L12" s="129"/>
      <c r="M12" s="125"/>
      <c r="N12" s="125"/>
      <c r="O12" s="125"/>
      <c r="P12" s="125"/>
      <c r="Q12" s="125"/>
      <c r="R12" s="125"/>
      <c r="S12" s="125"/>
    </row>
    <row r="13" spans="1:26" ht="23.25">
      <c r="A13" s="125"/>
      <c r="B13" s="128" t="s">
        <v>441</v>
      </c>
      <c r="C13" s="128"/>
      <c r="D13" s="128"/>
      <c r="E13" s="128"/>
      <c r="F13" s="128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</row>
    <row r="14" spans="1:26" ht="44.25">
      <c r="A14" s="125"/>
      <c r="B14" s="135"/>
      <c r="C14" s="136" t="s">
        <v>442</v>
      </c>
      <c r="D14" s="135"/>
      <c r="E14" s="135"/>
      <c r="F14" s="13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</row>
    <row r="15" spans="1:26">
      <c r="A15" s="125"/>
      <c r="B15" s="125"/>
      <c r="C15" s="125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</row>
    <row r="16" spans="1:26">
      <c r="A16" s="125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</row>
    <row r="17" spans="1:19">
      <c r="A17" s="125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</row>
    <row r="18" spans="1:19">
      <c r="A18" s="125"/>
      <c r="B18" s="125"/>
      <c r="C18" s="125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</row>
    <row r="19" spans="1:19">
      <c r="A19" s="125"/>
      <c r="B19" s="125"/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</row>
    <row r="20" spans="1:19">
      <c r="A20" s="125"/>
      <c r="B20" s="125"/>
      <c r="C20" s="125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</row>
  </sheetData>
  <mergeCells count="4">
    <mergeCell ref="E2:N2"/>
    <mergeCell ref="E7:N7"/>
    <mergeCell ref="M9:V9"/>
    <mergeCell ref="W9:Z9"/>
  </mergeCells>
  <hyperlinks>
    <hyperlink ref="D9:J9" r:id="rId1" display="Problemas com o desbloqueio? Clique aqui e veja como resolver"/>
    <hyperlink ref="M9:Z9" r:id="rId2" display="Para outras informações, clique aqui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"/>
  <sheetViews>
    <sheetView workbookViewId="0">
      <selection activeCell="C14" sqref="C14"/>
    </sheetView>
  </sheetViews>
  <sheetFormatPr defaultRowHeight="15"/>
  <cols>
    <col min="1" max="16384" width="9.140625" style="137"/>
  </cols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8" tint="0.59999389629810485"/>
    <pageSetUpPr fitToPage="1"/>
  </sheetPr>
  <dimension ref="A1:EE555"/>
  <sheetViews>
    <sheetView zoomScaleNormal="100" workbookViewId="0">
      <pane xSplit="4" ySplit="4" topLeftCell="E467" activePane="bottomRight" state="frozen"/>
      <selection pane="topRight" activeCell="E1" sqref="E1"/>
      <selection pane="bottomLeft" activeCell="A5" sqref="A5"/>
      <selection pane="bottomRight" activeCell="E494" sqref="E494"/>
    </sheetView>
  </sheetViews>
  <sheetFormatPr defaultRowHeight="15"/>
  <cols>
    <col min="1" max="1" width="14.42578125" style="41" bestFit="1" customWidth="1"/>
    <col min="2" max="2" width="20.28515625" style="98" customWidth="1"/>
    <col min="3" max="3" width="33.5703125" bestFit="1" customWidth="1"/>
    <col min="4" max="4" width="50" style="18" customWidth="1"/>
    <col min="5" max="5" width="7.28515625" bestFit="1" customWidth="1"/>
    <col min="6" max="6" width="31.5703125" customWidth="1"/>
    <col min="7" max="7" width="8.7109375" style="18" bestFit="1" customWidth="1"/>
    <col min="8" max="8" width="9.140625" customWidth="1"/>
    <col min="9" max="9" width="9" style="39" bestFit="1" customWidth="1"/>
    <col min="10" max="10" width="7.7109375" style="20" bestFit="1" customWidth="1"/>
    <col min="11" max="11" width="10.7109375" style="39" bestFit="1" customWidth="1"/>
    <col min="12" max="12" width="18.7109375" style="5" bestFit="1" customWidth="1"/>
    <col min="13" max="13" width="16.85546875" style="5" customWidth="1"/>
    <col min="14" max="14" width="17.140625" style="20" customWidth="1"/>
    <col min="15" max="15" width="24" customWidth="1"/>
    <col min="16" max="16" width="16" customWidth="1"/>
    <col min="17" max="17" width="10.7109375" customWidth="1"/>
    <col min="18" max="18" width="11.85546875" bestFit="1" customWidth="1"/>
    <col min="19" max="19" width="42.42578125" style="1" customWidth="1"/>
    <col min="20" max="20" width="9.140625" style="1" customWidth="1"/>
    <col min="21" max="21" width="11.5703125" style="1" customWidth="1"/>
    <col min="22" max="25" width="9.140625" style="1" customWidth="1"/>
    <col min="27" max="27" width="11.5703125" bestFit="1" customWidth="1"/>
    <col min="29" max="29" width="31.42578125" customWidth="1"/>
    <col min="31" max="31" width="15.85546875" bestFit="1" customWidth="1"/>
    <col min="32" max="32" width="18.7109375" bestFit="1" customWidth="1"/>
    <col min="33" max="33" width="11" customWidth="1"/>
    <col min="34" max="34" width="24.5703125" bestFit="1" customWidth="1"/>
    <col min="35" max="35" width="13.5703125" bestFit="1" customWidth="1"/>
    <col min="36" max="36" width="22.28515625" bestFit="1" customWidth="1"/>
    <col min="37" max="37" width="11" bestFit="1" customWidth="1"/>
    <col min="38" max="38" width="17.7109375" bestFit="1" customWidth="1"/>
    <col min="39" max="39" width="23.5703125" bestFit="1" customWidth="1"/>
    <col min="40" max="40" width="20.7109375" bestFit="1" customWidth="1"/>
    <col min="41" max="41" width="7.85546875" bestFit="1" customWidth="1"/>
    <col min="43" max="43" width="11.85546875" bestFit="1" customWidth="1"/>
    <col min="44" max="44" width="10.85546875" customWidth="1"/>
    <col min="45" max="45" width="10" bestFit="1" customWidth="1"/>
    <col min="46" max="46" width="4.28515625" bestFit="1" customWidth="1"/>
    <col min="47" max="47" width="7.28515625" bestFit="1" customWidth="1"/>
    <col min="48" max="48" width="9" bestFit="1" customWidth="1"/>
    <col min="49" max="49" width="4.28515625" bestFit="1" customWidth="1"/>
    <col min="50" max="50" width="13.42578125" bestFit="1" customWidth="1"/>
    <col min="51" max="51" width="10.5703125" bestFit="1" customWidth="1"/>
    <col min="52" max="52" width="6.7109375" customWidth="1"/>
    <col min="54" max="54" width="9.7109375" bestFit="1" customWidth="1"/>
    <col min="55" max="55" width="28" customWidth="1"/>
    <col min="56" max="56" width="11.42578125" customWidth="1"/>
    <col min="57" max="57" width="15.85546875" bestFit="1" customWidth="1"/>
    <col min="58" max="58" width="12.28515625" customWidth="1"/>
    <col min="60" max="60" width="23.85546875" customWidth="1"/>
    <col min="62" max="62" width="15.28515625" customWidth="1"/>
    <col min="70" max="70" width="16.5703125" customWidth="1"/>
    <col min="71" max="71" width="12.28515625" customWidth="1"/>
    <col min="73" max="74" width="12.28515625" customWidth="1"/>
    <col min="80" max="80" width="11.5703125" bestFit="1" customWidth="1"/>
    <col min="82" max="82" width="14.85546875" customWidth="1"/>
    <col min="96" max="96" width="18.28515625" customWidth="1"/>
    <col min="101" max="101" width="13.85546875" bestFit="1" customWidth="1"/>
    <col min="105" max="105" width="11.42578125" customWidth="1"/>
    <col min="106" max="106" width="23.5703125" customWidth="1"/>
    <col min="107" max="107" width="16.7109375" customWidth="1"/>
    <col min="110" max="110" width="9.85546875" customWidth="1"/>
    <col min="111" max="111" width="7.7109375" bestFit="1" customWidth="1"/>
    <col min="116" max="116" width="11.42578125" customWidth="1"/>
    <col min="117" max="117" width="23.5703125" customWidth="1"/>
    <col min="118" max="118" width="16.7109375" customWidth="1"/>
    <col min="121" max="121" width="9.85546875" customWidth="1"/>
    <col min="122" max="123" width="95.5703125" customWidth="1"/>
    <col min="135" max="135" width="10.42578125" bestFit="1" customWidth="1"/>
  </cols>
  <sheetData>
    <row r="1" spans="1:135" ht="21.75" customHeight="1">
      <c r="A1" s="152"/>
      <c r="B1" s="169"/>
      <c r="C1" s="152"/>
      <c r="D1" s="151" t="s">
        <v>714</v>
      </c>
      <c r="E1" s="152"/>
      <c r="F1" s="152"/>
      <c r="G1" s="152"/>
      <c r="H1" s="152"/>
      <c r="I1" s="152"/>
      <c r="J1" s="152"/>
      <c r="K1" s="152"/>
      <c r="L1" s="152"/>
      <c r="M1" s="152"/>
      <c r="O1" s="32" t="s">
        <v>20</v>
      </c>
      <c r="P1" s="32"/>
      <c r="Q1" s="32"/>
      <c r="R1" s="5"/>
      <c r="S1" s="4"/>
      <c r="T1" s="4"/>
      <c r="U1" s="154"/>
      <c r="V1" s="2"/>
      <c r="W1" s="4"/>
      <c r="X1" s="4"/>
      <c r="Y1" s="4"/>
      <c r="Z1" t="s">
        <v>59</v>
      </c>
      <c r="AP1" t="s">
        <v>59</v>
      </c>
      <c r="AW1" s="180" t="s">
        <v>27</v>
      </c>
      <c r="AX1" s="62" t="s">
        <v>28</v>
      </c>
      <c r="AY1" s="36"/>
      <c r="BA1" s="35" t="s">
        <v>24</v>
      </c>
      <c r="BB1" s="35" t="s">
        <v>46</v>
      </c>
      <c r="BC1" s="35" t="s">
        <v>25</v>
      </c>
      <c r="BE1" t="s">
        <v>56</v>
      </c>
      <c r="BU1" t="s">
        <v>56</v>
      </c>
      <c r="CA1" t="s">
        <v>57</v>
      </c>
      <c r="CC1" s="63">
        <f>COUNTIF(CD5:CD5,"sa")</f>
        <v>0</v>
      </c>
      <c r="CQ1" t="s">
        <v>57</v>
      </c>
      <c r="CW1" s="86" t="s">
        <v>74</v>
      </c>
      <c r="ED1" s="102">
        <v>44184</v>
      </c>
      <c r="EE1" s="101">
        <v>0.30921296296296297</v>
      </c>
    </row>
    <row r="2" spans="1:135" ht="15.75" customHeight="1">
      <c r="A2" s="153"/>
      <c r="B2" s="170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5">
        <v>14</v>
      </c>
      <c r="O2" s="5">
        <v>15</v>
      </c>
      <c r="P2" s="5">
        <v>16</v>
      </c>
      <c r="Q2" s="5">
        <v>17</v>
      </c>
      <c r="R2" s="5"/>
      <c r="S2" s="5"/>
      <c r="T2" s="5">
        <v>20</v>
      </c>
      <c r="U2" s="5">
        <v>21</v>
      </c>
      <c r="V2" s="5">
        <v>22</v>
      </c>
      <c r="W2" s="5">
        <v>23</v>
      </c>
      <c r="X2" s="5"/>
      <c r="Y2" s="5"/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35</v>
      </c>
      <c r="AJ2" s="5">
        <v>36</v>
      </c>
      <c r="AK2" s="5">
        <v>37</v>
      </c>
      <c r="AL2" s="5">
        <v>38</v>
      </c>
      <c r="AM2" s="5">
        <v>39</v>
      </c>
      <c r="AN2" s="5">
        <v>40</v>
      </c>
      <c r="AO2" s="5">
        <v>41</v>
      </c>
      <c r="AP2" s="5">
        <v>42</v>
      </c>
      <c r="AQ2" s="5">
        <v>43</v>
      </c>
      <c r="AR2" s="5"/>
      <c r="AS2" s="5"/>
      <c r="AT2" s="182" t="s">
        <v>31</v>
      </c>
      <c r="AU2" s="35" t="s">
        <v>35</v>
      </c>
      <c r="AV2" s="36"/>
      <c r="AW2" s="181"/>
      <c r="AX2" s="62" t="s">
        <v>29</v>
      </c>
      <c r="AY2" s="36"/>
      <c r="BA2" s="36" t="s">
        <v>113</v>
      </c>
      <c r="BB2" s="36" t="str">
        <f>VLOOKUP(BA2,Turmas!B7:E1000,4,0)</f>
        <v>CAI</v>
      </c>
      <c r="BC2" s="36" t="str">
        <f>VLOOKUP(BA2,Turmas!B7:E1000,3,0)</f>
        <v>Assistente Técnico de Venda</v>
      </c>
      <c r="CU2" s="87" t="s">
        <v>63</v>
      </c>
      <c r="CV2" s="87"/>
      <c r="CW2" s="86" t="s">
        <v>0</v>
      </c>
      <c r="DA2">
        <v>105</v>
      </c>
      <c r="DB2">
        <v>106</v>
      </c>
      <c r="DC2">
        <v>107</v>
      </c>
      <c r="DD2">
        <v>108</v>
      </c>
      <c r="DE2">
        <v>109</v>
      </c>
      <c r="DF2">
        <v>110</v>
      </c>
      <c r="DG2">
        <v>111</v>
      </c>
      <c r="DH2">
        <v>112</v>
      </c>
      <c r="DI2">
        <v>113</v>
      </c>
      <c r="DJ2">
        <v>114</v>
      </c>
      <c r="DK2">
        <v>115</v>
      </c>
      <c r="DL2">
        <v>116</v>
      </c>
      <c r="DM2">
        <v>117</v>
      </c>
      <c r="DN2">
        <v>118</v>
      </c>
      <c r="DO2">
        <v>119</v>
      </c>
      <c r="DP2">
        <v>120</v>
      </c>
      <c r="DQ2">
        <v>121</v>
      </c>
      <c r="DR2">
        <v>122</v>
      </c>
      <c r="DS2">
        <v>123</v>
      </c>
    </row>
    <row r="3" spans="1:135" ht="15" customHeight="1">
      <c r="A3" s="18"/>
      <c r="C3" s="18"/>
      <c r="E3" s="18"/>
      <c r="F3" s="18"/>
      <c r="G3" s="39"/>
      <c r="H3" s="18"/>
      <c r="I3" s="18"/>
      <c r="J3" s="18"/>
      <c r="K3" s="18"/>
      <c r="L3" s="18"/>
      <c r="M3" s="18"/>
      <c r="N3" s="18"/>
      <c r="O3" s="18"/>
      <c r="P3" s="18"/>
      <c r="Q3" s="18"/>
      <c r="S3"/>
      <c r="T3"/>
      <c r="U3" s="98"/>
      <c r="V3" s="3"/>
      <c r="W3" s="2"/>
      <c r="X3" s="2"/>
      <c r="Y3" s="2"/>
      <c r="AE3" s="5"/>
      <c r="AF3" s="5"/>
      <c r="AG3" s="5"/>
      <c r="AH3" s="5"/>
      <c r="AT3" s="183"/>
      <c r="AU3" s="35" t="s">
        <v>36</v>
      </c>
      <c r="AV3" s="36"/>
      <c r="AW3" s="181"/>
      <c r="AX3" s="62" t="s">
        <v>30</v>
      </c>
      <c r="AY3" s="37"/>
      <c r="BA3" t="s">
        <v>713</v>
      </c>
      <c r="BE3" s="5">
        <v>57</v>
      </c>
      <c r="BF3" s="5">
        <v>58</v>
      </c>
      <c r="BG3" s="5">
        <v>59</v>
      </c>
      <c r="BH3" s="5">
        <v>60</v>
      </c>
      <c r="BI3" s="5">
        <v>61</v>
      </c>
      <c r="BJ3" s="5">
        <v>62</v>
      </c>
      <c r="BK3" s="5">
        <v>63</v>
      </c>
      <c r="BL3" s="5">
        <v>64</v>
      </c>
      <c r="BM3" s="5">
        <v>65</v>
      </c>
      <c r="BN3" s="5">
        <v>66</v>
      </c>
      <c r="BO3" s="5">
        <v>67</v>
      </c>
      <c r="BP3" s="5">
        <v>68</v>
      </c>
      <c r="BQ3" s="5">
        <v>69</v>
      </c>
      <c r="BR3" s="5">
        <v>70</v>
      </c>
      <c r="BS3" s="5">
        <v>71</v>
      </c>
      <c r="BT3" s="5">
        <v>72</v>
      </c>
      <c r="BU3" s="5">
        <v>73</v>
      </c>
      <c r="BV3" s="5">
        <v>74</v>
      </c>
      <c r="BW3" s="5"/>
      <c r="BX3" s="5">
        <v>76</v>
      </c>
      <c r="BY3" s="5">
        <v>77</v>
      </c>
      <c r="BZ3" s="5"/>
      <c r="CA3" s="5">
        <v>79</v>
      </c>
      <c r="CB3" s="5">
        <v>80</v>
      </c>
      <c r="CC3" s="5">
        <v>81</v>
      </c>
      <c r="CD3" s="5">
        <v>82</v>
      </c>
      <c r="CE3" s="5">
        <v>83</v>
      </c>
      <c r="CF3" s="5">
        <v>84</v>
      </c>
      <c r="CG3" s="5">
        <v>85</v>
      </c>
      <c r="CH3" s="5">
        <v>86</v>
      </c>
      <c r="CI3" s="5">
        <v>87</v>
      </c>
      <c r="CJ3" s="5">
        <v>88</v>
      </c>
      <c r="CK3" s="5">
        <v>89</v>
      </c>
      <c r="CL3" s="5">
        <v>90</v>
      </c>
      <c r="CM3" s="5">
        <v>91</v>
      </c>
      <c r="CN3" s="5">
        <v>92</v>
      </c>
      <c r="CO3" s="5">
        <v>93</v>
      </c>
      <c r="CP3" s="5">
        <v>94</v>
      </c>
      <c r="CQ3" s="5">
        <v>95</v>
      </c>
      <c r="CR3" s="5">
        <v>96</v>
      </c>
      <c r="CW3" s="86" t="s">
        <v>1</v>
      </c>
      <c r="DA3" s="100" t="s">
        <v>75</v>
      </c>
      <c r="DB3" s="99"/>
      <c r="DC3" s="99"/>
      <c r="DD3" s="99"/>
      <c r="DE3" s="99"/>
      <c r="DF3" s="99"/>
      <c r="DG3" s="99"/>
      <c r="DK3" s="100" t="s">
        <v>77</v>
      </c>
      <c r="DL3" s="99"/>
      <c r="DM3" s="99"/>
      <c r="DN3" s="99"/>
      <c r="DO3" s="99"/>
      <c r="DP3" s="99"/>
      <c r="DQ3" s="99"/>
      <c r="DR3" s="99"/>
      <c r="DS3" s="99"/>
    </row>
    <row r="4" spans="1:135" s="6" customFormat="1" ht="18.75">
      <c r="A4" s="43" t="s">
        <v>3</v>
      </c>
      <c r="B4" s="171" t="s">
        <v>32</v>
      </c>
      <c r="C4" s="28" t="s">
        <v>33</v>
      </c>
      <c r="D4" s="29" t="s">
        <v>34</v>
      </c>
      <c r="E4" s="40" t="s">
        <v>43</v>
      </c>
      <c r="F4" s="51" t="s">
        <v>44</v>
      </c>
      <c r="G4" s="40" t="s">
        <v>45</v>
      </c>
      <c r="H4" s="28" t="s">
        <v>35</v>
      </c>
      <c r="I4" s="28" t="s">
        <v>36</v>
      </c>
      <c r="J4" s="30" t="s">
        <v>37</v>
      </c>
      <c r="K4" s="27" t="s">
        <v>28</v>
      </c>
      <c r="L4" s="29" t="s">
        <v>38</v>
      </c>
      <c r="M4" s="28" t="s">
        <v>39</v>
      </c>
      <c r="N4" s="29" t="s">
        <v>42</v>
      </c>
      <c r="O4" s="27" t="s">
        <v>53</v>
      </c>
      <c r="P4" s="31" t="s">
        <v>51</v>
      </c>
      <c r="Q4" s="61" t="s">
        <v>54</v>
      </c>
      <c r="R4"/>
      <c r="S4" s="1"/>
      <c r="U4" s="155" t="s">
        <v>32</v>
      </c>
      <c r="V4" s="3"/>
      <c r="W4" s="2"/>
      <c r="X4" s="2"/>
      <c r="Y4"/>
      <c r="Z4" s="54" t="s">
        <v>3</v>
      </c>
      <c r="AA4" s="55" t="s">
        <v>32</v>
      </c>
      <c r="AB4" s="56" t="s">
        <v>33</v>
      </c>
      <c r="AC4" s="57" t="s">
        <v>34</v>
      </c>
      <c r="AD4" s="56" t="s">
        <v>43</v>
      </c>
      <c r="AE4" s="55" t="s">
        <v>44</v>
      </c>
      <c r="AF4" s="56" t="s">
        <v>45</v>
      </c>
      <c r="AG4" s="56" t="s">
        <v>35</v>
      </c>
      <c r="AH4" s="56" t="s">
        <v>36</v>
      </c>
      <c r="AI4" s="58" t="s">
        <v>37</v>
      </c>
      <c r="AJ4" s="55" t="s">
        <v>28</v>
      </c>
      <c r="AK4" s="57" t="s">
        <v>38</v>
      </c>
      <c r="AL4" s="56" t="s">
        <v>39</v>
      </c>
      <c r="AM4" s="57" t="s">
        <v>42</v>
      </c>
      <c r="AN4" s="55" t="s">
        <v>53</v>
      </c>
      <c r="AO4" s="60" t="s">
        <v>51</v>
      </c>
      <c r="AP4" s="55" t="s">
        <v>54</v>
      </c>
      <c r="AQ4" s="60" t="s">
        <v>51</v>
      </c>
      <c r="AR4" s="5"/>
      <c r="AS4" s="5"/>
      <c r="AT4" s="183"/>
      <c r="AU4" s="35" t="s">
        <v>37</v>
      </c>
      <c r="AV4" s="37"/>
      <c r="AW4" s="181"/>
      <c r="AX4" s="62" t="s">
        <v>55</v>
      </c>
      <c r="AY4" s="37"/>
      <c r="BA4"/>
      <c r="BB4"/>
      <c r="BC4"/>
      <c r="BD4"/>
      <c r="BE4" s="54" t="s">
        <v>3</v>
      </c>
      <c r="BF4" s="55" t="s">
        <v>32</v>
      </c>
      <c r="BG4" s="56" t="s">
        <v>33</v>
      </c>
      <c r="BH4" s="57" t="s">
        <v>34</v>
      </c>
      <c r="BI4" s="56" t="s">
        <v>43</v>
      </c>
      <c r="BJ4" s="55" t="s">
        <v>44</v>
      </c>
      <c r="BK4" s="56" t="s">
        <v>45</v>
      </c>
      <c r="BL4" s="56" t="s">
        <v>35</v>
      </c>
      <c r="BM4" s="56" t="s">
        <v>36</v>
      </c>
      <c r="BN4" s="58" t="s">
        <v>37</v>
      </c>
      <c r="BO4" s="55" t="s">
        <v>28</v>
      </c>
      <c r="BP4" s="57" t="s">
        <v>38</v>
      </c>
      <c r="BQ4" s="56" t="s">
        <v>39</v>
      </c>
      <c r="BR4" s="57" t="s">
        <v>42</v>
      </c>
      <c r="BS4" s="55" t="s">
        <v>53</v>
      </c>
      <c r="BT4" s="60" t="s">
        <v>51</v>
      </c>
      <c r="BU4" s="55" t="s">
        <v>54</v>
      </c>
      <c r="BV4" s="55" t="s">
        <v>32</v>
      </c>
      <c r="CA4" s="54" t="s">
        <v>3</v>
      </c>
      <c r="CB4" s="55" t="s">
        <v>32</v>
      </c>
      <c r="CC4" s="56" t="s">
        <v>33</v>
      </c>
      <c r="CD4" s="57" t="s">
        <v>34</v>
      </c>
      <c r="CE4" s="56" t="s">
        <v>43</v>
      </c>
      <c r="CF4" s="55" t="s">
        <v>44</v>
      </c>
      <c r="CG4" s="56" t="s">
        <v>45</v>
      </c>
      <c r="CH4" s="56" t="s">
        <v>35</v>
      </c>
      <c r="CI4" s="56" t="s">
        <v>36</v>
      </c>
      <c r="CJ4" s="58" t="s">
        <v>37</v>
      </c>
      <c r="CK4" s="55" t="s">
        <v>28</v>
      </c>
      <c r="CL4" s="57" t="s">
        <v>38</v>
      </c>
      <c r="CM4" s="56" t="s">
        <v>39</v>
      </c>
      <c r="CN4" s="57" t="s">
        <v>42</v>
      </c>
      <c r="CO4" s="55" t="s">
        <v>53</v>
      </c>
      <c r="CP4" s="60" t="s">
        <v>51</v>
      </c>
      <c r="CQ4" s="55" t="s">
        <v>54</v>
      </c>
      <c r="CR4" s="57" t="s">
        <v>34</v>
      </c>
      <c r="DA4" s="55" t="s">
        <v>32</v>
      </c>
      <c r="DB4" s="57" t="s">
        <v>34</v>
      </c>
      <c r="DC4" s="57" t="s">
        <v>53</v>
      </c>
      <c r="DD4" s="57" t="s">
        <v>43</v>
      </c>
      <c r="DE4" s="56" t="s">
        <v>33</v>
      </c>
      <c r="DF4" s="57" t="s">
        <v>51</v>
      </c>
      <c r="DG4" s="54" t="s">
        <v>3</v>
      </c>
      <c r="DK4" s="55" t="s">
        <v>78</v>
      </c>
      <c r="DL4" s="55" t="s">
        <v>32</v>
      </c>
      <c r="DM4" s="57" t="s">
        <v>34</v>
      </c>
      <c r="DN4" s="57" t="s">
        <v>53</v>
      </c>
      <c r="DO4" s="57" t="s">
        <v>43</v>
      </c>
      <c r="DP4" s="56" t="s">
        <v>33</v>
      </c>
      <c r="DQ4" s="57" t="s">
        <v>51</v>
      </c>
      <c r="DR4" s="57" t="s">
        <v>79</v>
      </c>
      <c r="DS4" s="57" t="s">
        <v>80</v>
      </c>
    </row>
    <row r="5" spans="1:135" ht="15" customHeight="1">
      <c r="A5" s="42">
        <v>0</v>
      </c>
      <c r="B5" s="23"/>
      <c r="C5" s="24"/>
      <c r="D5" s="24"/>
      <c r="E5" s="25"/>
      <c r="F5" s="25"/>
      <c r="G5" s="25"/>
      <c r="H5" s="25"/>
      <c r="I5" s="25"/>
      <c r="J5" s="25"/>
      <c r="K5" s="25"/>
      <c r="L5" s="38"/>
      <c r="M5" s="26"/>
      <c r="N5" s="53"/>
      <c r="O5" s="38"/>
      <c r="P5" s="52"/>
      <c r="Q5" s="39"/>
      <c r="T5"/>
      <c r="U5" s="110">
        <f>IFERROR(INDEX(Tabela8Controle[Data],MATCH(0,INDEX(COUNTIF($U$4:U$4,Tabela8Controle[Data]),),)),"")</f>
        <v>0</v>
      </c>
      <c r="V5" s="3"/>
      <c r="W5" s="2"/>
      <c r="X5" s="2"/>
      <c r="Y5"/>
      <c r="Z5" s="145"/>
      <c r="AA5" s="147"/>
      <c r="AC5" s="18"/>
      <c r="AF5" s="18"/>
      <c r="AH5" s="39"/>
      <c r="AI5" s="39"/>
      <c r="AJ5" s="39"/>
      <c r="AK5" s="39"/>
      <c r="AL5" s="20"/>
      <c r="AM5" s="146"/>
      <c r="AN5" s="39"/>
      <c r="AO5" s="39"/>
      <c r="AP5" s="39"/>
      <c r="BE5" s="145"/>
      <c r="BF5" s="147"/>
      <c r="BH5" s="18"/>
      <c r="BK5" s="39"/>
      <c r="BL5" s="5"/>
      <c r="BM5" s="39"/>
      <c r="BN5" s="146"/>
      <c r="BO5" s="39"/>
      <c r="BP5" s="39"/>
      <c r="BQ5" s="20"/>
      <c r="BR5" s="146"/>
      <c r="BS5" s="39"/>
      <c r="BT5" s="39"/>
      <c r="BU5" s="39"/>
      <c r="BV5" s="98">
        <v>44249</v>
      </c>
      <c r="CA5" s="42"/>
      <c r="CB5" s="23"/>
      <c r="CC5" s="24"/>
      <c r="CD5" s="24"/>
      <c r="CE5" s="25"/>
      <c r="CF5" s="25"/>
      <c r="CG5" s="25"/>
      <c r="CH5" s="25"/>
      <c r="CI5" s="25"/>
      <c r="CJ5" s="25"/>
      <c r="CK5" s="25"/>
      <c r="CL5" s="38"/>
      <c r="CM5" s="26"/>
      <c r="CN5" s="53"/>
      <c r="CO5" s="38"/>
      <c r="CP5" s="52"/>
      <c r="CQ5" s="39"/>
      <c r="DA5" t="s">
        <v>1055</v>
      </c>
      <c r="DB5" t="s">
        <v>916</v>
      </c>
      <c r="DC5" t="s">
        <v>74</v>
      </c>
      <c r="DD5" t="s">
        <v>23</v>
      </c>
      <c r="DE5" t="s">
        <v>744</v>
      </c>
      <c r="DF5" t="s">
        <v>73</v>
      </c>
      <c r="DG5">
        <v>10</v>
      </c>
    </row>
    <row r="6" spans="1:135">
      <c r="A6" s="145">
        <v>1</v>
      </c>
      <c r="B6" s="147">
        <v>44118</v>
      </c>
      <c r="C6" t="s">
        <v>876</v>
      </c>
      <c r="D6" s="18" t="s">
        <v>842</v>
      </c>
      <c r="E6" t="s">
        <v>23</v>
      </c>
      <c r="F6" t="s">
        <v>745</v>
      </c>
      <c r="G6" s="39" t="s">
        <v>880</v>
      </c>
      <c r="H6" s="5"/>
      <c r="J6" s="146">
        <v>1</v>
      </c>
      <c r="L6" s="39">
        <v>1</v>
      </c>
      <c r="M6" s="20"/>
      <c r="N6" s="146"/>
      <c r="O6" s="39" t="s">
        <v>116</v>
      </c>
      <c r="P6" s="39" t="s">
        <v>73</v>
      </c>
      <c r="Q6" s="39"/>
      <c r="U6" s="175">
        <f>IFERROR(INDEX(Tabela8Controle[Data],MATCH(0,INDEX(COUNTIF($U$4:U5,Tabela8Controle[Data]),),)),"")</f>
        <v>44118</v>
      </c>
      <c r="BE6" s="145"/>
      <c r="BF6" s="147"/>
      <c r="BH6" s="18"/>
      <c r="BK6" s="39"/>
      <c r="BL6" s="5"/>
      <c r="BM6" s="39"/>
      <c r="BN6" s="5"/>
      <c r="BO6" s="39"/>
      <c r="BP6" s="5"/>
      <c r="BQ6" s="5"/>
      <c r="BR6" s="20"/>
      <c r="BS6" s="5"/>
      <c r="BT6" s="5"/>
      <c r="BU6" s="5"/>
      <c r="CA6" s="145"/>
      <c r="CB6" s="147"/>
      <c r="CD6" s="18"/>
      <c r="CG6" s="39"/>
      <c r="CH6" s="5"/>
      <c r="CI6" s="39"/>
      <c r="CJ6" s="146"/>
      <c r="CK6" s="39"/>
      <c r="CL6" s="39"/>
      <c r="CM6" s="20"/>
      <c r="CN6" s="146"/>
      <c r="CO6" s="39"/>
      <c r="CP6" s="39"/>
      <c r="CQ6" s="39"/>
      <c r="DA6" t="s">
        <v>1092</v>
      </c>
      <c r="DB6" t="s">
        <v>120</v>
      </c>
      <c r="DC6" t="s">
        <v>116</v>
      </c>
      <c r="DD6" t="s">
        <v>82</v>
      </c>
      <c r="DE6" t="s">
        <v>99</v>
      </c>
      <c r="DF6" t="s">
        <v>73</v>
      </c>
      <c r="DG6">
        <v>10</v>
      </c>
    </row>
    <row r="7" spans="1:135">
      <c r="A7" s="145">
        <v>2</v>
      </c>
      <c r="B7" s="147">
        <v>44118</v>
      </c>
      <c r="C7" t="s">
        <v>879</v>
      </c>
      <c r="D7" s="18" t="s">
        <v>881</v>
      </c>
      <c r="E7" t="s">
        <v>23</v>
      </c>
      <c r="F7" t="s">
        <v>743</v>
      </c>
      <c r="G7" s="39" t="s">
        <v>882</v>
      </c>
      <c r="H7" s="5"/>
      <c r="J7" s="146">
        <v>1</v>
      </c>
      <c r="K7" s="39">
        <v>1</v>
      </c>
      <c r="L7" s="39"/>
      <c r="M7" s="20"/>
      <c r="N7" s="146"/>
      <c r="O7" s="39" t="s">
        <v>116</v>
      </c>
      <c r="P7" s="39" t="s">
        <v>73</v>
      </c>
      <c r="Q7" s="39"/>
      <c r="U7" s="175">
        <f>IFERROR(INDEX(Tabela8Controle[Data],MATCH(0,INDEX(COUNTIF($U$4:U6,Tabela8Controle[Data]),),)),"")</f>
        <v>44119</v>
      </c>
      <c r="BE7" s="145"/>
      <c r="BF7" s="147"/>
      <c r="BH7" s="18"/>
      <c r="BK7" s="39"/>
      <c r="BL7" s="5"/>
      <c r="BM7" s="39"/>
      <c r="BN7" s="5"/>
      <c r="BO7" s="39"/>
      <c r="BP7" s="5"/>
      <c r="BQ7" s="5"/>
      <c r="BR7" s="20"/>
      <c r="BS7" s="5"/>
      <c r="BT7" s="5"/>
      <c r="BU7" s="5"/>
      <c r="CA7" s="145"/>
      <c r="CB7" s="147"/>
      <c r="CD7" s="18"/>
      <c r="CG7" s="39"/>
      <c r="CH7" s="5"/>
      <c r="CI7" s="39"/>
      <c r="CJ7" s="146"/>
      <c r="CK7" s="39"/>
      <c r="CL7" s="39"/>
      <c r="CM7" s="20"/>
      <c r="CN7" s="146"/>
      <c r="CO7" s="39"/>
      <c r="CP7" s="39"/>
      <c r="CQ7" s="39"/>
      <c r="DA7" t="s">
        <v>1188</v>
      </c>
      <c r="DB7" t="s">
        <v>916</v>
      </c>
      <c r="DC7" t="s">
        <v>74</v>
      </c>
      <c r="DD7" t="s">
        <v>23</v>
      </c>
      <c r="DE7" t="s">
        <v>744</v>
      </c>
      <c r="DF7" t="s">
        <v>73</v>
      </c>
      <c r="DG7">
        <v>20</v>
      </c>
    </row>
    <row r="8" spans="1:135">
      <c r="A8" s="145">
        <v>3</v>
      </c>
      <c r="B8" s="147">
        <v>44119</v>
      </c>
      <c r="C8" t="s">
        <v>103</v>
      </c>
      <c r="D8" s="18" t="s">
        <v>337</v>
      </c>
      <c r="E8" t="s">
        <v>23</v>
      </c>
      <c r="F8" t="s">
        <v>86</v>
      </c>
      <c r="G8" s="39" t="s">
        <v>883</v>
      </c>
      <c r="H8" s="5">
        <v>1</v>
      </c>
      <c r="J8" s="146"/>
      <c r="K8" s="39">
        <v>1</v>
      </c>
      <c r="L8" s="39"/>
      <c r="M8" s="20"/>
      <c r="N8" s="146"/>
      <c r="O8" s="39" t="s">
        <v>116</v>
      </c>
      <c r="P8" s="39" t="s">
        <v>73</v>
      </c>
      <c r="Q8" s="39"/>
      <c r="U8" s="175">
        <f>IFERROR(INDEX(Tabela8Controle[Data],MATCH(0,INDEX(COUNTIF($U$4:U7,Tabela8Controle[Data]),),)),"")</f>
        <v>44120</v>
      </c>
      <c r="BE8" s="145"/>
      <c r="BF8" s="147"/>
      <c r="BH8" s="18"/>
      <c r="BK8" s="39"/>
      <c r="BL8" s="5"/>
      <c r="BM8" s="39"/>
      <c r="BN8" s="5"/>
      <c r="BO8" s="39"/>
      <c r="BP8" s="5"/>
      <c r="BQ8" s="5"/>
      <c r="BR8" s="20"/>
      <c r="BS8" s="5"/>
      <c r="BT8" s="5"/>
      <c r="BU8" s="5"/>
      <c r="CA8" s="145"/>
      <c r="CB8" s="147"/>
      <c r="CD8" s="18"/>
      <c r="CG8" s="39"/>
      <c r="CH8" s="5"/>
      <c r="CI8" s="39"/>
      <c r="CJ8" s="146"/>
      <c r="CK8" s="39"/>
      <c r="CL8" s="39"/>
      <c r="CM8" s="20"/>
      <c r="CN8" s="146"/>
      <c r="CO8" s="39"/>
      <c r="CP8" s="39"/>
      <c r="CQ8" s="39"/>
      <c r="DA8" t="s">
        <v>1214</v>
      </c>
      <c r="DB8" t="s">
        <v>793</v>
      </c>
      <c r="DC8" t="s">
        <v>74</v>
      </c>
      <c r="DD8" t="s">
        <v>82</v>
      </c>
      <c r="DE8" t="s">
        <v>99</v>
      </c>
      <c r="DF8" t="s">
        <v>73</v>
      </c>
      <c r="DG8">
        <v>10</v>
      </c>
    </row>
    <row r="9" spans="1:135">
      <c r="A9" s="145">
        <v>4</v>
      </c>
      <c r="B9" s="147">
        <v>44119</v>
      </c>
      <c r="C9" t="s">
        <v>103</v>
      </c>
      <c r="D9" s="18" t="s">
        <v>222</v>
      </c>
      <c r="E9" t="s">
        <v>23</v>
      </c>
      <c r="F9" t="s">
        <v>86</v>
      </c>
      <c r="G9" s="39" t="s">
        <v>884</v>
      </c>
      <c r="H9" s="5">
        <v>1</v>
      </c>
      <c r="J9" s="146"/>
      <c r="K9" s="39">
        <v>1</v>
      </c>
      <c r="L9" s="39"/>
      <c r="M9" s="20"/>
      <c r="N9" s="146"/>
      <c r="O9" s="39" t="s">
        <v>116</v>
      </c>
      <c r="P9" s="39" t="s">
        <v>73</v>
      </c>
      <c r="Q9" s="39"/>
      <c r="U9" s="175">
        <f>IFERROR(INDEX(Tabela8Controle[Data],MATCH(0,INDEX(COUNTIF($U$4:U8,Tabela8Controle[Data]),),)),"")</f>
        <v>44123</v>
      </c>
      <c r="BE9" s="145"/>
      <c r="BF9" s="147"/>
      <c r="BH9" s="18"/>
      <c r="BK9" s="39"/>
      <c r="BL9" s="5"/>
      <c r="BM9" s="39"/>
      <c r="BN9" s="5"/>
      <c r="BO9" s="39"/>
      <c r="BP9" s="5"/>
      <c r="BQ9" s="5"/>
      <c r="BR9" s="20"/>
      <c r="BS9" s="5"/>
      <c r="BT9" s="5"/>
      <c r="BU9" s="5"/>
      <c r="CA9" s="145"/>
      <c r="CB9" s="147"/>
      <c r="CD9" s="18"/>
      <c r="CG9" s="39"/>
      <c r="CH9" s="5"/>
      <c r="CI9" s="39"/>
      <c r="CJ9" s="146"/>
      <c r="CK9" s="39"/>
      <c r="CL9" s="39"/>
      <c r="CM9" s="20"/>
      <c r="CN9" s="146"/>
      <c r="CO9" s="39"/>
      <c r="CP9" s="39"/>
      <c r="CQ9" s="39"/>
      <c r="DA9" t="s">
        <v>1352</v>
      </c>
      <c r="DB9" t="s">
        <v>1162</v>
      </c>
      <c r="DC9" t="s">
        <v>116</v>
      </c>
      <c r="DD9" t="s">
        <v>23</v>
      </c>
      <c r="DE9" t="s">
        <v>108</v>
      </c>
      <c r="DF9" t="s">
        <v>73</v>
      </c>
      <c r="DG9">
        <v>10</v>
      </c>
    </row>
    <row r="10" spans="1:135">
      <c r="A10" s="145">
        <v>5</v>
      </c>
      <c r="B10" s="147">
        <v>44119</v>
      </c>
      <c r="C10" t="s">
        <v>103</v>
      </c>
      <c r="D10" s="18" t="s">
        <v>322</v>
      </c>
      <c r="E10" t="s">
        <v>23</v>
      </c>
      <c r="F10" t="s">
        <v>86</v>
      </c>
      <c r="G10" s="39" t="s">
        <v>885</v>
      </c>
      <c r="H10" s="5">
        <v>1</v>
      </c>
      <c r="J10" s="146"/>
      <c r="K10" s="39">
        <v>1</v>
      </c>
      <c r="L10" s="39"/>
      <c r="M10" s="20"/>
      <c r="N10" s="146"/>
      <c r="O10" s="39" t="s">
        <v>116</v>
      </c>
      <c r="P10" s="39" t="s">
        <v>73</v>
      </c>
      <c r="Q10" s="39"/>
      <c r="U10" s="175">
        <f>IFERROR(INDEX(Tabela8Controle[Data],MATCH(0,INDEX(COUNTIF($U$4:U9,Tabela8Controle[Data]),),)),"")</f>
        <v>44124</v>
      </c>
      <c r="BE10" s="145"/>
      <c r="BF10" s="147"/>
      <c r="BH10" s="18"/>
      <c r="BK10" s="39"/>
      <c r="BL10" s="5"/>
      <c r="BM10" s="39"/>
      <c r="BN10" s="5"/>
      <c r="BO10" s="39"/>
      <c r="BP10" s="5"/>
      <c r="BQ10" s="5"/>
      <c r="BR10" s="20"/>
      <c r="BS10" s="5"/>
      <c r="BT10" s="5"/>
      <c r="BU10" s="5"/>
      <c r="CA10" s="145"/>
      <c r="CB10" s="147"/>
      <c r="CD10" s="18"/>
      <c r="CG10" s="39"/>
      <c r="CH10" s="5"/>
      <c r="CI10" s="39"/>
      <c r="CJ10" s="146"/>
      <c r="CK10" s="39"/>
      <c r="CL10" s="39"/>
      <c r="CM10" s="20"/>
      <c r="CN10" s="146"/>
      <c r="CO10" s="39"/>
      <c r="CP10" s="39"/>
      <c r="CQ10" s="39"/>
      <c r="DA10" t="s">
        <v>1352</v>
      </c>
      <c r="DB10" t="s">
        <v>772</v>
      </c>
      <c r="DC10" t="s">
        <v>116</v>
      </c>
      <c r="DD10" t="s">
        <v>82</v>
      </c>
      <c r="DE10" t="s">
        <v>99</v>
      </c>
      <c r="DF10" t="s">
        <v>73</v>
      </c>
      <c r="DG10">
        <v>10</v>
      </c>
    </row>
    <row r="11" spans="1:135">
      <c r="A11" s="145">
        <v>6</v>
      </c>
      <c r="B11" s="147">
        <v>44119</v>
      </c>
      <c r="C11" t="s">
        <v>103</v>
      </c>
      <c r="D11" s="18" t="s">
        <v>426</v>
      </c>
      <c r="E11" t="s">
        <v>23</v>
      </c>
      <c r="F11" t="s">
        <v>86</v>
      </c>
      <c r="G11" s="39" t="s">
        <v>886</v>
      </c>
      <c r="H11" s="5">
        <v>1</v>
      </c>
      <c r="J11" s="146"/>
      <c r="K11" s="39">
        <v>1</v>
      </c>
      <c r="L11" s="39"/>
      <c r="M11" s="20"/>
      <c r="N11" s="146"/>
      <c r="O11" s="39" t="s">
        <v>116</v>
      </c>
      <c r="P11" s="39" t="s">
        <v>73</v>
      </c>
      <c r="Q11" s="39"/>
      <c r="U11" s="175">
        <f>IFERROR(INDEX(Tabela8Controle[Data],MATCH(0,INDEX(COUNTIF($U$4:U10,Tabela8Controle[Data]),),)),"")</f>
        <v>44125</v>
      </c>
      <c r="BE11" s="145"/>
      <c r="BF11" s="147"/>
      <c r="BH11" s="18"/>
      <c r="BK11" s="39"/>
      <c r="BL11" s="5"/>
      <c r="BM11" s="39"/>
      <c r="BN11" s="5"/>
      <c r="BO11" s="39"/>
      <c r="BP11" s="5"/>
      <c r="BQ11" s="5"/>
      <c r="BR11" s="20"/>
      <c r="BS11" s="5"/>
      <c r="BT11" s="5"/>
      <c r="BU11" s="5"/>
      <c r="CA11" s="145"/>
      <c r="CB11" s="147"/>
      <c r="CD11" s="18"/>
      <c r="CG11" s="39"/>
      <c r="CH11" s="5"/>
      <c r="CI11" s="39"/>
      <c r="CJ11" s="146"/>
      <c r="CK11" s="39"/>
      <c r="CL11" s="39"/>
      <c r="CM11" s="20"/>
      <c r="CN11" s="146"/>
      <c r="CO11" s="39"/>
      <c r="CP11" s="39"/>
      <c r="CQ11" s="39"/>
      <c r="DA11" t="s">
        <v>1368</v>
      </c>
      <c r="DB11" t="s">
        <v>773</v>
      </c>
      <c r="DC11" t="s">
        <v>74</v>
      </c>
      <c r="DD11" t="s">
        <v>23</v>
      </c>
      <c r="DE11" t="s">
        <v>109</v>
      </c>
      <c r="DF11" t="s">
        <v>73</v>
      </c>
      <c r="DG11">
        <v>10</v>
      </c>
    </row>
    <row r="12" spans="1:135">
      <c r="A12" s="145">
        <v>7</v>
      </c>
      <c r="B12" s="147">
        <v>44119</v>
      </c>
      <c r="C12" t="s">
        <v>103</v>
      </c>
      <c r="D12" s="18" t="s">
        <v>778</v>
      </c>
      <c r="E12" t="s">
        <v>23</v>
      </c>
      <c r="F12" t="s">
        <v>86</v>
      </c>
      <c r="G12" s="39" t="s">
        <v>887</v>
      </c>
      <c r="H12" s="5">
        <v>1</v>
      </c>
      <c r="J12" s="146"/>
      <c r="K12" s="39">
        <v>1</v>
      </c>
      <c r="L12" s="39"/>
      <c r="M12" s="20"/>
      <c r="N12" s="146"/>
      <c r="O12" s="39" t="s">
        <v>116</v>
      </c>
      <c r="P12" s="39" t="s">
        <v>73</v>
      </c>
      <c r="Q12" s="39"/>
      <c r="U12" s="175">
        <f>IFERROR(INDEX(Tabela8Controle[Data],MATCH(0,INDEX(COUNTIF($U$4:U11,Tabela8Controle[Data]),),)),"")</f>
        <v>44126</v>
      </c>
      <c r="BE12" s="145"/>
      <c r="BF12" s="147"/>
      <c r="BH12" s="18"/>
      <c r="BK12" s="39"/>
      <c r="BL12" s="5"/>
      <c r="BM12" s="39"/>
      <c r="BN12" s="5"/>
      <c r="BO12" s="39"/>
      <c r="BP12" s="5"/>
      <c r="BQ12" s="5"/>
      <c r="BR12" s="20"/>
      <c r="BS12" s="5"/>
      <c r="BT12" s="5"/>
      <c r="BU12" s="5"/>
      <c r="CA12" s="145"/>
      <c r="CB12" s="147"/>
      <c r="CD12" s="18"/>
      <c r="CG12" s="39"/>
      <c r="CH12" s="5"/>
      <c r="CI12" s="39"/>
      <c r="CJ12" s="146"/>
      <c r="CK12" s="39"/>
      <c r="CL12" s="39"/>
      <c r="CM12" s="20"/>
      <c r="CN12" s="146"/>
      <c r="CO12" s="39"/>
      <c r="CP12" s="39"/>
      <c r="CQ12" s="39"/>
      <c r="DA12" t="s">
        <v>1384</v>
      </c>
      <c r="DB12" t="s">
        <v>210</v>
      </c>
      <c r="DC12" t="s">
        <v>74</v>
      </c>
      <c r="DD12" t="s">
        <v>82</v>
      </c>
      <c r="DE12" t="s">
        <v>99</v>
      </c>
      <c r="DF12" t="s">
        <v>73</v>
      </c>
      <c r="DG12">
        <v>10</v>
      </c>
    </row>
    <row r="13" spans="1:135">
      <c r="A13" s="145">
        <v>8</v>
      </c>
      <c r="B13" s="147">
        <v>44119</v>
      </c>
      <c r="C13" t="s">
        <v>103</v>
      </c>
      <c r="D13" s="18" t="s">
        <v>428</v>
      </c>
      <c r="E13" t="s">
        <v>23</v>
      </c>
      <c r="F13" t="s">
        <v>86</v>
      </c>
      <c r="G13" s="39" t="s">
        <v>888</v>
      </c>
      <c r="H13" s="5">
        <v>1</v>
      </c>
      <c r="J13" s="146"/>
      <c r="K13" s="39">
        <v>1</v>
      </c>
      <c r="L13" s="39"/>
      <c r="M13" s="20"/>
      <c r="N13" s="146"/>
      <c r="O13" s="39" t="s">
        <v>116</v>
      </c>
      <c r="P13" s="39" t="s">
        <v>73</v>
      </c>
      <c r="Q13" s="39"/>
      <c r="U13" s="175">
        <f>IFERROR(INDEX(Tabela8Controle[Data],MATCH(0,INDEX(COUNTIF($U$4:U12,Tabela8Controle[Data]),),)),"")</f>
        <v>44127</v>
      </c>
      <c r="BE13" s="145"/>
      <c r="BF13" s="147"/>
      <c r="BH13" s="18"/>
      <c r="BK13" s="39"/>
      <c r="BL13" s="5"/>
      <c r="BM13" s="39"/>
      <c r="BN13" s="5"/>
      <c r="BO13" s="39"/>
      <c r="BP13" s="5"/>
      <c r="BQ13" s="5"/>
      <c r="BR13" s="20"/>
      <c r="BS13" s="5"/>
      <c r="BT13" s="5"/>
      <c r="BU13" s="5"/>
      <c r="CA13" s="145"/>
      <c r="CB13" s="147"/>
      <c r="CD13" s="18"/>
      <c r="CG13" s="39"/>
      <c r="CH13" s="5"/>
      <c r="CI13" s="39"/>
      <c r="CJ13" s="146"/>
      <c r="CK13" s="39"/>
      <c r="CL13" s="39"/>
      <c r="CM13" s="20"/>
      <c r="CN13" s="146"/>
      <c r="CO13" s="39"/>
      <c r="CP13" s="39"/>
      <c r="CQ13" s="39"/>
      <c r="DA13" t="s">
        <v>1384</v>
      </c>
      <c r="DB13" t="s">
        <v>120</v>
      </c>
      <c r="DC13" t="s">
        <v>74</v>
      </c>
      <c r="DD13" t="s">
        <v>82</v>
      </c>
      <c r="DE13" t="s">
        <v>99</v>
      </c>
      <c r="DF13" t="s">
        <v>73</v>
      </c>
      <c r="DG13">
        <v>20</v>
      </c>
    </row>
    <row r="14" spans="1:135">
      <c r="A14" s="145">
        <v>9</v>
      </c>
      <c r="B14" s="147">
        <v>44119</v>
      </c>
      <c r="C14" t="s">
        <v>103</v>
      </c>
      <c r="D14" s="18" t="s">
        <v>889</v>
      </c>
      <c r="E14" t="s">
        <v>23</v>
      </c>
      <c r="F14" t="s">
        <v>86</v>
      </c>
      <c r="G14" s="39" t="s">
        <v>890</v>
      </c>
      <c r="H14" s="5">
        <v>1</v>
      </c>
      <c r="J14" s="146"/>
      <c r="K14" s="39">
        <v>1</v>
      </c>
      <c r="L14" s="39"/>
      <c r="M14" s="20"/>
      <c r="N14" s="146"/>
      <c r="O14" s="39" t="s">
        <v>116</v>
      </c>
      <c r="P14" s="39" t="s">
        <v>73</v>
      </c>
      <c r="Q14" s="39"/>
      <c r="U14" s="175">
        <f>IFERROR(INDEX(Tabela8Controle[Data],MATCH(0,INDEX(COUNTIF($U$4:U13,Tabela8Controle[Data]),),)),"")</f>
        <v>44128</v>
      </c>
      <c r="BE14" s="145"/>
      <c r="BF14" s="147"/>
      <c r="BH14" s="18"/>
      <c r="BK14" s="39"/>
      <c r="BL14" s="5"/>
      <c r="BM14" s="39"/>
      <c r="BN14" s="5"/>
      <c r="BO14" s="39"/>
      <c r="BP14" s="5"/>
      <c r="BQ14" s="5"/>
      <c r="BR14" s="20"/>
      <c r="BS14" s="5"/>
      <c r="BT14" s="5"/>
      <c r="BU14" s="5"/>
      <c r="CA14" s="145"/>
      <c r="CB14" s="147"/>
      <c r="CD14" s="18"/>
      <c r="CG14" s="39"/>
      <c r="CH14" s="5"/>
      <c r="CI14" s="39"/>
      <c r="CJ14" s="146"/>
      <c r="CK14" s="39"/>
      <c r="CL14" s="39"/>
      <c r="CM14" s="20"/>
      <c r="CN14" s="146"/>
      <c r="CO14" s="39"/>
      <c r="CP14" s="39"/>
      <c r="CQ14" s="39"/>
      <c r="DA14" t="s">
        <v>1400</v>
      </c>
      <c r="DB14" t="s">
        <v>907</v>
      </c>
      <c r="DC14" t="s">
        <v>1</v>
      </c>
      <c r="DD14" t="s">
        <v>73</v>
      </c>
      <c r="DE14" t="s">
        <v>73</v>
      </c>
      <c r="DF14" t="s">
        <v>73</v>
      </c>
      <c r="DG14">
        <v>10</v>
      </c>
    </row>
    <row r="15" spans="1:135">
      <c r="A15" s="145">
        <v>10</v>
      </c>
      <c r="B15" s="147">
        <v>44119</v>
      </c>
      <c r="C15" t="s">
        <v>103</v>
      </c>
      <c r="D15" s="18" t="s">
        <v>410</v>
      </c>
      <c r="E15" t="s">
        <v>23</v>
      </c>
      <c r="F15" t="s">
        <v>86</v>
      </c>
      <c r="G15" s="39" t="s">
        <v>891</v>
      </c>
      <c r="H15" s="5">
        <v>1</v>
      </c>
      <c r="J15" s="146"/>
      <c r="K15" s="39">
        <v>1</v>
      </c>
      <c r="L15" s="39"/>
      <c r="M15" s="20"/>
      <c r="N15" s="146"/>
      <c r="O15" s="39" t="s">
        <v>116</v>
      </c>
      <c r="P15" s="39" t="s">
        <v>73</v>
      </c>
      <c r="Q15" s="39"/>
      <c r="U15" s="175">
        <f>IFERROR(INDEX(Tabela8Controle[Data],MATCH(0,INDEX(COUNTIF($U$4:U14,Tabela8Controle[Data]),),)),"")</f>
        <v>44130</v>
      </c>
      <c r="BE15" s="145"/>
      <c r="BF15" s="147"/>
      <c r="BH15" s="18"/>
      <c r="BK15" s="39"/>
      <c r="BL15" s="5"/>
      <c r="BM15" s="39"/>
      <c r="BN15" s="5"/>
      <c r="BO15" s="39"/>
      <c r="BP15" s="5"/>
      <c r="BQ15" s="5"/>
      <c r="BR15" s="20"/>
      <c r="BS15" s="5"/>
      <c r="BT15" s="5"/>
      <c r="BU15" s="5"/>
      <c r="CA15" s="145"/>
      <c r="CB15" s="147"/>
      <c r="CD15" s="18"/>
      <c r="CG15" s="39"/>
      <c r="CH15" s="5"/>
      <c r="CI15" s="39"/>
      <c r="CJ15" s="146"/>
      <c r="CK15" s="39"/>
      <c r="CL15" s="39"/>
      <c r="CM15" s="20"/>
      <c r="CN15" s="146"/>
      <c r="CO15" s="39"/>
      <c r="CP15" s="39"/>
      <c r="CQ15" s="39"/>
      <c r="DA15" t="s">
        <v>1414</v>
      </c>
      <c r="DB15" t="s">
        <v>811</v>
      </c>
      <c r="DC15" t="s">
        <v>74</v>
      </c>
      <c r="DD15" t="s">
        <v>23</v>
      </c>
      <c r="DE15" t="s">
        <v>105</v>
      </c>
      <c r="DF15" t="s">
        <v>73</v>
      </c>
      <c r="DG15">
        <v>10</v>
      </c>
    </row>
    <row r="16" spans="1:135">
      <c r="A16" s="145">
        <v>11</v>
      </c>
      <c r="B16" s="147">
        <v>44119</v>
      </c>
      <c r="C16" t="s">
        <v>103</v>
      </c>
      <c r="D16" s="18" t="s">
        <v>778</v>
      </c>
      <c r="E16" t="s">
        <v>23</v>
      </c>
      <c r="F16" t="s">
        <v>86</v>
      </c>
      <c r="G16" s="39" t="s">
        <v>892</v>
      </c>
      <c r="H16" s="5">
        <v>1</v>
      </c>
      <c r="J16" s="146"/>
      <c r="K16" s="39">
        <v>1</v>
      </c>
      <c r="L16" s="39"/>
      <c r="M16" s="20"/>
      <c r="N16" s="146"/>
      <c r="O16" s="39" t="s">
        <v>116</v>
      </c>
      <c r="P16" s="39" t="s">
        <v>73</v>
      </c>
      <c r="Q16" s="39"/>
      <c r="U16" s="175">
        <f>IFERROR(INDEX(Tabela8Controle[Data],MATCH(0,INDEX(COUNTIF($U$4:U15,Tabela8Controle[Data]),),)),"")</f>
        <v>44131</v>
      </c>
      <c r="BE16" s="145"/>
      <c r="BF16" s="147"/>
      <c r="BH16" s="18"/>
      <c r="BK16" s="39"/>
      <c r="BL16" s="5"/>
      <c r="BM16" s="39"/>
      <c r="BN16" s="5"/>
      <c r="BO16" s="39"/>
      <c r="BP16" s="5"/>
      <c r="BQ16" s="5"/>
      <c r="BR16" s="20"/>
      <c r="BS16" s="5"/>
      <c r="BT16" s="5"/>
      <c r="BU16" s="5"/>
      <c r="CA16" s="145"/>
      <c r="CB16" s="147"/>
      <c r="CD16" s="18"/>
      <c r="CG16" s="39"/>
      <c r="CH16" s="5"/>
      <c r="CI16" s="39"/>
      <c r="CJ16" s="146"/>
      <c r="CK16" s="39"/>
      <c r="CL16" s="39"/>
      <c r="CM16" s="20"/>
      <c r="CN16" s="146"/>
      <c r="CO16" s="39"/>
      <c r="CP16" s="39"/>
      <c r="CQ16" s="39"/>
      <c r="DA16" t="s">
        <v>1414</v>
      </c>
      <c r="DB16" t="s">
        <v>223</v>
      </c>
      <c r="DC16" t="s">
        <v>74</v>
      </c>
      <c r="DD16" t="s">
        <v>23</v>
      </c>
      <c r="DE16" t="s">
        <v>107</v>
      </c>
      <c r="DF16" t="s">
        <v>73</v>
      </c>
      <c r="DG16">
        <v>10</v>
      </c>
    </row>
    <row r="17" spans="1:111">
      <c r="A17" s="145">
        <v>12</v>
      </c>
      <c r="B17" s="147">
        <v>44119</v>
      </c>
      <c r="C17" t="s">
        <v>103</v>
      </c>
      <c r="D17" s="18" t="s">
        <v>778</v>
      </c>
      <c r="E17" t="s">
        <v>23</v>
      </c>
      <c r="F17" t="s">
        <v>86</v>
      </c>
      <c r="G17" s="39" t="s">
        <v>893</v>
      </c>
      <c r="H17" s="5">
        <v>1</v>
      </c>
      <c r="J17" s="146"/>
      <c r="K17" s="39">
        <v>1</v>
      </c>
      <c r="L17" s="39"/>
      <c r="M17" s="20"/>
      <c r="N17" s="146"/>
      <c r="O17" s="39" t="s">
        <v>116</v>
      </c>
      <c r="P17" s="39" t="s">
        <v>73</v>
      </c>
      <c r="Q17" s="39"/>
      <c r="U17" s="175">
        <f>IFERROR(INDEX(Tabela8Controle[Data],MATCH(0,INDEX(COUNTIF($U$4:U16,Tabela8Controle[Data]),),)),"")</f>
        <v>44132</v>
      </c>
      <c r="BE17" s="145"/>
      <c r="BF17" s="147"/>
      <c r="BH17" s="18"/>
      <c r="BK17" s="39"/>
      <c r="BL17" s="5"/>
      <c r="BM17" s="39"/>
      <c r="BN17" s="5"/>
      <c r="BO17" s="39"/>
      <c r="BP17" s="5"/>
      <c r="BQ17" s="5"/>
      <c r="BR17" s="20"/>
      <c r="BS17" s="5"/>
      <c r="BT17" s="5"/>
      <c r="BU17" s="5"/>
      <c r="CA17" s="145"/>
      <c r="CB17" s="147"/>
      <c r="CD17" s="18"/>
      <c r="CG17" s="39"/>
      <c r="CH17" s="5"/>
      <c r="CI17" s="39"/>
      <c r="CJ17" s="146"/>
      <c r="CK17" s="39"/>
      <c r="CL17" s="39"/>
      <c r="CM17" s="20"/>
      <c r="CN17" s="146"/>
      <c r="CO17" s="39"/>
      <c r="CP17" s="39"/>
      <c r="CQ17" s="39"/>
      <c r="DA17" t="s">
        <v>1438</v>
      </c>
      <c r="DB17" t="s">
        <v>968</v>
      </c>
      <c r="DC17" t="s">
        <v>116</v>
      </c>
      <c r="DD17" t="s">
        <v>23</v>
      </c>
      <c r="DE17" t="s">
        <v>879</v>
      </c>
      <c r="DF17" t="s">
        <v>73</v>
      </c>
      <c r="DG17">
        <v>10</v>
      </c>
    </row>
    <row r="18" spans="1:111">
      <c r="A18" s="145">
        <v>13</v>
      </c>
      <c r="B18" s="147">
        <v>44119</v>
      </c>
      <c r="C18" t="s">
        <v>107</v>
      </c>
      <c r="D18" s="18" t="s">
        <v>223</v>
      </c>
      <c r="E18" t="s">
        <v>23</v>
      </c>
      <c r="F18" t="s">
        <v>86</v>
      </c>
      <c r="G18" s="39" t="s">
        <v>894</v>
      </c>
      <c r="H18" s="5"/>
      <c r="I18" s="39">
        <v>1</v>
      </c>
      <c r="J18" s="146"/>
      <c r="L18" s="39">
        <v>1</v>
      </c>
      <c r="M18" s="20"/>
      <c r="N18" s="146"/>
      <c r="O18" s="39" t="s">
        <v>116</v>
      </c>
      <c r="P18" s="39" t="s">
        <v>73</v>
      </c>
      <c r="Q18" s="39"/>
      <c r="U18" s="175">
        <f>IFERROR(INDEX(Tabela8Controle[Data],MATCH(0,INDEX(COUNTIF($U$4:U17,Tabela8Controle[Data]),),)),"")</f>
        <v>44133</v>
      </c>
      <c r="BE18" s="145"/>
      <c r="BF18" s="147"/>
      <c r="BH18" s="18"/>
      <c r="BK18" s="39"/>
      <c r="BL18" s="5"/>
      <c r="BM18" s="39"/>
      <c r="BN18" s="5"/>
      <c r="BO18" s="39"/>
      <c r="BP18" s="5"/>
      <c r="BQ18" s="5"/>
      <c r="BR18" s="20"/>
      <c r="BS18" s="5"/>
      <c r="BT18" s="5"/>
      <c r="BU18" s="5"/>
      <c r="CA18" s="145"/>
      <c r="CB18" s="147"/>
      <c r="CD18" s="18"/>
      <c r="CG18" s="39"/>
      <c r="CH18" s="5"/>
      <c r="CI18" s="39"/>
      <c r="CJ18" s="146"/>
      <c r="CK18" s="39"/>
      <c r="CL18" s="39"/>
      <c r="CM18" s="20"/>
      <c r="CN18" s="146"/>
      <c r="CO18" s="39"/>
      <c r="CP18" s="39"/>
      <c r="CQ18" s="39"/>
      <c r="DA18" t="s">
        <v>1516</v>
      </c>
      <c r="DB18" t="s">
        <v>223</v>
      </c>
      <c r="DC18" t="s">
        <v>116</v>
      </c>
      <c r="DD18" t="s">
        <v>23</v>
      </c>
      <c r="DE18" t="s">
        <v>107</v>
      </c>
      <c r="DF18" t="s">
        <v>73</v>
      </c>
      <c r="DG18">
        <v>20</v>
      </c>
    </row>
    <row r="19" spans="1:111">
      <c r="A19" s="145">
        <v>14</v>
      </c>
      <c r="B19" s="147">
        <v>44119</v>
      </c>
      <c r="C19" t="s">
        <v>111</v>
      </c>
      <c r="D19" s="18" t="s">
        <v>277</v>
      </c>
      <c r="E19" t="s">
        <v>23</v>
      </c>
      <c r="F19" t="s">
        <v>86</v>
      </c>
      <c r="G19" s="39" t="s">
        <v>895</v>
      </c>
      <c r="H19" s="5"/>
      <c r="I19" s="39">
        <v>1</v>
      </c>
      <c r="J19" s="146"/>
      <c r="L19" s="39">
        <v>1</v>
      </c>
      <c r="M19" s="20"/>
      <c r="N19" s="146"/>
      <c r="O19" s="39" t="s">
        <v>116</v>
      </c>
      <c r="P19" s="39" t="s">
        <v>73</v>
      </c>
      <c r="Q19" s="39"/>
      <c r="U19" s="175">
        <f>IFERROR(INDEX(Tabela8Controle[Data],MATCH(0,INDEX(COUNTIF($U$4:U18,Tabela8Controle[Data]),),)),"")</f>
        <v>44134</v>
      </c>
      <c r="BE19" s="145"/>
      <c r="BF19" s="147"/>
      <c r="BH19" s="18"/>
      <c r="BK19" s="39"/>
      <c r="BL19" s="5"/>
      <c r="BM19" s="39"/>
      <c r="BN19" s="5"/>
      <c r="BO19" s="39"/>
      <c r="BP19" s="5"/>
      <c r="BQ19" s="5"/>
      <c r="BR19" s="20"/>
      <c r="BS19" s="5"/>
      <c r="BT19" s="5"/>
      <c r="BU19" s="5"/>
      <c r="CA19" s="145"/>
      <c r="CB19" s="147"/>
      <c r="CD19" s="18"/>
      <c r="CG19" s="39"/>
      <c r="CH19" s="5"/>
      <c r="CI19" s="39"/>
      <c r="CJ19" s="146"/>
      <c r="CK19" s="39"/>
      <c r="CL19" s="39"/>
      <c r="CM19" s="20"/>
      <c r="CN19" s="146"/>
      <c r="CO19" s="39"/>
      <c r="CP19" s="39"/>
      <c r="CQ19" s="39"/>
    </row>
    <row r="20" spans="1:111">
      <c r="A20" s="145">
        <v>15</v>
      </c>
      <c r="B20" s="147">
        <v>44119</v>
      </c>
      <c r="C20" t="s">
        <v>111</v>
      </c>
      <c r="D20" s="18" t="s">
        <v>277</v>
      </c>
      <c r="E20" t="s">
        <v>23</v>
      </c>
      <c r="F20" t="s">
        <v>86</v>
      </c>
      <c r="G20" s="39" t="s">
        <v>896</v>
      </c>
      <c r="H20" s="5"/>
      <c r="I20" s="39">
        <v>1</v>
      </c>
      <c r="J20" s="146"/>
      <c r="K20" s="39">
        <v>1</v>
      </c>
      <c r="L20" s="39"/>
      <c r="M20" s="20"/>
      <c r="N20" s="146"/>
      <c r="O20" s="39" t="s">
        <v>116</v>
      </c>
      <c r="P20" s="39" t="s">
        <v>73</v>
      </c>
      <c r="Q20" s="39"/>
      <c r="U20" s="175">
        <f>IFERROR(INDEX(Tabela8Controle[Data],MATCH(0,INDEX(COUNTIF($U$4:U19,Tabela8Controle[Data]),),)),"")</f>
        <v>44138</v>
      </c>
      <c r="BE20" s="145"/>
      <c r="BF20" s="147"/>
      <c r="BH20" s="18"/>
      <c r="BK20" s="39"/>
      <c r="BL20" s="5"/>
      <c r="BM20" s="39"/>
      <c r="BN20" s="5"/>
      <c r="BO20" s="39"/>
      <c r="BP20" s="5"/>
      <c r="BQ20" s="5"/>
      <c r="BR20" s="20"/>
      <c r="BS20" s="5"/>
      <c r="BT20" s="5"/>
      <c r="BU20" s="5"/>
      <c r="CA20" s="145"/>
      <c r="CB20" s="147"/>
      <c r="CD20" s="18"/>
      <c r="CG20" s="39"/>
      <c r="CH20" s="5"/>
      <c r="CI20" s="39"/>
      <c r="CJ20" s="146"/>
      <c r="CK20" s="39"/>
      <c r="CL20" s="39"/>
      <c r="CM20" s="20"/>
      <c r="CN20" s="146"/>
      <c r="CO20" s="39"/>
      <c r="CP20" s="39"/>
      <c r="CQ20" s="39"/>
    </row>
    <row r="21" spans="1:111">
      <c r="A21" s="145">
        <v>16</v>
      </c>
      <c r="B21" s="147">
        <v>44119</v>
      </c>
      <c r="C21" t="s">
        <v>879</v>
      </c>
      <c r="D21" s="18" t="s">
        <v>881</v>
      </c>
      <c r="E21" t="s">
        <v>23</v>
      </c>
      <c r="F21" t="s">
        <v>743</v>
      </c>
      <c r="G21" s="39" t="s">
        <v>897</v>
      </c>
      <c r="H21" s="5"/>
      <c r="I21" s="39">
        <v>1</v>
      </c>
      <c r="J21" s="146"/>
      <c r="K21" s="39">
        <v>1</v>
      </c>
      <c r="L21" s="39"/>
      <c r="M21" s="20"/>
      <c r="N21" s="146"/>
      <c r="O21" s="39" t="s">
        <v>116</v>
      </c>
      <c r="P21" s="39" t="s">
        <v>73</v>
      </c>
      <c r="Q21" s="39"/>
      <c r="U21" s="175">
        <f>IFERROR(INDEX(Tabela8Controle[Data],MATCH(0,INDEX(COUNTIF($U$4:U20,Tabela8Controle[Data]),),)),"")</f>
        <v>44139</v>
      </c>
      <c r="BE21" s="145"/>
      <c r="BF21" s="147"/>
      <c r="BH21" s="18"/>
      <c r="BK21" s="39"/>
      <c r="BL21" s="5"/>
      <c r="BM21" s="39"/>
      <c r="BN21" s="5"/>
      <c r="BO21" s="39"/>
      <c r="BP21" s="5"/>
      <c r="BQ21" s="5"/>
      <c r="BR21" s="20"/>
      <c r="BS21" s="5"/>
      <c r="BT21" s="5"/>
      <c r="BU21" s="5"/>
      <c r="CA21" s="145"/>
      <c r="CB21" s="147"/>
      <c r="CD21" s="18"/>
      <c r="CG21" s="39"/>
      <c r="CH21" s="5"/>
      <c r="CI21" s="39"/>
      <c r="CJ21" s="146"/>
      <c r="CK21" s="39"/>
      <c r="CL21" s="39"/>
      <c r="CM21" s="20"/>
      <c r="CN21" s="146"/>
      <c r="CO21" s="39"/>
      <c r="CP21" s="39"/>
      <c r="CQ21" s="39"/>
    </row>
    <row r="22" spans="1:111">
      <c r="A22" s="145">
        <v>17</v>
      </c>
      <c r="B22" s="147">
        <v>44119</v>
      </c>
      <c r="C22" t="s">
        <v>99</v>
      </c>
      <c r="D22" s="18" t="s">
        <v>898</v>
      </c>
      <c r="E22" t="s">
        <v>82</v>
      </c>
      <c r="F22" t="s">
        <v>85</v>
      </c>
      <c r="G22" s="39" t="s">
        <v>899</v>
      </c>
      <c r="H22" s="5"/>
      <c r="I22" s="39">
        <v>1</v>
      </c>
      <c r="J22" s="146"/>
      <c r="L22" s="39">
        <v>1</v>
      </c>
      <c r="M22" s="20"/>
      <c r="N22" s="146"/>
      <c r="O22" s="39" t="s">
        <v>116</v>
      </c>
      <c r="P22" s="39" t="s">
        <v>73</v>
      </c>
      <c r="Q22" s="39"/>
      <c r="U22" s="175">
        <f>IFERROR(INDEX(Tabela8Controle[Data],MATCH(0,INDEX(COUNTIF($U$4:U21,Tabela8Controle[Data]),),)),"")</f>
        <v>44140</v>
      </c>
      <c r="BE22" s="145"/>
      <c r="BF22" s="147"/>
      <c r="BH22" s="18"/>
      <c r="BK22" s="39"/>
      <c r="BL22" s="5"/>
      <c r="BM22" s="39"/>
      <c r="BN22" s="5"/>
      <c r="BO22" s="39"/>
      <c r="BP22" s="5"/>
      <c r="BQ22" s="5"/>
      <c r="BR22" s="20"/>
      <c r="BS22" s="5"/>
      <c r="BT22" s="5"/>
      <c r="BU22" s="5"/>
      <c r="CA22" s="145"/>
      <c r="CB22" s="147"/>
      <c r="CD22" s="18"/>
      <c r="CG22" s="39"/>
      <c r="CH22" s="5"/>
      <c r="CI22" s="39"/>
      <c r="CJ22" s="146"/>
      <c r="CK22" s="39"/>
      <c r="CL22" s="39"/>
      <c r="CM22" s="20"/>
      <c r="CN22" s="146"/>
      <c r="CO22" s="39"/>
      <c r="CP22" s="39"/>
      <c r="CQ22" s="39"/>
    </row>
    <row r="23" spans="1:111">
      <c r="A23" s="145">
        <v>18</v>
      </c>
      <c r="B23" s="147">
        <v>44119</v>
      </c>
      <c r="C23" t="s">
        <v>99</v>
      </c>
      <c r="D23" s="18" t="s">
        <v>120</v>
      </c>
      <c r="E23" t="s">
        <v>82</v>
      </c>
      <c r="F23" t="s">
        <v>85</v>
      </c>
      <c r="G23" s="39" t="s">
        <v>900</v>
      </c>
      <c r="H23" s="5"/>
      <c r="J23" s="146">
        <v>1</v>
      </c>
      <c r="K23" s="39">
        <v>1</v>
      </c>
      <c r="L23" s="39"/>
      <c r="M23" s="20"/>
      <c r="N23" s="146"/>
      <c r="O23" s="39" t="s">
        <v>116</v>
      </c>
      <c r="P23" s="39" t="s">
        <v>73</v>
      </c>
      <c r="Q23" s="39"/>
      <c r="U23" s="175">
        <f>IFERROR(INDEX(Tabela8Controle[Data],MATCH(0,INDEX(COUNTIF($U$4:U22,Tabela8Controle[Data]),),)),"")</f>
        <v>44141</v>
      </c>
      <c r="BE23" s="145"/>
      <c r="BF23" s="147"/>
      <c r="BH23" s="18"/>
      <c r="BK23" s="39"/>
      <c r="BL23" s="5"/>
      <c r="BM23" s="39"/>
      <c r="BN23" s="5"/>
      <c r="BO23" s="39"/>
      <c r="BP23" s="5"/>
      <c r="BQ23" s="5"/>
      <c r="BR23" s="20"/>
      <c r="BS23" s="5"/>
      <c r="BT23" s="5"/>
      <c r="BU23" s="5"/>
      <c r="CA23" s="145"/>
      <c r="CB23" s="147"/>
      <c r="CD23" s="18"/>
      <c r="CG23" s="39"/>
      <c r="CH23" s="5"/>
      <c r="CI23" s="39"/>
      <c r="CJ23" s="146"/>
      <c r="CK23" s="39"/>
      <c r="CL23" s="39"/>
      <c r="CM23" s="20"/>
      <c r="CN23" s="146"/>
      <c r="CO23" s="39"/>
      <c r="CP23" s="39"/>
      <c r="CQ23" s="39"/>
    </row>
    <row r="24" spans="1:111">
      <c r="A24" s="145">
        <v>19</v>
      </c>
      <c r="B24" s="147">
        <v>44119</v>
      </c>
      <c r="C24" t="s">
        <v>99</v>
      </c>
      <c r="D24" s="18" t="s">
        <v>155</v>
      </c>
      <c r="E24" t="s">
        <v>82</v>
      </c>
      <c r="F24" t="s">
        <v>85</v>
      </c>
      <c r="G24" s="39" t="s">
        <v>901</v>
      </c>
      <c r="H24" s="5"/>
      <c r="J24" s="146">
        <v>1</v>
      </c>
      <c r="L24" s="39">
        <v>1</v>
      </c>
      <c r="M24" s="20"/>
      <c r="N24" s="146"/>
      <c r="O24" s="39" t="s">
        <v>116</v>
      </c>
      <c r="P24" s="39" t="s">
        <v>73</v>
      </c>
      <c r="Q24" s="39"/>
      <c r="U24" s="175">
        <f>IFERROR(INDEX(Tabela8Controle[Data],MATCH(0,INDEX(COUNTIF($U$4:U23,Tabela8Controle[Data]),),)),"")</f>
        <v>44144</v>
      </c>
      <c r="BE24" s="145"/>
      <c r="BF24" s="147"/>
      <c r="BH24" s="18"/>
      <c r="BK24" s="39"/>
      <c r="BL24" s="5"/>
      <c r="BM24" s="39"/>
      <c r="BN24" s="5"/>
      <c r="BO24" s="39"/>
      <c r="BP24" s="5"/>
      <c r="BQ24" s="5"/>
      <c r="BR24" s="20"/>
      <c r="BS24" s="5"/>
      <c r="BT24" s="5"/>
      <c r="BU24" s="5"/>
      <c r="CA24" s="145"/>
      <c r="CB24" s="147"/>
      <c r="CD24" s="18"/>
      <c r="CG24" s="39"/>
      <c r="CH24" s="5"/>
      <c r="CI24" s="39"/>
      <c r="CJ24" s="146"/>
      <c r="CK24" s="39"/>
      <c r="CL24" s="39"/>
      <c r="CM24" s="20"/>
      <c r="CN24" s="146"/>
      <c r="CO24" s="39"/>
      <c r="CP24" s="39"/>
      <c r="CQ24" s="39"/>
    </row>
    <row r="25" spans="1:111">
      <c r="A25" s="145">
        <v>20</v>
      </c>
      <c r="B25" s="147">
        <v>44119</v>
      </c>
      <c r="C25" t="s">
        <v>876</v>
      </c>
      <c r="D25" s="18" t="s">
        <v>842</v>
      </c>
      <c r="E25" t="s">
        <v>23</v>
      </c>
      <c r="F25" t="s">
        <v>745</v>
      </c>
      <c r="G25" s="39" t="s">
        <v>902</v>
      </c>
      <c r="H25" s="5"/>
      <c r="J25" s="146">
        <v>1</v>
      </c>
      <c r="L25" s="39">
        <v>1</v>
      </c>
      <c r="M25" s="20"/>
      <c r="N25" s="146"/>
      <c r="O25" s="39" t="s">
        <v>116</v>
      </c>
      <c r="P25" s="39" t="s">
        <v>73</v>
      </c>
      <c r="Q25" s="39"/>
      <c r="U25" s="175">
        <f>IFERROR(INDEX(Tabela8Controle[Data],MATCH(0,INDEX(COUNTIF($U$4:U24,Tabela8Controle[Data]),),)),"")</f>
        <v>44145</v>
      </c>
      <c r="BE25" s="145"/>
      <c r="BF25" s="147"/>
      <c r="BH25" s="18"/>
      <c r="BK25" s="39"/>
      <c r="BL25" s="5"/>
      <c r="BM25" s="39"/>
      <c r="BN25" s="5"/>
      <c r="BO25" s="39"/>
      <c r="BP25" s="5"/>
      <c r="BQ25" s="5"/>
      <c r="BR25" s="20"/>
      <c r="BS25" s="5"/>
      <c r="BT25" s="5"/>
      <c r="BU25" s="5"/>
      <c r="CA25" s="145"/>
      <c r="CB25" s="147"/>
      <c r="CD25" s="18"/>
      <c r="CG25" s="39"/>
      <c r="CH25" s="5"/>
      <c r="CI25" s="39"/>
      <c r="CJ25" s="146"/>
      <c r="CK25" s="39"/>
      <c r="CL25" s="39"/>
      <c r="CM25" s="20"/>
      <c r="CN25" s="146"/>
      <c r="CO25" s="39"/>
      <c r="CP25" s="39"/>
      <c r="CQ25" s="39"/>
    </row>
    <row r="26" spans="1:111">
      <c r="A26" s="145">
        <v>21</v>
      </c>
      <c r="B26" s="147">
        <v>44120</v>
      </c>
      <c r="C26" t="s">
        <v>113</v>
      </c>
      <c r="D26" s="18" t="s">
        <v>542</v>
      </c>
      <c r="E26" t="s">
        <v>22</v>
      </c>
      <c r="F26" t="s">
        <v>87</v>
      </c>
      <c r="G26" s="39" t="s">
        <v>903</v>
      </c>
      <c r="H26" s="5"/>
      <c r="I26" s="39">
        <v>1</v>
      </c>
      <c r="J26" s="146"/>
      <c r="K26" s="39">
        <v>1</v>
      </c>
      <c r="L26" s="39"/>
      <c r="M26" s="20"/>
      <c r="N26" s="146"/>
      <c r="O26" s="39" t="s">
        <v>116</v>
      </c>
      <c r="P26" s="39" t="s">
        <v>73</v>
      </c>
      <c r="Q26" s="39"/>
      <c r="U26" s="175">
        <f>IFERROR(INDEX(Tabela8Controle[Data],MATCH(0,INDEX(COUNTIF($U$4:U25,Tabela8Controle[Data]),),)),"")</f>
        <v>44146</v>
      </c>
      <c r="BE26" s="145"/>
      <c r="BF26" s="147"/>
      <c r="BH26" s="18"/>
      <c r="BK26" s="39"/>
      <c r="BL26" s="5"/>
      <c r="BM26" s="39"/>
      <c r="BN26" s="5"/>
      <c r="BO26" s="39"/>
      <c r="BP26" s="5"/>
      <c r="BQ26" s="5"/>
      <c r="BR26" s="20"/>
      <c r="BS26" s="5"/>
      <c r="BT26" s="5"/>
      <c r="BU26" s="5"/>
      <c r="CA26" s="145"/>
      <c r="CB26" s="147"/>
      <c r="CD26" s="18"/>
      <c r="CG26" s="39"/>
      <c r="CH26" s="5"/>
      <c r="CI26" s="39"/>
      <c r="CJ26" s="146"/>
      <c r="CK26" s="39"/>
      <c r="CL26" s="39"/>
      <c r="CM26" s="20"/>
      <c r="CN26" s="146"/>
      <c r="CO26" s="39"/>
      <c r="CP26" s="39"/>
      <c r="CQ26" s="39"/>
    </row>
    <row r="27" spans="1:111">
      <c r="A27" s="145">
        <v>22</v>
      </c>
      <c r="B27" s="147">
        <v>44120</v>
      </c>
      <c r="C27" t="s">
        <v>113</v>
      </c>
      <c r="D27" s="18" t="s">
        <v>601</v>
      </c>
      <c r="E27" t="s">
        <v>22</v>
      </c>
      <c r="F27" t="s">
        <v>87</v>
      </c>
      <c r="G27" s="39" t="s">
        <v>904</v>
      </c>
      <c r="H27" s="5"/>
      <c r="I27" s="39">
        <v>1</v>
      </c>
      <c r="J27" s="146"/>
      <c r="K27" s="39">
        <v>1</v>
      </c>
      <c r="L27" s="39">
        <v>1</v>
      </c>
      <c r="M27" s="20"/>
      <c r="N27" s="146"/>
      <c r="O27" s="39" t="s">
        <v>116</v>
      </c>
      <c r="P27" s="39" t="s">
        <v>73</v>
      </c>
      <c r="Q27" s="39"/>
      <c r="U27" s="175">
        <f>IFERROR(INDEX(Tabela8Controle[Data],MATCH(0,INDEX(COUNTIF($U$4:U26,Tabela8Controle[Data]),),)),"")</f>
        <v>44147</v>
      </c>
      <c r="CA27" s="145"/>
      <c r="CB27" s="147"/>
      <c r="CD27" s="18"/>
      <c r="CG27" s="39"/>
      <c r="CH27" s="5"/>
      <c r="CI27" s="39"/>
      <c r="CJ27" s="146"/>
      <c r="CK27" s="39"/>
      <c r="CL27" s="39"/>
      <c r="CM27" s="20"/>
      <c r="CN27" s="146"/>
      <c r="CO27" s="39"/>
      <c r="CP27" s="39"/>
      <c r="CQ27" s="39"/>
    </row>
    <row r="28" spans="1:111">
      <c r="A28" s="145">
        <v>23</v>
      </c>
      <c r="B28" s="147">
        <v>44120</v>
      </c>
      <c r="C28" t="s">
        <v>113</v>
      </c>
      <c r="D28" s="18" t="s">
        <v>531</v>
      </c>
      <c r="E28" t="s">
        <v>22</v>
      </c>
      <c r="F28" t="s">
        <v>87</v>
      </c>
      <c r="G28" s="39" t="s">
        <v>905</v>
      </c>
      <c r="H28" s="5"/>
      <c r="I28" s="39">
        <v>1</v>
      </c>
      <c r="J28" s="146"/>
      <c r="L28" s="39">
        <v>1</v>
      </c>
      <c r="M28" s="20"/>
      <c r="N28" s="146"/>
      <c r="O28" s="39" t="s">
        <v>116</v>
      </c>
      <c r="P28" s="39" t="s">
        <v>73</v>
      </c>
      <c r="Q28" s="39"/>
      <c r="U28" s="175">
        <f>IFERROR(INDEX(Tabela8Controle[Data],MATCH(0,INDEX(COUNTIF($U$4:U27,Tabela8Controle[Data]),),)),"")</f>
        <v>44148</v>
      </c>
      <c r="CA28" s="145"/>
      <c r="CB28" s="147"/>
      <c r="CD28" s="18"/>
      <c r="CG28" s="39"/>
      <c r="CH28" s="5"/>
      <c r="CI28" s="39"/>
      <c r="CJ28" s="146"/>
      <c r="CK28" s="39"/>
      <c r="CL28" s="39"/>
      <c r="CM28" s="20"/>
      <c r="CN28" s="146"/>
      <c r="CO28" s="39"/>
      <c r="CP28" s="39"/>
      <c r="CQ28" s="39"/>
    </row>
    <row r="29" spans="1:111">
      <c r="A29" s="145">
        <v>24</v>
      </c>
      <c r="B29" s="147">
        <v>44120</v>
      </c>
      <c r="C29" t="s">
        <v>113</v>
      </c>
      <c r="D29" s="18" t="s">
        <v>532</v>
      </c>
      <c r="E29" t="s">
        <v>22</v>
      </c>
      <c r="F29" t="s">
        <v>87</v>
      </c>
      <c r="G29" s="39" t="s">
        <v>906</v>
      </c>
      <c r="H29" s="5"/>
      <c r="I29" s="39">
        <v>1</v>
      </c>
      <c r="J29" s="146"/>
      <c r="L29" s="39">
        <v>1</v>
      </c>
      <c r="M29" s="20"/>
      <c r="N29" s="146"/>
      <c r="O29" s="39" t="s">
        <v>116</v>
      </c>
      <c r="P29" s="39" t="s">
        <v>73</v>
      </c>
      <c r="Q29" s="39"/>
      <c r="U29" s="175">
        <f>IFERROR(INDEX(Tabela8Controle[Data],MATCH(0,INDEX(COUNTIF($U$4:U28,Tabela8Controle[Data]),),)),"")</f>
        <v>44151</v>
      </c>
      <c r="CA29" s="145"/>
      <c r="CB29" s="147"/>
      <c r="CD29" s="18"/>
      <c r="CG29" s="39"/>
      <c r="CH29" s="5"/>
      <c r="CI29" s="39"/>
      <c r="CJ29" s="146"/>
      <c r="CK29" s="39"/>
      <c r="CL29" s="39"/>
      <c r="CM29" s="20"/>
      <c r="CN29" s="146"/>
      <c r="CO29" s="39"/>
      <c r="CP29" s="39"/>
      <c r="CQ29" s="39"/>
    </row>
    <row r="30" spans="1:111">
      <c r="A30" s="145">
        <v>25</v>
      </c>
      <c r="B30" s="147">
        <v>44123</v>
      </c>
      <c r="C30" t="s">
        <v>73</v>
      </c>
      <c r="D30" s="18" t="s">
        <v>907</v>
      </c>
      <c r="E30" t="s">
        <v>73</v>
      </c>
      <c r="F30" t="s">
        <v>73</v>
      </c>
      <c r="G30" s="39" t="s">
        <v>908</v>
      </c>
      <c r="H30" s="5"/>
      <c r="I30" s="39">
        <v>1</v>
      </c>
      <c r="J30" s="146"/>
      <c r="K30" s="39">
        <v>1</v>
      </c>
      <c r="L30" s="39"/>
      <c r="M30" s="20"/>
      <c r="N30" s="146"/>
      <c r="O30" s="39" t="s">
        <v>1</v>
      </c>
      <c r="P30" s="39" t="s">
        <v>73</v>
      </c>
      <c r="Q30" s="39"/>
      <c r="U30" s="175">
        <f>IFERROR(INDEX(Tabela8Controle[Data],MATCH(0,INDEX(COUNTIF($U$4:U29,Tabela8Controle[Data]),),)),"")</f>
        <v>44152</v>
      </c>
      <c r="CA30" s="145"/>
      <c r="CB30" s="147"/>
      <c r="CD30" s="18"/>
      <c r="CG30" s="39"/>
      <c r="CH30" s="5"/>
      <c r="CI30" s="39"/>
      <c r="CJ30" s="146"/>
      <c r="CK30" s="39"/>
      <c r="CL30" s="39"/>
      <c r="CM30" s="20"/>
      <c r="CN30" s="146"/>
      <c r="CO30" s="39"/>
      <c r="CP30" s="39"/>
      <c r="CQ30" s="39"/>
    </row>
    <row r="31" spans="1:111">
      <c r="A31" s="145">
        <v>26</v>
      </c>
      <c r="B31" s="147">
        <v>44123</v>
      </c>
      <c r="C31" t="s">
        <v>742</v>
      </c>
      <c r="D31" s="18" t="s">
        <v>785</v>
      </c>
      <c r="E31" t="s">
        <v>23</v>
      </c>
      <c r="F31" t="s">
        <v>743</v>
      </c>
      <c r="G31" s="39" t="s">
        <v>909</v>
      </c>
      <c r="H31" s="5"/>
      <c r="I31" s="39">
        <v>1</v>
      </c>
      <c r="J31" s="146"/>
      <c r="L31" s="39">
        <v>1</v>
      </c>
      <c r="M31" s="20"/>
      <c r="N31" s="146"/>
      <c r="O31" s="39" t="s">
        <v>74</v>
      </c>
      <c r="P31" s="39" t="s">
        <v>73</v>
      </c>
      <c r="Q31" s="39"/>
      <c r="U31" s="175">
        <f>IFERROR(INDEX(Tabela8Controle[Data],MATCH(0,INDEX(COUNTIF($U$4:U30,Tabela8Controle[Data]),),)),"")</f>
        <v>44153</v>
      </c>
      <c r="CA31" s="145"/>
      <c r="CB31" s="147"/>
      <c r="CD31" s="18"/>
      <c r="CG31" s="39"/>
      <c r="CH31" s="5"/>
      <c r="CI31" s="39"/>
      <c r="CJ31" s="146"/>
      <c r="CK31" s="39"/>
      <c r="CL31" s="39"/>
      <c r="CM31" s="20"/>
      <c r="CN31" s="146"/>
      <c r="CO31" s="39"/>
      <c r="CP31" s="39"/>
      <c r="CQ31" s="39"/>
    </row>
    <row r="32" spans="1:111">
      <c r="A32" s="145">
        <v>27</v>
      </c>
      <c r="B32" s="147">
        <v>44123</v>
      </c>
      <c r="C32" t="s">
        <v>98</v>
      </c>
      <c r="D32" s="18" t="s">
        <v>793</v>
      </c>
      <c r="E32" t="s">
        <v>82</v>
      </c>
      <c r="F32" t="s">
        <v>85</v>
      </c>
      <c r="G32" s="39" t="s">
        <v>910</v>
      </c>
      <c r="H32" s="5"/>
      <c r="I32" s="39">
        <v>1</v>
      </c>
      <c r="J32" s="146"/>
      <c r="L32" s="39"/>
      <c r="M32" s="20">
        <v>1</v>
      </c>
      <c r="N32" s="146"/>
      <c r="O32" s="39" t="s">
        <v>74</v>
      </c>
      <c r="P32" s="39" t="s">
        <v>73</v>
      </c>
      <c r="Q32" s="39"/>
      <c r="U32" s="175">
        <f>IFERROR(INDEX(Tabela8Controle[Data],MATCH(0,INDEX(COUNTIF($U$4:U31,Tabela8Controle[Data]),),)),"")</f>
        <v>44154</v>
      </c>
      <c r="CA32" s="145"/>
      <c r="CB32" s="147"/>
      <c r="CD32" s="18"/>
      <c r="CG32" s="39"/>
      <c r="CH32" s="5"/>
      <c r="CI32" s="39"/>
      <c r="CJ32" s="146"/>
      <c r="CK32" s="39"/>
      <c r="CL32" s="39"/>
      <c r="CM32" s="20"/>
      <c r="CN32" s="146"/>
      <c r="CO32" s="39"/>
      <c r="CP32" s="39"/>
      <c r="CQ32" s="39"/>
    </row>
    <row r="33" spans="1:95">
      <c r="A33" s="145">
        <v>28</v>
      </c>
      <c r="B33" s="147">
        <v>44123</v>
      </c>
      <c r="C33" t="s">
        <v>110</v>
      </c>
      <c r="D33" s="18" t="s">
        <v>801</v>
      </c>
      <c r="E33" t="s">
        <v>23</v>
      </c>
      <c r="F33" t="s">
        <v>86</v>
      </c>
      <c r="G33" s="39" t="s">
        <v>911</v>
      </c>
      <c r="H33" s="5"/>
      <c r="I33" s="39">
        <v>1</v>
      </c>
      <c r="J33" s="146"/>
      <c r="K33" s="39">
        <v>1</v>
      </c>
      <c r="L33" s="39"/>
      <c r="M33" s="20"/>
      <c r="N33" s="146"/>
      <c r="O33" s="39" t="s">
        <v>74</v>
      </c>
      <c r="P33" s="39" t="s">
        <v>73</v>
      </c>
      <c r="Q33" s="39"/>
      <c r="U33" s="175">
        <f>IFERROR(INDEX(Tabela8Controle[Data],MATCH(0,INDEX(COUNTIF($U$4:U32,Tabela8Controle[Data]),),)),"")</f>
        <v>44155</v>
      </c>
      <c r="CA33" s="145"/>
      <c r="CB33" s="147"/>
      <c r="CD33" s="18"/>
      <c r="CG33" s="39"/>
      <c r="CH33" s="5"/>
      <c r="CI33" s="39"/>
      <c r="CJ33" s="146"/>
      <c r="CK33" s="39"/>
      <c r="CL33" s="39"/>
      <c r="CM33" s="20"/>
      <c r="CN33" s="146"/>
      <c r="CO33" s="39"/>
      <c r="CP33" s="39"/>
      <c r="CQ33" s="39"/>
    </row>
    <row r="34" spans="1:95">
      <c r="A34" s="145">
        <v>29</v>
      </c>
      <c r="B34" s="147">
        <v>44123</v>
      </c>
      <c r="C34" t="s">
        <v>111</v>
      </c>
      <c r="D34" s="18" t="s">
        <v>258</v>
      </c>
      <c r="E34" t="s">
        <v>23</v>
      </c>
      <c r="F34" t="s">
        <v>86</v>
      </c>
      <c r="G34" s="39" t="s">
        <v>912</v>
      </c>
      <c r="H34" s="5"/>
      <c r="I34" s="39">
        <v>1</v>
      </c>
      <c r="J34" s="146"/>
      <c r="K34" s="39">
        <v>1</v>
      </c>
      <c r="L34" s="39">
        <v>1</v>
      </c>
      <c r="M34" s="20"/>
      <c r="N34" s="146"/>
      <c r="O34" s="39" t="s">
        <v>74</v>
      </c>
      <c r="P34" s="39" t="s">
        <v>73</v>
      </c>
      <c r="Q34" s="39"/>
      <c r="U34" s="175">
        <f>IFERROR(INDEX(Tabela8Controle[Data],MATCH(0,INDEX(COUNTIF($U$4:U33,Tabela8Controle[Data]),),)),"")</f>
        <v>44158</v>
      </c>
      <c r="CA34" s="145"/>
      <c r="CB34" s="147"/>
      <c r="CD34" s="18"/>
      <c r="CG34" s="39"/>
      <c r="CH34" s="5"/>
      <c r="CI34" s="39"/>
      <c r="CJ34" s="146"/>
      <c r="CK34" s="39"/>
      <c r="CL34" s="39"/>
      <c r="CM34" s="20"/>
      <c r="CN34" s="146"/>
      <c r="CO34" s="39"/>
      <c r="CP34" s="39"/>
      <c r="CQ34" s="39"/>
    </row>
    <row r="35" spans="1:95">
      <c r="A35" s="145">
        <v>30</v>
      </c>
      <c r="B35" s="147">
        <v>44123</v>
      </c>
      <c r="C35" t="s">
        <v>26</v>
      </c>
      <c r="D35" s="18" t="s">
        <v>913</v>
      </c>
      <c r="E35" t="s">
        <v>21</v>
      </c>
      <c r="F35" t="s">
        <v>115</v>
      </c>
      <c r="G35" s="39" t="s">
        <v>914</v>
      </c>
      <c r="H35" s="5"/>
      <c r="J35" s="146">
        <v>1</v>
      </c>
      <c r="K35" s="39">
        <v>1</v>
      </c>
      <c r="L35" s="39"/>
      <c r="M35" s="20"/>
      <c r="N35" s="146"/>
      <c r="O35" s="39" t="s">
        <v>74</v>
      </c>
      <c r="P35" s="39" t="s">
        <v>73</v>
      </c>
      <c r="Q35" s="39"/>
      <c r="U35" s="175">
        <f>IFERROR(INDEX(Tabela8Controle[Data],MATCH(0,INDEX(COUNTIF($U$4:U34,Tabela8Controle[Data]),),)),"")</f>
        <v>44159</v>
      </c>
      <c r="CA35" s="145"/>
      <c r="CB35" s="147"/>
      <c r="CD35" s="18"/>
      <c r="CG35" s="39"/>
      <c r="CH35" s="5"/>
      <c r="CI35" s="39"/>
      <c r="CJ35" s="146"/>
      <c r="CK35" s="39"/>
      <c r="CL35" s="39"/>
      <c r="CM35" s="20"/>
      <c r="CN35" s="146"/>
      <c r="CO35" s="39"/>
      <c r="CP35" s="39"/>
      <c r="CQ35" s="39"/>
    </row>
    <row r="36" spans="1:95">
      <c r="A36" s="145">
        <v>31</v>
      </c>
      <c r="B36" s="147">
        <v>44123</v>
      </c>
      <c r="C36" t="s">
        <v>109</v>
      </c>
      <c r="D36" s="18" t="s">
        <v>773</v>
      </c>
      <c r="E36" t="s">
        <v>23</v>
      </c>
      <c r="F36" t="s">
        <v>86</v>
      </c>
      <c r="G36" s="39" t="s">
        <v>915</v>
      </c>
      <c r="H36" s="5"/>
      <c r="J36" s="146">
        <v>1</v>
      </c>
      <c r="L36" s="39"/>
      <c r="M36" s="20">
        <v>1</v>
      </c>
      <c r="N36" s="146"/>
      <c r="O36" s="39" t="s">
        <v>74</v>
      </c>
      <c r="P36" s="39" t="s">
        <v>73</v>
      </c>
      <c r="Q36" s="39"/>
      <c r="U36" s="175">
        <f>IFERROR(INDEX(Tabela8Controle[Data],MATCH(0,INDEX(COUNTIF($U$4:U35,Tabela8Controle[Data]),),)),"")</f>
        <v>44160</v>
      </c>
      <c r="CA36" s="145"/>
      <c r="CB36" s="147"/>
      <c r="CD36" s="18"/>
      <c r="CG36" s="39"/>
      <c r="CH36" s="5"/>
      <c r="CI36" s="39"/>
      <c r="CJ36" s="146"/>
      <c r="CK36" s="39"/>
      <c r="CL36" s="39"/>
      <c r="CM36" s="20"/>
      <c r="CN36" s="146"/>
      <c r="CO36" s="39"/>
      <c r="CP36" s="39"/>
      <c r="CQ36" s="39"/>
    </row>
    <row r="37" spans="1:95">
      <c r="A37" s="145">
        <v>32</v>
      </c>
      <c r="B37" s="147">
        <v>44123</v>
      </c>
      <c r="C37" t="s">
        <v>744</v>
      </c>
      <c r="D37" s="18" t="s">
        <v>916</v>
      </c>
      <c r="E37" t="s">
        <v>23</v>
      </c>
      <c r="F37" t="s">
        <v>745</v>
      </c>
      <c r="G37" s="39" t="s">
        <v>917</v>
      </c>
      <c r="H37" s="5"/>
      <c r="J37" s="146">
        <v>1</v>
      </c>
      <c r="K37" s="39">
        <v>1</v>
      </c>
      <c r="L37" s="39"/>
      <c r="M37" s="20"/>
      <c r="N37" s="146"/>
      <c r="O37" s="39" t="s">
        <v>74</v>
      </c>
      <c r="P37" s="39" t="s">
        <v>73</v>
      </c>
      <c r="Q37" s="39"/>
      <c r="U37" s="175">
        <f>IFERROR(INDEX(Tabela8Controle[Data],MATCH(0,INDEX(COUNTIF($U$4:U36,Tabela8Controle[Data]),),)),"")</f>
        <v>44161</v>
      </c>
      <c r="CA37" s="145"/>
      <c r="CB37" s="147"/>
      <c r="CD37" s="18"/>
      <c r="CG37" s="39"/>
      <c r="CH37" s="5"/>
      <c r="CI37" s="39"/>
      <c r="CJ37" s="146"/>
      <c r="CK37" s="39"/>
      <c r="CL37" s="39"/>
      <c r="CM37" s="20"/>
      <c r="CN37" s="146"/>
      <c r="CO37" s="39"/>
      <c r="CP37" s="39"/>
      <c r="CQ37" s="39"/>
    </row>
    <row r="38" spans="1:95">
      <c r="A38" s="145">
        <v>33</v>
      </c>
      <c r="B38" s="147">
        <v>44124</v>
      </c>
      <c r="C38" t="s">
        <v>99</v>
      </c>
      <c r="D38" s="18" t="s">
        <v>210</v>
      </c>
      <c r="E38" t="s">
        <v>82</v>
      </c>
      <c r="F38" t="s">
        <v>85</v>
      </c>
      <c r="G38" s="39" t="s">
        <v>918</v>
      </c>
      <c r="H38" s="5"/>
      <c r="I38" s="39">
        <v>1</v>
      </c>
      <c r="J38" s="146"/>
      <c r="K38" s="39">
        <v>1</v>
      </c>
      <c r="L38" s="39"/>
      <c r="M38" s="20"/>
      <c r="N38" s="146"/>
      <c r="O38" s="39" t="s">
        <v>116</v>
      </c>
      <c r="P38" s="39" t="s">
        <v>73</v>
      </c>
      <c r="Q38" s="39"/>
      <c r="U38" s="175">
        <f>IFERROR(INDEX(Tabela8Controle[Data],MATCH(0,INDEX(COUNTIF($U$4:U37,Tabela8Controle[Data]),),)),"")</f>
        <v>44162</v>
      </c>
      <c r="CA38" s="145"/>
      <c r="CB38" s="147"/>
      <c r="CD38" s="18"/>
      <c r="CG38" s="39"/>
      <c r="CH38" s="5"/>
      <c r="CI38" s="39"/>
      <c r="CJ38" s="146"/>
      <c r="CK38" s="39"/>
      <c r="CL38" s="39"/>
      <c r="CM38" s="20"/>
      <c r="CN38" s="146"/>
      <c r="CO38" s="39"/>
      <c r="CP38" s="39"/>
      <c r="CQ38" s="39"/>
    </row>
    <row r="39" spans="1:95">
      <c r="A39" s="145">
        <v>34</v>
      </c>
      <c r="B39" s="147">
        <v>44124</v>
      </c>
      <c r="C39" t="s">
        <v>109</v>
      </c>
      <c r="D39" s="18" t="s">
        <v>790</v>
      </c>
      <c r="E39" t="s">
        <v>23</v>
      </c>
      <c r="F39" t="s">
        <v>86</v>
      </c>
      <c r="G39" s="39" t="s">
        <v>919</v>
      </c>
      <c r="H39" s="5"/>
      <c r="I39" s="39">
        <v>1</v>
      </c>
      <c r="J39" s="146"/>
      <c r="K39" s="39">
        <v>1</v>
      </c>
      <c r="L39" s="39"/>
      <c r="M39" s="20"/>
      <c r="N39" s="146"/>
      <c r="O39" s="39" t="s">
        <v>116</v>
      </c>
      <c r="P39" s="39" t="s">
        <v>73</v>
      </c>
      <c r="Q39" s="39"/>
      <c r="U39" s="175">
        <f>IFERROR(INDEX(Tabela8Controle[Data],MATCH(0,INDEX(COUNTIF($U$4:U38,Tabela8Controle[Data]),),)),"")</f>
        <v>44165</v>
      </c>
      <c r="CA39" s="145"/>
      <c r="CB39" s="147"/>
      <c r="CD39" s="18"/>
      <c r="CG39" s="39"/>
      <c r="CH39" s="5"/>
      <c r="CI39" s="39"/>
      <c r="CJ39" s="146"/>
      <c r="CK39" s="39"/>
      <c r="CL39" s="39"/>
      <c r="CM39" s="20"/>
      <c r="CN39" s="146"/>
      <c r="CO39" s="39"/>
      <c r="CP39" s="39"/>
      <c r="CQ39" s="39"/>
    </row>
    <row r="40" spans="1:95">
      <c r="A40" s="145">
        <v>35</v>
      </c>
      <c r="B40" s="147">
        <v>44124</v>
      </c>
      <c r="C40" t="s">
        <v>99</v>
      </c>
      <c r="D40" s="18" t="s">
        <v>120</v>
      </c>
      <c r="E40" t="s">
        <v>82</v>
      </c>
      <c r="F40" t="s">
        <v>85</v>
      </c>
      <c r="G40" s="39" t="s">
        <v>920</v>
      </c>
      <c r="H40" s="5"/>
      <c r="J40" s="146">
        <v>1</v>
      </c>
      <c r="K40" s="39">
        <v>1</v>
      </c>
      <c r="L40" s="39"/>
      <c r="M40" s="20"/>
      <c r="N40" s="146"/>
      <c r="O40" s="39" t="s">
        <v>116</v>
      </c>
      <c r="P40" s="39" t="s">
        <v>73</v>
      </c>
      <c r="Q40" s="39"/>
      <c r="U40" s="175">
        <f>IFERROR(INDEX(Tabela8Controle[Data],MATCH(0,INDEX(COUNTIF($U$4:U39,Tabela8Controle[Data]),),)),"")</f>
        <v>44166</v>
      </c>
      <c r="CA40" s="145"/>
      <c r="CB40" s="147"/>
      <c r="CD40" s="18"/>
      <c r="CG40" s="39"/>
      <c r="CH40" s="5"/>
      <c r="CI40" s="39"/>
      <c r="CJ40" s="146"/>
      <c r="CK40" s="39"/>
      <c r="CL40" s="39"/>
      <c r="CM40" s="20"/>
      <c r="CN40" s="146"/>
      <c r="CO40" s="39"/>
      <c r="CP40" s="39"/>
      <c r="CQ40" s="39"/>
    </row>
    <row r="41" spans="1:95">
      <c r="A41" s="145">
        <v>36</v>
      </c>
      <c r="B41" s="147">
        <v>44124</v>
      </c>
      <c r="C41" t="s">
        <v>98</v>
      </c>
      <c r="D41" s="18" t="s">
        <v>172</v>
      </c>
      <c r="E41" t="s">
        <v>82</v>
      </c>
      <c r="F41" t="s">
        <v>85</v>
      </c>
      <c r="G41" s="39" t="s">
        <v>921</v>
      </c>
      <c r="H41" s="5"/>
      <c r="J41" s="146">
        <v>1</v>
      </c>
      <c r="K41" s="39">
        <v>1</v>
      </c>
      <c r="L41" s="39"/>
      <c r="M41" s="20"/>
      <c r="N41" s="146"/>
      <c r="O41" s="39" t="s">
        <v>116</v>
      </c>
      <c r="P41" s="39" t="s">
        <v>73</v>
      </c>
      <c r="Q41" s="39"/>
      <c r="U41" s="175">
        <f>IFERROR(INDEX(Tabela8Controle[Data],MATCH(0,INDEX(COUNTIF($U$4:U40,Tabela8Controle[Data]),),)),"")</f>
        <v>44167</v>
      </c>
      <c r="CA41" s="145"/>
      <c r="CB41" s="147"/>
      <c r="CD41" s="18"/>
      <c r="CG41" s="39"/>
      <c r="CH41" s="5"/>
      <c r="CI41" s="39"/>
      <c r="CJ41" s="146"/>
      <c r="CK41" s="39"/>
      <c r="CL41" s="39"/>
      <c r="CM41" s="20"/>
      <c r="CN41" s="146"/>
      <c r="CO41" s="39"/>
      <c r="CP41" s="39"/>
      <c r="CQ41" s="39"/>
    </row>
    <row r="42" spans="1:95">
      <c r="A42" s="145">
        <v>37</v>
      </c>
      <c r="B42" s="147">
        <v>44124</v>
      </c>
      <c r="C42" t="s">
        <v>99</v>
      </c>
      <c r="D42" s="18" t="s">
        <v>772</v>
      </c>
      <c r="E42" t="s">
        <v>82</v>
      </c>
      <c r="F42" t="s">
        <v>85</v>
      </c>
      <c r="G42" s="39" t="s">
        <v>922</v>
      </c>
      <c r="H42" s="5"/>
      <c r="J42" s="146">
        <v>1</v>
      </c>
      <c r="L42" s="39">
        <v>1</v>
      </c>
      <c r="M42" s="20"/>
      <c r="N42" s="146"/>
      <c r="O42" s="39" t="s">
        <v>116</v>
      </c>
      <c r="P42" s="39" t="s">
        <v>73</v>
      </c>
      <c r="Q42" s="39"/>
      <c r="U42" s="175">
        <f>IFERROR(INDEX(Tabela8Controle[Data],MATCH(0,INDEX(COUNTIF($U$4:U41,Tabela8Controle[Data]),),)),"")</f>
        <v>44168</v>
      </c>
      <c r="CA42" s="145"/>
      <c r="CB42" s="147"/>
      <c r="CD42" s="18"/>
      <c r="CG42" s="39"/>
      <c r="CH42" s="5"/>
      <c r="CI42" s="39"/>
      <c r="CJ42" s="146"/>
      <c r="CK42" s="39"/>
      <c r="CL42" s="39"/>
      <c r="CM42" s="20"/>
      <c r="CN42" s="146"/>
      <c r="CO42" s="39"/>
      <c r="CP42" s="39"/>
      <c r="CQ42" s="39"/>
    </row>
    <row r="43" spans="1:95">
      <c r="A43" s="145">
        <v>38</v>
      </c>
      <c r="B43" s="147">
        <v>44124</v>
      </c>
      <c r="C43" t="s">
        <v>99</v>
      </c>
      <c r="D43" s="18" t="s">
        <v>835</v>
      </c>
      <c r="E43" t="s">
        <v>82</v>
      </c>
      <c r="F43" t="s">
        <v>85</v>
      </c>
      <c r="G43" s="39" t="s">
        <v>923</v>
      </c>
      <c r="H43" s="5"/>
      <c r="J43" s="146">
        <v>1</v>
      </c>
      <c r="L43" s="39">
        <v>1</v>
      </c>
      <c r="M43" s="20"/>
      <c r="N43" s="146"/>
      <c r="O43" s="39" t="s">
        <v>116</v>
      </c>
      <c r="P43" s="39" t="s">
        <v>73</v>
      </c>
      <c r="Q43" s="39"/>
      <c r="U43" s="175">
        <f>IFERROR(INDEX(Tabela8Controle[Data],MATCH(0,INDEX(COUNTIF($U$4:U42,Tabela8Controle[Data]),),)),"")</f>
        <v>44169</v>
      </c>
      <c r="CA43" s="145"/>
      <c r="CB43" s="147"/>
      <c r="CD43" s="18"/>
      <c r="CG43" s="39"/>
      <c r="CH43" s="5"/>
      <c r="CI43" s="39"/>
      <c r="CJ43" s="146"/>
      <c r="CK43" s="39"/>
      <c r="CL43" s="39"/>
      <c r="CM43" s="20"/>
      <c r="CN43" s="146"/>
      <c r="CO43" s="39"/>
      <c r="CP43" s="39"/>
      <c r="CQ43" s="39"/>
    </row>
    <row r="44" spans="1:95">
      <c r="A44" s="145">
        <v>39</v>
      </c>
      <c r="B44" s="147">
        <v>44124</v>
      </c>
      <c r="C44" t="s">
        <v>99</v>
      </c>
      <c r="D44" s="18" t="s">
        <v>924</v>
      </c>
      <c r="E44" t="s">
        <v>82</v>
      </c>
      <c r="F44" t="s">
        <v>85</v>
      </c>
      <c r="G44" s="39" t="s">
        <v>925</v>
      </c>
      <c r="H44" s="5"/>
      <c r="J44" s="146">
        <v>1</v>
      </c>
      <c r="L44" s="39">
        <v>1</v>
      </c>
      <c r="M44" s="20"/>
      <c r="N44" s="146"/>
      <c r="O44" s="39" t="s">
        <v>116</v>
      </c>
      <c r="P44" s="39" t="s">
        <v>73</v>
      </c>
      <c r="Q44" s="39"/>
      <c r="U44" s="175">
        <f>IFERROR(INDEX(Tabela8Controle[Data],MATCH(0,INDEX(COUNTIF($U$4:U43,Tabela8Controle[Data]),),)),"")</f>
        <v>44172</v>
      </c>
      <c r="CA44" s="145"/>
      <c r="CB44" s="147"/>
      <c r="CD44" s="18"/>
      <c r="CG44" s="39"/>
      <c r="CH44" s="5"/>
      <c r="CI44" s="39"/>
      <c r="CJ44" s="146"/>
      <c r="CK44" s="39"/>
      <c r="CL44" s="39"/>
      <c r="CM44" s="20"/>
      <c r="CN44" s="146"/>
      <c r="CO44" s="39"/>
      <c r="CP44" s="39"/>
      <c r="CQ44" s="39"/>
    </row>
    <row r="45" spans="1:95">
      <c r="A45" s="145">
        <v>40</v>
      </c>
      <c r="B45" s="147">
        <v>44124</v>
      </c>
      <c r="C45" t="s">
        <v>98</v>
      </c>
      <c r="D45" s="18" t="s">
        <v>793</v>
      </c>
      <c r="E45" t="s">
        <v>82</v>
      </c>
      <c r="F45" t="s">
        <v>85</v>
      </c>
      <c r="G45" s="39" t="s">
        <v>926</v>
      </c>
      <c r="H45" s="5"/>
      <c r="J45" s="146">
        <v>1</v>
      </c>
      <c r="L45" s="39">
        <v>1</v>
      </c>
      <c r="M45" s="20"/>
      <c r="N45" s="146"/>
      <c r="O45" s="39" t="s">
        <v>116</v>
      </c>
      <c r="P45" s="39" t="s">
        <v>73</v>
      </c>
      <c r="Q45" s="39"/>
      <c r="U45" s="175">
        <f>IFERROR(INDEX(Tabela8Controle[Data],MATCH(0,INDEX(COUNTIF($U$4:U44,Tabela8Controle[Data]),),)),"")</f>
        <v>44173</v>
      </c>
      <c r="CA45" s="145"/>
      <c r="CB45" s="147"/>
      <c r="CD45" s="18"/>
      <c r="CG45" s="39"/>
      <c r="CH45" s="5"/>
      <c r="CI45" s="39"/>
      <c r="CJ45" s="146"/>
      <c r="CK45" s="39"/>
      <c r="CL45" s="39"/>
      <c r="CM45" s="20"/>
      <c r="CN45" s="146"/>
      <c r="CO45" s="39"/>
      <c r="CP45" s="39"/>
      <c r="CQ45" s="39"/>
    </row>
    <row r="46" spans="1:95">
      <c r="A46" s="145">
        <v>41</v>
      </c>
      <c r="B46" s="147">
        <v>44125</v>
      </c>
      <c r="C46" t="s">
        <v>73</v>
      </c>
      <c r="D46" s="18" t="s">
        <v>927</v>
      </c>
      <c r="E46" t="s">
        <v>73</v>
      </c>
      <c r="F46" t="s">
        <v>73</v>
      </c>
      <c r="G46" s="39" t="s">
        <v>928</v>
      </c>
      <c r="H46" s="5">
        <v>1</v>
      </c>
      <c r="J46" s="146"/>
      <c r="K46" s="39">
        <v>1</v>
      </c>
      <c r="L46" s="39"/>
      <c r="M46" s="20"/>
      <c r="N46" s="146"/>
      <c r="O46" s="39" t="s">
        <v>1</v>
      </c>
      <c r="P46" s="39" t="s">
        <v>73</v>
      </c>
      <c r="Q46" s="39"/>
      <c r="U46" s="175">
        <f>IFERROR(INDEX(Tabela8Controle[Data],MATCH(0,INDEX(COUNTIF($U$4:U45,Tabela8Controle[Data]),),)),"")</f>
        <v>44174</v>
      </c>
      <c r="CA46" s="145"/>
      <c r="CB46" s="147"/>
      <c r="CD46" s="18"/>
      <c r="CG46" s="39"/>
      <c r="CH46" s="5"/>
      <c r="CI46" s="39"/>
      <c r="CJ46" s="146"/>
      <c r="CK46" s="39"/>
      <c r="CL46" s="39"/>
      <c r="CM46" s="20"/>
      <c r="CN46" s="146"/>
      <c r="CO46" s="39"/>
      <c r="CP46" s="39"/>
      <c r="CQ46" s="39"/>
    </row>
    <row r="47" spans="1:95">
      <c r="A47" s="145">
        <v>42</v>
      </c>
      <c r="B47" s="147">
        <v>44125</v>
      </c>
      <c r="C47" t="s">
        <v>73</v>
      </c>
      <c r="D47" s="18" t="s">
        <v>929</v>
      </c>
      <c r="E47" t="s">
        <v>73</v>
      </c>
      <c r="F47" t="s">
        <v>73</v>
      </c>
      <c r="G47" s="39" t="s">
        <v>930</v>
      </c>
      <c r="H47" s="5">
        <v>1</v>
      </c>
      <c r="J47" s="146"/>
      <c r="K47" s="39">
        <v>1</v>
      </c>
      <c r="L47" s="39"/>
      <c r="M47" s="20"/>
      <c r="N47" s="146"/>
      <c r="O47" s="39" t="s">
        <v>1</v>
      </c>
      <c r="P47" s="39" t="s">
        <v>73</v>
      </c>
      <c r="Q47" s="39"/>
      <c r="U47" s="175">
        <f>IFERROR(INDEX(Tabela8Controle[Data],MATCH(0,INDEX(COUNTIF($U$4:U46,Tabela8Controle[Data]),),)),"")</f>
        <v>44175</v>
      </c>
      <c r="CA47" s="145"/>
      <c r="CB47" s="147"/>
      <c r="CD47" s="18"/>
      <c r="CG47" s="39"/>
      <c r="CH47" s="5"/>
      <c r="CI47" s="39"/>
      <c r="CJ47" s="146"/>
      <c r="CK47" s="39"/>
      <c r="CL47" s="39"/>
      <c r="CM47" s="20"/>
      <c r="CN47" s="146"/>
      <c r="CO47" s="39"/>
      <c r="CP47" s="39"/>
      <c r="CQ47" s="39"/>
    </row>
    <row r="48" spans="1:95">
      <c r="A48" s="145">
        <v>43</v>
      </c>
      <c r="B48" s="147">
        <v>44125</v>
      </c>
      <c r="C48" t="s">
        <v>99</v>
      </c>
      <c r="D48" s="18" t="s">
        <v>210</v>
      </c>
      <c r="E48" t="s">
        <v>82</v>
      </c>
      <c r="F48" t="s">
        <v>85</v>
      </c>
      <c r="G48" s="39" t="s">
        <v>931</v>
      </c>
      <c r="H48" s="5"/>
      <c r="I48" s="39">
        <v>1</v>
      </c>
      <c r="J48" s="146"/>
      <c r="K48" s="39">
        <v>1</v>
      </c>
      <c r="L48" s="39"/>
      <c r="M48" s="20"/>
      <c r="N48" s="146"/>
      <c r="O48" s="39" t="s">
        <v>74</v>
      </c>
      <c r="P48" s="39" t="s">
        <v>73</v>
      </c>
      <c r="Q48" s="39"/>
      <c r="U48" s="175">
        <f>IFERROR(INDEX(Tabela8Controle[Data],MATCH(0,INDEX(COUNTIF($U$4:U47,Tabela8Controle[Data]),),)),"")</f>
        <v>44176</v>
      </c>
      <c r="CA48" s="145"/>
      <c r="CB48" s="147"/>
      <c r="CD48" s="18"/>
      <c r="CG48" s="39"/>
      <c r="CH48" s="5"/>
      <c r="CI48" s="39"/>
      <c r="CJ48" s="146"/>
      <c r="CK48" s="39"/>
      <c r="CL48" s="39"/>
      <c r="CM48" s="20"/>
      <c r="CN48" s="146"/>
      <c r="CO48" s="39"/>
      <c r="CP48" s="39"/>
      <c r="CQ48" s="39"/>
    </row>
    <row r="49" spans="1:95">
      <c r="A49" s="145">
        <v>44</v>
      </c>
      <c r="B49" s="147">
        <v>44125</v>
      </c>
      <c r="C49" t="s">
        <v>109</v>
      </c>
      <c r="D49" s="18" t="s">
        <v>790</v>
      </c>
      <c r="E49" t="s">
        <v>23</v>
      </c>
      <c r="F49" t="s">
        <v>86</v>
      </c>
      <c r="G49" s="39" t="s">
        <v>932</v>
      </c>
      <c r="H49" s="5"/>
      <c r="I49" s="39">
        <v>1</v>
      </c>
      <c r="J49" s="146"/>
      <c r="K49" s="39">
        <v>1</v>
      </c>
      <c r="L49" s="39"/>
      <c r="M49" s="20"/>
      <c r="N49" s="146"/>
      <c r="O49" s="39" t="s">
        <v>74</v>
      </c>
      <c r="P49" s="39" t="s">
        <v>73</v>
      </c>
      <c r="Q49" s="39"/>
      <c r="U49" s="175">
        <f>IFERROR(INDEX(Tabela8Controle[Data],MATCH(0,INDEX(COUNTIF($U$4:U48,Tabela8Controle[Data]),),)),"")</f>
        <v>44179</v>
      </c>
      <c r="CA49" s="145"/>
      <c r="CB49" s="147"/>
      <c r="CD49" s="18"/>
      <c r="CG49" s="39"/>
      <c r="CH49" s="5"/>
      <c r="CI49" s="39"/>
      <c r="CJ49" s="146"/>
      <c r="CK49" s="39"/>
      <c r="CL49" s="39"/>
      <c r="CM49" s="20"/>
      <c r="CN49" s="146"/>
      <c r="CO49" s="39"/>
      <c r="CP49" s="39"/>
      <c r="CQ49" s="39"/>
    </row>
    <row r="50" spans="1:95">
      <c r="A50" s="145">
        <v>45</v>
      </c>
      <c r="B50" s="147">
        <v>44125</v>
      </c>
      <c r="C50" t="s">
        <v>110</v>
      </c>
      <c r="D50" s="18" t="s">
        <v>801</v>
      </c>
      <c r="E50" t="s">
        <v>23</v>
      </c>
      <c r="F50" t="s">
        <v>86</v>
      </c>
      <c r="G50" s="39" t="s">
        <v>933</v>
      </c>
      <c r="H50" s="5"/>
      <c r="I50" s="39">
        <v>1</v>
      </c>
      <c r="J50" s="146"/>
      <c r="K50" s="39">
        <v>1</v>
      </c>
      <c r="L50" s="39"/>
      <c r="M50" s="20"/>
      <c r="N50" s="146"/>
      <c r="O50" s="39" t="s">
        <v>74</v>
      </c>
      <c r="P50" s="39" t="s">
        <v>73</v>
      </c>
      <c r="Q50" s="39"/>
      <c r="U50" s="175">
        <f>IFERROR(INDEX(Tabela8Controle[Data],MATCH(0,INDEX(COUNTIF($U$4:U49,Tabela8Controle[Data]),),)),"")</f>
        <v>44180</v>
      </c>
      <c r="CA50" s="145"/>
      <c r="CB50" s="147"/>
      <c r="CD50" s="18"/>
      <c r="CG50" s="39"/>
      <c r="CH50" s="5"/>
      <c r="CI50" s="39"/>
      <c r="CJ50" s="146"/>
      <c r="CK50" s="39"/>
      <c r="CL50" s="39"/>
      <c r="CM50" s="20"/>
      <c r="CN50" s="146"/>
      <c r="CO50" s="39"/>
      <c r="CP50" s="39"/>
      <c r="CQ50" s="39"/>
    </row>
    <row r="51" spans="1:95">
      <c r="A51" s="145">
        <v>46</v>
      </c>
      <c r="B51" s="147">
        <v>44125</v>
      </c>
      <c r="C51" t="s">
        <v>99</v>
      </c>
      <c r="D51" s="18" t="s">
        <v>793</v>
      </c>
      <c r="E51" t="s">
        <v>82</v>
      </c>
      <c r="F51" t="s">
        <v>85</v>
      </c>
      <c r="G51" s="39" t="s">
        <v>934</v>
      </c>
      <c r="H51" s="5"/>
      <c r="I51" s="39">
        <v>1</v>
      </c>
      <c r="J51" s="146"/>
      <c r="L51" s="39">
        <v>1</v>
      </c>
      <c r="M51" s="20"/>
      <c r="N51" s="146"/>
      <c r="O51" s="39" t="s">
        <v>74</v>
      </c>
      <c r="P51" s="39" t="s">
        <v>73</v>
      </c>
      <c r="Q51" s="39"/>
      <c r="U51" s="175">
        <f>IFERROR(INDEX(Tabela8Controle[Data],MATCH(0,INDEX(COUNTIF($U$4:U50,Tabela8Controle[Data]),),)),"")</f>
        <v>44181</v>
      </c>
      <c r="CA51" s="145"/>
      <c r="CB51" s="147"/>
      <c r="CD51" s="18"/>
      <c r="CG51" s="39"/>
      <c r="CH51" s="5"/>
      <c r="CI51" s="39"/>
      <c r="CJ51" s="146"/>
      <c r="CK51" s="39"/>
      <c r="CL51" s="39"/>
      <c r="CM51" s="20"/>
      <c r="CN51" s="146"/>
      <c r="CO51" s="39"/>
      <c r="CP51" s="39"/>
      <c r="CQ51" s="39"/>
    </row>
    <row r="52" spans="1:95">
      <c r="A52" s="145">
        <v>47</v>
      </c>
      <c r="B52" s="147">
        <v>44125</v>
      </c>
      <c r="C52" t="s">
        <v>109</v>
      </c>
      <c r="D52" s="18" t="s">
        <v>570</v>
      </c>
      <c r="E52" t="s">
        <v>23</v>
      </c>
      <c r="F52" t="s">
        <v>86</v>
      </c>
      <c r="G52" s="39" t="s">
        <v>935</v>
      </c>
      <c r="H52" s="5"/>
      <c r="I52" s="39">
        <v>1</v>
      </c>
      <c r="J52" s="146"/>
      <c r="K52" s="39">
        <v>1</v>
      </c>
      <c r="L52" s="39"/>
      <c r="M52" s="20"/>
      <c r="N52" s="146"/>
      <c r="O52" s="39" t="s">
        <v>74</v>
      </c>
      <c r="P52" s="39" t="s">
        <v>73</v>
      </c>
      <c r="Q52" s="39"/>
      <c r="U52" s="175">
        <f>IFERROR(INDEX(Tabela8Controle[Data],MATCH(0,INDEX(COUNTIF($U$4:U51,Tabela8Controle[Data]),),)),"")</f>
        <v>44182</v>
      </c>
      <c r="CA52" s="145"/>
      <c r="CB52" s="147"/>
      <c r="CD52" s="18"/>
      <c r="CG52" s="39"/>
      <c r="CH52" s="5"/>
      <c r="CI52" s="39"/>
      <c r="CJ52" s="146"/>
      <c r="CK52" s="39"/>
      <c r="CL52" s="39"/>
      <c r="CM52" s="20"/>
      <c r="CN52" s="146"/>
      <c r="CO52" s="39"/>
      <c r="CP52" s="39"/>
      <c r="CQ52" s="39"/>
    </row>
    <row r="53" spans="1:95">
      <c r="A53" s="145">
        <v>48</v>
      </c>
      <c r="B53" s="147">
        <v>44125</v>
      </c>
      <c r="C53" t="s">
        <v>26</v>
      </c>
      <c r="D53" s="18" t="s">
        <v>913</v>
      </c>
      <c r="E53" t="s">
        <v>21</v>
      </c>
      <c r="F53" t="s">
        <v>115</v>
      </c>
      <c r="G53" s="39" t="s">
        <v>936</v>
      </c>
      <c r="H53" s="5"/>
      <c r="I53" s="39">
        <v>1</v>
      </c>
      <c r="J53" s="146"/>
      <c r="K53" s="39">
        <v>1</v>
      </c>
      <c r="L53" s="39"/>
      <c r="M53" s="20"/>
      <c r="N53" s="146"/>
      <c r="O53" s="39" t="s">
        <v>74</v>
      </c>
      <c r="P53" s="39" t="s">
        <v>73</v>
      </c>
      <c r="Q53" s="39"/>
      <c r="U53" s="175">
        <f>IFERROR(INDEX(Tabela8Controle[Data],MATCH(0,INDEX(COUNTIF($U$4:U52,Tabela8Controle[Data]),),)),"")</f>
        <v>44183</v>
      </c>
      <c r="CA53" s="145"/>
      <c r="CB53" s="147"/>
      <c r="CD53" s="18"/>
      <c r="CG53" s="39"/>
      <c r="CH53" s="5"/>
      <c r="CI53" s="39"/>
      <c r="CJ53" s="146"/>
      <c r="CK53" s="39"/>
      <c r="CL53" s="39"/>
      <c r="CM53" s="20"/>
      <c r="CN53" s="146"/>
      <c r="CO53" s="39"/>
      <c r="CP53" s="39"/>
      <c r="CQ53" s="39"/>
    </row>
    <row r="54" spans="1:95">
      <c r="A54" s="145">
        <v>49</v>
      </c>
      <c r="B54" s="147">
        <v>44125</v>
      </c>
      <c r="C54" t="s">
        <v>99</v>
      </c>
      <c r="D54" s="18" t="s">
        <v>120</v>
      </c>
      <c r="E54" t="s">
        <v>82</v>
      </c>
      <c r="F54" t="s">
        <v>85</v>
      </c>
      <c r="G54" s="39" t="s">
        <v>937</v>
      </c>
      <c r="H54" s="5"/>
      <c r="J54" s="146">
        <v>1</v>
      </c>
      <c r="L54" s="39">
        <v>1</v>
      </c>
      <c r="M54" s="20"/>
      <c r="N54" s="146"/>
      <c r="O54" s="39" t="s">
        <v>74</v>
      </c>
      <c r="P54" s="39" t="s">
        <v>73</v>
      </c>
      <c r="Q54" s="39"/>
      <c r="U54" s="175">
        <f>IFERROR(INDEX(Tabela8Controle[Data],MATCH(0,INDEX(COUNTIF($U$4:U53,Tabela8Controle[Data]),),)),"")</f>
        <v>44184</v>
      </c>
      <c r="CA54" s="145"/>
      <c r="CB54" s="147"/>
      <c r="CD54" s="18"/>
      <c r="CG54" s="39"/>
      <c r="CH54" s="5"/>
      <c r="CI54" s="39"/>
      <c r="CJ54" s="146"/>
      <c r="CK54" s="39"/>
      <c r="CL54" s="39"/>
      <c r="CM54" s="20"/>
      <c r="CN54" s="146"/>
      <c r="CO54" s="39"/>
      <c r="CP54" s="39"/>
      <c r="CQ54" s="39"/>
    </row>
    <row r="55" spans="1:95">
      <c r="A55" s="145">
        <v>50</v>
      </c>
      <c r="B55" s="147">
        <v>44126</v>
      </c>
      <c r="C55" t="s">
        <v>103</v>
      </c>
      <c r="D55" s="18" t="s">
        <v>889</v>
      </c>
      <c r="E55" t="s">
        <v>23</v>
      </c>
      <c r="F55" t="s">
        <v>86</v>
      </c>
      <c r="G55" s="39" t="s">
        <v>938</v>
      </c>
      <c r="H55" s="5">
        <v>1</v>
      </c>
      <c r="J55" s="146"/>
      <c r="K55" s="39">
        <v>1</v>
      </c>
      <c r="L55" s="39"/>
      <c r="M55" s="20"/>
      <c r="N55" s="146"/>
      <c r="O55" s="39" t="s">
        <v>116</v>
      </c>
      <c r="P55" s="39" t="s">
        <v>73</v>
      </c>
      <c r="Q55" s="39"/>
      <c r="U55" s="175">
        <f>IFERROR(INDEX(Tabela8Controle[Data],MATCH(0,INDEX(COUNTIF($U$4:U54,Tabela8Controle[Data]),),)),"")</f>
        <v>44186</v>
      </c>
      <c r="CA55" s="145"/>
      <c r="CB55" s="147"/>
      <c r="CD55" s="18"/>
      <c r="CG55" s="39"/>
      <c r="CH55" s="5"/>
      <c r="CI55" s="39"/>
      <c r="CJ55" s="146"/>
      <c r="CK55" s="39"/>
      <c r="CL55" s="39"/>
      <c r="CM55" s="20"/>
      <c r="CN55" s="146"/>
      <c r="CO55" s="39"/>
      <c r="CP55" s="39"/>
      <c r="CQ55" s="39"/>
    </row>
    <row r="56" spans="1:95">
      <c r="A56" s="145">
        <v>51</v>
      </c>
      <c r="B56" s="147">
        <v>44126</v>
      </c>
      <c r="C56" t="s">
        <v>103</v>
      </c>
      <c r="D56" s="18" t="s">
        <v>222</v>
      </c>
      <c r="E56" t="s">
        <v>23</v>
      </c>
      <c r="F56" t="s">
        <v>86</v>
      </c>
      <c r="G56" s="39" t="s">
        <v>939</v>
      </c>
      <c r="H56" s="5">
        <v>1</v>
      </c>
      <c r="J56" s="146"/>
      <c r="K56" s="39">
        <v>1</v>
      </c>
      <c r="L56" s="39"/>
      <c r="M56" s="20"/>
      <c r="N56" s="146"/>
      <c r="O56" s="39" t="s">
        <v>116</v>
      </c>
      <c r="P56" s="39" t="s">
        <v>73</v>
      </c>
      <c r="Q56" s="39"/>
      <c r="U56" s="175" t="str">
        <f>IFERROR(INDEX(Tabela8Controle[Data],MATCH(0,INDEX(COUNTIF($U$4:U55,Tabela8Controle[Data]),),)),"")</f>
        <v>22/12/2020</v>
      </c>
      <c r="CA56" s="145"/>
      <c r="CB56" s="147"/>
      <c r="CD56" s="18"/>
      <c r="CG56" s="39"/>
      <c r="CH56" s="5"/>
      <c r="CI56" s="39"/>
      <c r="CJ56" s="146"/>
      <c r="CK56" s="39"/>
      <c r="CL56" s="39"/>
      <c r="CM56" s="20"/>
      <c r="CN56" s="146"/>
      <c r="CO56" s="39"/>
      <c r="CP56" s="39"/>
      <c r="CQ56" s="39"/>
    </row>
    <row r="57" spans="1:95">
      <c r="A57" s="145">
        <v>52</v>
      </c>
      <c r="B57" s="147">
        <v>44126</v>
      </c>
      <c r="C57" t="s">
        <v>103</v>
      </c>
      <c r="D57" s="18" t="s">
        <v>426</v>
      </c>
      <c r="E57" t="s">
        <v>23</v>
      </c>
      <c r="F57" t="s">
        <v>86</v>
      </c>
      <c r="G57" s="39" t="s">
        <v>940</v>
      </c>
      <c r="H57" s="5">
        <v>1</v>
      </c>
      <c r="J57" s="146"/>
      <c r="K57" s="39">
        <v>1</v>
      </c>
      <c r="L57" s="39"/>
      <c r="M57" s="20"/>
      <c r="N57" s="146"/>
      <c r="O57" s="39" t="s">
        <v>116</v>
      </c>
      <c r="P57" s="39" t="s">
        <v>73</v>
      </c>
      <c r="Q57" s="39"/>
      <c r="U57" s="175" t="str">
        <f>IFERROR(INDEX(Tabela8Controle[Data],MATCH(0,INDEX(COUNTIF($U$4:U56,Tabela8Controle[Data]),),)),"")</f>
        <v>19/01/2021</v>
      </c>
      <c r="CA57" s="145"/>
      <c r="CB57" s="147"/>
      <c r="CD57" s="18"/>
      <c r="CG57" s="39"/>
      <c r="CH57" s="5"/>
      <c r="CI57" s="39"/>
      <c r="CJ57" s="146"/>
      <c r="CK57" s="39"/>
      <c r="CL57" s="39"/>
      <c r="CM57" s="20"/>
      <c r="CN57" s="146"/>
      <c r="CO57" s="39"/>
      <c r="CP57" s="39"/>
      <c r="CQ57" s="39"/>
    </row>
    <row r="58" spans="1:95">
      <c r="A58" s="145">
        <v>53</v>
      </c>
      <c r="B58" s="147">
        <v>44126</v>
      </c>
      <c r="C58" t="s">
        <v>103</v>
      </c>
      <c r="D58" s="18" t="s">
        <v>322</v>
      </c>
      <c r="E58" t="s">
        <v>23</v>
      </c>
      <c r="F58" t="s">
        <v>86</v>
      </c>
      <c r="G58" s="39" t="s">
        <v>941</v>
      </c>
      <c r="H58" s="5">
        <v>1</v>
      </c>
      <c r="J58" s="146"/>
      <c r="K58" s="39">
        <v>1</v>
      </c>
      <c r="L58" s="39"/>
      <c r="M58" s="20"/>
      <c r="N58" s="146"/>
      <c r="O58" s="39" t="s">
        <v>116</v>
      </c>
      <c r="P58" s="39" t="s">
        <v>73</v>
      </c>
      <c r="Q58" s="39"/>
      <c r="U58" s="175" t="str">
        <f>IFERROR(INDEX(Tabela8Controle[Data],MATCH(0,INDEX(COUNTIF($U$4:U57,Tabela8Controle[Data]),),)),"")</f>
        <v>20/01/2021</v>
      </c>
      <c r="CA58" s="145"/>
      <c r="CB58" s="147"/>
      <c r="CD58" s="18"/>
      <c r="CG58" s="39"/>
      <c r="CH58" s="5"/>
      <c r="CI58" s="39"/>
      <c r="CJ58" s="146"/>
      <c r="CK58" s="39"/>
      <c r="CL58" s="39"/>
      <c r="CM58" s="20"/>
      <c r="CN58" s="146"/>
      <c r="CO58" s="39"/>
      <c r="CP58" s="39"/>
      <c r="CQ58" s="39"/>
    </row>
    <row r="59" spans="1:95">
      <c r="A59" s="145">
        <v>54</v>
      </c>
      <c r="B59" s="147">
        <v>44126</v>
      </c>
      <c r="C59" t="s">
        <v>103</v>
      </c>
      <c r="D59" s="18" t="s">
        <v>778</v>
      </c>
      <c r="E59" t="s">
        <v>23</v>
      </c>
      <c r="F59" t="s">
        <v>86</v>
      </c>
      <c r="G59" s="39" t="s">
        <v>942</v>
      </c>
      <c r="H59" s="5">
        <v>1</v>
      </c>
      <c r="J59" s="146"/>
      <c r="K59" s="39">
        <v>1</v>
      </c>
      <c r="L59" s="39"/>
      <c r="M59" s="20"/>
      <c r="N59" s="146"/>
      <c r="O59" s="39" t="s">
        <v>116</v>
      </c>
      <c r="P59" s="39" t="s">
        <v>73</v>
      </c>
      <c r="Q59" s="39"/>
      <c r="U59" s="175" t="str">
        <f>IFERROR(INDEX(Tabela8Controle[Data],MATCH(0,INDEX(COUNTIF($U$4:U58,Tabela8Controle[Data]),),)),"")</f>
        <v>21/01/2021</v>
      </c>
      <c r="CA59" s="145"/>
      <c r="CB59" s="147"/>
      <c r="CD59" s="18"/>
      <c r="CG59" s="39"/>
      <c r="CH59" s="5"/>
      <c r="CI59" s="39"/>
      <c r="CJ59" s="146"/>
      <c r="CK59" s="39"/>
      <c r="CL59" s="39"/>
      <c r="CM59" s="20"/>
      <c r="CN59" s="146"/>
      <c r="CO59" s="39"/>
      <c r="CP59" s="39"/>
      <c r="CQ59" s="39"/>
    </row>
    <row r="60" spans="1:95">
      <c r="A60" s="145">
        <v>55</v>
      </c>
      <c r="B60" s="147">
        <v>44126</v>
      </c>
      <c r="C60" t="s">
        <v>103</v>
      </c>
      <c r="D60" s="18" t="s">
        <v>410</v>
      </c>
      <c r="E60" t="s">
        <v>23</v>
      </c>
      <c r="F60" t="s">
        <v>86</v>
      </c>
      <c r="G60" s="39" t="s">
        <v>943</v>
      </c>
      <c r="H60" s="5">
        <v>1</v>
      </c>
      <c r="J60" s="146"/>
      <c r="K60" s="39">
        <v>1</v>
      </c>
      <c r="L60" s="39"/>
      <c r="M60" s="20"/>
      <c r="N60" s="146"/>
      <c r="O60" s="39" t="s">
        <v>116</v>
      </c>
      <c r="P60" s="39" t="s">
        <v>73</v>
      </c>
      <c r="Q60" s="39"/>
      <c r="U60" s="175" t="str">
        <f>IFERROR(INDEX(Tabela8Controle[Data],MATCH(0,INDEX(COUNTIF($U$4:U59,Tabela8Controle[Data]),),)),"")</f>
        <v>27/01/2021</v>
      </c>
      <c r="CA60" s="145"/>
      <c r="CB60" s="147"/>
      <c r="CD60" s="18"/>
      <c r="CG60" s="39"/>
      <c r="CH60" s="5"/>
      <c r="CI60" s="39"/>
      <c r="CJ60" s="146"/>
      <c r="CK60" s="39"/>
      <c r="CL60" s="39"/>
      <c r="CM60" s="20"/>
      <c r="CN60" s="146"/>
      <c r="CO60" s="39"/>
      <c r="CP60" s="39"/>
      <c r="CQ60" s="39"/>
    </row>
    <row r="61" spans="1:95">
      <c r="A61" s="145">
        <v>56</v>
      </c>
      <c r="B61" s="147">
        <v>44126</v>
      </c>
      <c r="C61" t="s">
        <v>103</v>
      </c>
      <c r="D61" s="18" t="s">
        <v>337</v>
      </c>
      <c r="E61" t="s">
        <v>23</v>
      </c>
      <c r="F61" t="s">
        <v>86</v>
      </c>
      <c r="G61" s="39" t="s">
        <v>944</v>
      </c>
      <c r="H61" s="5">
        <v>1</v>
      </c>
      <c r="J61" s="146"/>
      <c r="K61" s="39">
        <v>1</v>
      </c>
      <c r="L61" s="39"/>
      <c r="M61" s="20"/>
      <c r="N61" s="146"/>
      <c r="O61" s="39" t="s">
        <v>116</v>
      </c>
      <c r="P61" s="39" t="s">
        <v>73</v>
      </c>
      <c r="Q61" s="39"/>
      <c r="U61" s="175" t="str">
        <f>IFERROR(INDEX(Tabela8Controle[Data],MATCH(0,INDEX(COUNTIF($U$4:U60,Tabela8Controle[Data]),),)),"")</f>
        <v>28/01/2021</v>
      </c>
      <c r="CA61" s="145"/>
      <c r="CB61" s="147"/>
      <c r="CD61" s="18"/>
      <c r="CG61" s="39"/>
      <c r="CH61" s="5"/>
      <c r="CI61" s="39"/>
      <c r="CJ61" s="146"/>
      <c r="CK61" s="39"/>
      <c r="CL61" s="39"/>
      <c r="CM61" s="20"/>
      <c r="CN61" s="146"/>
      <c r="CO61" s="39"/>
      <c r="CP61" s="39"/>
      <c r="CQ61" s="39"/>
    </row>
    <row r="62" spans="1:95">
      <c r="A62" s="145">
        <v>57</v>
      </c>
      <c r="B62" s="147">
        <v>44126</v>
      </c>
      <c r="C62" t="s">
        <v>103</v>
      </c>
      <c r="D62" s="18" t="s">
        <v>428</v>
      </c>
      <c r="E62" t="s">
        <v>23</v>
      </c>
      <c r="F62" t="s">
        <v>86</v>
      </c>
      <c r="G62" s="39" t="s">
        <v>945</v>
      </c>
      <c r="H62" s="5">
        <v>1</v>
      </c>
      <c r="J62" s="146"/>
      <c r="K62" s="39">
        <v>1</v>
      </c>
      <c r="L62" s="39"/>
      <c r="M62" s="20"/>
      <c r="N62" s="146"/>
      <c r="O62" s="39" t="s">
        <v>116</v>
      </c>
      <c r="P62" s="39" t="s">
        <v>73</v>
      </c>
      <c r="Q62" s="39"/>
      <c r="U62" s="175" t="str">
        <f>IFERROR(INDEX(Tabela8Controle[Data],MATCH(0,INDEX(COUNTIF($U$4:U61,Tabela8Controle[Data]),),)),"")</f>
        <v>29/01/2021</v>
      </c>
      <c r="CA62" s="145"/>
      <c r="CB62" s="147"/>
      <c r="CD62" s="18"/>
      <c r="CG62" s="39"/>
      <c r="CH62" s="5"/>
      <c r="CI62" s="39"/>
      <c r="CJ62" s="146"/>
      <c r="CK62" s="39"/>
      <c r="CL62" s="39"/>
      <c r="CM62" s="20"/>
      <c r="CN62" s="146"/>
      <c r="CO62" s="39"/>
      <c r="CP62" s="39"/>
      <c r="CQ62" s="39"/>
    </row>
    <row r="63" spans="1:95">
      <c r="A63" s="145">
        <v>58</v>
      </c>
      <c r="B63" s="147">
        <v>44126</v>
      </c>
      <c r="C63" t="s">
        <v>103</v>
      </c>
      <c r="D63" s="18" t="s">
        <v>208</v>
      </c>
      <c r="E63" t="s">
        <v>23</v>
      </c>
      <c r="F63" t="s">
        <v>86</v>
      </c>
      <c r="G63" s="39" t="s">
        <v>946</v>
      </c>
      <c r="H63" s="5">
        <v>1</v>
      </c>
      <c r="J63" s="146"/>
      <c r="K63" s="39">
        <v>1</v>
      </c>
      <c r="L63" s="39"/>
      <c r="M63" s="20"/>
      <c r="N63" s="146"/>
      <c r="O63" s="39" t="s">
        <v>116</v>
      </c>
      <c r="P63" s="39" t="s">
        <v>73</v>
      </c>
      <c r="Q63" s="39"/>
      <c r="U63" s="175" t="str">
        <f>IFERROR(INDEX(Tabela8Controle[Data],MATCH(0,INDEX(COUNTIF($U$4:U62,Tabela8Controle[Data]),),)),"")</f>
        <v>01/02/2021</v>
      </c>
      <c r="CA63" s="145"/>
      <c r="CB63" s="147"/>
      <c r="CD63" s="18"/>
      <c r="CG63" s="39"/>
      <c r="CH63" s="5"/>
      <c r="CI63" s="39"/>
      <c r="CJ63" s="146"/>
      <c r="CK63" s="39"/>
      <c r="CL63" s="39"/>
      <c r="CM63" s="20"/>
      <c r="CN63" s="146"/>
      <c r="CO63" s="39"/>
      <c r="CP63" s="39"/>
      <c r="CQ63" s="39"/>
    </row>
    <row r="64" spans="1:95">
      <c r="A64" s="145">
        <v>59</v>
      </c>
      <c r="B64" s="147">
        <v>44126</v>
      </c>
      <c r="C64" t="s">
        <v>107</v>
      </c>
      <c r="D64" s="18" t="s">
        <v>223</v>
      </c>
      <c r="E64" t="s">
        <v>23</v>
      </c>
      <c r="F64" t="s">
        <v>86</v>
      </c>
      <c r="G64" s="39" t="s">
        <v>947</v>
      </c>
      <c r="H64" s="5"/>
      <c r="I64" s="39">
        <v>1</v>
      </c>
      <c r="J64" s="146"/>
      <c r="K64" s="39">
        <v>1</v>
      </c>
      <c r="L64" s="39">
        <v>1</v>
      </c>
      <c r="M64" s="20"/>
      <c r="N64" s="146"/>
      <c r="O64" s="39" t="s">
        <v>116</v>
      </c>
      <c r="P64" s="39" t="s">
        <v>73</v>
      </c>
      <c r="Q64" s="39"/>
      <c r="U64" s="175" t="str">
        <f>IFERROR(INDEX(Tabela8Controle[Data],MATCH(0,INDEX(COUNTIF($U$4:U63,Tabela8Controle[Data]),),)),"")</f>
        <v>02/02/2021</v>
      </c>
      <c r="CA64" s="145"/>
      <c r="CB64" s="147"/>
      <c r="CD64" s="18"/>
      <c r="CG64" s="39"/>
      <c r="CH64" s="5"/>
      <c r="CI64" s="39"/>
      <c r="CJ64" s="146"/>
      <c r="CK64" s="39"/>
      <c r="CL64" s="39"/>
      <c r="CM64" s="20"/>
      <c r="CN64" s="146"/>
      <c r="CO64" s="39"/>
      <c r="CP64" s="39"/>
      <c r="CQ64" s="39"/>
    </row>
    <row r="65" spans="1:95">
      <c r="A65" s="145">
        <v>60</v>
      </c>
      <c r="B65" s="147">
        <v>44126</v>
      </c>
      <c r="C65" t="s">
        <v>879</v>
      </c>
      <c r="D65" s="18" t="s">
        <v>881</v>
      </c>
      <c r="E65" t="s">
        <v>23</v>
      </c>
      <c r="F65" t="s">
        <v>743</v>
      </c>
      <c r="G65" s="39" t="s">
        <v>948</v>
      </c>
      <c r="H65" s="5"/>
      <c r="I65" s="39">
        <v>1</v>
      </c>
      <c r="J65" s="146"/>
      <c r="K65" s="39">
        <v>1</v>
      </c>
      <c r="L65" s="39"/>
      <c r="M65" s="20"/>
      <c r="N65" s="146"/>
      <c r="O65" s="39" t="s">
        <v>116</v>
      </c>
      <c r="P65" s="39" t="s">
        <v>73</v>
      </c>
      <c r="Q65" s="39"/>
      <c r="U65" s="175" t="str">
        <f>IFERROR(INDEX(Tabela8Controle[Data],MATCH(0,INDEX(COUNTIF($U$4:U64,Tabela8Controle[Data]),),)),"")</f>
        <v>05/02/2021</v>
      </c>
      <c r="CA65" s="145"/>
      <c r="CB65" s="147"/>
      <c r="CD65" s="18"/>
      <c r="CG65" s="39"/>
      <c r="CH65" s="5"/>
      <c r="CI65" s="39"/>
      <c r="CJ65" s="146"/>
      <c r="CK65" s="39"/>
      <c r="CL65" s="39"/>
      <c r="CM65" s="20"/>
      <c r="CN65" s="146"/>
      <c r="CO65" s="39"/>
      <c r="CP65" s="39"/>
      <c r="CQ65" s="39"/>
    </row>
    <row r="66" spans="1:95">
      <c r="A66" s="145">
        <v>61</v>
      </c>
      <c r="B66" s="147">
        <v>44127</v>
      </c>
      <c r="C66" t="s">
        <v>105</v>
      </c>
      <c r="D66" s="18" t="s">
        <v>751</v>
      </c>
      <c r="E66" t="s">
        <v>23</v>
      </c>
      <c r="F66" t="s">
        <v>86</v>
      </c>
      <c r="G66" s="39" t="s">
        <v>949</v>
      </c>
      <c r="H66" s="5"/>
      <c r="I66" s="39">
        <v>1</v>
      </c>
      <c r="J66" s="146"/>
      <c r="L66" s="39"/>
      <c r="M66" s="20">
        <v>1</v>
      </c>
      <c r="N66" s="146"/>
      <c r="O66" s="39" t="s">
        <v>116</v>
      </c>
      <c r="P66" s="39" t="s">
        <v>73</v>
      </c>
      <c r="Q66" s="39"/>
      <c r="U66" s="175" t="str">
        <f>IFERROR(INDEX(Tabela8Controle[Data],MATCH(0,INDEX(COUNTIF($U$4:U65,Tabela8Controle[Data]),),)),"")</f>
        <v>06/02/2021</v>
      </c>
      <c r="CA66" s="145"/>
      <c r="CB66" s="147"/>
      <c r="CD66" s="18"/>
      <c r="CG66" s="39"/>
      <c r="CH66" s="5"/>
      <c r="CI66" s="39"/>
      <c r="CJ66" s="146"/>
      <c r="CK66" s="39"/>
      <c r="CL66" s="39"/>
      <c r="CM66" s="20"/>
      <c r="CN66" s="146"/>
      <c r="CO66" s="39"/>
      <c r="CP66" s="39"/>
      <c r="CQ66" s="39"/>
    </row>
    <row r="67" spans="1:95">
      <c r="A67" s="145">
        <v>62</v>
      </c>
      <c r="B67" s="147">
        <v>44127</v>
      </c>
      <c r="C67" t="s">
        <v>109</v>
      </c>
      <c r="D67" s="18" t="s">
        <v>781</v>
      </c>
      <c r="E67" t="s">
        <v>23</v>
      </c>
      <c r="F67" t="s">
        <v>86</v>
      </c>
      <c r="G67" s="39" t="s">
        <v>950</v>
      </c>
      <c r="H67" s="5"/>
      <c r="I67" s="39">
        <v>1</v>
      </c>
      <c r="J67" s="146"/>
      <c r="K67" s="39">
        <v>1</v>
      </c>
      <c r="L67" s="39">
        <v>1</v>
      </c>
      <c r="M67" s="20"/>
      <c r="N67" s="146"/>
      <c r="O67" s="39" t="s">
        <v>116</v>
      </c>
      <c r="P67" s="39" t="s">
        <v>73</v>
      </c>
      <c r="Q67" s="39"/>
      <c r="U67" s="175" t="str">
        <f>IFERROR(INDEX(Tabela8Controle[Data],MATCH(0,INDEX(COUNTIF($U$4:U66,Tabela8Controle[Data]),),)),"")</f>
        <v>08/02/2021</v>
      </c>
      <c r="CA67" s="145"/>
      <c r="CB67" s="147"/>
      <c r="CD67" s="18"/>
      <c r="CG67" s="39"/>
      <c r="CH67" s="5"/>
      <c r="CI67" s="39"/>
      <c r="CJ67" s="146"/>
      <c r="CK67" s="39"/>
      <c r="CL67" s="39"/>
      <c r="CM67" s="20"/>
      <c r="CN67" s="146"/>
      <c r="CO67" s="39"/>
      <c r="CP67" s="39"/>
      <c r="CQ67" s="39"/>
    </row>
    <row r="68" spans="1:95">
      <c r="A68" s="145">
        <v>63</v>
      </c>
      <c r="B68" s="147">
        <v>44127</v>
      </c>
      <c r="C68" t="s">
        <v>100</v>
      </c>
      <c r="D68" s="18" t="s">
        <v>951</v>
      </c>
      <c r="E68" t="s">
        <v>82</v>
      </c>
      <c r="F68" t="s">
        <v>85</v>
      </c>
      <c r="G68" s="39" t="s">
        <v>952</v>
      </c>
      <c r="H68" s="5"/>
      <c r="I68" s="39">
        <v>1</v>
      </c>
      <c r="J68" s="146"/>
      <c r="K68" s="39">
        <v>1</v>
      </c>
      <c r="L68" s="39"/>
      <c r="M68" s="20"/>
      <c r="N68" s="146"/>
      <c r="O68" s="39" t="s">
        <v>116</v>
      </c>
      <c r="P68" s="39" t="s">
        <v>73</v>
      </c>
      <c r="Q68" s="39"/>
      <c r="U68" s="175" t="str">
        <f>IFERROR(INDEX(Tabela8Controle[Data],MATCH(0,INDEX(COUNTIF($U$4:U67,Tabela8Controle[Data]),),)),"")</f>
        <v>09/02/2021</v>
      </c>
      <c r="CA68" s="145"/>
      <c r="CB68" s="147"/>
      <c r="CD68" s="18"/>
      <c r="CG68" s="39"/>
      <c r="CH68" s="5"/>
      <c r="CI68" s="39"/>
      <c r="CJ68" s="146"/>
      <c r="CK68" s="39"/>
      <c r="CL68" s="39"/>
      <c r="CM68" s="20"/>
      <c r="CN68" s="146"/>
      <c r="CO68" s="39"/>
      <c r="CP68" s="39"/>
      <c r="CQ68" s="39"/>
    </row>
    <row r="69" spans="1:95">
      <c r="A69" s="145">
        <v>64</v>
      </c>
      <c r="B69" s="147">
        <v>44127</v>
      </c>
      <c r="C69" t="s">
        <v>110</v>
      </c>
      <c r="D69" s="18" t="s">
        <v>953</v>
      </c>
      <c r="E69" t="s">
        <v>23</v>
      </c>
      <c r="F69" t="s">
        <v>86</v>
      </c>
      <c r="G69" s="39" t="s">
        <v>954</v>
      </c>
      <c r="H69" s="5"/>
      <c r="I69" s="39">
        <v>1</v>
      </c>
      <c r="J69" s="146"/>
      <c r="K69" s="39">
        <v>1</v>
      </c>
      <c r="L69" s="39"/>
      <c r="M69" s="20"/>
      <c r="N69" s="146"/>
      <c r="O69" s="39" t="s">
        <v>116</v>
      </c>
      <c r="P69" s="39" t="s">
        <v>73</v>
      </c>
      <c r="Q69" s="39"/>
      <c r="U69" s="175" t="str">
        <f>IFERROR(INDEX(Tabela8Controle[Data],MATCH(0,INDEX(COUNTIF($U$4:U68,Tabela8Controle[Data]),),)),"")</f>
        <v>10/02/2021</v>
      </c>
      <c r="CA69" s="145"/>
      <c r="CB69" s="147"/>
      <c r="CD69" s="18"/>
      <c r="CG69" s="39"/>
      <c r="CH69" s="5"/>
      <c r="CI69" s="39"/>
      <c r="CJ69" s="146"/>
      <c r="CK69" s="39"/>
      <c r="CL69" s="39"/>
      <c r="CM69" s="20"/>
      <c r="CN69" s="146"/>
      <c r="CO69" s="39"/>
      <c r="CP69" s="39"/>
      <c r="CQ69" s="39"/>
    </row>
    <row r="70" spans="1:95">
      <c r="A70" s="145">
        <v>65</v>
      </c>
      <c r="B70" s="147">
        <v>44127</v>
      </c>
      <c r="C70" t="s">
        <v>100</v>
      </c>
      <c r="D70" s="18" t="s">
        <v>955</v>
      </c>
      <c r="E70" t="s">
        <v>82</v>
      </c>
      <c r="F70" t="s">
        <v>85</v>
      </c>
      <c r="G70" s="39" t="s">
        <v>956</v>
      </c>
      <c r="H70" s="5"/>
      <c r="J70" s="146">
        <v>1</v>
      </c>
      <c r="K70" s="39">
        <v>1</v>
      </c>
      <c r="L70" s="39">
        <v>1</v>
      </c>
      <c r="M70" s="20"/>
      <c r="N70" s="146"/>
      <c r="O70" s="39" t="s">
        <v>116</v>
      </c>
      <c r="P70" s="39" t="s">
        <v>73</v>
      </c>
      <c r="Q70" s="39"/>
      <c r="U70" s="175" t="str">
        <f>IFERROR(INDEX(Tabela8Controle[Data],MATCH(0,INDEX(COUNTIF($U$4:U69,Tabela8Controle[Data]),),)),"")</f>
        <v>11/02/2021</v>
      </c>
      <c r="CA70" s="145"/>
      <c r="CB70" s="147"/>
      <c r="CD70" s="18"/>
      <c r="CG70" s="39"/>
      <c r="CH70" s="5"/>
      <c r="CI70" s="39"/>
      <c r="CJ70" s="146"/>
      <c r="CK70" s="39"/>
      <c r="CL70" s="39"/>
      <c r="CM70" s="20"/>
      <c r="CN70" s="146"/>
      <c r="CO70" s="39"/>
      <c r="CP70" s="39"/>
      <c r="CQ70" s="39"/>
    </row>
    <row r="71" spans="1:95">
      <c r="A71" s="145">
        <v>66</v>
      </c>
      <c r="B71" s="147">
        <v>44127</v>
      </c>
      <c r="C71" t="s">
        <v>100</v>
      </c>
      <c r="D71" s="18" t="s">
        <v>951</v>
      </c>
      <c r="E71" t="s">
        <v>82</v>
      </c>
      <c r="F71" t="s">
        <v>85</v>
      </c>
      <c r="G71" s="39" t="s">
        <v>957</v>
      </c>
      <c r="H71" s="5"/>
      <c r="J71" s="146">
        <v>1</v>
      </c>
      <c r="K71" s="39">
        <v>1</v>
      </c>
      <c r="L71" s="39"/>
      <c r="M71" s="20"/>
      <c r="N71" s="146"/>
      <c r="O71" s="39" t="s">
        <v>116</v>
      </c>
      <c r="P71" s="39" t="s">
        <v>73</v>
      </c>
      <c r="Q71" s="39"/>
      <c r="U71" s="175" t="str">
        <f>IFERROR(INDEX(Tabela8Controle[Data],MATCH(0,INDEX(COUNTIF($U$4:U70,Tabela8Controle[Data]),),)),"")</f>
        <v>12/02/2021</v>
      </c>
      <c r="CA71" s="145"/>
      <c r="CB71" s="147"/>
      <c r="CD71" s="18"/>
      <c r="CG71" s="39"/>
      <c r="CH71" s="5"/>
      <c r="CI71" s="39"/>
      <c r="CJ71" s="146"/>
      <c r="CK71" s="39"/>
      <c r="CL71" s="39"/>
      <c r="CM71" s="20"/>
      <c r="CN71" s="146"/>
      <c r="CO71" s="39"/>
      <c r="CP71" s="39"/>
      <c r="CQ71" s="39"/>
    </row>
    <row r="72" spans="1:95">
      <c r="A72" s="145">
        <v>67</v>
      </c>
      <c r="B72" s="147">
        <v>44127</v>
      </c>
      <c r="C72" t="s">
        <v>109</v>
      </c>
      <c r="D72" s="18" t="s">
        <v>773</v>
      </c>
      <c r="E72" t="s">
        <v>23</v>
      </c>
      <c r="F72" t="s">
        <v>86</v>
      </c>
      <c r="G72" s="39" t="s">
        <v>958</v>
      </c>
      <c r="H72" s="5"/>
      <c r="J72" s="146">
        <v>1</v>
      </c>
      <c r="L72" s="39">
        <v>1</v>
      </c>
      <c r="M72" s="20">
        <v>1</v>
      </c>
      <c r="N72" s="146"/>
      <c r="O72" s="39" t="s">
        <v>116</v>
      </c>
      <c r="P72" s="39" t="s">
        <v>73</v>
      </c>
      <c r="Q72" s="39"/>
      <c r="U72" s="175" t="str">
        <f>IFERROR(INDEX(Tabela8Controle[Data],MATCH(0,INDEX(COUNTIF($U$4:U71,Tabela8Controle[Data]),),)),"")</f>
        <v>15/02/2021</v>
      </c>
      <c r="CA72" s="145"/>
      <c r="CB72" s="147"/>
      <c r="CD72" s="18"/>
      <c r="CG72" s="39"/>
      <c r="CH72" s="5"/>
      <c r="CI72" s="39"/>
      <c r="CJ72" s="146"/>
      <c r="CK72" s="39"/>
      <c r="CL72" s="39"/>
      <c r="CM72" s="20"/>
      <c r="CN72" s="146"/>
      <c r="CO72" s="39"/>
      <c r="CP72" s="39"/>
      <c r="CQ72" s="39"/>
    </row>
    <row r="73" spans="1:95">
      <c r="A73" s="145">
        <v>68</v>
      </c>
      <c r="B73" s="147">
        <v>44128</v>
      </c>
      <c r="C73" t="s">
        <v>26</v>
      </c>
      <c r="D73" s="18" t="s">
        <v>907</v>
      </c>
      <c r="E73" t="s">
        <v>21</v>
      </c>
      <c r="F73" t="s">
        <v>115</v>
      </c>
      <c r="G73" s="39" t="s">
        <v>959</v>
      </c>
      <c r="H73" s="5"/>
      <c r="I73" s="39">
        <v>1</v>
      </c>
      <c r="J73" s="146"/>
      <c r="K73" s="39">
        <v>1</v>
      </c>
      <c r="L73" s="39"/>
      <c r="M73" s="20"/>
      <c r="N73" s="146"/>
      <c r="O73" s="39" t="s">
        <v>1</v>
      </c>
      <c r="P73" s="39" t="s">
        <v>73</v>
      </c>
      <c r="Q73" s="39"/>
      <c r="U73" s="175" t="str">
        <f>IFERROR(INDEX(Tabela8Controle[Data],MATCH(0,INDEX(COUNTIF($U$4:U72,Tabela8Controle[Data]),),)),"")</f>
        <v>17/02/2021</v>
      </c>
      <c r="CA73" s="145"/>
      <c r="CB73" s="147"/>
      <c r="CD73" s="18"/>
      <c r="CG73" s="39"/>
      <c r="CH73" s="5"/>
      <c r="CI73" s="39"/>
      <c r="CJ73" s="146"/>
      <c r="CK73" s="39"/>
      <c r="CL73" s="39"/>
      <c r="CM73" s="20"/>
      <c r="CN73" s="146"/>
      <c r="CO73" s="39"/>
      <c r="CP73" s="39"/>
      <c r="CQ73" s="39"/>
    </row>
    <row r="74" spans="1:95">
      <c r="A74" s="145">
        <v>69</v>
      </c>
      <c r="B74" s="147">
        <v>44130</v>
      </c>
      <c r="C74" t="s">
        <v>109</v>
      </c>
      <c r="D74" s="18" t="s">
        <v>570</v>
      </c>
      <c r="E74" t="s">
        <v>23</v>
      </c>
      <c r="F74" t="s">
        <v>86</v>
      </c>
      <c r="G74" s="39" t="s">
        <v>960</v>
      </c>
      <c r="H74" s="5"/>
      <c r="J74" s="146">
        <v>1</v>
      </c>
      <c r="K74" s="39">
        <v>1</v>
      </c>
      <c r="L74" s="39"/>
      <c r="M74" s="20"/>
      <c r="N74" s="146"/>
      <c r="O74" s="39" t="s">
        <v>116</v>
      </c>
      <c r="P74" s="39" t="s">
        <v>73</v>
      </c>
      <c r="Q74" s="39"/>
      <c r="U74" s="175" t="str">
        <f>IFERROR(INDEX(Tabela8Controle[Data],MATCH(0,INDEX(COUNTIF($U$4:U73,Tabela8Controle[Data]),),)),"")</f>
        <v>18/02/2021</v>
      </c>
      <c r="CA74" s="145"/>
      <c r="CB74" s="147"/>
      <c r="CD74" s="18"/>
      <c r="CG74" s="39"/>
      <c r="CH74" s="5"/>
      <c r="CI74" s="39"/>
      <c r="CJ74" s="146"/>
      <c r="CK74" s="39"/>
      <c r="CL74" s="39"/>
      <c r="CM74" s="20"/>
      <c r="CN74" s="146"/>
      <c r="CO74" s="39"/>
      <c r="CP74" s="39"/>
      <c r="CQ74" s="39"/>
    </row>
    <row r="75" spans="1:95">
      <c r="A75" s="145">
        <v>70</v>
      </c>
      <c r="B75" s="147">
        <v>44130</v>
      </c>
      <c r="C75" t="s">
        <v>110</v>
      </c>
      <c r="D75" s="18" t="s">
        <v>465</v>
      </c>
      <c r="E75" t="s">
        <v>23</v>
      </c>
      <c r="F75" t="s">
        <v>86</v>
      </c>
      <c r="G75" s="39" t="s">
        <v>961</v>
      </c>
      <c r="H75" s="5"/>
      <c r="J75" s="146">
        <v>1</v>
      </c>
      <c r="K75" s="39">
        <v>1</v>
      </c>
      <c r="L75" s="39"/>
      <c r="M75" s="20"/>
      <c r="N75" s="146"/>
      <c r="O75" s="39" t="s">
        <v>116</v>
      </c>
      <c r="P75" s="39" t="s">
        <v>73</v>
      </c>
      <c r="Q75" s="39"/>
      <c r="U75" s="175" t="str">
        <f>IFERROR(INDEX(Tabela8Controle[Data],MATCH(0,INDEX(COUNTIF($U$4:U74,Tabela8Controle[Data]),),)),"")</f>
        <v>19/02/2021</v>
      </c>
      <c r="CA75" s="145"/>
      <c r="CB75" s="147"/>
      <c r="CD75" s="18"/>
      <c r="CG75" s="39"/>
      <c r="CH75" s="5"/>
      <c r="CI75" s="39"/>
      <c r="CJ75" s="146"/>
      <c r="CK75" s="39"/>
      <c r="CL75" s="39"/>
      <c r="CM75" s="20"/>
      <c r="CN75" s="146"/>
      <c r="CO75" s="39"/>
      <c r="CP75" s="39"/>
      <c r="CQ75" s="39"/>
    </row>
    <row r="76" spans="1:95">
      <c r="A76" s="145">
        <v>71</v>
      </c>
      <c r="B76" s="147">
        <v>44130</v>
      </c>
      <c r="C76" t="s">
        <v>99</v>
      </c>
      <c r="D76" s="18" t="s">
        <v>120</v>
      </c>
      <c r="E76" t="s">
        <v>82</v>
      </c>
      <c r="F76" t="s">
        <v>85</v>
      </c>
      <c r="G76" s="39" t="s">
        <v>962</v>
      </c>
      <c r="H76" s="5"/>
      <c r="J76" s="146">
        <v>1</v>
      </c>
      <c r="K76" s="39">
        <v>1</v>
      </c>
      <c r="L76" s="39"/>
      <c r="M76" s="20"/>
      <c r="N76" s="146"/>
      <c r="O76" s="39" t="s">
        <v>116</v>
      </c>
      <c r="P76" s="39" t="s">
        <v>73</v>
      </c>
      <c r="Q76" s="39"/>
      <c r="U76" s="175"/>
      <c r="CA76" s="145"/>
      <c r="CB76" s="147"/>
      <c r="CD76" s="18"/>
      <c r="CG76" s="39"/>
      <c r="CH76" s="5"/>
      <c r="CI76" s="39"/>
      <c r="CJ76" s="146"/>
      <c r="CK76" s="39"/>
      <c r="CL76" s="39"/>
      <c r="CM76" s="20"/>
      <c r="CN76" s="146"/>
      <c r="CO76" s="39"/>
      <c r="CP76" s="39"/>
      <c r="CQ76" s="39"/>
    </row>
    <row r="77" spans="1:95">
      <c r="A77" s="145">
        <v>72</v>
      </c>
      <c r="B77" s="147">
        <v>44130</v>
      </c>
      <c r="C77" t="s">
        <v>744</v>
      </c>
      <c r="D77" s="18" t="s">
        <v>916</v>
      </c>
      <c r="E77" t="s">
        <v>23</v>
      </c>
      <c r="F77" t="s">
        <v>745</v>
      </c>
      <c r="G77" s="39" t="s">
        <v>963</v>
      </c>
      <c r="H77" s="5"/>
      <c r="J77" s="146">
        <v>1</v>
      </c>
      <c r="K77" s="39">
        <v>1</v>
      </c>
      <c r="L77" s="39"/>
      <c r="M77" s="20"/>
      <c r="N77" s="146"/>
      <c r="O77" s="39" t="s">
        <v>116</v>
      </c>
      <c r="P77" s="39" t="s">
        <v>73</v>
      </c>
      <c r="Q77" s="39"/>
      <c r="CA77" s="145"/>
      <c r="CB77" s="147"/>
      <c r="CD77" s="18"/>
      <c r="CG77" s="39"/>
      <c r="CH77" s="5"/>
      <c r="CI77" s="39"/>
      <c r="CJ77" s="146"/>
      <c r="CK77" s="39"/>
      <c r="CL77" s="39"/>
      <c r="CM77" s="20"/>
      <c r="CN77" s="146"/>
      <c r="CO77" s="39"/>
      <c r="CP77" s="39"/>
      <c r="CQ77" s="39"/>
    </row>
    <row r="78" spans="1:95">
      <c r="A78" s="145">
        <v>73</v>
      </c>
      <c r="B78" s="147">
        <v>44131</v>
      </c>
      <c r="C78" t="s">
        <v>103</v>
      </c>
      <c r="D78" s="18" t="s">
        <v>778</v>
      </c>
      <c r="E78" t="s">
        <v>23</v>
      </c>
      <c r="F78" t="s">
        <v>86</v>
      </c>
      <c r="G78" s="39" t="s">
        <v>964</v>
      </c>
      <c r="H78" s="5">
        <v>1</v>
      </c>
      <c r="J78" s="146"/>
      <c r="L78" s="39">
        <v>1</v>
      </c>
      <c r="M78" s="20"/>
      <c r="N78" s="146"/>
      <c r="O78" s="39" t="s">
        <v>116</v>
      </c>
      <c r="P78" s="39" t="s">
        <v>73</v>
      </c>
      <c r="Q78" s="39"/>
      <c r="CA78" s="145"/>
      <c r="CB78" s="147"/>
      <c r="CD78" s="18"/>
      <c r="CG78" s="39"/>
      <c r="CH78" s="5"/>
      <c r="CI78" s="39"/>
      <c r="CJ78" s="146"/>
      <c r="CK78" s="39"/>
      <c r="CL78" s="39"/>
      <c r="CM78" s="20"/>
      <c r="CN78" s="146"/>
      <c r="CO78" s="39"/>
      <c r="CP78" s="39"/>
      <c r="CQ78" s="39"/>
    </row>
    <row r="79" spans="1:95">
      <c r="A79" s="145">
        <v>74</v>
      </c>
      <c r="B79" s="147">
        <v>44131</v>
      </c>
      <c r="C79" t="s">
        <v>103</v>
      </c>
      <c r="D79" s="18" t="s">
        <v>410</v>
      </c>
      <c r="E79" t="s">
        <v>23</v>
      </c>
      <c r="F79" t="s">
        <v>86</v>
      </c>
      <c r="G79" s="39" t="s">
        <v>965</v>
      </c>
      <c r="H79" s="5">
        <v>1</v>
      </c>
      <c r="J79" s="146"/>
      <c r="L79" s="39">
        <v>1</v>
      </c>
      <c r="M79" s="20"/>
      <c r="N79" s="146"/>
      <c r="O79" s="39" t="s">
        <v>116</v>
      </c>
      <c r="P79" s="39" t="s">
        <v>73</v>
      </c>
      <c r="Q79" s="39"/>
      <c r="CA79" s="145"/>
      <c r="CB79" s="147"/>
      <c r="CD79" s="18"/>
      <c r="CG79" s="39"/>
      <c r="CH79" s="5"/>
      <c r="CI79" s="39"/>
      <c r="CJ79" s="146"/>
      <c r="CK79" s="39"/>
      <c r="CL79" s="39"/>
      <c r="CM79" s="20"/>
      <c r="CN79" s="146"/>
      <c r="CO79" s="39"/>
      <c r="CP79" s="39"/>
      <c r="CQ79" s="39"/>
    </row>
    <row r="80" spans="1:95">
      <c r="A80" s="145">
        <v>75</v>
      </c>
      <c r="B80" s="147">
        <v>44131</v>
      </c>
      <c r="C80" t="s">
        <v>742</v>
      </c>
      <c r="D80" s="18" t="s">
        <v>966</v>
      </c>
      <c r="E80" t="s">
        <v>23</v>
      </c>
      <c r="F80" t="s">
        <v>743</v>
      </c>
      <c r="G80" s="39" t="s">
        <v>967</v>
      </c>
      <c r="H80" s="5"/>
      <c r="I80" s="39">
        <v>1</v>
      </c>
      <c r="J80" s="146"/>
      <c r="K80" s="39">
        <v>1</v>
      </c>
      <c r="L80" s="39"/>
      <c r="M80" s="20"/>
      <c r="N80" s="146"/>
      <c r="O80" s="39" t="s">
        <v>116</v>
      </c>
      <c r="P80" s="39" t="s">
        <v>73</v>
      </c>
      <c r="Q80" s="39"/>
      <c r="CA80" s="145"/>
      <c r="CB80" s="147"/>
      <c r="CD80" s="18"/>
      <c r="CG80" s="39"/>
      <c r="CH80" s="5"/>
      <c r="CI80" s="39"/>
      <c r="CJ80" s="146"/>
      <c r="CK80" s="39"/>
      <c r="CL80" s="39"/>
      <c r="CM80" s="20"/>
      <c r="CN80" s="146"/>
      <c r="CO80" s="39"/>
      <c r="CP80" s="39"/>
      <c r="CQ80" s="39"/>
    </row>
    <row r="81" spans="1:95">
      <c r="A81" s="145">
        <v>76</v>
      </c>
      <c r="B81" s="147">
        <v>44131</v>
      </c>
      <c r="C81" t="s">
        <v>879</v>
      </c>
      <c r="D81" s="18" t="s">
        <v>968</v>
      </c>
      <c r="E81" t="s">
        <v>23</v>
      </c>
      <c r="F81" t="s">
        <v>743</v>
      </c>
      <c r="G81" s="39" t="s">
        <v>969</v>
      </c>
      <c r="H81" s="5"/>
      <c r="I81" s="39">
        <v>1</v>
      </c>
      <c r="J81" s="146"/>
      <c r="K81" s="39">
        <v>1</v>
      </c>
      <c r="L81" s="39"/>
      <c r="M81" s="20"/>
      <c r="N81" s="146"/>
      <c r="O81" s="39" t="s">
        <v>116</v>
      </c>
      <c r="P81" s="39" t="s">
        <v>73</v>
      </c>
      <c r="Q81" s="39"/>
      <c r="CA81" s="145"/>
      <c r="CB81" s="147"/>
      <c r="CD81" s="18"/>
      <c r="CG81" s="39"/>
      <c r="CH81" s="5"/>
      <c r="CI81" s="39"/>
      <c r="CJ81" s="146"/>
      <c r="CK81" s="39"/>
      <c r="CL81" s="39"/>
      <c r="CM81" s="20"/>
      <c r="CN81" s="146"/>
      <c r="CO81" s="39"/>
      <c r="CP81" s="39"/>
      <c r="CQ81" s="39"/>
    </row>
    <row r="82" spans="1:95">
      <c r="A82" s="145">
        <v>77</v>
      </c>
      <c r="B82" s="147">
        <v>44131</v>
      </c>
      <c r="C82" t="s">
        <v>874</v>
      </c>
      <c r="D82" s="18" t="s">
        <v>818</v>
      </c>
      <c r="E82" t="s">
        <v>23</v>
      </c>
      <c r="F82" t="s">
        <v>743</v>
      </c>
      <c r="G82" s="39" t="s">
        <v>970</v>
      </c>
      <c r="H82" s="5"/>
      <c r="I82" s="39">
        <v>1</v>
      </c>
      <c r="J82" s="146"/>
      <c r="K82" s="39">
        <v>1</v>
      </c>
      <c r="L82" s="39"/>
      <c r="M82" s="20"/>
      <c r="N82" s="146"/>
      <c r="O82" s="39" t="s">
        <v>116</v>
      </c>
      <c r="P82" s="39" t="s">
        <v>73</v>
      </c>
      <c r="Q82" s="39"/>
      <c r="CA82" s="145"/>
      <c r="CB82" s="147"/>
      <c r="CD82" s="18"/>
      <c r="CG82" s="39"/>
      <c r="CH82" s="5"/>
      <c r="CI82" s="39"/>
      <c r="CJ82" s="146"/>
      <c r="CK82" s="39"/>
      <c r="CL82" s="39"/>
      <c r="CM82" s="20"/>
      <c r="CN82" s="146"/>
      <c r="CO82" s="39"/>
      <c r="CP82" s="39"/>
      <c r="CQ82" s="39"/>
    </row>
    <row r="83" spans="1:95">
      <c r="A83" s="145">
        <v>78</v>
      </c>
      <c r="B83" s="147">
        <v>44131</v>
      </c>
      <c r="C83" t="s">
        <v>113</v>
      </c>
      <c r="D83" s="18" t="s">
        <v>138</v>
      </c>
      <c r="E83" t="s">
        <v>22</v>
      </c>
      <c r="F83" t="s">
        <v>87</v>
      </c>
      <c r="G83" s="39" t="s">
        <v>971</v>
      </c>
      <c r="H83" s="5"/>
      <c r="I83" s="39">
        <v>1</v>
      </c>
      <c r="J83" s="146"/>
      <c r="K83" s="39">
        <v>1</v>
      </c>
      <c r="L83" s="39">
        <v>1</v>
      </c>
      <c r="M83" s="20">
        <v>1</v>
      </c>
      <c r="N83" s="146"/>
      <c r="O83" s="39" t="s">
        <v>116</v>
      </c>
      <c r="P83" s="39" t="s">
        <v>73</v>
      </c>
      <c r="Q83" s="39"/>
      <c r="CA83" s="145"/>
      <c r="CB83" s="147"/>
      <c r="CD83" s="18"/>
      <c r="CG83" s="39"/>
      <c r="CH83" s="5"/>
      <c r="CI83" s="39"/>
      <c r="CJ83" s="146"/>
      <c r="CK83" s="39"/>
      <c r="CL83" s="39"/>
      <c r="CM83" s="20"/>
      <c r="CN83" s="146"/>
      <c r="CO83" s="39"/>
      <c r="CP83" s="39"/>
      <c r="CQ83" s="39"/>
    </row>
    <row r="84" spans="1:95">
      <c r="A84" s="145">
        <v>79</v>
      </c>
      <c r="B84" s="147">
        <v>44131</v>
      </c>
      <c r="C84" t="s">
        <v>107</v>
      </c>
      <c r="D84" s="18" t="s">
        <v>138</v>
      </c>
      <c r="E84" t="s">
        <v>23</v>
      </c>
      <c r="F84" t="s">
        <v>86</v>
      </c>
      <c r="G84" s="39" t="s">
        <v>972</v>
      </c>
      <c r="H84" s="5"/>
      <c r="I84" s="39">
        <v>1</v>
      </c>
      <c r="J84" s="146"/>
      <c r="K84" s="39">
        <v>1</v>
      </c>
      <c r="L84" s="39">
        <v>1</v>
      </c>
      <c r="M84" s="20">
        <v>1</v>
      </c>
      <c r="N84" s="146"/>
      <c r="O84" s="39" t="s">
        <v>116</v>
      </c>
      <c r="P84" s="39" t="s">
        <v>73</v>
      </c>
      <c r="Q84" s="39"/>
      <c r="CA84" s="145"/>
      <c r="CB84" s="147"/>
      <c r="CD84" s="18"/>
      <c r="CG84" s="39"/>
      <c r="CH84" s="5"/>
      <c r="CI84" s="39"/>
      <c r="CJ84" s="146"/>
      <c r="CK84" s="39"/>
      <c r="CL84" s="39"/>
      <c r="CM84" s="20"/>
      <c r="CN84" s="146"/>
      <c r="CO84" s="39"/>
      <c r="CP84" s="39"/>
      <c r="CQ84" s="39"/>
    </row>
    <row r="85" spans="1:95">
      <c r="A85" s="145">
        <v>80</v>
      </c>
      <c r="B85" s="147">
        <v>44131</v>
      </c>
      <c r="C85" t="s">
        <v>107</v>
      </c>
      <c r="D85" s="18" t="s">
        <v>849</v>
      </c>
      <c r="E85" t="s">
        <v>23</v>
      </c>
      <c r="F85" t="s">
        <v>86</v>
      </c>
      <c r="G85" s="39" t="s">
        <v>973</v>
      </c>
      <c r="H85" s="5"/>
      <c r="I85" s="39">
        <v>1</v>
      </c>
      <c r="J85" s="146"/>
      <c r="K85" s="39">
        <v>1</v>
      </c>
      <c r="L85" s="39">
        <v>1</v>
      </c>
      <c r="M85" s="20">
        <v>1</v>
      </c>
      <c r="N85" s="146"/>
      <c r="O85" s="39" t="s">
        <v>116</v>
      </c>
      <c r="P85" s="39" t="s">
        <v>73</v>
      </c>
      <c r="Q85" s="39"/>
      <c r="CA85" s="145"/>
      <c r="CB85" s="147"/>
      <c r="CD85" s="18"/>
      <c r="CG85" s="39"/>
      <c r="CH85" s="5"/>
      <c r="CI85" s="39"/>
      <c r="CJ85" s="146"/>
      <c r="CK85" s="39"/>
      <c r="CL85" s="39"/>
      <c r="CM85" s="20"/>
      <c r="CN85" s="146"/>
      <c r="CO85" s="39"/>
      <c r="CP85" s="39"/>
      <c r="CQ85" s="39"/>
    </row>
    <row r="86" spans="1:95">
      <c r="A86" s="145">
        <v>81</v>
      </c>
      <c r="B86" s="147">
        <v>44131</v>
      </c>
      <c r="C86" t="s">
        <v>99</v>
      </c>
      <c r="D86" s="18" t="s">
        <v>120</v>
      </c>
      <c r="E86" t="s">
        <v>82</v>
      </c>
      <c r="F86" t="s">
        <v>85</v>
      </c>
      <c r="G86" s="39" t="s">
        <v>974</v>
      </c>
      <c r="H86" s="5"/>
      <c r="J86" s="146">
        <v>1</v>
      </c>
      <c r="L86" s="39">
        <v>1</v>
      </c>
      <c r="M86" s="20"/>
      <c r="N86" s="146"/>
      <c r="O86" s="39" t="s">
        <v>116</v>
      </c>
      <c r="P86" s="39" t="s">
        <v>73</v>
      </c>
      <c r="Q86" s="39"/>
      <c r="CA86" s="145"/>
      <c r="CB86" s="147"/>
      <c r="CD86" s="18"/>
      <c r="CG86" s="39"/>
      <c r="CH86" s="5"/>
      <c r="CI86" s="39"/>
      <c r="CJ86" s="146"/>
      <c r="CK86" s="39"/>
      <c r="CL86" s="39"/>
      <c r="CM86" s="20"/>
      <c r="CN86" s="146"/>
      <c r="CO86" s="39"/>
      <c r="CP86" s="39"/>
      <c r="CQ86" s="39"/>
    </row>
    <row r="87" spans="1:95">
      <c r="A87" s="145">
        <v>82</v>
      </c>
      <c r="B87" s="147">
        <v>44131</v>
      </c>
      <c r="C87" t="s">
        <v>744</v>
      </c>
      <c r="D87" s="18" t="s">
        <v>916</v>
      </c>
      <c r="E87" t="s">
        <v>23</v>
      </c>
      <c r="F87" t="s">
        <v>745</v>
      </c>
      <c r="G87" s="39" t="s">
        <v>975</v>
      </c>
      <c r="H87" s="5"/>
      <c r="J87" s="146">
        <v>1</v>
      </c>
      <c r="K87" s="39">
        <v>1</v>
      </c>
      <c r="L87" s="39"/>
      <c r="M87" s="20"/>
      <c r="N87" s="146"/>
      <c r="O87" s="39" t="s">
        <v>74</v>
      </c>
      <c r="P87" s="39" t="s">
        <v>73</v>
      </c>
      <c r="Q87" s="39"/>
      <c r="CA87" s="145"/>
      <c r="CB87" s="147"/>
      <c r="CD87" s="18"/>
      <c r="CG87" s="39"/>
      <c r="CH87" s="5"/>
      <c r="CI87" s="39"/>
      <c r="CJ87" s="146"/>
      <c r="CK87" s="39"/>
      <c r="CL87" s="39"/>
      <c r="CM87" s="20"/>
      <c r="CN87" s="146"/>
      <c r="CO87" s="39"/>
      <c r="CP87" s="39"/>
      <c r="CQ87" s="39"/>
    </row>
    <row r="88" spans="1:95">
      <c r="A88" s="145">
        <v>83</v>
      </c>
      <c r="B88" s="147">
        <v>44132</v>
      </c>
      <c r="C88" t="s">
        <v>103</v>
      </c>
      <c r="D88" s="18" t="s">
        <v>780</v>
      </c>
      <c r="E88" t="s">
        <v>23</v>
      </c>
      <c r="F88" t="s">
        <v>86</v>
      </c>
      <c r="G88" s="39" t="s">
        <v>976</v>
      </c>
      <c r="H88" s="5">
        <v>1</v>
      </c>
      <c r="J88" s="146"/>
      <c r="K88" s="39">
        <v>1</v>
      </c>
      <c r="L88" s="39"/>
      <c r="M88" s="20"/>
      <c r="N88" s="146"/>
      <c r="O88" s="39" t="s">
        <v>116</v>
      </c>
      <c r="P88" s="39" t="s">
        <v>73</v>
      </c>
      <c r="Q88" s="39"/>
      <c r="CA88" s="145"/>
      <c r="CB88" s="147"/>
      <c r="CD88" s="18"/>
      <c r="CG88" s="39"/>
      <c r="CH88" s="5"/>
      <c r="CI88" s="39"/>
      <c r="CJ88" s="146"/>
      <c r="CK88" s="39"/>
      <c r="CL88" s="39"/>
      <c r="CM88" s="20"/>
      <c r="CN88" s="146"/>
      <c r="CO88" s="39"/>
      <c r="CP88" s="39"/>
      <c r="CQ88" s="39"/>
    </row>
    <row r="89" spans="1:95">
      <c r="A89" s="145">
        <v>84</v>
      </c>
      <c r="B89" s="147">
        <v>44132</v>
      </c>
      <c r="C89" t="s">
        <v>103</v>
      </c>
      <c r="D89" s="18" t="s">
        <v>206</v>
      </c>
      <c r="E89" t="s">
        <v>23</v>
      </c>
      <c r="F89" t="s">
        <v>86</v>
      </c>
      <c r="G89" s="39" t="s">
        <v>977</v>
      </c>
      <c r="H89" s="5">
        <v>1</v>
      </c>
      <c r="J89" s="146"/>
      <c r="K89" s="39">
        <v>1</v>
      </c>
      <c r="L89" s="39">
        <v>1</v>
      </c>
      <c r="M89" s="20"/>
      <c r="N89" s="146"/>
      <c r="O89" s="39" t="s">
        <v>116</v>
      </c>
      <c r="P89" s="39" t="s">
        <v>73</v>
      </c>
      <c r="Q89" s="39"/>
      <c r="CA89" s="145"/>
      <c r="CB89" s="147"/>
      <c r="CD89" s="18"/>
      <c r="CG89" s="39"/>
      <c r="CH89" s="5"/>
      <c r="CI89" s="39"/>
      <c r="CJ89" s="146"/>
      <c r="CK89" s="39"/>
      <c r="CL89" s="39"/>
      <c r="CM89" s="20"/>
      <c r="CN89" s="146"/>
      <c r="CO89" s="39"/>
      <c r="CP89" s="39"/>
      <c r="CQ89" s="39"/>
    </row>
    <row r="90" spans="1:95">
      <c r="A90" s="145">
        <v>85</v>
      </c>
      <c r="B90" s="147">
        <v>44132</v>
      </c>
      <c r="C90" t="s">
        <v>103</v>
      </c>
      <c r="D90" s="18" t="s">
        <v>776</v>
      </c>
      <c r="E90" t="s">
        <v>23</v>
      </c>
      <c r="F90" t="s">
        <v>86</v>
      </c>
      <c r="G90" s="39" t="s">
        <v>978</v>
      </c>
      <c r="H90" s="5">
        <v>1</v>
      </c>
      <c r="J90" s="146"/>
      <c r="K90" s="39">
        <v>1</v>
      </c>
      <c r="L90" s="39"/>
      <c r="M90" s="20"/>
      <c r="N90" s="146"/>
      <c r="O90" s="39" t="s">
        <v>116</v>
      </c>
      <c r="P90" s="39" t="s">
        <v>73</v>
      </c>
      <c r="Q90" s="39"/>
      <c r="CA90" s="145"/>
      <c r="CB90" s="147"/>
      <c r="CD90" s="18"/>
      <c r="CG90" s="39"/>
      <c r="CH90" s="5"/>
      <c r="CI90" s="39"/>
      <c r="CJ90" s="146"/>
      <c r="CK90" s="39"/>
      <c r="CL90" s="39"/>
      <c r="CM90" s="20"/>
      <c r="CN90" s="146"/>
      <c r="CO90" s="39"/>
      <c r="CP90" s="39"/>
      <c r="CQ90" s="39"/>
    </row>
    <row r="91" spans="1:95">
      <c r="A91" s="145">
        <v>86</v>
      </c>
      <c r="B91" s="147">
        <v>44132</v>
      </c>
      <c r="C91" t="s">
        <v>103</v>
      </c>
      <c r="D91" s="18" t="s">
        <v>287</v>
      </c>
      <c r="E91" t="s">
        <v>23</v>
      </c>
      <c r="F91" t="s">
        <v>86</v>
      </c>
      <c r="G91" s="39" t="s">
        <v>979</v>
      </c>
      <c r="H91" s="5">
        <v>1</v>
      </c>
      <c r="J91" s="146"/>
      <c r="K91" s="39">
        <v>1</v>
      </c>
      <c r="L91" s="39"/>
      <c r="M91" s="20"/>
      <c r="N91" s="146"/>
      <c r="O91" s="39" t="s">
        <v>116</v>
      </c>
      <c r="P91" s="39" t="s">
        <v>73</v>
      </c>
      <c r="Q91" s="39"/>
      <c r="CA91" s="145"/>
      <c r="CB91" s="147"/>
      <c r="CD91" s="18"/>
      <c r="CG91" s="39"/>
      <c r="CH91" s="5"/>
      <c r="CI91" s="39"/>
      <c r="CJ91" s="146"/>
      <c r="CK91" s="39"/>
      <c r="CL91" s="39"/>
      <c r="CM91" s="20"/>
      <c r="CN91" s="146"/>
      <c r="CO91" s="39"/>
      <c r="CP91" s="39"/>
      <c r="CQ91" s="39"/>
    </row>
    <row r="92" spans="1:95">
      <c r="A92" s="145">
        <v>87</v>
      </c>
      <c r="B92" s="147">
        <v>44132</v>
      </c>
      <c r="C92" t="s">
        <v>103</v>
      </c>
      <c r="D92" s="18" t="s">
        <v>237</v>
      </c>
      <c r="E92" t="s">
        <v>23</v>
      </c>
      <c r="F92" t="s">
        <v>86</v>
      </c>
      <c r="G92" s="39" t="s">
        <v>980</v>
      </c>
      <c r="H92" s="5">
        <v>1</v>
      </c>
      <c r="J92" s="146"/>
      <c r="K92" s="39">
        <v>1</v>
      </c>
      <c r="L92" s="39"/>
      <c r="M92" s="20"/>
      <c r="N92" s="146"/>
      <c r="O92" s="39" t="s">
        <v>116</v>
      </c>
      <c r="P92" s="39" t="s">
        <v>73</v>
      </c>
      <c r="Q92" s="39"/>
      <c r="CA92" s="145"/>
      <c r="CB92" s="147"/>
      <c r="CD92" s="18"/>
      <c r="CG92" s="39"/>
      <c r="CH92" s="5"/>
      <c r="CI92" s="39"/>
      <c r="CJ92" s="146"/>
      <c r="CK92" s="39"/>
      <c r="CL92" s="39"/>
      <c r="CM92" s="20"/>
      <c r="CN92" s="146"/>
      <c r="CO92" s="39"/>
      <c r="CP92" s="39"/>
      <c r="CQ92" s="39"/>
    </row>
    <row r="93" spans="1:95">
      <c r="A93" s="145">
        <v>88</v>
      </c>
      <c r="B93" s="147">
        <v>44132</v>
      </c>
      <c r="C93" t="s">
        <v>103</v>
      </c>
      <c r="D93" s="18" t="s">
        <v>202</v>
      </c>
      <c r="E93" t="s">
        <v>23</v>
      </c>
      <c r="F93" t="s">
        <v>86</v>
      </c>
      <c r="G93" s="39" t="s">
        <v>981</v>
      </c>
      <c r="H93" s="5">
        <v>1</v>
      </c>
      <c r="J93" s="146"/>
      <c r="K93" s="39">
        <v>1</v>
      </c>
      <c r="L93" s="39"/>
      <c r="M93" s="20"/>
      <c r="N93" s="146"/>
      <c r="O93" s="39" t="s">
        <v>116</v>
      </c>
      <c r="P93" s="39" t="s">
        <v>73</v>
      </c>
      <c r="Q93" s="39"/>
      <c r="CA93" s="145"/>
      <c r="CB93" s="147"/>
      <c r="CD93" s="18"/>
      <c r="CG93" s="39"/>
      <c r="CH93" s="5"/>
      <c r="CI93" s="39"/>
      <c r="CJ93" s="146"/>
      <c r="CK93" s="39"/>
      <c r="CL93" s="39"/>
      <c r="CM93" s="20"/>
      <c r="CN93" s="146"/>
      <c r="CO93" s="39"/>
      <c r="CP93" s="39"/>
      <c r="CQ93" s="39"/>
    </row>
    <row r="94" spans="1:95">
      <c r="A94" s="145">
        <v>89</v>
      </c>
      <c r="B94" s="147">
        <v>44132</v>
      </c>
      <c r="C94" t="s">
        <v>103</v>
      </c>
      <c r="D94" s="18" t="s">
        <v>779</v>
      </c>
      <c r="E94" t="s">
        <v>23</v>
      </c>
      <c r="F94" t="s">
        <v>86</v>
      </c>
      <c r="G94" s="39" t="s">
        <v>982</v>
      </c>
      <c r="H94" s="5">
        <v>1</v>
      </c>
      <c r="J94" s="146"/>
      <c r="K94" s="39">
        <v>1</v>
      </c>
      <c r="L94" s="39"/>
      <c r="M94" s="20"/>
      <c r="N94" s="146"/>
      <c r="O94" s="39" t="s">
        <v>116</v>
      </c>
      <c r="P94" s="39" t="s">
        <v>73</v>
      </c>
      <c r="Q94" s="39"/>
      <c r="CA94" s="145"/>
      <c r="CB94" s="147"/>
      <c r="CD94" s="18"/>
      <c r="CG94" s="39"/>
      <c r="CH94" s="5"/>
      <c r="CI94" s="39"/>
      <c r="CJ94" s="146"/>
      <c r="CK94" s="39"/>
      <c r="CL94" s="39"/>
      <c r="CM94" s="20"/>
      <c r="CN94" s="146"/>
      <c r="CO94" s="39"/>
      <c r="CP94" s="39"/>
      <c r="CQ94" s="39"/>
    </row>
    <row r="95" spans="1:95">
      <c r="A95" s="145">
        <v>90</v>
      </c>
      <c r="B95" s="147">
        <v>44132</v>
      </c>
      <c r="C95" t="s">
        <v>103</v>
      </c>
      <c r="D95" s="18" t="s">
        <v>413</v>
      </c>
      <c r="E95" t="s">
        <v>23</v>
      </c>
      <c r="F95" t="s">
        <v>86</v>
      </c>
      <c r="G95" s="39" t="s">
        <v>983</v>
      </c>
      <c r="H95" s="5">
        <v>1</v>
      </c>
      <c r="J95" s="146"/>
      <c r="K95" s="39">
        <v>1</v>
      </c>
      <c r="L95" s="39"/>
      <c r="M95" s="20"/>
      <c r="N95" s="146"/>
      <c r="O95" s="39" t="s">
        <v>116</v>
      </c>
      <c r="P95" s="39" t="s">
        <v>73</v>
      </c>
      <c r="Q95" s="39"/>
      <c r="CA95" s="145"/>
      <c r="CB95" s="147"/>
      <c r="CD95" s="18"/>
      <c r="CG95" s="39"/>
      <c r="CH95" s="5"/>
      <c r="CI95" s="39"/>
      <c r="CJ95" s="146"/>
      <c r="CK95" s="39"/>
      <c r="CL95" s="39"/>
      <c r="CM95" s="20"/>
      <c r="CN95" s="146"/>
      <c r="CO95" s="39"/>
      <c r="CP95" s="39"/>
      <c r="CQ95" s="39"/>
    </row>
    <row r="96" spans="1:95">
      <c r="A96" s="145">
        <v>91</v>
      </c>
      <c r="B96" s="147">
        <v>44132</v>
      </c>
      <c r="C96" t="s">
        <v>103</v>
      </c>
      <c r="D96" s="18" t="s">
        <v>268</v>
      </c>
      <c r="E96" t="s">
        <v>23</v>
      </c>
      <c r="F96" t="s">
        <v>86</v>
      </c>
      <c r="G96" s="39" t="s">
        <v>984</v>
      </c>
      <c r="H96" s="5">
        <v>1</v>
      </c>
      <c r="J96" s="146"/>
      <c r="K96" s="39">
        <v>1</v>
      </c>
      <c r="L96" s="39"/>
      <c r="M96" s="20"/>
      <c r="N96" s="146"/>
      <c r="O96" s="39" t="s">
        <v>116</v>
      </c>
      <c r="P96" s="39" t="s">
        <v>73</v>
      </c>
      <c r="Q96" s="39"/>
      <c r="CA96" s="145"/>
      <c r="CB96" s="147"/>
      <c r="CD96" s="18"/>
      <c r="CG96" s="39"/>
      <c r="CH96" s="5"/>
      <c r="CI96" s="39"/>
      <c r="CJ96" s="146"/>
      <c r="CK96" s="39"/>
      <c r="CL96" s="39"/>
      <c r="CM96" s="20"/>
      <c r="CN96" s="146"/>
      <c r="CO96" s="39"/>
      <c r="CP96" s="39"/>
      <c r="CQ96" s="39"/>
    </row>
    <row r="97" spans="1:95">
      <c r="A97" s="145">
        <v>92</v>
      </c>
      <c r="B97" s="147">
        <v>44132</v>
      </c>
      <c r="C97" t="s">
        <v>103</v>
      </c>
      <c r="D97" s="18" t="s">
        <v>403</v>
      </c>
      <c r="E97" t="s">
        <v>23</v>
      </c>
      <c r="F97" t="s">
        <v>86</v>
      </c>
      <c r="G97" s="39" t="s">
        <v>985</v>
      </c>
      <c r="H97" s="5">
        <v>1</v>
      </c>
      <c r="J97" s="146"/>
      <c r="K97" s="39">
        <v>1</v>
      </c>
      <c r="L97" s="39"/>
      <c r="M97" s="20"/>
      <c r="N97" s="146"/>
      <c r="O97" s="39" t="s">
        <v>116</v>
      </c>
      <c r="P97" s="39" t="s">
        <v>73</v>
      </c>
      <c r="Q97" s="39"/>
      <c r="CA97" s="145"/>
      <c r="CB97" s="147"/>
      <c r="CD97" s="18"/>
      <c r="CG97" s="39"/>
      <c r="CH97" s="5"/>
      <c r="CI97" s="39"/>
      <c r="CJ97" s="146"/>
      <c r="CK97" s="39"/>
      <c r="CL97" s="39"/>
      <c r="CM97" s="20"/>
      <c r="CN97" s="146"/>
      <c r="CO97" s="39"/>
      <c r="CP97" s="39"/>
      <c r="CQ97" s="39"/>
    </row>
    <row r="98" spans="1:95">
      <c r="A98" s="145">
        <v>93</v>
      </c>
      <c r="B98" s="147">
        <v>44132</v>
      </c>
      <c r="C98" t="s">
        <v>102</v>
      </c>
      <c r="D98" s="18" t="s">
        <v>768</v>
      </c>
      <c r="E98" t="s">
        <v>23</v>
      </c>
      <c r="F98" t="s">
        <v>86</v>
      </c>
      <c r="G98" s="39" t="s">
        <v>986</v>
      </c>
      <c r="H98" s="5">
        <v>1</v>
      </c>
      <c r="J98" s="146"/>
      <c r="K98" s="39">
        <v>1</v>
      </c>
      <c r="L98" s="39"/>
      <c r="M98" s="20"/>
      <c r="N98" s="146"/>
      <c r="O98" s="39" t="s">
        <v>116</v>
      </c>
      <c r="P98" s="39" t="s">
        <v>73</v>
      </c>
      <c r="Q98" s="39"/>
      <c r="CA98" s="145"/>
      <c r="CB98" s="147"/>
      <c r="CD98" s="18"/>
      <c r="CG98" s="39"/>
      <c r="CH98" s="5"/>
      <c r="CI98" s="39"/>
      <c r="CJ98" s="146"/>
      <c r="CK98" s="39"/>
      <c r="CL98" s="39"/>
      <c r="CM98" s="20"/>
      <c r="CN98" s="146"/>
      <c r="CO98" s="39"/>
      <c r="CP98" s="39"/>
      <c r="CQ98" s="39"/>
    </row>
    <row r="99" spans="1:95">
      <c r="A99" s="145">
        <v>94</v>
      </c>
      <c r="B99" s="147">
        <v>44132</v>
      </c>
      <c r="C99" t="s">
        <v>99</v>
      </c>
      <c r="D99" s="18" t="s">
        <v>210</v>
      </c>
      <c r="E99" t="s">
        <v>82</v>
      </c>
      <c r="F99" t="s">
        <v>85</v>
      </c>
      <c r="G99" s="39" t="s">
        <v>987</v>
      </c>
      <c r="H99" s="5"/>
      <c r="I99" s="39">
        <v>1</v>
      </c>
      <c r="J99" s="146"/>
      <c r="K99" s="39">
        <v>1</v>
      </c>
      <c r="L99" s="39"/>
      <c r="M99" s="20"/>
      <c r="N99" s="146"/>
      <c r="O99" s="39" t="s">
        <v>116</v>
      </c>
      <c r="P99" s="39" t="s">
        <v>73</v>
      </c>
      <c r="Q99" s="39"/>
      <c r="CA99" s="145"/>
      <c r="CB99" s="147"/>
      <c r="CD99" s="18"/>
      <c r="CG99" s="39"/>
      <c r="CH99" s="5"/>
      <c r="CI99" s="39"/>
      <c r="CJ99" s="146"/>
      <c r="CK99" s="39"/>
      <c r="CL99" s="39"/>
      <c r="CM99" s="20"/>
      <c r="CN99" s="146"/>
      <c r="CO99" s="39"/>
      <c r="CP99" s="39"/>
      <c r="CQ99" s="39"/>
    </row>
    <row r="100" spans="1:95">
      <c r="A100" s="145">
        <v>95</v>
      </c>
      <c r="B100" s="147">
        <v>44132</v>
      </c>
      <c r="C100" t="s">
        <v>113</v>
      </c>
      <c r="D100" s="18" t="s">
        <v>468</v>
      </c>
      <c r="E100" t="s">
        <v>22</v>
      </c>
      <c r="F100" t="s">
        <v>87</v>
      </c>
      <c r="G100" s="39" t="s">
        <v>988</v>
      </c>
      <c r="H100" s="5"/>
      <c r="I100" s="39">
        <v>1</v>
      </c>
      <c r="J100" s="146"/>
      <c r="K100" s="39">
        <v>1</v>
      </c>
      <c r="L100" s="39">
        <v>1</v>
      </c>
      <c r="M100" s="20"/>
      <c r="N100" s="146"/>
      <c r="O100" s="39" t="s">
        <v>116</v>
      </c>
      <c r="P100" s="39" t="s">
        <v>73</v>
      </c>
      <c r="Q100" s="39"/>
      <c r="CA100" s="145"/>
      <c r="CB100" s="147"/>
      <c r="CD100" s="18"/>
      <c r="CG100" s="39"/>
      <c r="CH100" s="5"/>
      <c r="CI100" s="39"/>
      <c r="CJ100" s="146"/>
      <c r="CK100" s="39"/>
      <c r="CL100" s="39"/>
      <c r="CM100" s="20"/>
      <c r="CN100" s="146"/>
      <c r="CO100" s="39"/>
      <c r="CP100" s="39"/>
      <c r="CQ100" s="39"/>
    </row>
    <row r="101" spans="1:95">
      <c r="A101" s="145">
        <v>96</v>
      </c>
      <c r="B101" s="147">
        <v>44132</v>
      </c>
      <c r="C101" t="s">
        <v>111</v>
      </c>
      <c r="D101" s="18" t="s">
        <v>278</v>
      </c>
      <c r="E101" t="s">
        <v>23</v>
      </c>
      <c r="F101" t="s">
        <v>86</v>
      </c>
      <c r="G101" s="39" t="s">
        <v>989</v>
      </c>
      <c r="H101" s="5"/>
      <c r="I101" s="39">
        <v>1</v>
      </c>
      <c r="J101" s="146"/>
      <c r="K101" s="39">
        <v>1</v>
      </c>
      <c r="L101" s="39"/>
      <c r="M101" s="20"/>
      <c r="N101" s="146"/>
      <c r="O101" s="39" t="s">
        <v>116</v>
      </c>
      <c r="P101" s="39" t="s">
        <v>73</v>
      </c>
      <c r="Q101" s="39"/>
      <c r="CA101" s="145"/>
      <c r="CB101" s="147"/>
      <c r="CD101" s="18"/>
      <c r="CG101" s="39"/>
      <c r="CH101" s="5"/>
      <c r="CI101" s="39"/>
      <c r="CJ101" s="146"/>
      <c r="CK101" s="39"/>
      <c r="CL101" s="39"/>
      <c r="CM101" s="20"/>
      <c r="CN101" s="146"/>
      <c r="CO101" s="39"/>
      <c r="CP101" s="39"/>
      <c r="CQ101" s="39"/>
    </row>
    <row r="102" spans="1:95">
      <c r="A102" s="145">
        <v>97</v>
      </c>
      <c r="B102" s="147">
        <v>44132</v>
      </c>
      <c r="C102" t="s">
        <v>879</v>
      </c>
      <c r="D102" s="18" t="s">
        <v>968</v>
      </c>
      <c r="E102" t="s">
        <v>23</v>
      </c>
      <c r="F102" t="s">
        <v>743</v>
      </c>
      <c r="G102" s="39" t="s">
        <v>990</v>
      </c>
      <c r="H102" s="5"/>
      <c r="I102" s="39">
        <v>1</v>
      </c>
      <c r="J102" s="146"/>
      <c r="K102" s="39">
        <v>1</v>
      </c>
      <c r="L102" s="39"/>
      <c r="M102" s="20"/>
      <c r="N102" s="146"/>
      <c r="O102" s="39" t="s">
        <v>116</v>
      </c>
      <c r="P102" s="39" t="s">
        <v>73</v>
      </c>
      <c r="Q102" s="39"/>
      <c r="CA102" s="145"/>
      <c r="CB102" s="147"/>
      <c r="CD102" s="18"/>
      <c r="CG102" s="39"/>
      <c r="CH102" s="5"/>
      <c r="CI102" s="39"/>
      <c r="CJ102" s="146"/>
      <c r="CK102" s="39"/>
      <c r="CL102" s="39"/>
      <c r="CM102" s="20"/>
      <c r="CN102" s="146"/>
      <c r="CO102" s="39"/>
      <c r="CP102" s="39"/>
      <c r="CQ102" s="39"/>
    </row>
    <row r="103" spans="1:95">
      <c r="A103" s="145">
        <v>98</v>
      </c>
      <c r="B103" s="147">
        <v>44132</v>
      </c>
      <c r="C103" t="s">
        <v>744</v>
      </c>
      <c r="D103" s="18" t="s">
        <v>916</v>
      </c>
      <c r="E103" t="s">
        <v>23</v>
      </c>
      <c r="F103" t="s">
        <v>745</v>
      </c>
      <c r="G103" s="39" t="s">
        <v>991</v>
      </c>
      <c r="H103" s="5"/>
      <c r="J103" s="146">
        <v>1</v>
      </c>
      <c r="K103" s="39">
        <v>1</v>
      </c>
      <c r="L103" s="39"/>
      <c r="M103" s="20"/>
      <c r="N103" s="146"/>
      <c r="O103" s="39" t="s">
        <v>116</v>
      </c>
      <c r="P103" s="39" t="s">
        <v>73</v>
      </c>
      <c r="Q103" s="39"/>
      <c r="CA103" s="145"/>
      <c r="CB103" s="147"/>
      <c r="CD103" s="18"/>
      <c r="CG103" s="39"/>
      <c r="CH103" s="5"/>
      <c r="CI103" s="39"/>
      <c r="CJ103" s="146"/>
      <c r="CK103" s="39"/>
      <c r="CL103" s="39"/>
      <c r="CM103" s="20"/>
      <c r="CN103" s="146"/>
      <c r="CO103" s="39"/>
      <c r="CP103" s="39"/>
      <c r="CQ103" s="39"/>
    </row>
    <row r="104" spans="1:95">
      <c r="A104" s="145">
        <v>99</v>
      </c>
      <c r="B104" s="147">
        <v>44133</v>
      </c>
      <c r="C104" t="s">
        <v>104</v>
      </c>
      <c r="D104" s="18" t="s">
        <v>992</v>
      </c>
      <c r="E104" t="s">
        <v>23</v>
      </c>
      <c r="F104" t="s">
        <v>86</v>
      </c>
      <c r="G104" s="39" t="s">
        <v>993</v>
      </c>
      <c r="H104" s="5">
        <v>1</v>
      </c>
      <c r="J104" s="146"/>
      <c r="K104" s="39">
        <v>1</v>
      </c>
      <c r="L104" s="39"/>
      <c r="M104" s="20"/>
      <c r="N104" s="146"/>
      <c r="O104" s="39" t="s">
        <v>116</v>
      </c>
      <c r="P104" s="39" t="s">
        <v>73</v>
      </c>
      <c r="Q104" s="39"/>
      <c r="CA104" s="145"/>
      <c r="CB104" s="147"/>
      <c r="CD104" s="18"/>
      <c r="CG104" s="39"/>
      <c r="CH104" s="5"/>
      <c r="CI104" s="39"/>
      <c r="CJ104" s="146"/>
      <c r="CK104" s="39"/>
      <c r="CL104" s="39"/>
      <c r="CM104" s="20"/>
      <c r="CN104" s="146"/>
      <c r="CO104" s="39"/>
      <c r="CP104" s="39"/>
      <c r="CQ104" s="39"/>
    </row>
    <row r="105" spans="1:95">
      <c r="A105" s="145">
        <v>100</v>
      </c>
      <c r="B105" s="147">
        <v>44133</v>
      </c>
      <c r="C105" t="s">
        <v>107</v>
      </c>
      <c r="D105" s="18" t="s">
        <v>223</v>
      </c>
      <c r="E105" t="s">
        <v>23</v>
      </c>
      <c r="F105" t="s">
        <v>86</v>
      </c>
      <c r="G105" s="39" t="s">
        <v>994</v>
      </c>
      <c r="H105" s="5"/>
      <c r="I105" s="39">
        <v>1</v>
      </c>
      <c r="J105" s="146"/>
      <c r="K105" s="39">
        <v>1</v>
      </c>
      <c r="L105" s="39">
        <v>1</v>
      </c>
      <c r="M105" s="20"/>
      <c r="N105" s="146"/>
      <c r="O105" s="39" t="s">
        <v>116</v>
      </c>
      <c r="P105" s="39" t="s">
        <v>73</v>
      </c>
      <c r="Q105" s="39"/>
      <c r="CA105" s="145"/>
      <c r="CB105" s="147"/>
      <c r="CD105" s="18"/>
      <c r="CG105" s="39"/>
      <c r="CH105" s="5"/>
      <c r="CI105" s="39"/>
      <c r="CJ105" s="146"/>
      <c r="CK105" s="39"/>
      <c r="CL105" s="39"/>
      <c r="CM105" s="20"/>
      <c r="CN105" s="146"/>
      <c r="CO105" s="39"/>
      <c r="CP105" s="39"/>
      <c r="CQ105" s="39"/>
    </row>
    <row r="106" spans="1:95">
      <c r="A106" s="145">
        <v>101</v>
      </c>
      <c r="B106" s="147">
        <v>44133</v>
      </c>
      <c r="C106" t="s">
        <v>105</v>
      </c>
      <c r="D106" s="18" t="s">
        <v>811</v>
      </c>
      <c r="E106" t="s">
        <v>23</v>
      </c>
      <c r="F106" t="s">
        <v>86</v>
      </c>
      <c r="G106" s="39" t="s">
        <v>995</v>
      </c>
      <c r="H106" s="5"/>
      <c r="I106" s="39">
        <v>1</v>
      </c>
      <c r="J106" s="146"/>
      <c r="L106" s="39"/>
      <c r="M106" s="20">
        <v>1</v>
      </c>
      <c r="N106" s="146"/>
      <c r="O106" s="39" t="s">
        <v>116</v>
      </c>
      <c r="P106" s="39" t="s">
        <v>73</v>
      </c>
      <c r="Q106" s="39"/>
      <c r="CA106" s="145"/>
      <c r="CB106" s="147"/>
      <c r="CD106" s="18"/>
      <c r="CG106" s="39"/>
      <c r="CH106" s="5"/>
      <c r="CI106" s="39"/>
      <c r="CJ106" s="146"/>
      <c r="CK106" s="39"/>
      <c r="CL106" s="39"/>
      <c r="CM106" s="20"/>
      <c r="CN106" s="146"/>
      <c r="CO106" s="39"/>
      <c r="CP106" s="39"/>
      <c r="CQ106" s="39"/>
    </row>
    <row r="107" spans="1:95">
      <c r="A107" s="145">
        <v>102</v>
      </c>
      <c r="B107" s="147">
        <v>44133</v>
      </c>
      <c r="C107" t="s">
        <v>111</v>
      </c>
      <c r="D107" s="18" t="s">
        <v>261</v>
      </c>
      <c r="E107" t="s">
        <v>23</v>
      </c>
      <c r="F107" t="s">
        <v>86</v>
      </c>
      <c r="G107" s="39" t="s">
        <v>996</v>
      </c>
      <c r="H107" s="5"/>
      <c r="I107" s="39">
        <v>1</v>
      </c>
      <c r="J107" s="146"/>
      <c r="K107" s="39">
        <v>1</v>
      </c>
      <c r="L107" s="39"/>
      <c r="M107" s="20"/>
      <c r="N107" s="146"/>
      <c r="O107" s="39" t="s">
        <v>116</v>
      </c>
      <c r="P107" s="39" t="s">
        <v>73</v>
      </c>
      <c r="Q107" s="39"/>
      <c r="CA107" s="145"/>
      <c r="CB107" s="147"/>
      <c r="CD107" s="18"/>
      <c r="CG107" s="39"/>
      <c r="CH107" s="5"/>
      <c r="CI107" s="39"/>
      <c r="CJ107" s="146"/>
      <c r="CK107" s="39"/>
      <c r="CL107" s="39"/>
      <c r="CM107" s="20"/>
      <c r="CN107" s="146"/>
      <c r="CO107" s="39"/>
      <c r="CP107" s="39"/>
      <c r="CQ107" s="39"/>
    </row>
    <row r="108" spans="1:95">
      <c r="A108" s="145">
        <v>103</v>
      </c>
      <c r="B108" s="147">
        <v>44133</v>
      </c>
      <c r="C108" t="s">
        <v>110</v>
      </c>
      <c r="D108" s="18" t="s">
        <v>997</v>
      </c>
      <c r="E108" t="s">
        <v>23</v>
      </c>
      <c r="F108" t="s">
        <v>86</v>
      </c>
      <c r="G108" s="39" t="s">
        <v>998</v>
      </c>
      <c r="H108" s="5"/>
      <c r="I108" s="39">
        <v>1</v>
      </c>
      <c r="J108" s="146"/>
      <c r="K108" s="39">
        <v>1</v>
      </c>
      <c r="L108" s="39"/>
      <c r="M108" s="20"/>
      <c r="N108" s="146"/>
      <c r="O108" s="39" t="s">
        <v>116</v>
      </c>
      <c r="P108" s="39" t="s">
        <v>73</v>
      </c>
      <c r="Q108" s="39"/>
      <c r="CA108" s="145"/>
      <c r="CB108" s="147"/>
      <c r="CD108" s="18"/>
      <c r="CG108" s="39"/>
      <c r="CH108" s="5"/>
      <c r="CI108" s="39"/>
      <c r="CJ108" s="146"/>
      <c r="CK108" s="39"/>
      <c r="CL108" s="39"/>
      <c r="CM108" s="20"/>
      <c r="CN108" s="146"/>
      <c r="CO108" s="39"/>
      <c r="CP108" s="39"/>
      <c r="CQ108" s="39"/>
    </row>
    <row r="109" spans="1:95">
      <c r="A109" s="145">
        <v>104</v>
      </c>
      <c r="B109" s="147">
        <v>44133</v>
      </c>
      <c r="C109" t="s">
        <v>111</v>
      </c>
      <c r="D109" s="18" t="s">
        <v>278</v>
      </c>
      <c r="E109" t="s">
        <v>23</v>
      </c>
      <c r="F109" t="s">
        <v>86</v>
      </c>
      <c r="G109" s="39" t="s">
        <v>999</v>
      </c>
      <c r="H109" s="5"/>
      <c r="I109" s="39">
        <v>1</v>
      </c>
      <c r="J109" s="146"/>
      <c r="K109" s="39">
        <v>1</v>
      </c>
      <c r="L109" s="39"/>
      <c r="M109" s="20"/>
      <c r="N109" s="146"/>
      <c r="O109" s="39" t="s">
        <v>116</v>
      </c>
      <c r="P109" s="39" t="s">
        <v>73</v>
      </c>
      <c r="Q109" s="39"/>
      <c r="CA109" s="145"/>
      <c r="CB109" s="147"/>
      <c r="CD109" s="18"/>
      <c r="CG109" s="39"/>
      <c r="CH109" s="5"/>
      <c r="CI109" s="39"/>
      <c r="CJ109" s="146"/>
      <c r="CK109" s="39"/>
      <c r="CL109" s="39"/>
      <c r="CM109" s="20"/>
      <c r="CN109" s="146"/>
      <c r="CO109" s="39"/>
      <c r="CP109" s="39"/>
      <c r="CQ109" s="39"/>
    </row>
    <row r="110" spans="1:95">
      <c r="A110" s="145">
        <v>105</v>
      </c>
      <c r="B110" s="147">
        <v>44133</v>
      </c>
      <c r="C110" t="s">
        <v>107</v>
      </c>
      <c r="D110" s="18" t="s">
        <v>299</v>
      </c>
      <c r="E110" t="s">
        <v>23</v>
      </c>
      <c r="F110" t="s">
        <v>86</v>
      </c>
      <c r="G110" s="39" t="s">
        <v>1000</v>
      </c>
      <c r="H110" s="5"/>
      <c r="I110" s="39">
        <v>1</v>
      </c>
      <c r="J110" s="146"/>
      <c r="K110" s="39">
        <v>1</v>
      </c>
      <c r="L110" s="39"/>
      <c r="M110" s="20"/>
      <c r="N110" s="146"/>
      <c r="O110" s="39" t="s">
        <v>116</v>
      </c>
      <c r="P110" s="39" t="s">
        <v>73</v>
      </c>
      <c r="Q110" s="39"/>
      <c r="CA110" s="145"/>
      <c r="CB110" s="147"/>
      <c r="CD110" s="18"/>
      <c r="CG110" s="39"/>
      <c r="CH110" s="5"/>
      <c r="CI110" s="39"/>
      <c r="CJ110" s="146"/>
      <c r="CK110" s="39"/>
      <c r="CL110" s="39"/>
      <c r="CM110" s="20"/>
      <c r="CN110" s="146"/>
      <c r="CO110" s="39"/>
      <c r="CP110" s="39"/>
      <c r="CQ110" s="39"/>
    </row>
    <row r="111" spans="1:95">
      <c r="A111" s="145">
        <v>106</v>
      </c>
      <c r="B111" s="147">
        <v>44133</v>
      </c>
      <c r="C111" t="s">
        <v>107</v>
      </c>
      <c r="D111" s="18" t="s">
        <v>211</v>
      </c>
      <c r="E111" t="s">
        <v>23</v>
      </c>
      <c r="F111" t="s">
        <v>86</v>
      </c>
      <c r="G111" s="39" t="s">
        <v>1001</v>
      </c>
      <c r="H111" s="5"/>
      <c r="I111" s="39">
        <v>1</v>
      </c>
      <c r="J111" s="146"/>
      <c r="K111" s="39">
        <v>1</v>
      </c>
      <c r="L111" s="39"/>
      <c r="M111" s="20"/>
      <c r="N111" s="146"/>
      <c r="O111" s="39" t="s">
        <v>116</v>
      </c>
      <c r="P111" s="39" t="s">
        <v>73</v>
      </c>
      <c r="Q111" s="39"/>
      <c r="CA111" s="145"/>
      <c r="CB111" s="147"/>
      <c r="CD111" s="18"/>
      <c r="CG111" s="39"/>
      <c r="CH111" s="5"/>
      <c r="CI111" s="39"/>
      <c r="CJ111" s="146"/>
      <c r="CK111" s="39"/>
      <c r="CL111" s="39"/>
      <c r="CM111" s="20"/>
      <c r="CN111" s="146"/>
      <c r="CO111" s="39"/>
      <c r="CP111" s="39"/>
      <c r="CQ111" s="39"/>
    </row>
    <row r="112" spans="1:95">
      <c r="A112" s="145">
        <v>107</v>
      </c>
      <c r="B112" s="147">
        <v>44133</v>
      </c>
      <c r="C112" t="s">
        <v>111</v>
      </c>
      <c r="D112" s="18" t="s">
        <v>277</v>
      </c>
      <c r="E112" t="s">
        <v>23</v>
      </c>
      <c r="F112" t="s">
        <v>86</v>
      </c>
      <c r="G112" s="39" t="s">
        <v>1002</v>
      </c>
      <c r="H112" s="5"/>
      <c r="I112" s="39">
        <v>1</v>
      </c>
      <c r="J112" s="146"/>
      <c r="K112" s="39">
        <v>1</v>
      </c>
      <c r="L112" s="39">
        <v>1</v>
      </c>
      <c r="M112" s="20"/>
      <c r="N112" s="146"/>
      <c r="O112" s="39" t="s">
        <v>116</v>
      </c>
      <c r="P112" s="39" t="s">
        <v>73</v>
      </c>
      <c r="Q112" s="39"/>
      <c r="CA112" s="145"/>
      <c r="CB112" s="147"/>
      <c r="CD112" s="18"/>
      <c r="CG112" s="39"/>
      <c r="CH112" s="5"/>
      <c r="CI112" s="39"/>
      <c r="CJ112" s="146"/>
      <c r="CK112" s="39"/>
      <c r="CL112" s="39"/>
      <c r="CM112" s="20"/>
      <c r="CN112" s="146"/>
      <c r="CO112" s="39"/>
      <c r="CP112" s="39"/>
      <c r="CQ112" s="39"/>
    </row>
    <row r="113" spans="1:95">
      <c r="A113" s="145">
        <v>108</v>
      </c>
      <c r="B113" s="147">
        <v>44133</v>
      </c>
      <c r="C113" t="s">
        <v>107</v>
      </c>
      <c r="D113" s="18" t="s">
        <v>1004</v>
      </c>
      <c r="E113" t="s">
        <v>23</v>
      </c>
      <c r="F113" t="s">
        <v>86</v>
      </c>
      <c r="G113" s="39" t="s">
        <v>1005</v>
      </c>
      <c r="H113" s="5"/>
      <c r="I113" s="39">
        <v>1</v>
      </c>
      <c r="J113" s="146"/>
      <c r="K113" s="39">
        <v>1</v>
      </c>
      <c r="L113" s="39"/>
      <c r="M113" s="20"/>
      <c r="N113" s="146"/>
      <c r="O113" s="39" t="s">
        <v>116</v>
      </c>
      <c r="P113" s="39" t="s">
        <v>73</v>
      </c>
      <c r="Q113" s="39"/>
      <c r="CA113" s="145"/>
      <c r="CB113" s="147"/>
      <c r="CD113" s="18"/>
      <c r="CG113" s="39"/>
      <c r="CH113" s="5"/>
      <c r="CI113" s="39"/>
      <c r="CJ113" s="146"/>
      <c r="CK113" s="39"/>
      <c r="CL113" s="39"/>
      <c r="CM113" s="20"/>
      <c r="CN113" s="146"/>
      <c r="CO113" s="39"/>
      <c r="CP113" s="39"/>
      <c r="CQ113" s="39"/>
    </row>
    <row r="114" spans="1:95">
      <c r="A114" s="145">
        <v>109</v>
      </c>
      <c r="B114" s="147">
        <v>44133</v>
      </c>
      <c r="C114" t="s">
        <v>107</v>
      </c>
      <c r="D114" s="18" t="s">
        <v>292</v>
      </c>
      <c r="E114" t="s">
        <v>23</v>
      </c>
      <c r="F114" t="s">
        <v>86</v>
      </c>
      <c r="G114" s="39" t="s">
        <v>1006</v>
      </c>
      <c r="H114" s="5"/>
      <c r="I114" s="39">
        <v>1</v>
      </c>
      <c r="J114" s="146"/>
      <c r="K114" s="39">
        <v>1</v>
      </c>
      <c r="L114" s="39"/>
      <c r="M114" s="20"/>
      <c r="N114" s="146"/>
      <c r="O114" s="39" t="s">
        <v>116</v>
      </c>
      <c r="P114" s="39" t="s">
        <v>73</v>
      </c>
      <c r="Q114" s="39"/>
      <c r="CA114" s="145"/>
      <c r="CB114" s="147"/>
      <c r="CD114" s="18"/>
      <c r="CG114" s="39"/>
      <c r="CH114" s="5"/>
      <c r="CI114" s="39"/>
      <c r="CJ114" s="146"/>
      <c r="CK114" s="39"/>
      <c r="CL114" s="39"/>
      <c r="CM114" s="20"/>
      <c r="CN114" s="146"/>
      <c r="CO114" s="39"/>
      <c r="CP114" s="39"/>
      <c r="CQ114" s="39"/>
    </row>
    <row r="115" spans="1:95">
      <c r="A115" s="145">
        <v>110</v>
      </c>
      <c r="B115" s="147">
        <v>44133</v>
      </c>
      <c r="C115" t="s">
        <v>26</v>
      </c>
      <c r="D115" s="18" t="s">
        <v>913</v>
      </c>
      <c r="E115" t="s">
        <v>21</v>
      </c>
      <c r="F115" t="s">
        <v>115</v>
      </c>
      <c r="G115" s="39" t="s">
        <v>1007</v>
      </c>
      <c r="H115" s="5"/>
      <c r="I115" s="39">
        <v>1</v>
      </c>
      <c r="J115" s="146"/>
      <c r="K115" s="39">
        <v>1</v>
      </c>
      <c r="L115" s="39"/>
      <c r="M115" s="20"/>
      <c r="N115" s="146"/>
      <c r="O115" s="39" t="s">
        <v>116</v>
      </c>
      <c r="P115" s="39" t="s">
        <v>73</v>
      </c>
      <c r="Q115" s="39"/>
      <c r="CA115" s="145"/>
      <c r="CB115" s="147"/>
      <c r="CD115" s="18"/>
      <c r="CG115" s="39"/>
      <c r="CH115" s="5"/>
      <c r="CI115" s="39"/>
      <c r="CJ115" s="146"/>
      <c r="CK115" s="39"/>
      <c r="CL115" s="39"/>
      <c r="CM115" s="20"/>
      <c r="CN115" s="146"/>
      <c r="CO115" s="39"/>
      <c r="CP115" s="39"/>
      <c r="CQ115" s="39"/>
    </row>
    <row r="116" spans="1:95">
      <c r="A116" s="145">
        <v>111</v>
      </c>
      <c r="B116" s="147">
        <v>44133</v>
      </c>
      <c r="C116" t="s">
        <v>99</v>
      </c>
      <c r="D116" s="18" t="s">
        <v>120</v>
      </c>
      <c r="E116" t="s">
        <v>82</v>
      </c>
      <c r="F116" t="s">
        <v>85</v>
      </c>
      <c r="G116" s="39" t="s">
        <v>1008</v>
      </c>
      <c r="H116" s="5"/>
      <c r="I116" s="39">
        <v>1</v>
      </c>
      <c r="J116" s="146"/>
      <c r="K116" s="39">
        <v>1</v>
      </c>
      <c r="L116" s="39"/>
      <c r="M116" s="20"/>
      <c r="N116" s="146"/>
      <c r="O116" s="39" t="s">
        <v>116</v>
      </c>
      <c r="P116" s="39" t="s">
        <v>73</v>
      </c>
      <c r="Q116" s="39"/>
      <c r="CA116" s="145"/>
      <c r="CB116" s="147"/>
      <c r="CD116" s="18"/>
      <c r="CG116" s="39"/>
      <c r="CH116" s="5"/>
      <c r="CI116" s="39"/>
      <c r="CJ116" s="146"/>
      <c r="CK116" s="39"/>
      <c r="CL116" s="39"/>
      <c r="CM116" s="20"/>
      <c r="CN116" s="146"/>
      <c r="CO116" s="39"/>
      <c r="CP116" s="39"/>
      <c r="CQ116" s="39"/>
    </row>
    <row r="117" spans="1:95">
      <c r="A117" s="145">
        <v>112</v>
      </c>
      <c r="B117" s="147">
        <v>44133</v>
      </c>
      <c r="C117" t="s">
        <v>99</v>
      </c>
      <c r="D117" s="18" t="s">
        <v>454</v>
      </c>
      <c r="E117" t="s">
        <v>82</v>
      </c>
      <c r="F117" t="s">
        <v>85</v>
      </c>
      <c r="G117" s="39" t="s">
        <v>1009</v>
      </c>
      <c r="H117" s="5"/>
      <c r="I117" s="39">
        <v>1</v>
      </c>
      <c r="J117" s="146"/>
      <c r="L117" s="39">
        <v>1</v>
      </c>
      <c r="M117" s="20"/>
      <c r="N117" s="146"/>
      <c r="O117" s="39" t="s">
        <v>116</v>
      </c>
      <c r="P117" s="39" t="s">
        <v>73</v>
      </c>
      <c r="Q117" s="39"/>
      <c r="CA117" s="145"/>
      <c r="CB117" s="147"/>
      <c r="CD117" s="18"/>
      <c r="CG117" s="39"/>
      <c r="CH117" s="5"/>
      <c r="CI117" s="39"/>
      <c r="CJ117" s="146"/>
      <c r="CK117" s="39"/>
      <c r="CL117" s="39"/>
      <c r="CM117" s="20"/>
      <c r="CN117" s="146"/>
      <c r="CO117" s="39"/>
      <c r="CP117" s="39"/>
      <c r="CQ117" s="39"/>
    </row>
    <row r="118" spans="1:95">
      <c r="A118" s="145">
        <v>113</v>
      </c>
      <c r="B118" s="147">
        <v>44133</v>
      </c>
      <c r="C118" t="s">
        <v>95</v>
      </c>
      <c r="D118" s="18" t="s">
        <v>691</v>
      </c>
      <c r="E118" t="s">
        <v>92</v>
      </c>
      <c r="F118" t="s">
        <v>84</v>
      </c>
      <c r="G118" s="39" t="s">
        <v>1010</v>
      </c>
      <c r="H118" s="5"/>
      <c r="J118" s="146">
        <v>1</v>
      </c>
      <c r="L118" s="39"/>
      <c r="M118" s="20">
        <v>1</v>
      </c>
      <c r="N118" s="146"/>
      <c r="O118" s="39" t="s">
        <v>116</v>
      </c>
      <c r="P118" s="39" t="s">
        <v>73</v>
      </c>
      <c r="Q118" s="39"/>
      <c r="CA118" s="145"/>
      <c r="CB118" s="147"/>
      <c r="CD118" s="18"/>
      <c r="CG118" s="39"/>
      <c r="CH118" s="5"/>
      <c r="CI118" s="39"/>
      <c r="CJ118" s="146"/>
      <c r="CK118" s="39"/>
      <c r="CL118" s="39"/>
      <c r="CM118" s="20"/>
      <c r="CN118" s="146"/>
      <c r="CO118" s="39"/>
      <c r="CP118" s="39"/>
      <c r="CQ118" s="39"/>
    </row>
    <row r="119" spans="1:95">
      <c r="A119" s="145">
        <v>114</v>
      </c>
      <c r="B119" s="147">
        <v>44133</v>
      </c>
      <c r="C119" t="s">
        <v>100</v>
      </c>
      <c r="D119" s="18" t="s">
        <v>1011</v>
      </c>
      <c r="E119" t="s">
        <v>82</v>
      </c>
      <c r="F119" t="s">
        <v>85</v>
      </c>
      <c r="G119" s="39" t="s">
        <v>1012</v>
      </c>
      <c r="H119" s="5"/>
      <c r="J119" s="146">
        <v>1</v>
      </c>
      <c r="L119" s="39">
        <v>1</v>
      </c>
      <c r="M119" s="20"/>
      <c r="N119" s="146"/>
      <c r="O119" s="39" t="s">
        <v>74</v>
      </c>
      <c r="P119" s="39" t="s">
        <v>73</v>
      </c>
      <c r="Q119" s="39"/>
      <c r="CA119" s="145"/>
      <c r="CB119" s="147"/>
      <c r="CD119" s="18"/>
      <c r="CG119" s="39"/>
      <c r="CH119" s="5"/>
      <c r="CI119" s="39"/>
      <c r="CJ119" s="146"/>
      <c r="CK119" s="39"/>
      <c r="CL119" s="39"/>
      <c r="CM119" s="20"/>
      <c r="CN119" s="146"/>
      <c r="CO119" s="39"/>
      <c r="CP119" s="39"/>
      <c r="CQ119" s="39"/>
    </row>
    <row r="120" spans="1:95">
      <c r="A120" s="145">
        <v>115</v>
      </c>
      <c r="B120" s="147">
        <v>44133</v>
      </c>
      <c r="C120" t="s">
        <v>744</v>
      </c>
      <c r="D120" s="18" t="s">
        <v>916</v>
      </c>
      <c r="E120" t="s">
        <v>23</v>
      </c>
      <c r="F120" t="s">
        <v>745</v>
      </c>
      <c r="G120" s="39" t="s">
        <v>1013</v>
      </c>
      <c r="H120" s="5"/>
      <c r="J120" s="146">
        <v>1</v>
      </c>
      <c r="K120" s="39">
        <v>1</v>
      </c>
      <c r="L120" s="39"/>
      <c r="M120" s="20"/>
      <c r="N120" s="146"/>
      <c r="O120" s="39" t="s">
        <v>74</v>
      </c>
      <c r="P120" s="39" t="s">
        <v>73</v>
      </c>
      <c r="Q120" s="39"/>
      <c r="CA120" s="145"/>
      <c r="CB120" s="147"/>
      <c r="CD120" s="18"/>
      <c r="CG120" s="39"/>
      <c r="CH120" s="5"/>
      <c r="CI120" s="39"/>
      <c r="CJ120" s="146"/>
      <c r="CK120" s="39"/>
      <c r="CL120" s="39"/>
      <c r="CM120" s="20"/>
      <c r="CN120" s="146"/>
      <c r="CO120" s="39"/>
      <c r="CP120" s="39"/>
      <c r="CQ120" s="39"/>
    </row>
    <row r="121" spans="1:95">
      <c r="A121" s="145">
        <v>116</v>
      </c>
      <c r="B121" s="147">
        <v>44134</v>
      </c>
      <c r="C121" t="s">
        <v>109</v>
      </c>
      <c r="D121" s="18" t="s">
        <v>781</v>
      </c>
      <c r="E121" t="s">
        <v>23</v>
      </c>
      <c r="F121" t="s">
        <v>86</v>
      </c>
      <c r="G121" s="39" t="s">
        <v>1014</v>
      </c>
      <c r="H121" s="5"/>
      <c r="I121" s="39">
        <v>1</v>
      </c>
      <c r="J121" s="146"/>
      <c r="K121" s="39">
        <v>1</v>
      </c>
      <c r="L121" s="39">
        <v>1</v>
      </c>
      <c r="M121" s="20"/>
      <c r="N121" s="146"/>
      <c r="O121" s="39" t="s">
        <v>116</v>
      </c>
      <c r="P121" s="39" t="s">
        <v>73</v>
      </c>
      <c r="Q121" s="39"/>
      <c r="CA121" s="145"/>
      <c r="CB121" s="147"/>
      <c r="CD121" s="18"/>
      <c r="CG121" s="39"/>
      <c r="CH121" s="5"/>
      <c r="CI121" s="39"/>
      <c r="CJ121" s="146"/>
      <c r="CK121" s="39"/>
      <c r="CL121" s="39"/>
      <c r="CM121" s="20"/>
      <c r="CN121" s="146"/>
      <c r="CO121" s="39"/>
      <c r="CP121" s="39"/>
      <c r="CQ121" s="39"/>
    </row>
    <row r="122" spans="1:95">
      <c r="A122" s="145">
        <v>117</v>
      </c>
      <c r="B122" s="147">
        <v>44134</v>
      </c>
      <c r="C122" t="s">
        <v>879</v>
      </c>
      <c r="D122" s="18" t="s">
        <v>968</v>
      </c>
      <c r="E122" t="s">
        <v>23</v>
      </c>
      <c r="F122" t="s">
        <v>743</v>
      </c>
      <c r="G122" s="39" t="s">
        <v>1015</v>
      </c>
      <c r="H122" s="5"/>
      <c r="I122" s="39">
        <v>1</v>
      </c>
      <c r="J122" s="146"/>
      <c r="K122" s="39">
        <v>1</v>
      </c>
      <c r="L122" s="39"/>
      <c r="M122" s="20"/>
      <c r="N122" s="146"/>
      <c r="O122" s="39" t="s">
        <v>116</v>
      </c>
      <c r="P122" s="39" t="s">
        <v>73</v>
      </c>
      <c r="Q122" s="39"/>
      <c r="CA122" s="145"/>
      <c r="CB122" s="147"/>
      <c r="CD122" s="18"/>
      <c r="CG122" s="39"/>
      <c r="CH122" s="5"/>
      <c r="CI122" s="39"/>
      <c r="CJ122" s="146"/>
      <c r="CK122" s="39"/>
      <c r="CL122" s="39"/>
      <c r="CM122" s="20"/>
      <c r="CN122" s="146"/>
      <c r="CO122" s="39"/>
      <c r="CP122" s="39"/>
      <c r="CQ122" s="39"/>
    </row>
    <row r="123" spans="1:95">
      <c r="A123" s="145">
        <v>118</v>
      </c>
      <c r="B123" s="147">
        <v>44134</v>
      </c>
      <c r="C123" t="s">
        <v>744</v>
      </c>
      <c r="D123" s="18" t="s">
        <v>758</v>
      </c>
      <c r="E123" t="s">
        <v>23</v>
      </c>
      <c r="F123" t="s">
        <v>745</v>
      </c>
      <c r="G123" s="39" t="s">
        <v>1016</v>
      </c>
      <c r="H123" s="5"/>
      <c r="J123" s="146">
        <v>1</v>
      </c>
      <c r="L123" s="39">
        <v>1</v>
      </c>
      <c r="M123" s="20"/>
      <c r="N123" s="146"/>
      <c r="O123" s="39" t="s">
        <v>116</v>
      </c>
      <c r="P123" s="39" t="s">
        <v>73</v>
      </c>
      <c r="Q123" s="39"/>
      <c r="CA123" s="145"/>
      <c r="CB123" s="147"/>
      <c r="CD123" s="18"/>
      <c r="CG123" s="39"/>
      <c r="CH123" s="5"/>
      <c r="CI123" s="39"/>
      <c r="CJ123" s="146"/>
      <c r="CK123" s="39"/>
      <c r="CL123" s="39"/>
      <c r="CM123" s="20"/>
      <c r="CN123" s="146"/>
      <c r="CO123" s="39"/>
      <c r="CP123" s="39"/>
      <c r="CQ123" s="39"/>
    </row>
    <row r="124" spans="1:95">
      <c r="A124" s="145">
        <v>119</v>
      </c>
      <c r="B124" s="147">
        <v>44134</v>
      </c>
      <c r="C124" t="s">
        <v>744</v>
      </c>
      <c r="D124" s="18" t="s">
        <v>916</v>
      </c>
      <c r="E124" t="s">
        <v>23</v>
      </c>
      <c r="F124" t="s">
        <v>745</v>
      </c>
      <c r="G124" s="39" t="s">
        <v>1017</v>
      </c>
      <c r="H124" s="5"/>
      <c r="J124" s="146">
        <v>1</v>
      </c>
      <c r="K124" s="39">
        <v>1</v>
      </c>
      <c r="L124" s="39"/>
      <c r="M124" s="20"/>
      <c r="N124" s="146"/>
      <c r="O124" s="39" t="s">
        <v>116</v>
      </c>
      <c r="P124" s="39" t="s">
        <v>73</v>
      </c>
      <c r="Q124" s="39"/>
      <c r="CA124" s="145"/>
      <c r="CB124" s="147"/>
      <c r="CD124" s="18"/>
      <c r="CG124" s="39"/>
      <c r="CH124" s="5"/>
      <c r="CI124" s="39"/>
      <c r="CJ124" s="146"/>
      <c r="CK124" s="39"/>
      <c r="CL124" s="39"/>
      <c r="CM124" s="20"/>
      <c r="CN124" s="146"/>
      <c r="CO124" s="39"/>
      <c r="CP124" s="39"/>
      <c r="CQ124" s="39"/>
    </row>
    <row r="125" spans="1:95">
      <c r="A125" s="145">
        <v>120</v>
      </c>
      <c r="B125" s="147">
        <v>44138</v>
      </c>
      <c r="C125" t="s">
        <v>879</v>
      </c>
      <c r="D125" s="18" t="s">
        <v>968</v>
      </c>
      <c r="E125" t="s">
        <v>23</v>
      </c>
      <c r="F125" t="s">
        <v>743</v>
      </c>
      <c r="G125" s="39" t="s">
        <v>1018</v>
      </c>
      <c r="H125" s="5"/>
      <c r="I125" s="39">
        <v>1</v>
      </c>
      <c r="J125" s="146"/>
      <c r="K125" s="39">
        <v>1</v>
      </c>
      <c r="L125" s="39"/>
      <c r="M125" s="20"/>
      <c r="N125" s="146"/>
      <c r="O125" s="39" t="s">
        <v>116</v>
      </c>
      <c r="P125" s="39" t="s">
        <v>73</v>
      </c>
      <c r="Q125" s="39"/>
      <c r="CA125" s="145"/>
      <c r="CB125" s="147"/>
      <c r="CD125" s="18"/>
      <c r="CG125" s="39"/>
      <c r="CH125" s="5"/>
      <c r="CI125" s="39"/>
      <c r="CJ125" s="146"/>
      <c r="CK125" s="39"/>
      <c r="CL125" s="39"/>
      <c r="CM125" s="20"/>
      <c r="CN125" s="146"/>
      <c r="CO125" s="39"/>
      <c r="CP125" s="39"/>
      <c r="CQ125" s="39"/>
    </row>
    <row r="126" spans="1:95">
      <c r="A126" s="145">
        <v>121</v>
      </c>
      <c r="B126" s="147">
        <v>44138</v>
      </c>
      <c r="C126" t="s">
        <v>111</v>
      </c>
      <c r="D126" s="18" t="s">
        <v>278</v>
      </c>
      <c r="E126" t="s">
        <v>23</v>
      </c>
      <c r="F126" t="s">
        <v>86</v>
      </c>
      <c r="G126" s="39" t="s">
        <v>1019</v>
      </c>
      <c r="H126" s="5"/>
      <c r="I126" s="39">
        <v>1</v>
      </c>
      <c r="J126" s="146"/>
      <c r="K126" s="39">
        <v>1</v>
      </c>
      <c r="L126" s="39"/>
      <c r="M126" s="20"/>
      <c r="N126" s="146"/>
      <c r="O126" s="39" t="s">
        <v>116</v>
      </c>
      <c r="P126" s="39" t="s">
        <v>73</v>
      </c>
      <c r="Q126" s="39"/>
      <c r="CA126" s="145"/>
      <c r="CB126" s="147"/>
      <c r="CD126" s="18"/>
      <c r="CG126" s="39"/>
      <c r="CH126" s="5"/>
      <c r="CI126" s="39"/>
      <c r="CJ126" s="146"/>
      <c r="CK126" s="39"/>
      <c r="CL126" s="39"/>
      <c r="CM126" s="20"/>
      <c r="CN126" s="146"/>
      <c r="CO126" s="39"/>
      <c r="CP126" s="39"/>
      <c r="CQ126" s="39"/>
    </row>
    <row r="127" spans="1:95">
      <c r="A127" s="145">
        <v>122</v>
      </c>
      <c r="B127" s="147">
        <v>44138</v>
      </c>
      <c r="C127" t="s">
        <v>99</v>
      </c>
      <c r="D127" s="18" t="s">
        <v>793</v>
      </c>
      <c r="E127" t="s">
        <v>82</v>
      </c>
      <c r="F127" t="s">
        <v>85</v>
      </c>
      <c r="G127" s="39" t="s">
        <v>1020</v>
      </c>
      <c r="H127" s="5"/>
      <c r="I127" s="39">
        <v>1</v>
      </c>
      <c r="J127" s="146"/>
      <c r="K127" s="39">
        <v>1</v>
      </c>
      <c r="L127" s="39">
        <v>1</v>
      </c>
      <c r="M127" s="20"/>
      <c r="N127" s="146"/>
      <c r="O127" s="39" t="s">
        <v>116</v>
      </c>
      <c r="P127" s="39" t="s">
        <v>73</v>
      </c>
      <c r="Q127" s="39"/>
      <c r="CA127" s="145"/>
      <c r="CB127" s="147"/>
      <c r="CD127" s="18"/>
      <c r="CG127" s="39"/>
      <c r="CH127" s="5"/>
      <c r="CI127" s="39"/>
      <c r="CJ127" s="146"/>
      <c r="CK127" s="39"/>
      <c r="CL127" s="39"/>
      <c r="CM127" s="20"/>
      <c r="CN127" s="146"/>
      <c r="CO127" s="39"/>
      <c r="CP127" s="39"/>
      <c r="CQ127" s="39"/>
    </row>
    <row r="128" spans="1:95">
      <c r="A128" s="145">
        <v>123</v>
      </c>
      <c r="B128" s="147">
        <v>44138</v>
      </c>
      <c r="C128" t="s">
        <v>99</v>
      </c>
      <c r="D128" s="18" t="s">
        <v>120</v>
      </c>
      <c r="E128" t="s">
        <v>82</v>
      </c>
      <c r="F128" t="s">
        <v>85</v>
      </c>
      <c r="G128" s="39" t="s">
        <v>1021</v>
      </c>
      <c r="H128" s="5"/>
      <c r="I128" s="39">
        <v>1</v>
      </c>
      <c r="J128" s="146"/>
      <c r="K128" s="39">
        <v>1</v>
      </c>
      <c r="L128" s="39"/>
      <c r="M128" s="20"/>
      <c r="N128" s="146"/>
      <c r="O128" s="39" t="s">
        <v>74</v>
      </c>
      <c r="P128" s="39" t="s">
        <v>73</v>
      </c>
      <c r="Q128" s="39"/>
      <c r="CA128" s="145"/>
      <c r="CB128" s="147"/>
      <c r="CD128" s="18"/>
      <c r="CG128" s="39"/>
      <c r="CH128" s="5"/>
      <c r="CI128" s="39"/>
      <c r="CJ128" s="146"/>
      <c r="CK128" s="39"/>
      <c r="CL128" s="39"/>
      <c r="CM128" s="20"/>
      <c r="CN128" s="146"/>
      <c r="CO128" s="39"/>
      <c r="CP128" s="39"/>
      <c r="CQ128" s="39"/>
    </row>
    <row r="129" spans="1:95">
      <c r="A129" s="145">
        <v>124</v>
      </c>
      <c r="B129" s="147">
        <v>44138</v>
      </c>
      <c r="C129" t="s">
        <v>99</v>
      </c>
      <c r="D129" s="18" t="s">
        <v>454</v>
      </c>
      <c r="E129" t="s">
        <v>82</v>
      </c>
      <c r="F129" t="s">
        <v>85</v>
      </c>
      <c r="G129" s="39" t="s">
        <v>1022</v>
      </c>
      <c r="H129" s="5"/>
      <c r="J129" s="146">
        <v>1</v>
      </c>
      <c r="K129" s="39">
        <v>1</v>
      </c>
      <c r="L129" s="39"/>
      <c r="M129" s="20"/>
      <c r="N129" s="146"/>
      <c r="O129" s="39" t="s">
        <v>74</v>
      </c>
      <c r="P129" s="39" t="s">
        <v>73</v>
      </c>
      <c r="Q129" s="39"/>
      <c r="CA129" s="145"/>
      <c r="CB129" s="147"/>
      <c r="CD129" s="18"/>
      <c r="CG129" s="39"/>
      <c r="CH129" s="5"/>
      <c r="CI129" s="39"/>
      <c r="CJ129" s="146"/>
      <c r="CK129" s="39"/>
      <c r="CL129" s="39"/>
      <c r="CM129" s="20"/>
      <c r="CN129" s="146"/>
      <c r="CO129" s="39"/>
      <c r="CP129" s="39"/>
      <c r="CQ129" s="39"/>
    </row>
    <row r="130" spans="1:95">
      <c r="A130" s="145">
        <v>125</v>
      </c>
      <c r="B130" s="147">
        <v>44138</v>
      </c>
      <c r="C130" t="s">
        <v>99</v>
      </c>
      <c r="D130" s="18" t="s">
        <v>155</v>
      </c>
      <c r="E130" t="s">
        <v>82</v>
      </c>
      <c r="F130" t="s">
        <v>85</v>
      </c>
      <c r="G130" s="39" t="s">
        <v>1023</v>
      </c>
      <c r="H130" s="5"/>
      <c r="J130" s="146">
        <v>1</v>
      </c>
      <c r="L130" s="39">
        <v>1</v>
      </c>
      <c r="M130" s="20"/>
      <c r="N130" s="146"/>
      <c r="O130" s="39" t="s">
        <v>74</v>
      </c>
      <c r="P130" s="39" t="s">
        <v>73</v>
      </c>
      <c r="Q130" s="39"/>
      <c r="CA130" s="145"/>
      <c r="CB130" s="147"/>
      <c r="CD130" s="18"/>
      <c r="CG130" s="39"/>
      <c r="CH130" s="5"/>
      <c r="CI130" s="39"/>
      <c r="CJ130" s="146"/>
      <c r="CK130" s="39"/>
      <c r="CL130" s="39"/>
      <c r="CM130" s="20"/>
      <c r="CN130" s="146"/>
      <c r="CO130" s="39"/>
      <c r="CP130" s="39"/>
      <c r="CQ130" s="39"/>
    </row>
    <row r="131" spans="1:95">
      <c r="A131" s="145">
        <v>126</v>
      </c>
      <c r="B131" s="147">
        <v>44138</v>
      </c>
      <c r="C131" t="s">
        <v>744</v>
      </c>
      <c r="D131" s="18" t="s">
        <v>916</v>
      </c>
      <c r="E131" t="s">
        <v>23</v>
      </c>
      <c r="F131" t="s">
        <v>745</v>
      </c>
      <c r="G131" s="39" t="s">
        <v>1024</v>
      </c>
      <c r="H131" s="5"/>
      <c r="J131" s="146">
        <v>1</v>
      </c>
      <c r="K131" s="39">
        <v>1</v>
      </c>
      <c r="L131" s="39"/>
      <c r="M131" s="20"/>
      <c r="N131" s="146"/>
      <c r="O131" s="39" t="s">
        <v>74</v>
      </c>
      <c r="P131" s="39" t="s">
        <v>73</v>
      </c>
      <c r="Q131" s="39"/>
      <c r="CA131" s="145"/>
      <c r="CB131" s="147"/>
      <c r="CD131" s="18"/>
      <c r="CG131" s="39"/>
      <c r="CH131" s="5"/>
      <c r="CI131" s="39"/>
      <c r="CJ131" s="146"/>
      <c r="CK131" s="39"/>
      <c r="CL131" s="39"/>
      <c r="CM131" s="20"/>
      <c r="CN131" s="146"/>
      <c r="CO131" s="39"/>
      <c r="CP131" s="39"/>
      <c r="CQ131" s="39"/>
    </row>
    <row r="132" spans="1:95">
      <c r="A132" s="145">
        <v>127</v>
      </c>
      <c r="B132" s="147">
        <v>44138</v>
      </c>
      <c r="C132" t="s">
        <v>876</v>
      </c>
      <c r="D132" s="18" t="s">
        <v>755</v>
      </c>
      <c r="E132" t="s">
        <v>23</v>
      </c>
      <c r="F132" t="s">
        <v>745</v>
      </c>
      <c r="G132" s="39" t="s">
        <v>1025</v>
      </c>
      <c r="H132" s="5"/>
      <c r="J132" s="146">
        <v>1</v>
      </c>
      <c r="L132" s="39">
        <v>1</v>
      </c>
      <c r="M132" s="20"/>
      <c r="N132" s="146"/>
      <c r="O132" s="39" t="s">
        <v>74</v>
      </c>
      <c r="P132" s="39" t="s">
        <v>73</v>
      </c>
      <c r="Q132" s="39"/>
      <c r="CA132" s="145"/>
      <c r="CB132" s="147"/>
      <c r="CD132" s="18"/>
      <c r="CG132" s="39"/>
      <c r="CH132" s="5"/>
      <c r="CI132" s="39"/>
      <c r="CJ132" s="146"/>
      <c r="CK132" s="39"/>
      <c r="CL132" s="39"/>
      <c r="CM132" s="20"/>
      <c r="CN132" s="146"/>
      <c r="CO132" s="39"/>
      <c r="CP132" s="39"/>
      <c r="CQ132" s="39"/>
    </row>
    <row r="133" spans="1:95">
      <c r="A133" s="145">
        <v>128</v>
      </c>
      <c r="B133" s="147">
        <v>44139</v>
      </c>
      <c r="C133" t="s">
        <v>875</v>
      </c>
      <c r="D133" s="18" t="s">
        <v>561</v>
      </c>
      <c r="E133" t="s">
        <v>23</v>
      </c>
      <c r="F133" t="s">
        <v>446</v>
      </c>
      <c r="G133" s="39" t="s">
        <v>1026</v>
      </c>
      <c r="H133" s="5"/>
      <c r="I133" s="39">
        <v>1</v>
      </c>
      <c r="J133" s="146"/>
      <c r="K133" s="39">
        <v>1</v>
      </c>
      <c r="L133" s="39"/>
      <c r="M133" s="20"/>
      <c r="N133" s="146"/>
      <c r="O133" s="39" t="s">
        <v>116</v>
      </c>
      <c r="P133" s="39" t="s">
        <v>73</v>
      </c>
      <c r="Q133" s="39"/>
      <c r="CA133" s="145"/>
      <c r="CB133" s="147"/>
      <c r="CD133" s="18"/>
      <c r="CG133" s="39"/>
      <c r="CH133" s="5"/>
      <c r="CI133" s="39"/>
      <c r="CJ133" s="146"/>
      <c r="CK133" s="39"/>
      <c r="CL133" s="39"/>
      <c r="CM133" s="20"/>
      <c r="CN133" s="146"/>
      <c r="CO133" s="39"/>
      <c r="CP133" s="39"/>
      <c r="CQ133" s="39"/>
    </row>
    <row r="134" spans="1:95">
      <c r="A134" s="145">
        <v>129</v>
      </c>
      <c r="B134" s="147">
        <v>44139</v>
      </c>
      <c r="C134" t="s">
        <v>111</v>
      </c>
      <c r="D134" s="18" t="s">
        <v>278</v>
      </c>
      <c r="E134" t="s">
        <v>23</v>
      </c>
      <c r="F134" t="s">
        <v>86</v>
      </c>
      <c r="G134" s="39" t="s">
        <v>1027</v>
      </c>
      <c r="H134" s="5"/>
      <c r="I134" s="39">
        <v>1</v>
      </c>
      <c r="J134" s="146"/>
      <c r="K134" s="39">
        <v>1</v>
      </c>
      <c r="L134" s="39"/>
      <c r="M134" s="20"/>
      <c r="N134" s="146"/>
      <c r="O134" s="39" t="s">
        <v>116</v>
      </c>
      <c r="P134" s="39" t="s">
        <v>73</v>
      </c>
      <c r="Q134" s="39"/>
      <c r="CA134" s="145"/>
      <c r="CB134" s="147"/>
      <c r="CD134" s="18"/>
      <c r="CG134" s="39"/>
      <c r="CH134" s="5"/>
      <c r="CI134" s="39"/>
      <c r="CJ134" s="146"/>
      <c r="CK134" s="39"/>
      <c r="CL134" s="39"/>
      <c r="CM134" s="20"/>
      <c r="CN134" s="146"/>
      <c r="CO134" s="39"/>
      <c r="CP134" s="39"/>
      <c r="CQ134" s="39"/>
    </row>
    <row r="135" spans="1:95">
      <c r="A135" s="145">
        <v>130</v>
      </c>
      <c r="B135" s="147">
        <v>44139</v>
      </c>
      <c r="C135" t="s">
        <v>26</v>
      </c>
      <c r="D135" s="18" t="s">
        <v>913</v>
      </c>
      <c r="E135" t="s">
        <v>21</v>
      </c>
      <c r="F135" t="s">
        <v>115</v>
      </c>
      <c r="G135" s="39" t="s">
        <v>1028</v>
      </c>
      <c r="H135" s="5"/>
      <c r="J135" s="146">
        <v>1</v>
      </c>
      <c r="K135" s="39">
        <v>1</v>
      </c>
      <c r="L135" s="39"/>
      <c r="M135" s="20"/>
      <c r="N135" s="146"/>
      <c r="O135" s="39" t="s">
        <v>116</v>
      </c>
      <c r="P135" s="39" t="s">
        <v>73</v>
      </c>
      <c r="Q135" s="39"/>
      <c r="CA135" s="145"/>
      <c r="CB135" s="147"/>
      <c r="CD135" s="18"/>
      <c r="CG135" s="39"/>
      <c r="CH135" s="5"/>
      <c r="CI135" s="39"/>
      <c r="CJ135" s="146"/>
      <c r="CK135" s="39"/>
      <c r="CL135" s="39"/>
      <c r="CM135" s="20"/>
      <c r="CN135" s="146"/>
      <c r="CO135" s="39"/>
      <c r="CP135" s="39"/>
      <c r="CQ135" s="39"/>
    </row>
    <row r="136" spans="1:95">
      <c r="A136" s="145">
        <v>131</v>
      </c>
      <c r="B136" s="147">
        <v>44139</v>
      </c>
      <c r="C136" t="s">
        <v>110</v>
      </c>
      <c r="D136" s="18" t="s">
        <v>819</v>
      </c>
      <c r="E136" t="s">
        <v>23</v>
      </c>
      <c r="F136" t="s">
        <v>86</v>
      </c>
      <c r="G136" s="39" t="s">
        <v>1029</v>
      </c>
      <c r="H136" s="5"/>
      <c r="J136" s="146">
        <v>1</v>
      </c>
      <c r="K136" s="39">
        <v>1</v>
      </c>
      <c r="L136" s="39"/>
      <c r="M136" s="20"/>
      <c r="N136" s="146"/>
      <c r="O136" s="39" t="s">
        <v>116</v>
      </c>
      <c r="P136" s="39" t="s">
        <v>73</v>
      </c>
      <c r="Q136" s="39"/>
      <c r="CA136" s="145"/>
      <c r="CB136" s="147"/>
      <c r="CD136" s="18"/>
      <c r="CG136" s="39"/>
      <c r="CH136" s="5"/>
      <c r="CI136" s="39"/>
      <c r="CJ136" s="146"/>
      <c r="CK136" s="39"/>
      <c r="CL136" s="39"/>
      <c r="CM136" s="20"/>
      <c r="CN136" s="146"/>
      <c r="CO136" s="39"/>
      <c r="CP136" s="39"/>
      <c r="CQ136" s="39"/>
    </row>
    <row r="137" spans="1:95">
      <c r="A137" s="145">
        <v>132</v>
      </c>
      <c r="B137" s="147">
        <v>44139</v>
      </c>
      <c r="C137" t="s">
        <v>744</v>
      </c>
      <c r="D137" s="18" t="s">
        <v>916</v>
      </c>
      <c r="E137" t="s">
        <v>23</v>
      </c>
      <c r="F137" t="s">
        <v>745</v>
      </c>
      <c r="G137" s="39" t="s">
        <v>1030</v>
      </c>
      <c r="H137" s="5"/>
      <c r="J137" s="146">
        <v>1</v>
      </c>
      <c r="K137" s="39">
        <v>1</v>
      </c>
      <c r="L137" s="39"/>
      <c r="M137" s="20"/>
      <c r="N137" s="146"/>
      <c r="O137" s="39" t="s">
        <v>116</v>
      </c>
      <c r="P137" s="39" t="s">
        <v>73</v>
      </c>
      <c r="Q137" s="39"/>
      <c r="CA137" s="145"/>
      <c r="CB137" s="147"/>
      <c r="CD137" s="18"/>
      <c r="CG137" s="39"/>
      <c r="CH137" s="5"/>
      <c r="CI137" s="39"/>
      <c r="CJ137" s="146"/>
      <c r="CK137" s="39"/>
      <c r="CL137" s="39"/>
      <c r="CM137" s="20"/>
      <c r="CN137" s="146"/>
      <c r="CO137" s="39"/>
      <c r="CP137" s="39"/>
      <c r="CQ137" s="39"/>
    </row>
    <row r="138" spans="1:95">
      <c r="A138" s="145">
        <v>133</v>
      </c>
      <c r="B138" s="147">
        <v>44140</v>
      </c>
      <c r="C138" t="s">
        <v>107</v>
      </c>
      <c r="D138" s="18" t="s">
        <v>223</v>
      </c>
      <c r="E138" t="s">
        <v>23</v>
      </c>
      <c r="F138" t="s">
        <v>86</v>
      </c>
      <c r="G138" s="39" t="s">
        <v>1031</v>
      </c>
      <c r="H138" s="5"/>
      <c r="I138" s="39">
        <v>1</v>
      </c>
      <c r="J138" s="146"/>
      <c r="K138" s="39">
        <v>1</v>
      </c>
      <c r="L138" s="39">
        <v>1</v>
      </c>
      <c r="M138" s="20"/>
      <c r="N138" s="146"/>
      <c r="O138" s="39" t="s">
        <v>116</v>
      </c>
      <c r="P138" s="39" t="s">
        <v>73</v>
      </c>
      <c r="Q138" s="39"/>
      <c r="CA138" s="145"/>
      <c r="CB138" s="147"/>
      <c r="CD138" s="18"/>
      <c r="CG138" s="39"/>
      <c r="CH138" s="5"/>
      <c r="CI138" s="39"/>
      <c r="CJ138" s="146"/>
      <c r="CK138" s="39"/>
      <c r="CL138" s="39"/>
      <c r="CM138" s="20"/>
      <c r="CN138" s="146"/>
      <c r="CO138" s="39"/>
      <c r="CP138" s="39"/>
      <c r="CQ138" s="39"/>
    </row>
    <row r="139" spans="1:95">
      <c r="A139" s="145">
        <v>134</v>
      </c>
      <c r="B139" s="147">
        <v>44140</v>
      </c>
      <c r="C139" t="s">
        <v>106</v>
      </c>
      <c r="D139" s="18" t="s">
        <v>749</v>
      </c>
      <c r="E139" t="s">
        <v>23</v>
      </c>
      <c r="F139" t="s">
        <v>86</v>
      </c>
      <c r="G139" s="39" t="s">
        <v>1032</v>
      </c>
      <c r="H139" s="5"/>
      <c r="I139" s="39">
        <v>1</v>
      </c>
      <c r="J139" s="146"/>
      <c r="K139" s="39">
        <v>1</v>
      </c>
      <c r="L139" s="39"/>
      <c r="M139" s="20"/>
      <c r="N139" s="146"/>
      <c r="O139" s="39" t="s">
        <v>116</v>
      </c>
      <c r="P139" s="39" t="s">
        <v>73</v>
      </c>
      <c r="Q139" s="39"/>
      <c r="CA139" s="145"/>
      <c r="CB139" s="147"/>
      <c r="CD139" s="18"/>
      <c r="CG139" s="39"/>
      <c r="CH139" s="5"/>
      <c r="CI139" s="39"/>
      <c r="CJ139" s="146"/>
      <c r="CK139" s="39"/>
      <c r="CL139" s="39"/>
      <c r="CM139" s="20"/>
      <c r="CN139" s="146"/>
      <c r="CO139" s="39"/>
      <c r="CP139" s="39"/>
      <c r="CQ139" s="39"/>
    </row>
    <row r="140" spans="1:95">
      <c r="A140" s="145">
        <v>135</v>
      </c>
      <c r="B140" s="147">
        <v>44140</v>
      </c>
      <c r="C140" t="s">
        <v>112</v>
      </c>
      <c r="D140" s="18" t="s">
        <v>1033</v>
      </c>
      <c r="E140" t="s">
        <v>22</v>
      </c>
      <c r="F140" t="s">
        <v>87</v>
      </c>
      <c r="G140" s="39" t="s">
        <v>1034</v>
      </c>
      <c r="H140" s="5"/>
      <c r="I140" s="39">
        <v>1</v>
      </c>
      <c r="J140" s="146"/>
      <c r="K140" s="39">
        <v>1</v>
      </c>
      <c r="L140" s="39"/>
      <c r="M140" s="20"/>
      <c r="N140" s="146"/>
      <c r="O140" s="39" t="s">
        <v>116</v>
      </c>
      <c r="P140" s="39" t="s">
        <v>73</v>
      </c>
      <c r="Q140" s="39"/>
      <c r="CA140" s="145"/>
      <c r="CB140" s="147"/>
      <c r="CD140" s="18"/>
      <c r="CG140" s="39"/>
      <c r="CH140" s="5"/>
      <c r="CI140" s="39"/>
      <c r="CJ140" s="146"/>
      <c r="CK140" s="39"/>
      <c r="CL140" s="39"/>
      <c r="CM140" s="20"/>
      <c r="CN140" s="146"/>
      <c r="CO140" s="39"/>
      <c r="CP140" s="39"/>
      <c r="CQ140" s="39"/>
    </row>
    <row r="141" spans="1:95">
      <c r="A141" s="145">
        <v>136</v>
      </c>
      <c r="B141" s="147">
        <v>44140</v>
      </c>
      <c r="C141" t="s">
        <v>26</v>
      </c>
      <c r="D141" s="18" t="s">
        <v>1035</v>
      </c>
      <c r="E141" t="s">
        <v>21</v>
      </c>
      <c r="F141" t="s">
        <v>115</v>
      </c>
      <c r="G141" s="39" t="s">
        <v>1036</v>
      </c>
      <c r="H141" s="5"/>
      <c r="I141" s="39">
        <v>1</v>
      </c>
      <c r="J141" s="146"/>
      <c r="K141" s="39">
        <v>1</v>
      </c>
      <c r="L141" s="39"/>
      <c r="M141" s="20"/>
      <c r="N141" s="146"/>
      <c r="O141" s="39" t="s">
        <v>116</v>
      </c>
      <c r="P141" s="39" t="s">
        <v>73</v>
      </c>
      <c r="Q141" s="39"/>
      <c r="CA141" s="145"/>
      <c r="CB141" s="147"/>
      <c r="CD141" s="18"/>
      <c r="CG141" s="39"/>
      <c r="CH141" s="5"/>
      <c r="CI141" s="39"/>
      <c r="CJ141" s="146"/>
      <c r="CK141" s="39"/>
      <c r="CL141" s="39"/>
      <c r="CM141" s="20"/>
      <c r="CN141" s="146"/>
      <c r="CO141" s="39"/>
      <c r="CP141" s="39"/>
      <c r="CQ141" s="39"/>
    </row>
    <row r="142" spans="1:95">
      <c r="A142" s="145">
        <v>137</v>
      </c>
      <c r="B142" s="147">
        <v>44140</v>
      </c>
      <c r="C142" t="s">
        <v>107</v>
      </c>
      <c r="D142" s="18" t="s">
        <v>264</v>
      </c>
      <c r="E142" t="s">
        <v>23</v>
      </c>
      <c r="F142" t="s">
        <v>86</v>
      </c>
      <c r="G142" s="39" t="s">
        <v>1037</v>
      </c>
      <c r="H142" s="5"/>
      <c r="I142" s="39">
        <v>1</v>
      </c>
      <c r="J142" s="146"/>
      <c r="K142" s="39">
        <v>1</v>
      </c>
      <c r="L142" s="39"/>
      <c r="M142" s="20"/>
      <c r="N142" s="146"/>
      <c r="O142" s="39" t="s">
        <v>116</v>
      </c>
      <c r="P142" s="39" t="s">
        <v>73</v>
      </c>
      <c r="Q142" s="39"/>
      <c r="CA142" s="145"/>
      <c r="CB142" s="147"/>
      <c r="CD142" s="18"/>
      <c r="CG142" s="39"/>
      <c r="CH142" s="5"/>
      <c r="CI142" s="39"/>
      <c r="CJ142" s="146"/>
      <c r="CK142" s="39"/>
      <c r="CL142" s="39"/>
      <c r="CM142" s="20"/>
      <c r="CN142" s="146"/>
      <c r="CO142" s="39"/>
      <c r="CP142" s="39"/>
      <c r="CQ142" s="39"/>
    </row>
    <row r="143" spans="1:95">
      <c r="A143" s="145">
        <v>138</v>
      </c>
      <c r="B143" s="147">
        <v>44140</v>
      </c>
      <c r="C143" t="s">
        <v>107</v>
      </c>
      <c r="D143" s="18" t="s">
        <v>232</v>
      </c>
      <c r="E143" t="s">
        <v>23</v>
      </c>
      <c r="F143" t="s">
        <v>86</v>
      </c>
      <c r="G143" s="39" t="s">
        <v>1038</v>
      </c>
      <c r="H143" s="5"/>
      <c r="I143" s="39">
        <v>1</v>
      </c>
      <c r="J143" s="146"/>
      <c r="K143" s="39">
        <v>1</v>
      </c>
      <c r="L143" s="39"/>
      <c r="M143" s="20"/>
      <c r="N143" s="146"/>
      <c r="O143" s="39" t="s">
        <v>116</v>
      </c>
      <c r="P143" s="39" t="s">
        <v>73</v>
      </c>
      <c r="Q143" s="39"/>
      <c r="CA143" s="145"/>
      <c r="CB143" s="147"/>
      <c r="CD143" s="18"/>
      <c r="CG143" s="39"/>
      <c r="CH143" s="5"/>
      <c r="CI143" s="39"/>
      <c r="CJ143" s="146"/>
      <c r="CK143" s="39"/>
      <c r="CL143" s="39"/>
      <c r="CM143" s="20"/>
      <c r="CN143" s="146"/>
      <c r="CO143" s="39"/>
      <c r="CP143" s="39"/>
      <c r="CQ143" s="39"/>
    </row>
    <row r="144" spans="1:95">
      <c r="A144" s="145">
        <v>139</v>
      </c>
      <c r="B144" s="147">
        <v>44140</v>
      </c>
      <c r="C144" t="s">
        <v>105</v>
      </c>
      <c r="D144" s="18" t="s">
        <v>811</v>
      </c>
      <c r="E144" t="s">
        <v>23</v>
      </c>
      <c r="F144" t="s">
        <v>86</v>
      </c>
      <c r="G144" s="39" t="s">
        <v>1039</v>
      </c>
      <c r="H144" s="5"/>
      <c r="I144" s="39">
        <v>1</v>
      </c>
      <c r="J144" s="146"/>
      <c r="L144" s="39"/>
      <c r="M144" s="20">
        <v>1</v>
      </c>
      <c r="N144" s="146"/>
      <c r="O144" s="39" t="s">
        <v>116</v>
      </c>
      <c r="P144" s="39" t="s">
        <v>73</v>
      </c>
      <c r="Q144" s="39"/>
      <c r="CA144" s="145"/>
      <c r="CB144" s="147"/>
      <c r="CD144" s="18"/>
      <c r="CG144" s="39"/>
      <c r="CH144" s="5"/>
      <c r="CI144" s="39"/>
      <c r="CJ144" s="146"/>
      <c r="CK144" s="39"/>
      <c r="CL144" s="39"/>
      <c r="CM144" s="20"/>
      <c r="CN144" s="146"/>
      <c r="CO144" s="39"/>
      <c r="CP144" s="39"/>
      <c r="CQ144" s="39"/>
    </row>
    <row r="145" spans="1:95">
      <c r="A145" s="145">
        <v>140</v>
      </c>
      <c r="B145" s="147">
        <v>44140</v>
      </c>
      <c r="C145" t="s">
        <v>107</v>
      </c>
      <c r="D145" s="18" t="s">
        <v>316</v>
      </c>
      <c r="E145" t="s">
        <v>23</v>
      </c>
      <c r="F145" t="s">
        <v>86</v>
      </c>
      <c r="G145" s="39" t="s">
        <v>1040</v>
      </c>
      <c r="H145" s="5"/>
      <c r="I145" s="39">
        <v>1</v>
      </c>
      <c r="J145" s="146"/>
      <c r="K145" s="39">
        <v>1</v>
      </c>
      <c r="L145" s="39"/>
      <c r="M145" s="20"/>
      <c r="N145" s="146"/>
      <c r="O145" s="39" t="s">
        <v>116</v>
      </c>
      <c r="P145" s="39" t="s">
        <v>73</v>
      </c>
      <c r="Q145" s="39"/>
      <c r="CA145" s="145"/>
      <c r="CB145" s="147"/>
      <c r="CD145" s="18"/>
      <c r="CG145" s="39"/>
      <c r="CH145" s="5"/>
      <c r="CI145" s="39"/>
      <c r="CJ145" s="146"/>
      <c r="CK145" s="39"/>
      <c r="CL145" s="39"/>
      <c r="CM145" s="20"/>
      <c r="CN145" s="146"/>
      <c r="CO145" s="39"/>
      <c r="CP145" s="39"/>
      <c r="CQ145" s="39"/>
    </row>
    <row r="146" spans="1:95">
      <c r="A146" s="145">
        <v>141</v>
      </c>
      <c r="B146" s="147">
        <v>44140</v>
      </c>
      <c r="C146" t="s">
        <v>879</v>
      </c>
      <c r="D146" s="18" t="s">
        <v>968</v>
      </c>
      <c r="E146" t="s">
        <v>23</v>
      </c>
      <c r="F146" t="s">
        <v>743</v>
      </c>
      <c r="G146" s="39" t="s">
        <v>1041</v>
      </c>
      <c r="H146" s="5"/>
      <c r="J146" s="146">
        <v>1</v>
      </c>
      <c r="K146" s="39">
        <v>1</v>
      </c>
      <c r="L146" s="39"/>
      <c r="M146" s="20"/>
      <c r="N146" s="146"/>
      <c r="O146" s="39" t="s">
        <v>116</v>
      </c>
      <c r="P146" s="39" t="s">
        <v>73</v>
      </c>
      <c r="Q146" s="39"/>
      <c r="CA146" s="145"/>
      <c r="CB146" s="147"/>
      <c r="CD146" s="18"/>
      <c r="CG146" s="39"/>
      <c r="CH146" s="5"/>
      <c r="CI146" s="39"/>
      <c r="CJ146" s="146"/>
      <c r="CK146" s="39"/>
      <c r="CL146" s="39"/>
      <c r="CM146" s="20"/>
      <c r="CN146" s="146"/>
      <c r="CO146" s="39"/>
      <c r="CP146" s="39"/>
      <c r="CQ146" s="39"/>
    </row>
    <row r="147" spans="1:95">
      <c r="A147" s="145">
        <v>142</v>
      </c>
      <c r="B147" s="147">
        <v>44140</v>
      </c>
      <c r="C147" t="s">
        <v>744</v>
      </c>
      <c r="D147" s="18" t="s">
        <v>916</v>
      </c>
      <c r="E147" t="s">
        <v>23</v>
      </c>
      <c r="F147" t="s">
        <v>745</v>
      </c>
      <c r="G147" s="39" t="s">
        <v>1042</v>
      </c>
      <c r="H147" s="5"/>
      <c r="J147" s="146">
        <v>1</v>
      </c>
      <c r="K147" s="39">
        <v>1</v>
      </c>
      <c r="L147" s="39"/>
      <c r="M147" s="20"/>
      <c r="N147" s="146"/>
      <c r="O147" s="39" t="s">
        <v>116</v>
      </c>
      <c r="P147" s="39" t="s">
        <v>73</v>
      </c>
      <c r="Q147" s="39"/>
      <c r="CA147" s="145"/>
      <c r="CB147" s="147"/>
      <c r="CD147" s="18"/>
      <c r="CG147" s="39"/>
      <c r="CH147" s="5"/>
      <c r="CI147" s="39"/>
      <c r="CJ147" s="146"/>
      <c r="CK147" s="39"/>
      <c r="CL147" s="39"/>
      <c r="CM147" s="20"/>
      <c r="CN147" s="146"/>
      <c r="CO147" s="39"/>
      <c r="CP147" s="39"/>
      <c r="CQ147" s="39"/>
    </row>
    <row r="148" spans="1:95">
      <c r="A148" s="145">
        <v>143</v>
      </c>
      <c r="B148" s="147">
        <v>44141</v>
      </c>
      <c r="C148" t="s">
        <v>101</v>
      </c>
      <c r="D148" s="18" t="s">
        <v>483</v>
      </c>
      <c r="E148" t="s">
        <v>23</v>
      </c>
      <c r="F148" t="s">
        <v>86</v>
      </c>
      <c r="G148" s="39" t="s">
        <v>1043</v>
      </c>
      <c r="H148" s="5">
        <v>1</v>
      </c>
      <c r="J148" s="146"/>
      <c r="L148" s="39"/>
      <c r="M148" s="20">
        <v>1</v>
      </c>
      <c r="N148" s="146"/>
      <c r="O148" s="39" t="s">
        <v>116</v>
      </c>
      <c r="P148" s="39" t="s">
        <v>73</v>
      </c>
      <c r="Q148" s="39"/>
      <c r="CA148" s="145"/>
      <c r="CB148" s="147"/>
      <c r="CD148" s="18"/>
      <c r="CG148" s="39"/>
      <c r="CH148" s="5"/>
      <c r="CI148" s="39"/>
      <c r="CJ148" s="146"/>
      <c r="CK148" s="39"/>
      <c r="CL148" s="39"/>
      <c r="CM148" s="20"/>
      <c r="CN148" s="146"/>
      <c r="CO148" s="39"/>
      <c r="CP148" s="39"/>
      <c r="CQ148" s="39"/>
    </row>
    <row r="149" spans="1:95">
      <c r="A149" s="145">
        <v>144</v>
      </c>
      <c r="B149" s="147">
        <v>44141</v>
      </c>
      <c r="C149" t="s">
        <v>101</v>
      </c>
      <c r="D149" s="18" t="s">
        <v>485</v>
      </c>
      <c r="E149" t="s">
        <v>23</v>
      </c>
      <c r="F149" t="s">
        <v>86</v>
      </c>
      <c r="G149" s="39" t="s">
        <v>1044</v>
      </c>
      <c r="H149" s="5">
        <v>1</v>
      </c>
      <c r="J149" s="146"/>
      <c r="L149" s="39"/>
      <c r="M149" s="20">
        <v>1</v>
      </c>
      <c r="N149" s="146"/>
      <c r="O149" s="39" t="s">
        <v>116</v>
      </c>
      <c r="P149" s="39" t="s">
        <v>73</v>
      </c>
      <c r="Q149" s="39"/>
      <c r="CA149" s="145"/>
      <c r="CB149" s="147"/>
      <c r="CD149" s="18"/>
      <c r="CG149" s="39"/>
      <c r="CH149" s="5"/>
      <c r="CI149" s="39"/>
      <c r="CJ149" s="146"/>
      <c r="CK149" s="39"/>
      <c r="CL149" s="39"/>
      <c r="CM149" s="20"/>
      <c r="CN149" s="146"/>
      <c r="CO149" s="39"/>
      <c r="CP149" s="39"/>
      <c r="CQ149" s="39"/>
    </row>
    <row r="150" spans="1:95">
      <c r="A150" s="145">
        <v>145</v>
      </c>
      <c r="B150" s="147">
        <v>44141</v>
      </c>
      <c r="C150" t="s">
        <v>107</v>
      </c>
      <c r="D150" s="18" t="s">
        <v>238</v>
      </c>
      <c r="E150" t="s">
        <v>23</v>
      </c>
      <c r="F150" t="s">
        <v>86</v>
      </c>
      <c r="G150" s="39" t="s">
        <v>1045</v>
      </c>
      <c r="H150" s="5"/>
      <c r="I150" s="39">
        <v>1</v>
      </c>
      <c r="J150" s="146"/>
      <c r="K150" s="39">
        <v>1</v>
      </c>
      <c r="L150" s="39"/>
      <c r="M150" s="20"/>
      <c r="N150" s="146"/>
      <c r="O150" s="39" t="s">
        <v>116</v>
      </c>
      <c r="P150" s="39" t="s">
        <v>73</v>
      </c>
      <c r="Q150" s="39"/>
      <c r="CA150" s="145"/>
      <c r="CB150" s="147"/>
      <c r="CD150" s="18"/>
      <c r="CG150" s="39"/>
      <c r="CH150" s="5"/>
      <c r="CI150" s="39"/>
      <c r="CJ150" s="146"/>
      <c r="CK150" s="39"/>
      <c r="CL150" s="39"/>
      <c r="CM150" s="20"/>
      <c r="CN150" s="146"/>
      <c r="CO150" s="39"/>
      <c r="CP150" s="39"/>
      <c r="CQ150" s="39"/>
    </row>
    <row r="151" spans="1:95">
      <c r="A151" s="145">
        <v>146</v>
      </c>
      <c r="B151" s="147">
        <v>44141</v>
      </c>
      <c r="C151" t="s">
        <v>113</v>
      </c>
      <c r="D151" s="18" t="s">
        <v>138</v>
      </c>
      <c r="E151" t="s">
        <v>22</v>
      </c>
      <c r="F151" t="s">
        <v>87</v>
      </c>
      <c r="G151" s="39" t="s">
        <v>1046</v>
      </c>
      <c r="H151" s="5"/>
      <c r="I151" s="39">
        <v>1</v>
      </c>
      <c r="J151" s="146"/>
      <c r="K151" s="39">
        <v>1</v>
      </c>
      <c r="L151" s="39">
        <v>1</v>
      </c>
      <c r="M151" s="20">
        <v>1</v>
      </c>
      <c r="N151" s="146"/>
      <c r="O151" s="39" t="s">
        <v>116</v>
      </c>
      <c r="P151" s="39" t="s">
        <v>73</v>
      </c>
      <c r="Q151" s="39"/>
      <c r="CA151" s="145"/>
      <c r="CB151" s="147"/>
      <c r="CD151" s="18"/>
      <c r="CG151" s="39"/>
      <c r="CH151" s="5"/>
      <c r="CI151" s="39"/>
      <c r="CJ151" s="146"/>
      <c r="CK151" s="39"/>
      <c r="CL151" s="39"/>
      <c r="CM151" s="20"/>
      <c r="CN151" s="146"/>
      <c r="CO151" s="39"/>
      <c r="CP151" s="39"/>
      <c r="CQ151" s="39"/>
    </row>
    <row r="152" spans="1:95">
      <c r="A152" s="145">
        <v>147</v>
      </c>
      <c r="B152" s="147">
        <v>44141</v>
      </c>
      <c r="C152" t="s">
        <v>107</v>
      </c>
      <c r="D152" s="18" t="s">
        <v>264</v>
      </c>
      <c r="E152" t="s">
        <v>23</v>
      </c>
      <c r="F152" t="s">
        <v>86</v>
      </c>
      <c r="G152" s="39" t="s">
        <v>1047</v>
      </c>
      <c r="H152" s="5"/>
      <c r="I152" s="39">
        <v>1</v>
      </c>
      <c r="J152" s="146"/>
      <c r="K152" s="39">
        <v>1</v>
      </c>
      <c r="L152" s="39"/>
      <c r="M152" s="20"/>
      <c r="N152" s="146"/>
      <c r="O152" s="39" t="s">
        <v>116</v>
      </c>
      <c r="P152" s="39" t="s">
        <v>73</v>
      </c>
      <c r="Q152" s="39"/>
      <c r="CA152" s="145"/>
      <c r="CB152" s="147"/>
      <c r="CD152" s="18"/>
      <c r="CG152" s="39"/>
      <c r="CH152" s="5"/>
      <c r="CI152" s="39"/>
      <c r="CJ152" s="146"/>
      <c r="CK152" s="39"/>
      <c r="CL152" s="39"/>
      <c r="CM152" s="20"/>
      <c r="CN152" s="146"/>
      <c r="CO152" s="39"/>
      <c r="CP152" s="39"/>
      <c r="CQ152" s="39"/>
    </row>
    <row r="153" spans="1:95">
      <c r="A153" s="145">
        <v>148</v>
      </c>
      <c r="B153" s="147">
        <v>44141</v>
      </c>
      <c r="C153" t="s">
        <v>105</v>
      </c>
      <c r="D153" s="18" t="s">
        <v>811</v>
      </c>
      <c r="E153" t="s">
        <v>23</v>
      </c>
      <c r="F153" t="s">
        <v>86</v>
      </c>
      <c r="G153" s="39" t="s">
        <v>1048</v>
      </c>
      <c r="H153" s="5"/>
      <c r="I153" s="39">
        <v>1</v>
      </c>
      <c r="J153" s="146"/>
      <c r="L153" s="39"/>
      <c r="M153" s="20">
        <v>1</v>
      </c>
      <c r="N153" s="146"/>
      <c r="O153" s="39" t="s">
        <v>116</v>
      </c>
      <c r="P153" s="39" t="s">
        <v>73</v>
      </c>
      <c r="Q153" s="39"/>
      <c r="CA153" s="145"/>
      <c r="CB153" s="147"/>
      <c r="CD153" s="18"/>
      <c r="CG153" s="39"/>
      <c r="CH153" s="5"/>
      <c r="CI153" s="39"/>
      <c r="CJ153" s="146"/>
      <c r="CK153" s="39"/>
      <c r="CL153" s="39"/>
      <c r="CM153" s="20"/>
      <c r="CN153" s="146"/>
      <c r="CO153" s="39"/>
      <c r="CP153" s="39"/>
      <c r="CQ153" s="39"/>
    </row>
    <row r="154" spans="1:95">
      <c r="A154" s="145">
        <v>149</v>
      </c>
      <c r="B154" s="147">
        <v>44141</v>
      </c>
      <c r="C154" t="s">
        <v>109</v>
      </c>
      <c r="D154" s="18" t="s">
        <v>790</v>
      </c>
      <c r="E154" t="s">
        <v>23</v>
      </c>
      <c r="F154" t="s">
        <v>86</v>
      </c>
      <c r="G154" s="39" t="s">
        <v>1049</v>
      </c>
      <c r="H154" s="5"/>
      <c r="I154" s="39">
        <v>1</v>
      </c>
      <c r="J154" s="146"/>
      <c r="K154" s="39">
        <v>1</v>
      </c>
      <c r="L154" s="39"/>
      <c r="M154" s="20"/>
      <c r="N154" s="146"/>
      <c r="O154" s="39" t="s">
        <v>116</v>
      </c>
      <c r="P154" s="39" t="s">
        <v>73</v>
      </c>
      <c r="Q154" s="39"/>
      <c r="CA154" s="145"/>
      <c r="CB154" s="147"/>
      <c r="CD154" s="18"/>
      <c r="CG154" s="39"/>
      <c r="CH154" s="5"/>
      <c r="CI154" s="39"/>
      <c r="CJ154" s="146"/>
      <c r="CK154" s="39"/>
      <c r="CL154" s="39"/>
      <c r="CM154" s="20"/>
      <c r="CN154" s="146"/>
      <c r="CO154" s="39"/>
      <c r="CP154" s="39"/>
      <c r="CQ154" s="39"/>
    </row>
    <row r="155" spans="1:95">
      <c r="A155" s="145">
        <v>150</v>
      </c>
      <c r="B155" s="147">
        <v>44141</v>
      </c>
      <c r="C155" t="s">
        <v>109</v>
      </c>
      <c r="D155" s="18" t="s">
        <v>1050</v>
      </c>
      <c r="E155" t="s">
        <v>23</v>
      </c>
      <c r="F155" t="s">
        <v>86</v>
      </c>
      <c r="G155" s="39" t="s">
        <v>1051</v>
      </c>
      <c r="H155" s="5"/>
      <c r="I155" s="39">
        <v>1</v>
      </c>
      <c r="J155" s="146"/>
      <c r="K155" s="39">
        <v>1</v>
      </c>
      <c r="L155" s="39"/>
      <c r="M155" s="20"/>
      <c r="N155" s="146"/>
      <c r="O155" s="39" t="s">
        <v>116</v>
      </c>
      <c r="P155" s="39" t="s">
        <v>73</v>
      </c>
      <c r="Q155" s="39"/>
      <c r="CA155" s="145"/>
      <c r="CB155" s="147"/>
      <c r="CD155" s="18"/>
      <c r="CG155" s="39"/>
      <c r="CH155" s="5"/>
      <c r="CI155" s="39"/>
      <c r="CJ155" s="146"/>
      <c r="CK155" s="39"/>
      <c r="CL155" s="39"/>
      <c r="CM155" s="20"/>
      <c r="CN155" s="146"/>
      <c r="CO155" s="39"/>
      <c r="CP155" s="39"/>
      <c r="CQ155" s="39"/>
    </row>
    <row r="156" spans="1:95">
      <c r="A156" s="145">
        <v>151</v>
      </c>
      <c r="B156" s="147">
        <v>44141</v>
      </c>
      <c r="C156" t="s">
        <v>109</v>
      </c>
      <c r="D156" s="18" t="s">
        <v>781</v>
      </c>
      <c r="E156" t="s">
        <v>23</v>
      </c>
      <c r="F156" t="s">
        <v>86</v>
      </c>
      <c r="G156" s="39" t="s">
        <v>1052</v>
      </c>
      <c r="H156" s="5"/>
      <c r="I156" s="39">
        <v>1</v>
      </c>
      <c r="J156" s="146"/>
      <c r="K156" s="39">
        <v>1</v>
      </c>
      <c r="L156" s="39">
        <v>1</v>
      </c>
      <c r="M156" s="20"/>
      <c r="N156" s="146"/>
      <c r="O156" s="39" t="s">
        <v>116</v>
      </c>
      <c r="P156" s="39" t="s">
        <v>73</v>
      </c>
      <c r="Q156" s="39"/>
      <c r="CA156" s="145"/>
      <c r="CB156" s="147"/>
      <c r="CD156" s="18"/>
      <c r="CG156" s="39"/>
      <c r="CH156" s="5"/>
      <c r="CI156" s="39"/>
      <c r="CJ156" s="146"/>
      <c r="CK156" s="39"/>
      <c r="CL156" s="39"/>
      <c r="CM156" s="20"/>
      <c r="CN156" s="146"/>
      <c r="CO156" s="39"/>
      <c r="CP156" s="39"/>
      <c r="CQ156" s="39"/>
    </row>
    <row r="157" spans="1:95">
      <c r="A157" s="145">
        <v>152</v>
      </c>
      <c r="B157" s="147">
        <v>44141</v>
      </c>
      <c r="C157" t="s">
        <v>879</v>
      </c>
      <c r="D157" s="18" t="s">
        <v>968</v>
      </c>
      <c r="E157" t="s">
        <v>23</v>
      </c>
      <c r="F157" t="s">
        <v>743</v>
      </c>
      <c r="G157" s="39" t="s">
        <v>1053</v>
      </c>
      <c r="H157" s="5"/>
      <c r="I157" s="39">
        <v>1</v>
      </c>
      <c r="J157" s="146"/>
      <c r="K157" s="39">
        <v>1</v>
      </c>
      <c r="L157" s="39"/>
      <c r="M157" s="20"/>
      <c r="N157" s="146"/>
      <c r="O157" s="39" t="s">
        <v>116</v>
      </c>
      <c r="P157" s="39" t="s">
        <v>73</v>
      </c>
      <c r="Q157" s="39"/>
      <c r="CA157" s="145"/>
      <c r="CB157" s="147"/>
      <c r="CD157" s="18"/>
      <c r="CG157" s="39"/>
      <c r="CH157" s="5"/>
      <c r="CI157" s="39"/>
      <c r="CJ157" s="146"/>
      <c r="CK157" s="39"/>
      <c r="CL157" s="39"/>
      <c r="CM157" s="20"/>
      <c r="CN157" s="146"/>
      <c r="CO157" s="39"/>
      <c r="CP157" s="39"/>
      <c r="CQ157" s="39"/>
    </row>
    <row r="158" spans="1:95">
      <c r="A158" s="145">
        <v>153</v>
      </c>
      <c r="B158" s="147">
        <v>44141</v>
      </c>
      <c r="C158" t="s">
        <v>99</v>
      </c>
      <c r="D158" s="18" t="s">
        <v>793</v>
      </c>
      <c r="E158" t="s">
        <v>82</v>
      </c>
      <c r="F158" t="s">
        <v>85</v>
      </c>
      <c r="G158" s="39" t="s">
        <v>1054</v>
      </c>
      <c r="H158" s="5"/>
      <c r="J158" s="146">
        <v>1</v>
      </c>
      <c r="L158" s="39">
        <v>1</v>
      </c>
      <c r="M158" s="20">
        <v>1</v>
      </c>
      <c r="N158" s="146"/>
      <c r="O158" s="39" t="s">
        <v>116</v>
      </c>
      <c r="P158" s="39" t="s">
        <v>73</v>
      </c>
      <c r="Q158" s="39"/>
      <c r="CA158" s="145"/>
      <c r="CB158" s="147"/>
      <c r="CD158" s="18"/>
      <c r="CG158" s="39"/>
      <c r="CH158" s="5"/>
      <c r="CI158" s="39"/>
      <c r="CJ158" s="146"/>
      <c r="CK158" s="39"/>
      <c r="CL158" s="39"/>
      <c r="CM158" s="20"/>
      <c r="CN158" s="146"/>
      <c r="CO158" s="39"/>
      <c r="CP158" s="39"/>
      <c r="CQ158" s="39"/>
    </row>
    <row r="159" spans="1:95">
      <c r="A159" s="145">
        <v>154</v>
      </c>
      <c r="B159" s="147">
        <v>44144</v>
      </c>
      <c r="C159" t="s">
        <v>875</v>
      </c>
      <c r="D159" s="18" t="s">
        <v>521</v>
      </c>
      <c r="E159" t="s">
        <v>23</v>
      </c>
      <c r="F159" t="s">
        <v>446</v>
      </c>
      <c r="G159" s="39" t="s">
        <v>1056</v>
      </c>
      <c r="H159" s="5"/>
      <c r="I159" s="39">
        <v>1</v>
      </c>
      <c r="J159" s="146"/>
      <c r="L159" s="39">
        <v>1</v>
      </c>
      <c r="M159" s="20"/>
      <c r="N159" s="146"/>
      <c r="O159" s="39" t="s">
        <v>116</v>
      </c>
      <c r="P159" s="39" t="s">
        <v>73</v>
      </c>
      <c r="Q159" s="39"/>
      <c r="CA159" s="145"/>
      <c r="CB159" s="147"/>
      <c r="CD159" s="18"/>
      <c r="CG159" s="39"/>
      <c r="CH159" s="5"/>
      <c r="CI159" s="39"/>
      <c r="CJ159" s="146"/>
      <c r="CK159" s="39"/>
      <c r="CL159" s="39"/>
      <c r="CM159" s="20"/>
      <c r="CN159" s="146"/>
      <c r="CO159" s="39"/>
      <c r="CP159" s="39"/>
      <c r="CQ159" s="39"/>
    </row>
    <row r="160" spans="1:95">
      <c r="A160" s="145">
        <v>155</v>
      </c>
      <c r="B160" s="147">
        <v>44144</v>
      </c>
      <c r="C160" t="s">
        <v>73</v>
      </c>
      <c r="D160" s="18" t="s">
        <v>907</v>
      </c>
      <c r="E160" t="s">
        <v>73</v>
      </c>
      <c r="F160" t="s">
        <v>73</v>
      </c>
      <c r="G160" s="39" t="s">
        <v>1057</v>
      </c>
      <c r="H160" s="5"/>
      <c r="I160" s="39">
        <v>1</v>
      </c>
      <c r="J160" s="146"/>
      <c r="K160" s="39">
        <v>1</v>
      </c>
      <c r="L160" s="39"/>
      <c r="M160" s="20"/>
      <c r="N160" s="146"/>
      <c r="O160" s="39" t="s">
        <v>1</v>
      </c>
      <c r="P160" s="39" t="s">
        <v>73</v>
      </c>
      <c r="Q160" s="39"/>
      <c r="CA160" s="145"/>
      <c r="CB160" s="147"/>
      <c r="CD160" s="18"/>
      <c r="CG160" s="39"/>
      <c r="CH160" s="5"/>
      <c r="CI160" s="39"/>
      <c r="CJ160" s="146"/>
      <c r="CK160" s="39"/>
      <c r="CL160" s="39"/>
      <c r="CM160" s="20"/>
      <c r="CN160" s="146"/>
      <c r="CO160" s="39"/>
      <c r="CP160" s="39"/>
      <c r="CQ160" s="39"/>
    </row>
    <row r="161" spans="1:95">
      <c r="A161" s="145">
        <v>156</v>
      </c>
      <c r="B161" s="147">
        <v>44144</v>
      </c>
      <c r="C161" t="s">
        <v>875</v>
      </c>
      <c r="D161" s="18" t="s">
        <v>516</v>
      </c>
      <c r="E161" t="s">
        <v>23</v>
      </c>
      <c r="F161" t="s">
        <v>446</v>
      </c>
      <c r="G161" s="39" t="s">
        <v>1058</v>
      </c>
      <c r="H161" s="5"/>
      <c r="I161" s="39">
        <v>1</v>
      </c>
      <c r="J161" s="146"/>
      <c r="K161" s="39">
        <v>1</v>
      </c>
      <c r="L161" s="39"/>
      <c r="M161" s="20"/>
      <c r="N161" s="146"/>
      <c r="O161" s="39" t="s">
        <v>74</v>
      </c>
      <c r="P161" s="39" t="s">
        <v>73</v>
      </c>
      <c r="Q161" s="39"/>
      <c r="CA161" s="145"/>
      <c r="CB161" s="147"/>
      <c r="CD161" s="18"/>
      <c r="CG161" s="39"/>
      <c r="CH161" s="5"/>
      <c r="CI161" s="39"/>
      <c r="CJ161" s="146"/>
      <c r="CK161" s="39"/>
      <c r="CL161" s="39"/>
      <c r="CM161" s="20"/>
      <c r="CN161" s="146"/>
      <c r="CO161" s="39"/>
      <c r="CP161" s="39"/>
      <c r="CQ161" s="39"/>
    </row>
    <row r="162" spans="1:95">
      <c r="A162" s="145">
        <v>157</v>
      </c>
      <c r="B162" s="147">
        <v>44144</v>
      </c>
      <c r="C162" t="s">
        <v>99</v>
      </c>
      <c r="D162" s="18" t="s">
        <v>1059</v>
      </c>
      <c r="E162" t="s">
        <v>82</v>
      </c>
      <c r="F162" t="s">
        <v>85</v>
      </c>
      <c r="G162" s="39" t="s">
        <v>1060</v>
      </c>
      <c r="H162" s="5"/>
      <c r="J162" s="146">
        <v>1</v>
      </c>
      <c r="K162" s="39">
        <v>1</v>
      </c>
      <c r="L162" s="39"/>
      <c r="M162" s="20"/>
      <c r="N162" s="146"/>
      <c r="O162" s="39" t="s">
        <v>74</v>
      </c>
      <c r="P162" s="39" t="s">
        <v>73</v>
      </c>
      <c r="Q162" s="39"/>
      <c r="CA162" s="145"/>
      <c r="CB162" s="147"/>
      <c r="CD162" s="18"/>
      <c r="CG162" s="39"/>
      <c r="CH162" s="5"/>
      <c r="CI162" s="39"/>
      <c r="CJ162" s="146"/>
      <c r="CK162" s="39"/>
      <c r="CL162" s="39"/>
      <c r="CM162" s="20"/>
      <c r="CN162" s="146"/>
      <c r="CO162" s="39"/>
      <c r="CP162" s="39"/>
      <c r="CQ162" s="39"/>
    </row>
    <row r="163" spans="1:95">
      <c r="A163" s="145">
        <v>158</v>
      </c>
      <c r="B163" s="147">
        <v>44144</v>
      </c>
      <c r="C163" t="s">
        <v>108</v>
      </c>
      <c r="D163" s="18" t="s">
        <v>773</v>
      </c>
      <c r="E163" t="s">
        <v>23</v>
      </c>
      <c r="F163" t="s">
        <v>86</v>
      </c>
      <c r="G163" s="39" t="s">
        <v>1061</v>
      </c>
      <c r="H163" s="5"/>
      <c r="J163" s="146">
        <v>1</v>
      </c>
      <c r="K163" s="39">
        <v>1</v>
      </c>
      <c r="L163" s="39"/>
      <c r="M163" s="20"/>
      <c r="N163" s="146"/>
      <c r="O163" s="39" t="s">
        <v>74</v>
      </c>
      <c r="P163" s="39" t="s">
        <v>73</v>
      </c>
      <c r="Q163" s="39"/>
      <c r="CA163" s="145"/>
      <c r="CB163" s="147"/>
      <c r="CD163" s="18"/>
      <c r="CG163" s="39"/>
      <c r="CH163" s="5"/>
      <c r="CI163" s="39"/>
      <c r="CJ163" s="146"/>
      <c r="CK163" s="39"/>
      <c r="CL163" s="39"/>
      <c r="CM163" s="20"/>
      <c r="CN163" s="146"/>
      <c r="CO163" s="39"/>
      <c r="CP163" s="39"/>
      <c r="CQ163" s="39"/>
    </row>
    <row r="164" spans="1:95">
      <c r="A164" s="145">
        <v>159</v>
      </c>
      <c r="B164" s="147">
        <v>44144</v>
      </c>
      <c r="C164" t="s">
        <v>109</v>
      </c>
      <c r="D164" s="18" t="s">
        <v>732</v>
      </c>
      <c r="E164" t="s">
        <v>23</v>
      </c>
      <c r="F164" t="s">
        <v>86</v>
      </c>
      <c r="G164" s="39" t="s">
        <v>1062</v>
      </c>
      <c r="H164" s="5"/>
      <c r="J164" s="146">
        <v>1</v>
      </c>
      <c r="K164" s="39">
        <v>1</v>
      </c>
      <c r="L164" s="39"/>
      <c r="M164" s="20"/>
      <c r="N164" s="146"/>
      <c r="O164" s="39" t="s">
        <v>74</v>
      </c>
      <c r="P164" s="39" t="s">
        <v>73</v>
      </c>
      <c r="Q164" s="39"/>
      <c r="CA164" s="145"/>
      <c r="CB164" s="147"/>
      <c r="CD164" s="18"/>
      <c r="CG164" s="39"/>
      <c r="CH164" s="5"/>
      <c r="CI164" s="39"/>
      <c r="CJ164" s="146"/>
      <c r="CK164" s="39"/>
      <c r="CL164" s="39"/>
      <c r="CM164" s="20"/>
      <c r="CN164" s="146"/>
      <c r="CO164" s="39"/>
      <c r="CP164" s="39"/>
      <c r="CQ164" s="39"/>
    </row>
    <row r="165" spans="1:95">
      <c r="A165" s="145">
        <v>160</v>
      </c>
      <c r="B165" s="147">
        <v>44144</v>
      </c>
      <c r="C165" t="s">
        <v>744</v>
      </c>
      <c r="D165" s="18" t="s">
        <v>756</v>
      </c>
      <c r="E165" t="s">
        <v>23</v>
      </c>
      <c r="F165" t="s">
        <v>745</v>
      </c>
      <c r="G165" s="39" t="s">
        <v>1063</v>
      </c>
      <c r="H165" s="5"/>
      <c r="J165" s="146">
        <v>1</v>
      </c>
      <c r="K165" s="39">
        <v>1</v>
      </c>
      <c r="L165" s="39"/>
      <c r="M165" s="20"/>
      <c r="N165" s="146"/>
      <c r="O165" s="39" t="s">
        <v>74</v>
      </c>
      <c r="P165" s="39" t="s">
        <v>73</v>
      </c>
      <c r="Q165" s="39"/>
      <c r="CA165" s="145"/>
      <c r="CB165" s="147"/>
      <c r="CD165" s="18"/>
      <c r="CG165" s="39"/>
      <c r="CH165" s="5"/>
      <c r="CI165" s="39"/>
      <c r="CJ165" s="146"/>
      <c r="CK165" s="39"/>
      <c r="CL165" s="39"/>
      <c r="CM165" s="20"/>
      <c r="CN165" s="146"/>
      <c r="CO165" s="39"/>
      <c r="CP165" s="39"/>
      <c r="CQ165" s="39"/>
    </row>
    <row r="166" spans="1:95">
      <c r="A166" s="145">
        <v>161</v>
      </c>
      <c r="B166" s="147">
        <v>44144</v>
      </c>
      <c r="C166" t="s">
        <v>744</v>
      </c>
      <c r="D166" s="18" t="s">
        <v>916</v>
      </c>
      <c r="E166" t="s">
        <v>23</v>
      </c>
      <c r="F166" t="s">
        <v>745</v>
      </c>
      <c r="G166" s="39" t="s">
        <v>1064</v>
      </c>
      <c r="H166" s="5"/>
      <c r="J166" s="146">
        <v>1</v>
      </c>
      <c r="K166" s="39">
        <v>1</v>
      </c>
      <c r="L166" s="39"/>
      <c r="M166" s="20"/>
      <c r="N166" s="146"/>
      <c r="O166" s="39" t="s">
        <v>74</v>
      </c>
      <c r="P166" s="39" t="s">
        <v>73</v>
      </c>
      <c r="Q166" s="39"/>
      <c r="CA166" s="145"/>
      <c r="CB166" s="147"/>
      <c r="CD166" s="18"/>
      <c r="CG166" s="39"/>
      <c r="CH166" s="5"/>
      <c r="CI166" s="39"/>
      <c r="CJ166" s="146"/>
      <c r="CK166" s="39"/>
      <c r="CL166" s="39"/>
      <c r="CM166" s="20"/>
      <c r="CN166" s="146"/>
      <c r="CO166" s="39"/>
      <c r="CP166" s="39"/>
      <c r="CQ166" s="39"/>
    </row>
    <row r="167" spans="1:95">
      <c r="A167" s="145">
        <v>162</v>
      </c>
      <c r="B167" s="147">
        <v>44144</v>
      </c>
      <c r="C167" t="s">
        <v>876</v>
      </c>
      <c r="D167" s="18" t="s">
        <v>842</v>
      </c>
      <c r="E167" t="s">
        <v>23</v>
      </c>
      <c r="F167" t="s">
        <v>745</v>
      </c>
      <c r="G167" s="39" t="s">
        <v>1065</v>
      </c>
      <c r="H167" s="5"/>
      <c r="J167" s="146">
        <v>1</v>
      </c>
      <c r="L167" s="39">
        <v>1</v>
      </c>
      <c r="M167" s="20"/>
      <c r="N167" s="146"/>
      <c r="O167" s="39" t="s">
        <v>74</v>
      </c>
      <c r="P167" s="39" t="s">
        <v>73</v>
      </c>
      <c r="Q167" s="39"/>
      <c r="CA167" s="145"/>
      <c r="CB167" s="147"/>
      <c r="CD167" s="18"/>
      <c r="CG167" s="39"/>
      <c r="CH167" s="5"/>
      <c r="CI167" s="39"/>
      <c r="CJ167" s="146"/>
      <c r="CK167" s="39"/>
      <c r="CL167" s="39"/>
      <c r="CM167" s="20"/>
      <c r="CN167" s="146"/>
      <c r="CO167" s="39"/>
      <c r="CP167" s="39"/>
      <c r="CQ167" s="39"/>
    </row>
    <row r="168" spans="1:95">
      <c r="A168" s="145">
        <v>163</v>
      </c>
      <c r="B168" s="147">
        <v>44145</v>
      </c>
      <c r="C168" t="s">
        <v>107</v>
      </c>
      <c r="D168" s="18" t="s">
        <v>238</v>
      </c>
      <c r="E168" t="s">
        <v>23</v>
      </c>
      <c r="F168" t="s">
        <v>86</v>
      </c>
      <c r="G168" s="39" t="s">
        <v>1066</v>
      </c>
      <c r="H168" s="5">
        <v>1</v>
      </c>
      <c r="J168" s="146"/>
      <c r="K168" s="39">
        <v>1</v>
      </c>
      <c r="L168" s="39"/>
      <c r="M168" s="20"/>
      <c r="N168" s="146"/>
      <c r="O168" s="39" t="s">
        <v>116</v>
      </c>
      <c r="P168" s="39" t="s">
        <v>73</v>
      </c>
      <c r="Q168" s="39"/>
      <c r="CA168" s="145"/>
      <c r="CB168" s="147"/>
      <c r="CD168" s="18"/>
      <c r="CG168" s="39"/>
      <c r="CH168" s="5"/>
      <c r="CI168" s="39"/>
      <c r="CJ168" s="146"/>
      <c r="CK168" s="39"/>
      <c r="CL168" s="39"/>
      <c r="CM168" s="20"/>
      <c r="CN168" s="146"/>
      <c r="CO168" s="39"/>
      <c r="CP168" s="39"/>
      <c r="CQ168" s="39"/>
    </row>
    <row r="169" spans="1:95">
      <c r="A169" s="145">
        <v>164</v>
      </c>
      <c r="B169" s="147">
        <v>44145</v>
      </c>
      <c r="C169" t="s">
        <v>107</v>
      </c>
      <c r="D169" s="18" t="s">
        <v>695</v>
      </c>
      <c r="E169" t="s">
        <v>23</v>
      </c>
      <c r="F169" t="s">
        <v>86</v>
      </c>
      <c r="G169" s="39" t="s">
        <v>1067</v>
      </c>
      <c r="H169" s="5"/>
      <c r="I169" s="39">
        <v>1</v>
      </c>
      <c r="J169" s="146"/>
      <c r="K169" s="39">
        <v>1</v>
      </c>
      <c r="L169" s="39"/>
      <c r="M169" s="20"/>
      <c r="N169" s="146"/>
      <c r="O169" s="39" t="s">
        <v>116</v>
      </c>
      <c r="P169" s="39" t="s">
        <v>73</v>
      </c>
      <c r="Q169" s="39"/>
      <c r="CA169" s="145"/>
      <c r="CB169" s="147"/>
      <c r="CD169" s="18"/>
      <c r="CG169" s="39"/>
      <c r="CH169" s="5"/>
      <c r="CI169" s="39"/>
      <c r="CJ169" s="146"/>
      <c r="CK169" s="39"/>
      <c r="CL169" s="39"/>
      <c r="CM169" s="20"/>
      <c r="CN169" s="146"/>
      <c r="CO169" s="39"/>
      <c r="CP169" s="39"/>
      <c r="CQ169" s="39"/>
    </row>
    <row r="170" spans="1:95">
      <c r="A170" s="145">
        <v>165</v>
      </c>
      <c r="B170" s="147">
        <v>44145</v>
      </c>
      <c r="C170" t="s">
        <v>107</v>
      </c>
      <c r="D170" s="18" t="s">
        <v>283</v>
      </c>
      <c r="E170" t="s">
        <v>23</v>
      </c>
      <c r="F170" t="s">
        <v>86</v>
      </c>
      <c r="G170" s="39" t="s">
        <v>1068</v>
      </c>
      <c r="H170" s="5"/>
      <c r="I170" s="39">
        <v>1</v>
      </c>
      <c r="J170" s="146"/>
      <c r="K170" s="39">
        <v>1</v>
      </c>
      <c r="L170" s="39"/>
      <c r="M170" s="20"/>
      <c r="N170" s="146"/>
      <c r="O170" s="39" t="s">
        <v>116</v>
      </c>
      <c r="P170" s="39" t="s">
        <v>73</v>
      </c>
      <c r="Q170" s="39"/>
      <c r="CA170" s="145"/>
      <c r="CB170" s="147"/>
      <c r="CD170" s="18"/>
      <c r="CG170" s="39"/>
      <c r="CH170" s="5"/>
      <c r="CI170" s="39"/>
      <c r="CJ170" s="146"/>
      <c r="CK170" s="39"/>
      <c r="CL170" s="39"/>
      <c r="CM170" s="20"/>
      <c r="CN170" s="146"/>
      <c r="CO170" s="39"/>
      <c r="CP170" s="39"/>
      <c r="CQ170" s="39"/>
    </row>
    <row r="171" spans="1:95">
      <c r="A171" s="145">
        <v>166</v>
      </c>
      <c r="B171" s="147">
        <v>44145</v>
      </c>
      <c r="C171" t="s">
        <v>107</v>
      </c>
      <c r="D171" s="18" t="s">
        <v>136</v>
      </c>
      <c r="E171" t="s">
        <v>23</v>
      </c>
      <c r="F171" t="s">
        <v>86</v>
      </c>
      <c r="G171" s="39" t="s">
        <v>1069</v>
      </c>
      <c r="H171" s="5"/>
      <c r="I171" s="39">
        <v>1</v>
      </c>
      <c r="J171" s="146"/>
      <c r="K171" s="39">
        <v>1</v>
      </c>
      <c r="L171" s="39"/>
      <c r="M171" s="20"/>
      <c r="N171" s="146"/>
      <c r="O171" s="39" t="s">
        <v>116</v>
      </c>
      <c r="P171" s="39" t="s">
        <v>73</v>
      </c>
      <c r="Q171" s="39"/>
      <c r="CA171" s="145"/>
      <c r="CB171" s="147"/>
      <c r="CD171" s="18"/>
      <c r="CG171" s="39"/>
      <c r="CH171" s="5"/>
      <c r="CI171" s="39"/>
      <c r="CJ171" s="146"/>
      <c r="CK171" s="39"/>
      <c r="CL171" s="39"/>
      <c r="CM171" s="20"/>
      <c r="CN171" s="146"/>
      <c r="CO171" s="39"/>
      <c r="CP171" s="39"/>
      <c r="CQ171" s="39"/>
    </row>
    <row r="172" spans="1:95">
      <c r="A172" s="145">
        <v>167</v>
      </c>
      <c r="B172" s="147">
        <v>44145</v>
      </c>
      <c r="C172" t="s">
        <v>879</v>
      </c>
      <c r="D172" s="18" t="s">
        <v>968</v>
      </c>
      <c r="E172" t="s">
        <v>23</v>
      </c>
      <c r="F172" t="s">
        <v>743</v>
      </c>
      <c r="G172" s="39" t="s">
        <v>1070</v>
      </c>
      <c r="H172" s="5"/>
      <c r="J172" s="146">
        <v>1</v>
      </c>
      <c r="K172" s="39">
        <v>1</v>
      </c>
      <c r="L172" s="39"/>
      <c r="M172" s="20"/>
      <c r="N172" s="146"/>
      <c r="O172" s="39" t="s">
        <v>116</v>
      </c>
      <c r="P172" s="39" t="s">
        <v>73</v>
      </c>
      <c r="Q172" s="39"/>
      <c r="CA172" s="145"/>
      <c r="CB172" s="147"/>
      <c r="CD172" s="18"/>
      <c r="CG172" s="39"/>
      <c r="CH172" s="5"/>
      <c r="CI172" s="39"/>
      <c r="CJ172" s="146"/>
      <c r="CK172" s="39"/>
      <c r="CL172" s="39"/>
      <c r="CM172" s="20"/>
      <c r="CN172" s="146"/>
      <c r="CO172" s="39"/>
      <c r="CP172" s="39"/>
      <c r="CQ172" s="39"/>
    </row>
    <row r="173" spans="1:95">
      <c r="A173" s="145">
        <v>168</v>
      </c>
      <c r="B173" s="147">
        <v>44145</v>
      </c>
      <c r="C173" t="s">
        <v>99</v>
      </c>
      <c r="D173" s="18" t="s">
        <v>120</v>
      </c>
      <c r="E173" t="s">
        <v>82</v>
      </c>
      <c r="F173" t="s">
        <v>85</v>
      </c>
      <c r="G173" s="39" t="s">
        <v>1071</v>
      </c>
      <c r="H173" s="5"/>
      <c r="J173" s="146">
        <v>1</v>
      </c>
      <c r="K173" s="39">
        <v>1</v>
      </c>
      <c r="L173" s="39"/>
      <c r="M173" s="20"/>
      <c r="N173" s="146"/>
      <c r="O173" s="39" t="s">
        <v>116</v>
      </c>
      <c r="P173" s="39" t="s">
        <v>73</v>
      </c>
      <c r="Q173" s="39"/>
      <c r="CA173" s="145"/>
      <c r="CB173" s="147"/>
      <c r="CD173" s="18"/>
      <c r="CG173" s="39"/>
      <c r="CH173" s="5"/>
      <c r="CI173" s="39"/>
      <c r="CJ173" s="146"/>
      <c r="CK173" s="39"/>
      <c r="CL173" s="39"/>
      <c r="CM173" s="20"/>
      <c r="CN173" s="146"/>
      <c r="CO173" s="39"/>
      <c r="CP173" s="39"/>
      <c r="CQ173" s="39"/>
    </row>
    <row r="174" spans="1:95">
      <c r="A174" s="145">
        <v>169</v>
      </c>
      <c r="B174" s="147">
        <v>44145</v>
      </c>
      <c r="C174" t="s">
        <v>744</v>
      </c>
      <c r="D174" s="18" t="s">
        <v>756</v>
      </c>
      <c r="E174" t="s">
        <v>23</v>
      </c>
      <c r="F174" t="s">
        <v>745</v>
      </c>
      <c r="G174" s="39" t="s">
        <v>915</v>
      </c>
      <c r="H174" s="5"/>
      <c r="J174" s="146">
        <v>1</v>
      </c>
      <c r="L174" s="39">
        <v>1</v>
      </c>
      <c r="M174" s="20"/>
      <c r="N174" s="146"/>
      <c r="O174" s="39" t="s">
        <v>116</v>
      </c>
      <c r="P174" s="39" t="s">
        <v>73</v>
      </c>
      <c r="Q174" s="39"/>
      <c r="CA174" s="145"/>
      <c r="CB174" s="147"/>
      <c r="CD174" s="18"/>
      <c r="CG174" s="39"/>
      <c r="CH174" s="5"/>
      <c r="CI174" s="39"/>
      <c r="CJ174" s="146"/>
      <c r="CK174" s="39"/>
      <c r="CL174" s="39"/>
      <c r="CM174" s="20"/>
      <c r="CN174" s="146"/>
      <c r="CO174" s="39"/>
      <c r="CP174" s="39"/>
      <c r="CQ174" s="39"/>
    </row>
    <row r="175" spans="1:95">
      <c r="A175" s="145">
        <v>170</v>
      </c>
      <c r="B175" s="147">
        <v>44145</v>
      </c>
      <c r="C175" t="s">
        <v>744</v>
      </c>
      <c r="D175" s="18" t="s">
        <v>916</v>
      </c>
      <c r="E175" t="s">
        <v>23</v>
      </c>
      <c r="F175" t="s">
        <v>745</v>
      </c>
      <c r="G175" s="39" t="s">
        <v>1072</v>
      </c>
      <c r="H175" s="5"/>
      <c r="J175" s="146">
        <v>1</v>
      </c>
      <c r="K175" s="39">
        <v>1</v>
      </c>
      <c r="L175" s="39"/>
      <c r="M175" s="20"/>
      <c r="N175" s="146"/>
      <c r="O175" s="39" t="s">
        <v>116</v>
      </c>
      <c r="P175" s="39" t="s">
        <v>73</v>
      </c>
      <c r="Q175" s="39"/>
      <c r="CA175" s="145"/>
      <c r="CB175" s="147"/>
      <c r="CD175" s="18"/>
      <c r="CG175" s="39"/>
      <c r="CH175" s="5"/>
      <c r="CI175" s="39"/>
      <c r="CJ175" s="146"/>
      <c r="CK175" s="39"/>
      <c r="CL175" s="39"/>
      <c r="CM175" s="20"/>
      <c r="CN175" s="146"/>
      <c r="CO175" s="39"/>
      <c r="CP175" s="39"/>
      <c r="CQ175" s="39"/>
    </row>
    <row r="176" spans="1:95">
      <c r="A176" s="145">
        <v>171</v>
      </c>
      <c r="B176" s="147">
        <v>44146</v>
      </c>
      <c r="C176" t="s">
        <v>107</v>
      </c>
      <c r="D176" s="18" t="s">
        <v>264</v>
      </c>
      <c r="E176" t="s">
        <v>23</v>
      </c>
      <c r="F176" t="s">
        <v>86</v>
      </c>
      <c r="G176" s="39" t="s">
        <v>1073</v>
      </c>
      <c r="H176" s="5"/>
      <c r="I176" s="39">
        <v>1</v>
      </c>
      <c r="J176" s="146"/>
      <c r="L176" s="39">
        <v>1</v>
      </c>
      <c r="M176" s="20"/>
      <c r="N176" s="146"/>
      <c r="O176" s="39" t="s">
        <v>116</v>
      </c>
      <c r="P176" s="39" t="s">
        <v>73</v>
      </c>
      <c r="Q176" s="39"/>
      <c r="CA176" s="145"/>
      <c r="CB176" s="147"/>
      <c r="CD176" s="18"/>
      <c r="CG176" s="39"/>
      <c r="CH176" s="5"/>
      <c r="CI176" s="39"/>
      <c r="CJ176" s="146"/>
      <c r="CK176" s="39"/>
      <c r="CL176" s="39"/>
      <c r="CM176" s="20"/>
      <c r="CN176" s="146"/>
      <c r="CO176" s="39"/>
      <c r="CP176" s="39"/>
      <c r="CQ176" s="39"/>
    </row>
    <row r="177" spans="1:95">
      <c r="A177" s="145">
        <v>172</v>
      </c>
      <c r="B177" s="147">
        <v>44146</v>
      </c>
      <c r="C177" t="s">
        <v>744</v>
      </c>
      <c r="D177" s="18" t="s">
        <v>916</v>
      </c>
      <c r="E177" t="s">
        <v>23</v>
      </c>
      <c r="F177" t="s">
        <v>745</v>
      </c>
      <c r="G177" s="39" t="s">
        <v>1074</v>
      </c>
      <c r="H177" s="5"/>
      <c r="J177" s="146">
        <v>1</v>
      </c>
      <c r="K177" s="39">
        <v>1</v>
      </c>
      <c r="L177" s="39"/>
      <c r="M177" s="20"/>
      <c r="N177" s="146"/>
      <c r="O177" s="39" t="s">
        <v>116</v>
      </c>
      <c r="P177" s="39" t="s">
        <v>73</v>
      </c>
      <c r="Q177" s="39"/>
      <c r="CA177" s="145"/>
      <c r="CB177" s="147"/>
      <c r="CD177" s="18"/>
      <c r="CG177" s="39"/>
      <c r="CH177" s="5"/>
      <c r="CI177" s="39"/>
      <c r="CJ177" s="146"/>
      <c r="CK177" s="39"/>
      <c r="CL177" s="39"/>
      <c r="CM177" s="20"/>
      <c r="CN177" s="146"/>
      <c r="CO177" s="39"/>
      <c r="CP177" s="39"/>
      <c r="CQ177" s="39"/>
    </row>
    <row r="178" spans="1:95">
      <c r="A178" s="145">
        <v>173</v>
      </c>
      <c r="B178" s="147">
        <v>44147</v>
      </c>
      <c r="C178" t="s">
        <v>107</v>
      </c>
      <c r="D178" s="18" t="s">
        <v>238</v>
      </c>
      <c r="E178" t="s">
        <v>23</v>
      </c>
      <c r="F178" t="s">
        <v>86</v>
      </c>
      <c r="G178" s="39" t="s">
        <v>1075</v>
      </c>
      <c r="H178" s="5"/>
      <c r="I178" s="39">
        <v>1</v>
      </c>
      <c r="J178" s="146"/>
      <c r="K178" s="39">
        <v>1</v>
      </c>
      <c r="L178" s="39"/>
      <c r="M178" s="20"/>
      <c r="N178" s="146"/>
      <c r="O178" s="39" t="s">
        <v>116</v>
      </c>
      <c r="P178" s="39" t="s">
        <v>73</v>
      </c>
      <c r="Q178" s="39"/>
      <c r="CA178" s="145"/>
      <c r="CB178" s="147"/>
      <c r="CD178" s="18"/>
      <c r="CG178" s="39"/>
      <c r="CH178" s="5"/>
      <c r="CI178" s="39"/>
      <c r="CJ178" s="146"/>
      <c r="CK178" s="39"/>
      <c r="CL178" s="39"/>
      <c r="CM178" s="20"/>
      <c r="CN178" s="146"/>
      <c r="CO178" s="39"/>
      <c r="CP178" s="39"/>
      <c r="CQ178" s="39"/>
    </row>
    <row r="179" spans="1:95">
      <c r="A179" s="145">
        <v>174</v>
      </c>
      <c r="B179" s="147">
        <v>44147</v>
      </c>
      <c r="C179" t="s">
        <v>99</v>
      </c>
      <c r="D179" s="18" t="s">
        <v>210</v>
      </c>
      <c r="E179" t="s">
        <v>82</v>
      </c>
      <c r="F179" t="s">
        <v>85</v>
      </c>
      <c r="G179" s="39" t="s">
        <v>1076</v>
      </c>
      <c r="H179" s="5"/>
      <c r="I179" s="39">
        <v>1</v>
      </c>
      <c r="J179" s="146"/>
      <c r="K179" s="39">
        <v>1</v>
      </c>
      <c r="L179" s="39"/>
      <c r="M179" s="20"/>
      <c r="N179" s="146"/>
      <c r="O179" s="39" t="s">
        <v>116</v>
      </c>
      <c r="P179" s="39" t="s">
        <v>73</v>
      </c>
      <c r="Q179" s="39"/>
      <c r="CA179" s="145"/>
      <c r="CB179" s="147"/>
      <c r="CD179" s="18"/>
      <c r="CG179" s="39"/>
      <c r="CH179" s="5"/>
      <c r="CI179" s="39"/>
      <c r="CJ179" s="146"/>
      <c r="CK179" s="39"/>
      <c r="CL179" s="39"/>
      <c r="CM179" s="20"/>
      <c r="CN179" s="146"/>
      <c r="CO179" s="39"/>
      <c r="CP179" s="39"/>
      <c r="CQ179" s="39"/>
    </row>
    <row r="180" spans="1:95">
      <c r="A180" s="145">
        <v>175</v>
      </c>
      <c r="B180" s="147">
        <v>44147</v>
      </c>
      <c r="C180" t="s">
        <v>107</v>
      </c>
      <c r="D180" s="18" t="s">
        <v>223</v>
      </c>
      <c r="E180" t="s">
        <v>23</v>
      </c>
      <c r="F180" t="s">
        <v>86</v>
      </c>
      <c r="G180" s="39" t="s">
        <v>1077</v>
      </c>
      <c r="H180" s="5"/>
      <c r="I180" s="39">
        <v>1</v>
      </c>
      <c r="J180" s="146"/>
      <c r="K180" s="39">
        <v>1</v>
      </c>
      <c r="L180" s="39">
        <v>1</v>
      </c>
      <c r="M180" s="20"/>
      <c r="N180" s="146"/>
      <c r="O180" s="39" t="s">
        <v>116</v>
      </c>
      <c r="P180" s="39" t="s">
        <v>73</v>
      </c>
      <c r="Q180" s="39"/>
      <c r="CA180" s="145"/>
      <c r="CB180" s="147"/>
      <c r="CD180" s="18"/>
      <c r="CG180" s="39"/>
      <c r="CH180" s="5"/>
      <c r="CI180" s="39"/>
      <c r="CJ180" s="146"/>
      <c r="CK180" s="39"/>
      <c r="CL180" s="39"/>
      <c r="CM180" s="20"/>
      <c r="CN180" s="146"/>
      <c r="CO180" s="39"/>
      <c r="CP180" s="39"/>
      <c r="CQ180" s="39"/>
    </row>
    <row r="181" spans="1:95">
      <c r="A181" s="145">
        <v>176</v>
      </c>
      <c r="B181" s="147">
        <v>44147</v>
      </c>
      <c r="C181" t="s">
        <v>99</v>
      </c>
      <c r="D181" s="18" t="s">
        <v>120</v>
      </c>
      <c r="E181" t="s">
        <v>82</v>
      </c>
      <c r="F181" t="s">
        <v>85</v>
      </c>
      <c r="G181" s="39" t="s">
        <v>1078</v>
      </c>
      <c r="H181" s="5"/>
      <c r="J181" s="146">
        <v>1</v>
      </c>
      <c r="K181" s="39">
        <v>1</v>
      </c>
      <c r="L181" s="39"/>
      <c r="M181" s="20"/>
      <c r="N181" s="146"/>
      <c r="O181" s="39" t="s">
        <v>116</v>
      </c>
      <c r="P181" s="39" t="s">
        <v>73</v>
      </c>
      <c r="Q181" s="39"/>
      <c r="CA181" s="145"/>
      <c r="CB181" s="147"/>
      <c r="CD181" s="18"/>
      <c r="CG181" s="39"/>
      <c r="CH181" s="5"/>
      <c r="CI181" s="39"/>
      <c r="CJ181" s="146"/>
      <c r="CK181" s="39"/>
      <c r="CL181" s="39"/>
      <c r="CM181" s="20"/>
      <c r="CN181" s="146"/>
      <c r="CO181" s="39"/>
      <c r="CP181" s="39"/>
      <c r="CQ181" s="39"/>
    </row>
    <row r="182" spans="1:95">
      <c r="A182" s="145">
        <v>177</v>
      </c>
      <c r="B182" s="147">
        <v>44147</v>
      </c>
      <c r="C182" t="s">
        <v>99</v>
      </c>
      <c r="D182" s="18" t="s">
        <v>454</v>
      </c>
      <c r="E182" t="s">
        <v>82</v>
      </c>
      <c r="F182" t="s">
        <v>85</v>
      </c>
      <c r="G182" s="39" t="s">
        <v>1079</v>
      </c>
      <c r="H182" s="5"/>
      <c r="J182" s="146">
        <v>1</v>
      </c>
      <c r="K182" s="39">
        <v>1</v>
      </c>
      <c r="L182" s="39"/>
      <c r="M182" s="20"/>
      <c r="N182" s="146"/>
      <c r="O182" s="39" t="s">
        <v>116</v>
      </c>
      <c r="P182" s="39" t="s">
        <v>73</v>
      </c>
      <c r="Q182" s="39"/>
      <c r="CA182" s="145"/>
      <c r="CB182" s="147"/>
      <c r="CD182" s="18"/>
      <c r="CG182" s="39"/>
      <c r="CH182" s="5"/>
      <c r="CI182" s="39"/>
      <c r="CJ182" s="146"/>
      <c r="CK182" s="39"/>
      <c r="CL182" s="39"/>
      <c r="CM182" s="20"/>
      <c r="CN182" s="146"/>
      <c r="CO182" s="39"/>
      <c r="CP182" s="39"/>
      <c r="CQ182" s="39"/>
    </row>
    <row r="183" spans="1:95">
      <c r="A183" s="145">
        <v>178</v>
      </c>
      <c r="B183" s="147">
        <v>44147</v>
      </c>
      <c r="C183" t="s">
        <v>99</v>
      </c>
      <c r="D183" s="18" t="s">
        <v>155</v>
      </c>
      <c r="E183" t="s">
        <v>82</v>
      </c>
      <c r="F183" t="s">
        <v>85</v>
      </c>
      <c r="G183" s="39" t="s">
        <v>1080</v>
      </c>
      <c r="H183" s="5"/>
      <c r="J183" s="146">
        <v>1</v>
      </c>
      <c r="L183" s="39">
        <v>1</v>
      </c>
      <c r="M183" s="20"/>
      <c r="N183" s="146"/>
      <c r="O183" s="39" t="s">
        <v>116</v>
      </c>
      <c r="P183" s="39" t="s">
        <v>73</v>
      </c>
      <c r="Q183" s="39"/>
      <c r="CA183" s="145"/>
      <c r="CB183" s="147"/>
      <c r="CD183" s="18"/>
      <c r="CG183" s="39"/>
      <c r="CH183" s="5"/>
      <c r="CI183" s="39"/>
      <c r="CJ183" s="146"/>
      <c r="CK183" s="39"/>
      <c r="CL183" s="39"/>
      <c r="CM183" s="20"/>
      <c r="CN183" s="146"/>
      <c r="CO183" s="39"/>
      <c r="CP183" s="39"/>
      <c r="CQ183" s="39"/>
    </row>
    <row r="184" spans="1:95">
      <c r="A184" s="145">
        <v>179</v>
      </c>
      <c r="B184" s="147">
        <v>44147</v>
      </c>
      <c r="C184" t="s">
        <v>99</v>
      </c>
      <c r="D184" s="18" t="s">
        <v>1081</v>
      </c>
      <c r="E184" t="s">
        <v>82</v>
      </c>
      <c r="F184" t="s">
        <v>85</v>
      </c>
      <c r="G184" s="39" t="s">
        <v>1082</v>
      </c>
      <c r="H184" s="5"/>
      <c r="J184" s="146">
        <v>1</v>
      </c>
      <c r="K184" s="39">
        <v>1</v>
      </c>
      <c r="L184" s="39"/>
      <c r="M184" s="20"/>
      <c r="N184" s="146"/>
      <c r="O184" s="39" t="s">
        <v>116</v>
      </c>
      <c r="P184" s="39" t="s">
        <v>73</v>
      </c>
      <c r="Q184" s="39"/>
      <c r="CA184" s="145"/>
      <c r="CB184" s="147"/>
      <c r="CD184" s="18"/>
      <c r="CG184" s="39"/>
      <c r="CH184" s="5"/>
      <c r="CI184" s="39"/>
      <c r="CJ184" s="146"/>
      <c r="CK184" s="39"/>
      <c r="CL184" s="39"/>
      <c r="CM184" s="20"/>
      <c r="CN184" s="146"/>
      <c r="CO184" s="39"/>
      <c r="CP184" s="39"/>
      <c r="CQ184" s="39"/>
    </row>
    <row r="185" spans="1:95">
      <c r="A185" s="145">
        <v>180</v>
      </c>
      <c r="B185" s="147">
        <v>44147</v>
      </c>
      <c r="C185" t="s">
        <v>744</v>
      </c>
      <c r="D185" s="18" t="s">
        <v>756</v>
      </c>
      <c r="E185" t="s">
        <v>23</v>
      </c>
      <c r="F185" t="s">
        <v>745</v>
      </c>
      <c r="G185" s="39" t="s">
        <v>1083</v>
      </c>
      <c r="H185" s="5"/>
      <c r="J185" s="146">
        <v>1</v>
      </c>
      <c r="L185" s="39">
        <v>1</v>
      </c>
      <c r="M185" s="20"/>
      <c r="N185" s="146"/>
      <c r="O185" s="39" t="s">
        <v>116</v>
      </c>
      <c r="P185" s="39" t="s">
        <v>73</v>
      </c>
      <c r="Q185" s="39"/>
      <c r="CA185" s="145"/>
      <c r="CB185" s="147"/>
      <c r="CD185" s="18"/>
      <c r="CG185" s="39"/>
      <c r="CH185" s="5"/>
      <c r="CI185" s="39"/>
      <c r="CJ185" s="146"/>
      <c r="CK185" s="39"/>
      <c r="CL185" s="39"/>
      <c r="CM185" s="20"/>
      <c r="CN185" s="146"/>
      <c r="CO185" s="39"/>
      <c r="CP185" s="39"/>
      <c r="CQ185" s="39"/>
    </row>
    <row r="186" spans="1:95">
      <c r="A186" s="145">
        <v>181</v>
      </c>
      <c r="B186" s="147">
        <v>44147</v>
      </c>
      <c r="C186" t="s">
        <v>744</v>
      </c>
      <c r="D186" s="18" t="s">
        <v>916</v>
      </c>
      <c r="E186" t="s">
        <v>23</v>
      </c>
      <c r="F186" t="s">
        <v>745</v>
      </c>
      <c r="G186" s="39" t="s">
        <v>1084</v>
      </c>
      <c r="H186" s="5"/>
      <c r="J186" s="146">
        <v>1</v>
      </c>
      <c r="K186" s="39">
        <v>1</v>
      </c>
      <c r="L186" s="39"/>
      <c r="M186" s="20"/>
      <c r="N186" s="146"/>
      <c r="O186" s="39" t="s">
        <v>116</v>
      </c>
      <c r="P186" s="39" t="s">
        <v>73</v>
      </c>
      <c r="Q186" s="39"/>
      <c r="CA186" s="145"/>
      <c r="CB186" s="147"/>
      <c r="CD186" s="18"/>
      <c r="CG186" s="39"/>
      <c r="CH186" s="5"/>
      <c r="CI186" s="39"/>
      <c r="CJ186" s="146"/>
      <c r="CK186" s="39"/>
      <c r="CL186" s="39"/>
      <c r="CM186" s="20"/>
      <c r="CN186" s="146"/>
      <c r="CO186" s="39"/>
      <c r="CP186" s="39"/>
      <c r="CQ186" s="39"/>
    </row>
    <row r="187" spans="1:95">
      <c r="A187" s="145">
        <v>182</v>
      </c>
      <c r="B187" s="147">
        <v>44148</v>
      </c>
      <c r="C187" t="s">
        <v>103</v>
      </c>
      <c r="D187" s="18" t="s">
        <v>287</v>
      </c>
      <c r="E187" t="s">
        <v>23</v>
      </c>
      <c r="F187" t="s">
        <v>86</v>
      </c>
      <c r="G187" s="39" t="s">
        <v>1085</v>
      </c>
      <c r="H187" s="5">
        <v>1</v>
      </c>
      <c r="J187" s="146"/>
      <c r="K187" s="39">
        <v>1</v>
      </c>
      <c r="L187" s="39"/>
      <c r="M187" s="20"/>
      <c r="N187" s="146"/>
      <c r="O187" s="39" t="s">
        <v>116</v>
      </c>
      <c r="P187" s="39" t="s">
        <v>73</v>
      </c>
      <c r="Q187" s="39"/>
      <c r="CA187" s="145"/>
      <c r="CB187" s="147"/>
      <c r="CD187" s="18"/>
      <c r="CG187" s="39"/>
      <c r="CH187" s="5"/>
      <c r="CI187" s="39"/>
      <c r="CJ187" s="146"/>
      <c r="CK187" s="39"/>
      <c r="CL187" s="39"/>
      <c r="CM187" s="20"/>
      <c r="CN187" s="146"/>
      <c r="CO187" s="39"/>
      <c r="CP187" s="39"/>
      <c r="CQ187" s="39"/>
    </row>
    <row r="188" spans="1:95">
      <c r="A188" s="145">
        <v>183</v>
      </c>
      <c r="B188" s="147">
        <v>44148</v>
      </c>
      <c r="C188" t="s">
        <v>107</v>
      </c>
      <c r="D188" s="18" t="s">
        <v>238</v>
      </c>
      <c r="E188" t="s">
        <v>23</v>
      </c>
      <c r="F188" t="s">
        <v>86</v>
      </c>
      <c r="G188" s="39" t="s">
        <v>1086</v>
      </c>
      <c r="H188" s="5"/>
      <c r="I188" s="39">
        <v>1</v>
      </c>
      <c r="J188" s="146"/>
      <c r="K188" s="39">
        <v>1</v>
      </c>
      <c r="L188" s="39"/>
      <c r="M188" s="20"/>
      <c r="N188" s="146"/>
      <c r="O188" s="39" t="s">
        <v>116</v>
      </c>
      <c r="P188" s="39" t="s">
        <v>73</v>
      </c>
      <c r="Q188" s="39"/>
      <c r="CA188" s="145"/>
      <c r="CB188" s="147"/>
      <c r="CD188" s="18"/>
      <c r="CG188" s="39"/>
      <c r="CH188" s="5"/>
      <c r="CI188" s="39"/>
      <c r="CJ188" s="146"/>
      <c r="CK188" s="39"/>
      <c r="CL188" s="39"/>
      <c r="CM188" s="20"/>
      <c r="CN188" s="146"/>
      <c r="CO188" s="39"/>
      <c r="CP188" s="39"/>
      <c r="CQ188" s="39"/>
    </row>
    <row r="189" spans="1:95">
      <c r="A189" s="145">
        <v>184</v>
      </c>
      <c r="B189" s="147">
        <v>44148</v>
      </c>
      <c r="C189" t="s">
        <v>105</v>
      </c>
      <c r="D189" s="18" t="s">
        <v>811</v>
      </c>
      <c r="E189" t="s">
        <v>23</v>
      </c>
      <c r="F189" t="s">
        <v>86</v>
      </c>
      <c r="G189" s="39" t="s">
        <v>1087</v>
      </c>
      <c r="H189" s="5"/>
      <c r="I189" s="39">
        <v>1</v>
      </c>
      <c r="J189" s="146"/>
      <c r="L189" s="39"/>
      <c r="M189" s="20">
        <v>1</v>
      </c>
      <c r="N189" s="146"/>
      <c r="O189" s="39" t="s">
        <v>116</v>
      </c>
      <c r="P189" s="39" t="s">
        <v>73</v>
      </c>
      <c r="Q189" s="39"/>
      <c r="CA189" s="145"/>
      <c r="CB189" s="147"/>
      <c r="CD189" s="18"/>
      <c r="CG189" s="39"/>
      <c r="CH189" s="5"/>
      <c r="CI189" s="39"/>
      <c r="CJ189" s="146"/>
      <c r="CK189" s="39"/>
      <c r="CL189" s="39"/>
      <c r="CM189" s="20"/>
      <c r="CN189" s="146"/>
      <c r="CO189" s="39"/>
      <c r="CP189" s="39"/>
      <c r="CQ189" s="39"/>
    </row>
    <row r="190" spans="1:95">
      <c r="A190" s="145">
        <v>185</v>
      </c>
      <c r="B190" s="147">
        <v>44148</v>
      </c>
      <c r="C190" t="s">
        <v>26</v>
      </c>
      <c r="D190" s="18" t="s">
        <v>913</v>
      </c>
      <c r="E190" t="s">
        <v>21</v>
      </c>
      <c r="F190" t="s">
        <v>115</v>
      </c>
      <c r="G190" s="39" t="s">
        <v>1088</v>
      </c>
      <c r="H190" s="5"/>
      <c r="I190" s="39">
        <v>1</v>
      </c>
      <c r="J190" s="146"/>
      <c r="K190" s="39">
        <v>1</v>
      </c>
      <c r="L190" s="39"/>
      <c r="M190" s="20"/>
      <c r="N190" s="146"/>
      <c r="O190" s="39" t="s">
        <v>116</v>
      </c>
      <c r="P190" s="39" t="s">
        <v>73</v>
      </c>
      <c r="Q190" s="39"/>
      <c r="CA190" s="145"/>
      <c r="CB190" s="147"/>
      <c r="CD190" s="18"/>
      <c r="CG190" s="39"/>
      <c r="CH190" s="5"/>
      <c r="CI190" s="39"/>
      <c r="CJ190" s="146"/>
      <c r="CK190" s="39"/>
      <c r="CL190" s="39"/>
      <c r="CM190" s="20"/>
      <c r="CN190" s="146"/>
      <c r="CO190" s="39"/>
      <c r="CP190" s="39"/>
      <c r="CQ190" s="39"/>
    </row>
    <row r="191" spans="1:95">
      <c r="A191" s="145">
        <v>186</v>
      </c>
      <c r="B191" s="147">
        <v>44148</v>
      </c>
      <c r="C191" t="s">
        <v>99</v>
      </c>
      <c r="D191" s="18" t="s">
        <v>1059</v>
      </c>
      <c r="E191" t="s">
        <v>82</v>
      </c>
      <c r="F191" t="s">
        <v>85</v>
      </c>
      <c r="G191" s="39" t="s">
        <v>1089</v>
      </c>
      <c r="H191" s="5"/>
      <c r="I191" s="39">
        <v>1</v>
      </c>
      <c r="J191" s="146"/>
      <c r="K191" s="39">
        <v>1</v>
      </c>
      <c r="L191" s="39"/>
      <c r="M191" s="20"/>
      <c r="N191" s="146"/>
      <c r="O191" s="39" t="s">
        <v>116</v>
      </c>
      <c r="P191" s="39" t="s">
        <v>73</v>
      </c>
      <c r="Q191" s="39"/>
      <c r="CA191" s="145"/>
      <c r="CB191" s="147"/>
      <c r="CD191" s="18"/>
      <c r="CG191" s="39"/>
      <c r="CH191" s="5"/>
      <c r="CI191" s="39"/>
      <c r="CJ191" s="146"/>
      <c r="CK191" s="39"/>
      <c r="CL191" s="39"/>
      <c r="CM191" s="20"/>
      <c r="CN191" s="146"/>
      <c r="CO191" s="39"/>
      <c r="CP191" s="39"/>
      <c r="CQ191" s="39"/>
    </row>
    <row r="192" spans="1:95">
      <c r="A192" s="145">
        <v>187</v>
      </c>
      <c r="B192" s="147">
        <v>44148</v>
      </c>
      <c r="C192" t="s">
        <v>99</v>
      </c>
      <c r="D192" s="18" t="s">
        <v>835</v>
      </c>
      <c r="E192" t="s">
        <v>82</v>
      </c>
      <c r="F192" t="s">
        <v>85</v>
      </c>
      <c r="G192" s="39" t="s">
        <v>1090</v>
      </c>
      <c r="H192" s="5"/>
      <c r="I192" s="39">
        <v>1</v>
      </c>
      <c r="J192" s="146"/>
      <c r="K192" s="39">
        <v>1</v>
      </c>
      <c r="L192" s="39"/>
      <c r="M192" s="20"/>
      <c r="N192" s="146"/>
      <c r="O192" s="39" t="s">
        <v>116</v>
      </c>
      <c r="P192" s="39" t="s">
        <v>73</v>
      </c>
      <c r="Q192" s="39"/>
      <c r="CA192" s="145"/>
      <c r="CB192" s="147"/>
      <c r="CD192" s="18"/>
      <c r="CG192" s="39"/>
      <c r="CH192" s="5"/>
      <c r="CI192" s="39"/>
      <c r="CJ192" s="146"/>
      <c r="CK192" s="39"/>
      <c r="CL192" s="39"/>
      <c r="CM192" s="20"/>
      <c r="CN192" s="146"/>
      <c r="CO192" s="39"/>
      <c r="CP192" s="39"/>
      <c r="CQ192" s="39"/>
    </row>
    <row r="193" spans="1:95">
      <c r="A193" s="145">
        <v>188</v>
      </c>
      <c r="B193" s="147">
        <v>44148</v>
      </c>
      <c r="C193" t="s">
        <v>744</v>
      </c>
      <c r="D193" s="18" t="s">
        <v>916</v>
      </c>
      <c r="E193" t="s">
        <v>23</v>
      </c>
      <c r="F193" t="s">
        <v>745</v>
      </c>
      <c r="G193" s="39" t="s">
        <v>1091</v>
      </c>
      <c r="H193" s="5"/>
      <c r="J193" s="146">
        <v>1</v>
      </c>
      <c r="K193" s="39">
        <v>1</v>
      </c>
      <c r="L193" s="39"/>
      <c r="M193" s="20"/>
      <c r="N193" s="146"/>
      <c r="O193" s="39" t="s">
        <v>116</v>
      </c>
      <c r="P193" s="39" t="s">
        <v>73</v>
      </c>
      <c r="Q193" s="39"/>
      <c r="CA193" s="145"/>
      <c r="CB193" s="147"/>
      <c r="CD193" s="18"/>
      <c r="CG193" s="39"/>
      <c r="CH193" s="5"/>
      <c r="CI193" s="39"/>
      <c r="CJ193" s="146"/>
      <c r="CK193" s="39"/>
      <c r="CL193" s="39"/>
      <c r="CM193" s="20"/>
      <c r="CN193" s="146"/>
      <c r="CO193" s="39"/>
      <c r="CP193" s="39"/>
      <c r="CQ193" s="39"/>
    </row>
    <row r="194" spans="1:95">
      <c r="A194" s="145">
        <v>189</v>
      </c>
      <c r="B194" s="147">
        <v>44151</v>
      </c>
      <c r="C194" t="s">
        <v>107</v>
      </c>
      <c r="D194" s="18" t="s">
        <v>238</v>
      </c>
      <c r="E194" t="s">
        <v>23</v>
      </c>
      <c r="F194" t="s">
        <v>86</v>
      </c>
      <c r="G194" s="39" t="s">
        <v>1093</v>
      </c>
      <c r="H194" s="5"/>
      <c r="I194" s="39">
        <v>1</v>
      </c>
      <c r="J194" s="146"/>
      <c r="K194" s="39">
        <v>1</v>
      </c>
      <c r="L194" s="39"/>
      <c r="M194" s="20"/>
      <c r="N194" s="146"/>
      <c r="O194" s="39" t="s">
        <v>116</v>
      </c>
      <c r="P194" s="39" t="s">
        <v>73</v>
      </c>
      <c r="Q194" s="39"/>
      <c r="CA194" s="145"/>
      <c r="CB194" s="147"/>
      <c r="CD194" s="18"/>
      <c r="CG194" s="39"/>
      <c r="CH194" s="5"/>
      <c r="CI194" s="39"/>
      <c r="CJ194" s="146"/>
      <c r="CK194" s="39"/>
      <c r="CL194" s="39"/>
      <c r="CM194" s="20"/>
      <c r="CN194" s="146"/>
      <c r="CO194" s="39"/>
      <c r="CP194" s="39"/>
      <c r="CQ194" s="39"/>
    </row>
    <row r="195" spans="1:95">
      <c r="A195" s="145">
        <v>190</v>
      </c>
      <c r="B195" s="147">
        <v>44151</v>
      </c>
      <c r="C195" t="s">
        <v>99</v>
      </c>
      <c r="D195" s="18" t="s">
        <v>793</v>
      </c>
      <c r="E195" t="s">
        <v>82</v>
      </c>
      <c r="F195" t="s">
        <v>85</v>
      </c>
      <c r="G195" s="39" t="s">
        <v>1094</v>
      </c>
      <c r="H195" s="5"/>
      <c r="I195" s="39">
        <v>1</v>
      </c>
      <c r="J195" s="146"/>
      <c r="K195" s="39">
        <v>1</v>
      </c>
      <c r="L195" s="39">
        <v>1</v>
      </c>
      <c r="M195" s="20">
        <v>1</v>
      </c>
      <c r="N195" s="146"/>
      <c r="O195" s="39" t="s">
        <v>116</v>
      </c>
      <c r="P195" s="39" t="s">
        <v>73</v>
      </c>
      <c r="Q195" s="39"/>
      <c r="CA195" s="145"/>
      <c r="CB195" s="147"/>
      <c r="CD195" s="18"/>
      <c r="CG195" s="39"/>
      <c r="CH195" s="5"/>
      <c r="CI195" s="39"/>
      <c r="CJ195" s="146"/>
      <c r="CK195" s="39"/>
      <c r="CL195" s="39"/>
      <c r="CM195" s="20"/>
      <c r="CN195" s="146"/>
      <c r="CO195" s="39"/>
      <c r="CP195" s="39"/>
      <c r="CQ195" s="39"/>
    </row>
    <row r="196" spans="1:95">
      <c r="A196" s="145">
        <v>191</v>
      </c>
      <c r="B196" s="147">
        <v>44151</v>
      </c>
      <c r="C196" t="s">
        <v>875</v>
      </c>
      <c r="D196" s="18" t="s">
        <v>516</v>
      </c>
      <c r="E196" t="s">
        <v>23</v>
      </c>
      <c r="F196" t="s">
        <v>446</v>
      </c>
      <c r="G196" s="39" t="s">
        <v>1095</v>
      </c>
      <c r="H196" s="5"/>
      <c r="I196" s="39">
        <v>1</v>
      </c>
      <c r="J196" s="146"/>
      <c r="K196" s="39">
        <v>1</v>
      </c>
      <c r="L196" s="39"/>
      <c r="M196" s="20"/>
      <c r="N196" s="146"/>
      <c r="O196" s="39" t="s">
        <v>116</v>
      </c>
      <c r="P196" s="39" t="s">
        <v>73</v>
      </c>
      <c r="Q196" s="39"/>
      <c r="CA196" s="145"/>
      <c r="CB196" s="147"/>
      <c r="CD196" s="18"/>
      <c r="CG196" s="39"/>
      <c r="CH196" s="5"/>
      <c r="CI196" s="39"/>
      <c r="CJ196" s="146"/>
      <c r="CK196" s="39"/>
      <c r="CL196" s="39"/>
      <c r="CM196" s="20"/>
      <c r="CN196" s="146"/>
      <c r="CO196" s="39"/>
      <c r="CP196" s="39"/>
      <c r="CQ196" s="39"/>
    </row>
    <row r="197" spans="1:95">
      <c r="A197" s="145">
        <v>192</v>
      </c>
      <c r="B197" s="147">
        <v>44151</v>
      </c>
      <c r="C197" t="s">
        <v>99</v>
      </c>
      <c r="D197" s="18" t="s">
        <v>120</v>
      </c>
      <c r="E197" t="s">
        <v>82</v>
      </c>
      <c r="F197" t="s">
        <v>85</v>
      </c>
      <c r="G197" s="39" t="s">
        <v>1096</v>
      </c>
      <c r="H197" s="5"/>
      <c r="J197" s="146">
        <v>1</v>
      </c>
      <c r="K197" s="39">
        <v>1</v>
      </c>
      <c r="L197" s="39"/>
      <c r="M197" s="20"/>
      <c r="N197" s="146"/>
      <c r="O197" s="39" t="s">
        <v>116</v>
      </c>
      <c r="P197" s="39" t="s">
        <v>73</v>
      </c>
      <c r="Q197" s="39"/>
      <c r="CA197" s="145"/>
      <c r="CB197" s="147"/>
      <c r="CD197" s="18"/>
      <c r="CG197" s="39"/>
      <c r="CH197" s="5"/>
      <c r="CI197" s="39"/>
      <c r="CJ197" s="146"/>
      <c r="CK197" s="39"/>
      <c r="CL197" s="39"/>
      <c r="CM197" s="20"/>
      <c r="CN197" s="146"/>
      <c r="CO197" s="39"/>
      <c r="CP197" s="39"/>
      <c r="CQ197" s="39"/>
    </row>
    <row r="198" spans="1:95">
      <c r="A198" s="145">
        <v>193</v>
      </c>
      <c r="B198" s="147">
        <v>44151</v>
      </c>
      <c r="C198" t="s">
        <v>108</v>
      </c>
      <c r="D198" s="18" t="s">
        <v>773</v>
      </c>
      <c r="E198" t="s">
        <v>23</v>
      </c>
      <c r="F198" t="s">
        <v>86</v>
      </c>
      <c r="G198" s="39" t="s">
        <v>1097</v>
      </c>
      <c r="H198" s="5"/>
      <c r="J198" s="146">
        <v>1</v>
      </c>
      <c r="L198" s="39"/>
      <c r="M198" s="20">
        <v>1</v>
      </c>
      <c r="N198" s="146"/>
      <c r="O198" s="39" t="s">
        <v>116</v>
      </c>
      <c r="P198" s="39" t="s">
        <v>73</v>
      </c>
      <c r="Q198" s="39"/>
      <c r="CA198" s="145"/>
      <c r="CB198" s="147"/>
      <c r="CD198" s="18"/>
      <c r="CG198" s="39"/>
      <c r="CH198" s="5"/>
      <c r="CI198" s="39"/>
      <c r="CJ198" s="146"/>
      <c r="CK198" s="39"/>
      <c r="CL198" s="39"/>
      <c r="CM198" s="20"/>
      <c r="CN198" s="146"/>
      <c r="CO198" s="39"/>
      <c r="CP198" s="39"/>
      <c r="CQ198" s="39"/>
    </row>
    <row r="199" spans="1:95">
      <c r="A199" s="145">
        <v>194</v>
      </c>
      <c r="B199" s="147">
        <v>44151</v>
      </c>
      <c r="C199" t="s">
        <v>99</v>
      </c>
      <c r="D199" s="18" t="s">
        <v>772</v>
      </c>
      <c r="E199" t="s">
        <v>82</v>
      </c>
      <c r="F199" t="s">
        <v>85</v>
      </c>
      <c r="G199" s="39" t="s">
        <v>1098</v>
      </c>
      <c r="H199" s="5"/>
      <c r="J199" s="146">
        <v>1</v>
      </c>
      <c r="K199" s="39">
        <v>1</v>
      </c>
      <c r="L199" s="39"/>
      <c r="M199" s="20"/>
      <c r="N199" s="146"/>
      <c r="O199" s="39" t="s">
        <v>116</v>
      </c>
      <c r="P199" s="39" t="s">
        <v>73</v>
      </c>
      <c r="Q199" s="39"/>
      <c r="CA199" s="145"/>
      <c r="CB199" s="147"/>
      <c r="CD199" s="18"/>
      <c r="CG199" s="39"/>
      <c r="CH199" s="5"/>
      <c r="CI199" s="39"/>
      <c r="CJ199" s="146"/>
      <c r="CK199" s="39"/>
      <c r="CL199" s="39"/>
      <c r="CM199" s="20"/>
      <c r="CN199" s="146"/>
      <c r="CO199" s="39"/>
      <c r="CP199" s="39"/>
      <c r="CQ199" s="39"/>
    </row>
    <row r="200" spans="1:95">
      <c r="A200" s="145">
        <v>195</v>
      </c>
      <c r="B200" s="147">
        <v>44151</v>
      </c>
      <c r="C200" t="s">
        <v>99</v>
      </c>
      <c r="D200" s="18" t="s">
        <v>835</v>
      </c>
      <c r="E200" t="s">
        <v>82</v>
      </c>
      <c r="F200" t="s">
        <v>85</v>
      </c>
      <c r="G200" s="39" t="s">
        <v>1099</v>
      </c>
      <c r="H200" s="5"/>
      <c r="J200" s="146">
        <v>1</v>
      </c>
      <c r="K200" s="39">
        <v>1</v>
      </c>
      <c r="L200" s="39"/>
      <c r="M200" s="20"/>
      <c r="N200" s="146"/>
      <c r="O200" s="39" t="s">
        <v>116</v>
      </c>
      <c r="P200" s="39" t="s">
        <v>73</v>
      </c>
      <c r="Q200" s="39"/>
      <c r="CA200" s="145"/>
      <c r="CB200" s="147"/>
      <c r="CD200" s="18"/>
      <c r="CG200" s="39"/>
      <c r="CH200" s="5"/>
      <c r="CI200" s="39"/>
      <c r="CJ200" s="146"/>
      <c r="CK200" s="39"/>
      <c r="CL200" s="39"/>
      <c r="CM200" s="20"/>
      <c r="CN200" s="146"/>
      <c r="CO200" s="39"/>
      <c r="CP200" s="39"/>
      <c r="CQ200" s="39"/>
    </row>
    <row r="201" spans="1:95">
      <c r="A201" s="145">
        <v>196</v>
      </c>
      <c r="B201" s="147">
        <v>44151</v>
      </c>
      <c r="C201" t="s">
        <v>744</v>
      </c>
      <c r="D201" s="18" t="s">
        <v>916</v>
      </c>
      <c r="E201" t="s">
        <v>23</v>
      </c>
      <c r="F201" t="s">
        <v>745</v>
      </c>
      <c r="G201" s="39" t="s">
        <v>1100</v>
      </c>
      <c r="H201" s="5"/>
      <c r="J201" s="146">
        <v>1</v>
      </c>
      <c r="K201" s="39">
        <v>1</v>
      </c>
      <c r="L201" s="39"/>
      <c r="M201" s="20"/>
      <c r="N201" s="146"/>
      <c r="O201" s="39" t="s">
        <v>116</v>
      </c>
      <c r="P201" s="39" t="s">
        <v>73</v>
      </c>
      <c r="Q201" s="39"/>
      <c r="CA201" s="145"/>
      <c r="CB201" s="147"/>
      <c r="CD201" s="18"/>
      <c r="CG201" s="39"/>
      <c r="CH201" s="5"/>
      <c r="CI201" s="39"/>
      <c r="CJ201" s="146"/>
      <c r="CK201" s="39"/>
      <c r="CL201" s="39"/>
      <c r="CM201" s="20"/>
      <c r="CN201" s="146"/>
      <c r="CO201" s="39"/>
      <c r="CP201" s="39"/>
      <c r="CQ201" s="39"/>
    </row>
    <row r="202" spans="1:95">
      <c r="A202" s="145">
        <v>197</v>
      </c>
      <c r="B202" s="147">
        <v>44152</v>
      </c>
      <c r="C202" t="s">
        <v>112</v>
      </c>
      <c r="D202" s="18" t="s">
        <v>747</v>
      </c>
      <c r="E202" t="s">
        <v>22</v>
      </c>
      <c r="F202" t="s">
        <v>87</v>
      </c>
      <c r="G202" s="39" t="s">
        <v>1101</v>
      </c>
      <c r="H202" s="5"/>
      <c r="I202" s="39">
        <v>1</v>
      </c>
      <c r="J202" s="146"/>
      <c r="K202" s="39">
        <v>1</v>
      </c>
      <c r="L202" s="39"/>
      <c r="M202" s="20"/>
      <c r="N202" s="146"/>
      <c r="O202" s="39" t="s">
        <v>116</v>
      </c>
      <c r="P202" s="39" t="s">
        <v>73</v>
      </c>
      <c r="Q202" s="39"/>
      <c r="CA202" s="145"/>
      <c r="CB202" s="147"/>
      <c r="CD202" s="18"/>
      <c r="CG202" s="39"/>
      <c r="CH202" s="5"/>
      <c r="CI202" s="39"/>
      <c r="CJ202" s="146"/>
      <c r="CK202" s="39"/>
      <c r="CL202" s="39"/>
      <c r="CM202" s="20"/>
      <c r="CN202" s="146"/>
      <c r="CO202" s="39"/>
      <c r="CP202" s="39"/>
      <c r="CQ202" s="39"/>
    </row>
    <row r="203" spans="1:95">
      <c r="A203" s="145">
        <v>198</v>
      </c>
      <c r="B203" s="147">
        <v>44152</v>
      </c>
      <c r="C203" t="s">
        <v>107</v>
      </c>
      <c r="D203" s="18" t="s">
        <v>813</v>
      </c>
      <c r="E203" t="s">
        <v>23</v>
      </c>
      <c r="F203" t="s">
        <v>86</v>
      </c>
      <c r="G203" s="39" t="s">
        <v>1102</v>
      </c>
      <c r="H203" s="5"/>
      <c r="I203" s="39">
        <v>1</v>
      </c>
      <c r="J203" s="146"/>
      <c r="K203" s="39">
        <v>1</v>
      </c>
      <c r="L203" s="39"/>
      <c r="M203" s="20"/>
      <c r="N203" s="146"/>
      <c r="O203" s="39" t="s">
        <v>116</v>
      </c>
      <c r="P203" s="39" t="s">
        <v>73</v>
      </c>
      <c r="Q203" s="39"/>
      <c r="CA203" s="145"/>
      <c r="CB203" s="147"/>
      <c r="CD203" s="18"/>
      <c r="CG203" s="39"/>
      <c r="CH203" s="5"/>
      <c r="CI203" s="39"/>
      <c r="CJ203" s="146"/>
      <c r="CK203" s="39"/>
      <c r="CL203" s="39"/>
      <c r="CM203" s="20"/>
      <c r="CN203" s="146"/>
      <c r="CO203" s="39"/>
      <c r="CP203" s="39"/>
      <c r="CQ203" s="39"/>
    </row>
    <row r="204" spans="1:95">
      <c r="A204" s="145">
        <v>199</v>
      </c>
      <c r="B204" s="147">
        <v>44152</v>
      </c>
      <c r="C204" t="s">
        <v>106</v>
      </c>
      <c r="D204" s="18" t="s">
        <v>301</v>
      </c>
      <c r="E204" t="s">
        <v>23</v>
      </c>
      <c r="F204" t="s">
        <v>86</v>
      </c>
      <c r="G204" s="39" t="s">
        <v>1103</v>
      </c>
      <c r="H204" s="5"/>
      <c r="I204" s="39">
        <v>1</v>
      </c>
      <c r="J204" s="146"/>
      <c r="L204" s="39">
        <v>1</v>
      </c>
      <c r="M204" s="20"/>
      <c r="N204" s="146"/>
      <c r="O204" s="39" t="s">
        <v>116</v>
      </c>
      <c r="P204" s="39" t="s">
        <v>73</v>
      </c>
      <c r="Q204" s="39"/>
      <c r="CA204" s="145"/>
      <c r="CB204" s="147"/>
      <c r="CD204" s="18"/>
      <c r="CG204" s="39"/>
      <c r="CH204" s="5"/>
      <c r="CI204" s="39"/>
      <c r="CJ204" s="146"/>
      <c r="CK204" s="39"/>
      <c r="CL204" s="39"/>
      <c r="CM204" s="20"/>
      <c r="CN204" s="146"/>
      <c r="CO204" s="39"/>
      <c r="CP204" s="39"/>
      <c r="CQ204" s="39"/>
    </row>
    <row r="205" spans="1:95">
      <c r="A205" s="145">
        <v>200</v>
      </c>
      <c r="B205" s="147">
        <v>44152</v>
      </c>
      <c r="C205" t="s">
        <v>107</v>
      </c>
      <c r="D205" s="18" t="s">
        <v>750</v>
      </c>
      <c r="E205" t="s">
        <v>23</v>
      </c>
      <c r="F205" t="s">
        <v>86</v>
      </c>
      <c r="G205" s="39" t="s">
        <v>1104</v>
      </c>
      <c r="H205" s="5"/>
      <c r="I205" s="39">
        <v>1</v>
      </c>
      <c r="J205" s="146"/>
      <c r="K205" s="39">
        <v>1</v>
      </c>
      <c r="L205" s="39"/>
      <c r="M205" s="20"/>
      <c r="N205" s="146"/>
      <c r="O205" s="39" t="s">
        <v>116</v>
      </c>
      <c r="P205" s="39" t="s">
        <v>73</v>
      </c>
      <c r="Q205" s="39"/>
      <c r="CA205" s="145"/>
      <c r="CB205" s="147"/>
      <c r="CD205" s="18"/>
      <c r="CG205" s="39"/>
      <c r="CH205" s="5"/>
      <c r="CI205" s="39"/>
      <c r="CJ205" s="146"/>
      <c r="CK205" s="39"/>
      <c r="CL205" s="39"/>
      <c r="CM205" s="20"/>
      <c r="CN205" s="146"/>
      <c r="CO205" s="39"/>
      <c r="CP205" s="39"/>
      <c r="CQ205" s="39"/>
    </row>
    <row r="206" spans="1:95">
      <c r="A206" s="145">
        <v>201</v>
      </c>
      <c r="B206" s="147">
        <v>44152</v>
      </c>
      <c r="C206" t="s">
        <v>109</v>
      </c>
      <c r="D206" s="18" t="s">
        <v>790</v>
      </c>
      <c r="E206" t="s">
        <v>23</v>
      </c>
      <c r="F206" t="s">
        <v>86</v>
      </c>
      <c r="G206" s="39" t="s">
        <v>1105</v>
      </c>
      <c r="H206" s="5"/>
      <c r="I206" s="39">
        <v>1</v>
      </c>
      <c r="J206" s="146"/>
      <c r="K206" s="39">
        <v>1</v>
      </c>
      <c r="L206" s="39"/>
      <c r="M206" s="20"/>
      <c r="N206" s="146"/>
      <c r="O206" s="39" t="s">
        <v>116</v>
      </c>
      <c r="P206" s="39" t="s">
        <v>73</v>
      </c>
      <c r="Q206" s="39"/>
      <c r="CA206" s="145"/>
      <c r="CB206" s="147"/>
      <c r="CD206" s="18"/>
      <c r="CG206" s="39"/>
      <c r="CH206" s="5"/>
      <c r="CI206" s="39"/>
      <c r="CJ206" s="146"/>
      <c r="CK206" s="39"/>
      <c r="CL206" s="39"/>
      <c r="CM206" s="20"/>
      <c r="CN206" s="146"/>
      <c r="CO206" s="39"/>
      <c r="CP206" s="39"/>
      <c r="CQ206" s="39"/>
    </row>
    <row r="207" spans="1:95">
      <c r="A207" s="145">
        <v>202</v>
      </c>
      <c r="B207" s="147">
        <v>44152</v>
      </c>
      <c r="C207" t="s">
        <v>99</v>
      </c>
      <c r="D207" s="18" t="s">
        <v>793</v>
      </c>
      <c r="E207" t="s">
        <v>82</v>
      </c>
      <c r="F207" t="s">
        <v>85</v>
      </c>
      <c r="G207" s="39" t="s">
        <v>1106</v>
      </c>
      <c r="H207" s="5"/>
      <c r="I207" s="39">
        <v>1</v>
      </c>
      <c r="J207" s="146"/>
      <c r="K207" s="39">
        <v>1</v>
      </c>
      <c r="L207" s="39">
        <v>1</v>
      </c>
      <c r="M207" s="20"/>
      <c r="N207" s="146"/>
      <c r="O207" s="39" t="s">
        <v>116</v>
      </c>
      <c r="P207" s="39" t="s">
        <v>73</v>
      </c>
      <c r="Q207" s="39"/>
      <c r="CA207" s="145"/>
      <c r="CB207" s="147"/>
      <c r="CD207" s="18"/>
      <c r="CG207" s="39"/>
      <c r="CH207" s="5"/>
      <c r="CI207" s="39"/>
      <c r="CJ207" s="146"/>
      <c r="CK207" s="39"/>
      <c r="CL207" s="39"/>
      <c r="CM207" s="20"/>
      <c r="CN207" s="146"/>
      <c r="CO207" s="39"/>
      <c r="CP207" s="39"/>
      <c r="CQ207" s="39"/>
    </row>
    <row r="208" spans="1:95">
      <c r="A208" s="145">
        <v>203</v>
      </c>
      <c r="B208" s="147">
        <v>44152</v>
      </c>
      <c r="C208" t="s">
        <v>879</v>
      </c>
      <c r="D208" s="18" t="s">
        <v>968</v>
      </c>
      <c r="E208" t="s">
        <v>23</v>
      </c>
      <c r="F208" t="s">
        <v>743</v>
      </c>
      <c r="G208" s="39" t="s">
        <v>1107</v>
      </c>
      <c r="H208" s="5"/>
      <c r="I208" s="39">
        <v>1</v>
      </c>
      <c r="J208" s="146"/>
      <c r="K208" s="39">
        <v>1</v>
      </c>
      <c r="L208" s="39"/>
      <c r="M208" s="20"/>
      <c r="N208" s="146"/>
      <c r="O208" s="39" t="s">
        <v>116</v>
      </c>
      <c r="P208" s="39" t="s">
        <v>73</v>
      </c>
      <c r="Q208" s="39"/>
      <c r="CA208" s="145"/>
      <c r="CB208" s="147"/>
      <c r="CD208" s="18"/>
      <c r="CG208" s="39"/>
      <c r="CH208" s="5"/>
      <c r="CI208" s="39"/>
      <c r="CJ208" s="146"/>
      <c r="CK208" s="39"/>
      <c r="CL208" s="39"/>
      <c r="CM208" s="20"/>
      <c r="CN208" s="146"/>
      <c r="CO208" s="39"/>
      <c r="CP208" s="39"/>
      <c r="CQ208" s="39"/>
    </row>
    <row r="209" spans="1:95">
      <c r="A209" s="145">
        <v>204</v>
      </c>
      <c r="B209" s="147">
        <v>44152</v>
      </c>
      <c r="C209" t="s">
        <v>99</v>
      </c>
      <c r="D209" s="18" t="s">
        <v>454</v>
      </c>
      <c r="E209" t="s">
        <v>82</v>
      </c>
      <c r="F209" t="s">
        <v>85</v>
      </c>
      <c r="G209" s="39" t="s">
        <v>1108</v>
      </c>
      <c r="H209" s="5"/>
      <c r="J209" s="146">
        <v>1</v>
      </c>
      <c r="K209" s="39">
        <v>1</v>
      </c>
      <c r="L209" s="39"/>
      <c r="M209" s="20"/>
      <c r="N209" s="146"/>
      <c r="O209" s="39" t="s">
        <v>116</v>
      </c>
      <c r="P209" s="39" t="s">
        <v>73</v>
      </c>
      <c r="Q209" s="39"/>
      <c r="CA209" s="145"/>
      <c r="CB209" s="147"/>
      <c r="CD209" s="18"/>
      <c r="CG209" s="39"/>
      <c r="CH209" s="5"/>
      <c r="CI209" s="39"/>
      <c r="CJ209" s="146"/>
      <c r="CK209" s="39"/>
      <c r="CL209" s="39"/>
      <c r="CM209" s="20"/>
      <c r="CN209" s="146"/>
      <c r="CO209" s="39"/>
      <c r="CP209" s="39"/>
      <c r="CQ209" s="39"/>
    </row>
    <row r="210" spans="1:95">
      <c r="A210" s="145">
        <v>205</v>
      </c>
      <c r="B210" s="147">
        <v>44152</v>
      </c>
      <c r="C210" t="s">
        <v>99</v>
      </c>
      <c r="D210" s="18" t="s">
        <v>1059</v>
      </c>
      <c r="E210" t="s">
        <v>82</v>
      </c>
      <c r="F210" t="s">
        <v>85</v>
      </c>
      <c r="G210" s="39" t="s">
        <v>1109</v>
      </c>
      <c r="H210" s="5"/>
      <c r="J210" s="146">
        <v>1</v>
      </c>
      <c r="K210" s="39">
        <v>1</v>
      </c>
      <c r="L210" s="39"/>
      <c r="M210" s="20"/>
      <c r="N210" s="146"/>
      <c r="O210" s="39" t="s">
        <v>116</v>
      </c>
      <c r="P210" s="39" t="s">
        <v>73</v>
      </c>
      <c r="Q210" s="39"/>
      <c r="CA210" s="145"/>
      <c r="CB210" s="147"/>
      <c r="CD210" s="18"/>
      <c r="CG210" s="39"/>
      <c r="CH210" s="5"/>
      <c r="CI210" s="39"/>
      <c r="CJ210" s="146"/>
      <c r="CK210" s="39"/>
      <c r="CL210" s="39"/>
      <c r="CM210" s="20"/>
      <c r="CN210" s="146"/>
      <c r="CO210" s="39"/>
      <c r="CP210" s="39"/>
      <c r="CQ210" s="39"/>
    </row>
    <row r="211" spans="1:95">
      <c r="A211" s="145">
        <v>206</v>
      </c>
      <c r="B211" s="147">
        <v>44152</v>
      </c>
      <c r="C211" t="s">
        <v>744</v>
      </c>
      <c r="D211" s="18" t="s">
        <v>756</v>
      </c>
      <c r="E211" t="s">
        <v>23</v>
      </c>
      <c r="F211" t="s">
        <v>745</v>
      </c>
      <c r="G211" s="39" t="s">
        <v>1110</v>
      </c>
      <c r="H211" s="5"/>
      <c r="J211" s="146">
        <v>1</v>
      </c>
      <c r="L211" s="39">
        <v>1</v>
      </c>
      <c r="M211" s="20"/>
      <c r="N211" s="146"/>
      <c r="O211" s="39" t="s">
        <v>116</v>
      </c>
      <c r="P211" s="39" t="s">
        <v>73</v>
      </c>
      <c r="Q211" s="39"/>
      <c r="CA211" s="145"/>
      <c r="CB211" s="147"/>
      <c r="CD211" s="18"/>
      <c r="CG211" s="39"/>
      <c r="CH211" s="5"/>
      <c r="CI211" s="39"/>
      <c r="CJ211" s="146"/>
      <c r="CK211" s="39"/>
      <c r="CL211" s="39"/>
      <c r="CM211" s="20"/>
      <c r="CN211" s="146"/>
      <c r="CO211" s="39"/>
      <c r="CP211" s="39"/>
      <c r="CQ211" s="39"/>
    </row>
    <row r="212" spans="1:95">
      <c r="A212" s="145">
        <v>207</v>
      </c>
      <c r="B212" s="147">
        <v>44152</v>
      </c>
      <c r="C212" t="s">
        <v>876</v>
      </c>
      <c r="D212" s="18" t="s">
        <v>755</v>
      </c>
      <c r="E212" t="s">
        <v>23</v>
      </c>
      <c r="F212" t="s">
        <v>745</v>
      </c>
      <c r="G212" s="39" t="s">
        <v>1111</v>
      </c>
      <c r="H212" s="5"/>
      <c r="J212" s="146">
        <v>1</v>
      </c>
      <c r="L212" s="39"/>
      <c r="M212" s="20">
        <v>1</v>
      </c>
      <c r="N212" s="146"/>
      <c r="O212" s="39" t="s">
        <v>116</v>
      </c>
      <c r="P212" s="39" t="s">
        <v>73</v>
      </c>
      <c r="Q212" s="39"/>
      <c r="CA212" s="145"/>
      <c r="CB212" s="147"/>
      <c r="CD212" s="18"/>
      <c r="CG212" s="39"/>
      <c r="CH212" s="5"/>
      <c r="CI212" s="39"/>
      <c r="CJ212" s="146"/>
      <c r="CK212" s="39"/>
      <c r="CL212" s="39"/>
      <c r="CM212" s="20"/>
      <c r="CN212" s="146"/>
      <c r="CO212" s="39"/>
      <c r="CP212" s="39"/>
      <c r="CQ212" s="39"/>
    </row>
    <row r="213" spans="1:95">
      <c r="A213" s="145">
        <v>208</v>
      </c>
      <c r="B213" s="147">
        <v>44152</v>
      </c>
      <c r="C213" t="s">
        <v>876</v>
      </c>
      <c r="D213" s="18" t="s">
        <v>754</v>
      </c>
      <c r="E213" t="s">
        <v>23</v>
      </c>
      <c r="F213" t="s">
        <v>745</v>
      </c>
      <c r="G213" s="39" t="s">
        <v>1112</v>
      </c>
      <c r="H213" s="5"/>
      <c r="J213" s="146">
        <v>1</v>
      </c>
      <c r="L213" s="39"/>
      <c r="M213" s="20">
        <v>1</v>
      </c>
      <c r="N213" s="146"/>
      <c r="O213" s="39" t="s">
        <v>116</v>
      </c>
      <c r="P213" s="39" t="s">
        <v>73</v>
      </c>
      <c r="Q213" s="39"/>
      <c r="CA213" s="145"/>
      <c r="CB213" s="147"/>
      <c r="CD213" s="18"/>
      <c r="CG213" s="39"/>
      <c r="CH213" s="5"/>
      <c r="CI213" s="39"/>
      <c r="CJ213" s="146"/>
      <c r="CK213" s="39"/>
      <c r="CL213" s="39"/>
      <c r="CM213" s="20"/>
      <c r="CN213" s="146"/>
      <c r="CO213" s="39"/>
      <c r="CP213" s="39"/>
      <c r="CQ213" s="39"/>
    </row>
    <row r="214" spans="1:95">
      <c r="A214" s="145">
        <v>209</v>
      </c>
      <c r="B214" s="147">
        <v>44152</v>
      </c>
      <c r="C214" t="s">
        <v>744</v>
      </c>
      <c r="D214" s="18" t="s">
        <v>916</v>
      </c>
      <c r="E214" t="s">
        <v>23</v>
      </c>
      <c r="F214" t="s">
        <v>745</v>
      </c>
      <c r="G214" s="39" t="s">
        <v>1113</v>
      </c>
      <c r="H214" s="5"/>
      <c r="J214" s="146">
        <v>1</v>
      </c>
      <c r="K214" s="39">
        <v>1</v>
      </c>
      <c r="L214" s="39"/>
      <c r="M214" s="20"/>
      <c r="N214" s="146"/>
      <c r="O214" s="39" t="s">
        <v>116</v>
      </c>
      <c r="P214" s="39" t="s">
        <v>73</v>
      </c>
      <c r="Q214" s="39"/>
      <c r="CA214" s="145"/>
      <c r="CB214" s="147"/>
      <c r="CD214" s="18"/>
      <c r="CG214" s="39"/>
      <c r="CH214" s="5"/>
      <c r="CI214" s="39"/>
      <c r="CJ214" s="146"/>
      <c r="CK214" s="39"/>
      <c r="CL214" s="39"/>
      <c r="CM214" s="20"/>
      <c r="CN214" s="146"/>
      <c r="CO214" s="39"/>
      <c r="CP214" s="39"/>
      <c r="CQ214" s="39"/>
    </row>
    <row r="215" spans="1:95">
      <c r="A215" s="145">
        <v>210</v>
      </c>
      <c r="B215" s="147">
        <v>44153</v>
      </c>
      <c r="C215" t="s">
        <v>99</v>
      </c>
      <c r="D215" s="18" t="s">
        <v>210</v>
      </c>
      <c r="E215" t="s">
        <v>82</v>
      </c>
      <c r="F215" t="s">
        <v>85</v>
      </c>
      <c r="G215" s="39" t="s">
        <v>1114</v>
      </c>
      <c r="H215" s="5"/>
      <c r="I215" s="39">
        <v>1</v>
      </c>
      <c r="J215" s="146"/>
      <c r="K215" s="39">
        <v>1</v>
      </c>
      <c r="L215" s="39"/>
      <c r="M215" s="20"/>
      <c r="N215" s="146"/>
      <c r="O215" s="39" t="s">
        <v>116</v>
      </c>
      <c r="P215" s="39" t="s">
        <v>73</v>
      </c>
      <c r="Q215" s="39"/>
      <c r="CA215" s="145"/>
      <c r="CB215" s="147"/>
      <c r="CD215" s="18"/>
      <c r="CG215" s="39"/>
      <c r="CH215" s="5"/>
      <c r="CI215" s="39"/>
      <c r="CJ215" s="146"/>
      <c r="CK215" s="39"/>
      <c r="CL215" s="39"/>
      <c r="CM215" s="20"/>
      <c r="CN215" s="146"/>
      <c r="CO215" s="39"/>
      <c r="CP215" s="39"/>
      <c r="CQ215" s="39"/>
    </row>
    <row r="216" spans="1:95">
      <c r="A216" s="145">
        <v>211</v>
      </c>
      <c r="B216" s="147">
        <v>44153</v>
      </c>
      <c r="C216" t="s">
        <v>107</v>
      </c>
      <c r="D216" s="18" t="s">
        <v>223</v>
      </c>
      <c r="E216" t="s">
        <v>23</v>
      </c>
      <c r="F216" t="s">
        <v>86</v>
      </c>
      <c r="G216" s="39" t="s">
        <v>1115</v>
      </c>
      <c r="H216" s="5"/>
      <c r="I216" s="39">
        <v>1</v>
      </c>
      <c r="J216" s="146"/>
      <c r="K216" s="39">
        <v>1</v>
      </c>
      <c r="L216" s="39">
        <v>1</v>
      </c>
      <c r="M216" s="20"/>
      <c r="N216" s="146"/>
      <c r="O216" s="39" t="s">
        <v>116</v>
      </c>
      <c r="P216" s="39" t="s">
        <v>73</v>
      </c>
      <c r="Q216" s="39"/>
      <c r="CA216" s="145"/>
      <c r="CB216" s="147"/>
      <c r="CD216" s="18"/>
      <c r="CG216" s="39"/>
      <c r="CH216" s="5"/>
      <c r="CI216" s="39"/>
      <c r="CJ216" s="146"/>
      <c r="CK216" s="39"/>
      <c r="CL216" s="39"/>
      <c r="CM216" s="20"/>
      <c r="CN216" s="146"/>
      <c r="CO216" s="39"/>
      <c r="CP216" s="39"/>
      <c r="CQ216" s="39"/>
    </row>
    <row r="217" spans="1:95">
      <c r="A217" s="145">
        <v>212</v>
      </c>
      <c r="B217" s="147">
        <v>44153</v>
      </c>
      <c r="C217" t="s">
        <v>107</v>
      </c>
      <c r="D217" s="18" t="s">
        <v>238</v>
      </c>
      <c r="E217" t="s">
        <v>23</v>
      </c>
      <c r="F217" t="s">
        <v>86</v>
      </c>
      <c r="G217" s="39" t="s">
        <v>1116</v>
      </c>
      <c r="H217" s="5"/>
      <c r="I217" s="39">
        <v>1</v>
      </c>
      <c r="J217" s="146"/>
      <c r="K217" s="39">
        <v>1</v>
      </c>
      <c r="L217" s="39"/>
      <c r="M217" s="20"/>
      <c r="N217" s="146"/>
      <c r="O217" s="39" t="s">
        <v>116</v>
      </c>
      <c r="P217" s="39" t="s">
        <v>73</v>
      </c>
      <c r="Q217" s="39"/>
      <c r="CA217" s="145"/>
      <c r="CB217" s="147"/>
      <c r="CD217" s="18"/>
      <c r="CG217" s="39"/>
      <c r="CH217" s="5"/>
      <c r="CI217" s="39"/>
      <c r="CJ217" s="146"/>
      <c r="CK217" s="39"/>
      <c r="CL217" s="39"/>
      <c r="CM217" s="20"/>
      <c r="CN217" s="146"/>
      <c r="CO217" s="39"/>
      <c r="CP217" s="39"/>
      <c r="CQ217" s="39"/>
    </row>
    <row r="218" spans="1:95">
      <c r="A218" s="145">
        <v>213</v>
      </c>
      <c r="B218" s="147">
        <v>44153</v>
      </c>
      <c r="C218" t="s">
        <v>107</v>
      </c>
      <c r="D218" s="18" t="s">
        <v>232</v>
      </c>
      <c r="E218" t="s">
        <v>23</v>
      </c>
      <c r="F218" t="s">
        <v>86</v>
      </c>
      <c r="G218" s="39" t="s">
        <v>1117</v>
      </c>
      <c r="H218" s="5"/>
      <c r="I218" s="39">
        <v>1</v>
      </c>
      <c r="J218" s="146"/>
      <c r="K218" s="39">
        <v>1</v>
      </c>
      <c r="L218" s="39"/>
      <c r="M218" s="20"/>
      <c r="N218" s="146"/>
      <c r="O218" s="39" t="s">
        <v>116</v>
      </c>
      <c r="P218" s="39" t="s">
        <v>73</v>
      </c>
      <c r="Q218" s="39"/>
      <c r="CA218" s="145"/>
      <c r="CB218" s="147"/>
      <c r="CD218" s="18"/>
      <c r="CG218" s="39"/>
      <c r="CH218" s="5"/>
      <c r="CI218" s="39"/>
      <c r="CJ218" s="146"/>
      <c r="CK218" s="39"/>
      <c r="CL218" s="39"/>
      <c r="CM218" s="20"/>
      <c r="CN218" s="146"/>
      <c r="CO218" s="39"/>
      <c r="CP218" s="39"/>
      <c r="CQ218" s="39"/>
    </row>
    <row r="219" spans="1:95">
      <c r="A219" s="145">
        <v>214</v>
      </c>
      <c r="B219" s="147">
        <v>44153</v>
      </c>
      <c r="C219" t="s">
        <v>109</v>
      </c>
      <c r="D219" s="18" t="s">
        <v>773</v>
      </c>
      <c r="E219" t="s">
        <v>23</v>
      </c>
      <c r="F219" t="s">
        <v>86</v>
      </c>
      <c r="G219" s="39" t="s">
        <v>1118</v>
      </c>
      <c r="H219" s="5"/>
      <c r="J219" s="146">
        <v>1</v>
      </c>
      <c r="L219" s="39"/>
      <c r="M219" s="20">
        <v>1</v>
      </c>
      <c r="N219" s="146"/>
      <c r="O219" s="39" t="s">
        <v>116</v>
      </c>
      <c r="P219" s="39" t="s">
        <v>73</v>
      </c>
      <c r="Q219" s="39"/>
      <c r="CA219" s="145"/>
      <c r="CB219" s="147"/>
      <c r="CD219" s="18"/>
      <c r="CG219" s="39"/>
      <c r="CH219" s="5"/>
      <c r="CI219" s="39"/>
      <c r="CJ219" s="146"/>
      <c r="CK219" s="39"/>
      <c r="CL219" s="39"/>
      <c r="CM219" s="20"/>
      <c r="CN219" s="146"/>
      <c r="CO219" s="39"/>
      <c r="CP219" s="39"/>
      <c r="CQ219" s="39"/>
    </row>
    <row r="220" spans="1:95">
      <c r="A220" s="145">
        <v>215</v>
      </c>
      <c r="B220" s="147">
        <v>44154</v>
      </c>
      <c r="C220" t="s">
        <v>107</v>
      </c>
      <c r="D220" s="18" t="s">
        <v>223</v>
      </c>
      <c r="E220" t="s">
        <v>23</v>
      </c>
      <c r="F220" t="s">
        <v>86</v>
      </c>
      <c r="G220" s="39" t="s">
        <v>1119</v>
      </c>
      <c r="H220" s="5"/>
      <c r="I220" s="39">
        <v>1</v>
      </c>
      <c r="J220" s="146"/>
      <c r="K220" s="39">
        <v>1</v>
      </c>
      <c r="L220" s="39">
        <v>1</v>
      </c>
      <c r="M220" s="20"/>
      <c r="N220" s="146"/>
      <c r="O220" s="39" t="s">
        <v>116</v>
      </c>
      <c r="P220" s="39" t="s">
        <v>73</v>
      </c>
      <c r="Q220" s="39"/>
      <c r="CA220" s="145"/>
      <c r="CB220" s="147"/>
      <c r="CD220" s="18"/>
      <c r="CG220" s="39"/>
      <c r="CH220" s="5"/>
      <c r="CI220" s="39"/>
      <c r="CJ220" s="146"/>
      <c r="CK220" s="39"/>
      <c r="CL220" s="39"/>
      <c r="CM220" s="20"/>
      <c r="CN220" s="146"/>
      <c r="CO220" s="39"/>
      <c r="CP220" s="39"/>
      <c r="CQ220" s="39"/>
    </row>
    <row r="221" spans="1:95">
      <c r="A221" s="145">
        <v>216</v>
      </c>
      <c r="B221" s="147">
        <v>44154</v>
      </c>
      <c r="C221" t="s">
        <v>108</v>
      </c>
      <c r="D221" s="18" t="s">
        <v>1120</v>
      </c>
      <c r="E221" t="s">
        <v>23</v>
      </c>
      <c r="F221" t="s">
        <v>86</v>
      </c>
      <c r="G221" s="39" t="s">
        <v>1121</v>
      </c>
      <c r="H221" s="5"/>
      <c r="I221" s="39">
        <v>1</v>
      </c>
      <c r="J221" s="146"/>
      <c r="K221" s="39">
        <v>1</v>
      </c>
      <c r="L221" s="39"/>
      <c r="M221" s="20"/>
      <c r="N221" s="146"/>
      <c r="O221" s="39" t="s">
        <v>116</v>
      </c>
      <c r="P221" s="39" t="s">
        <v>73</v>
      </c>
      <c r="Q221" s="39"/>
      <c r="CA221" s="145"/>
      <c r="CB221" s="147"/>
      <c r="CD221" s="18"/>
      <c r="CG221" s="39"/>
      <c r="CH221" s="5"/>
      <c r="CI221" s="39"/>
      <c r="CJ221" s="146"/>
      <c r="CK221" s="39"/>
      <c r="CL221" s="39"/>
      <c r="CM221" s="20"/>
      <c r="CN221" s="146"/>
      <c r="CO221" s="39"/>
      <c r="CP221" s="39"/>
      <c r="CQ221" s="39"/>
    </row>
    <row r="222" spans="1:95">
      <c r="A222" s="145">
        <v>217</v>
      </c>
      <c r="B222" s="147">
        <v>44154</v>
      </c>
      <c r="C222" t="s">
        <v>99</v>
      </c>
      <c r="D222" s="18" t="s">
        <v>1059</v>
      </c>
      <c r="E222" t="s">
        <v>82</v>
      </c>
      <c r="F222" t="s">
        <v>85</v>
      </c>
      <c r="G222" s="39" t="s">
        <v>1122</v>
      </c>
      <c r="H222" s="5"/>
      <c r="I222" s="39">
        <v>1</v>
      </c>
      <c r="J222" s="146"/>
      <c r="L222" s="39">
        <v>1</v>
      </c>
      <c r="M222" s="20"/>
      <c r="N222" s="146"/>
      <c r="O222" s="39" t="s">
        <v>116</v>
      </c>
      <c r="P222" s="39" t="s">
        <v>73</v>
      </c>
      <c r="Q222" s="39"/>
      <c r="CA222" s="145"/>
      <c r="CB222" s="147"/>
      <c r="CD222" s="18"/>
      <c r="CG222" s="39"/>
      <c r="CH222" s="5"/>
      <c r="CI222" s="39"/>
      <c r="CJ222" s="146"/>
      <c r="CK222" s="39"/>
      <c r="CL222" s="39"/>
      <c r="CM222" s="20"/>
      <c r="CN222" s="146"/>
      <c r="CO222" s="39"/>
      <c r="CP222" s="39"/>
      <c r="CQ222" s="39"/>
    </row>
    <row r="223" spans="1:95">
      <c r="A223" s="145">
        <v>218</v>
      </c>
      <c r="B223" s="147">
        <v>44154</v>
      </c>
      <c r="C223" t="s">
        <v>744</v>
      </c>
      <c r="D223" s="18" t="s">
        <v>756</v>
      </c>
      <c r="E223" t="s">
        <v>23</v>
      </c>
      <c r="F223" t="s">
        <v>745</v>
      </c>
      <c r="G223" s="39" t="s">
        <v>1123</v>
      </c>
      <c r="H223" s="5"/>
      <c r="J223" s="146">
        <v>1</v>
      </c>
      <c r="L223" s="39">
        <v>1</v>
      </c>
      <c r="M223" s="20"/>
      <c r="N223" s="146"/>
      <c r="O223" s="39" t="s">
        <v>116</v>
      </c>
      <c r="P223" s="39" t="s">
        <v>73</v>
      </c>
      <c r="Q223" s="39"/>
      <c r="CA223" s="145"/>
      <c r="CB223" s="147"/>
      <c r="CD223" s="18"/>
      <c r="CG223" s="39"/>
      <c r="CH223" s="5"/>
      <c r="CI223" s="39"/>
      <c r="CJ223" s="146"/>
      <c r="CK223" s="39"/>
      <c r="CL223" s="39"/>
      <c r="CM223" s="20"/>
      <c r="CN223" s="146"/>
      <c r="CO223" s="39"/>
      <c r="CP223" s="39"/>
      <c r="CQ223" s="39"/>
    </row>
    <row r="224" spans="1:95">
      <c r="A224" s="145">
        <v>219</v>
      </c>
      <c r="B224" s="147">
        <v>44155</v>
      </c>
      <c r="C224" t="s">
        <v>107</v>
      </c>
      <c r="D224" s="18" t="s">
        <v>238</v>
      </c>
      <c r="E224" t="s">
        <v>23</v>
      </c>
      <c r="F224" t="s">
        <v>86</v>
      </c>
      <c r="G224" s="39" t="s">
        <v>1124</v>
      </c>
      <c r="H224" s="5">
        <v>1</v>
      </c>
      <c r="J224" s="146"/>
      <c r="K224" s="39">
        <v>1</v>
      </c>
      <c r="L224" s="39"/>
      <c r="M224" s="20"/>
      <c r="N224" s="146"/>
      <c r="O224" s="39" t="s">
        <v>116</v>
      </c>
      <c r="P224" s="39" t="s">
        <v>73</v>
      </c>
      <c r="Q224" s="39"/>
      <c r="CA224" s="145"/>
      <c r="CB224" s="147"/>
      <c r="CD224" s="18"/>
      <c r="CG224" s="39"/>
      <c r="CH224" s="5"/>
      <c r="CI224" s="39"/>
      <c r="CJ224" s="146"/>
      <c r="CK224" s="39"/>
      <c r="CL224" s="39"/>
      <c r="CM224" s="20"/>
      <c r="CN224" s="146"/>
      <c r="CO224" s="39"/>
      <c r="CP224" s="39"/>
      <c r="CQ224" s="39"/>
    </row>
    <row r="225" spans="1:95">
      <c r="A225" s="145">
        <v>220</v>
      </c>
      <c r="B225" s="147">
        <v>44155</v>
      </c>
      <c r="C225" t="s">
        <v>73</v>
      </c>
      <c r="D225" s="18" t="s">
        <v>1125</v>
      </c>
      <c r="E225" t="s">
        <v>73</v>
      </c>
      <c r="F225" t="s">
        <v>73</v>
      </c>
      <c r="G225" s="39" t="s">
        <v>1126</v>
      </c>
      <c r="H225" s="5">
        <v>1</v>
      </c>
      <c r="J225" s="146"/>
      <c r="L225" s="39">
        <v>1</v>
      </c>
      <c r="M225" s="20"/>
      <c r="N225" s="146"/>
      <c r="O225" s="39" t="s">
        <v>1</v>
      </c>
      <c r="P225" s="39" t="s">
        <v>73</v>
      </c>
      <c r="Q225" s="39"/>
      <c r="CA225" s="145"/>
      <c r="CB225" s="147"/>
      <c r="CD225" s="18"/>
      <c r="CG225" s="39"/>
      <c r="CH225" s="5"/>
      <c r="CI225" s="39"/>
      <c r="CJ225" s="146"/>
      <c r="CK225" s="39"/>
      <c r="CL225" s="39"/>
      <c r="CM225" s="20"/>
      <c r="CN225" s="146"/>
      <c r="CO225" s="39"/>
      <c r="CP225" s="39"/>
      <c r="CQ225" s="39"/>
    </row>
    <row r="226" spans="1:95">
      <c r="A226" s="145">
        <v>221</v>
      </c>
      <c r="B226" s="147">
        <v>44155</v>
      </c>
      <c r="C226" t="s">
        <v>107</v>
      </c>
      <c r="D226" s="18" t="s">
        <v>238</v>
      </c>
      <c r="E226" t="s">
        <v>23</v>
      </c>
      <c r="F226" t="s">
        <v>86</v>
      </c>
      <c r="G226" s="39" t="s">
        <v>1127</v>
      </c>
      <c r="H226" s="5">
        <v>1</v>
      </c>
      <c r="J226" s="146"/>
      <c r="K226" s="39">
        <v>1</v>
      </c>
      <c r="L226" s="39"/>
      <c r="M226" s="20"/>
      <c r="N226" s="146"/>
      <c r="O226" s="39" t="s">
        <v>74</v>
      </c>
      <c r="P226" s="39" t="s">
        <v>73</v>
      </c>
      <c r="Q226" s="39"/>
      <c r="CA226" s="145"/>
      <c r="CB226" s="147"/>
      <c r="CD226" s="18"/>
      <c r="CG226" s="39"/>
      <c r="CH226" s="5"/>
      <c r="CI226" s="39"/>
      <c r="CJ226" s="146"/>
      <c r="CK226" s="39"/>
      <c r="CL226" s="39"/>
      <c r="CM226" s="20"/>
      <c r="CN226" s="146"/>
      <c r="CO226" s="39"/>
      <c r="CP226" s="39"/>
      <c r="CQ226" s="39"/>
    </row>
    <row r="227" spans="1:95">
      <c r="A227" s="145">
        <v>222</v>
      </c>
      <c r="B227" s="147">
        <v>44155</v>
      </c>
      <c r="C227" t="s">
        <v>107</v>
      </c>
      <c r="D227" s="18" t="s">
        <v>264</v>
      </c>
      <c r="E227" t="s">
        <v>23</v>
      </c>
      <c r="F227" t="s">
        <v>86</v>
      </c>
      <c r="G227" s="39" t="s">
        <v>1128</v>
      </c>
      <c r="H227" s="5"/>
      <c r="I227" s="39">
        <v>1</v>
      </c>
      <c r="J227" s="146"/>
      <c r="L227" s="39">
        <v>1</v>
      </c>
      <c r="M227" s="20"/>
      <c r="N227" s="146"/>
      <c r="O227" s="39" t="s">
        <v>74</v>
      </c>
      <c r="P227" s="39" t="s">
        <v>73</v>
      </c>
      <c r="Q227" s="39"/>
      <c r="CA227" s="145"/>
      <c r="CB227" s="147"/>
      <c r="CD227" s="18"/>
      <c r="CG227" s="39"/>
      <c r="CH227" s="5"/>
      <c r="CI227" s="39"/>
      <c r="CJ227" s="146"/>
      <c r="CK227" s="39"/>
      <c r="CL227" s="39"/>
      <c r="CM227" s="20"/>
      <c r="CN227" s="146"/>
      <c r="CO227" s="39"/>
      <c r="CP227" s="39"/>
      <c r="CQ227" s="39"/>
    </row>
    <row r="228" spans="1:95">
      <c r="A228" s="145">
        <v>223</v>
      </c>
      <c r="B228" s="147">
        <v>44155</v>
      </c>
      <c r="C228" t="s">
        <v>107</v>
      </c>
      <c r="D228" s="18" t="s">
        <v>211</v>
      </c>
      <c r="E228" t="s">
        <v>23</v>
      </c>
      <c r="F228" t="s">
        <v>86</v>
      </c>
      <c r="G228" s="39" t="s">
        <v>1129</v>
      </c>
      <c r="H228" s="5"/>
      <c r="I228" s="39">
        <v>1</v>
      </c>
      <c r="J228" s="146"/>
      <c r="K228" s="39">
        <v>1</v>
      </c>
      <c r="L228" s="39"/>
      <c r="M228" s="20"/>
      <c r="N228" s="146"/>
      <c r="O228" s="39" t="s">
        <v>74</v>
      </c>
      <c r="P228" s="39" t="s">
        <v>73</v>
      </c>
      <c r="Q228" s="39"/>
      <c r="CA228" s="145"/>
      <c r="CB228" s="147"/>
      <c r="CD228" s="18"/>
      <c r="CG228" s="39"/>
      <c r="CH228" s="5"/>
      <c r="CI228" s="39"/>
      <c r="CJ228" s="146"/>
      <c r="CK228" s="39"/>
      <c r="CL228" s="39"/>
      <c r="CM228" s="20"/>
      <c r="CN228" s="146"/>
      <c r="CO228" s="39"/>
      <c r="CP228" s="39"/>
      <c r="CQ228" s="39"/>
    </row>
    <row r="229" spans="1:95">
      <c r="A229" s="145">
        <v>224</v>
      </c>
      <c r="B229" s="147">
        <v>44155</v>
      </c>
      <c r="C229" t="s">
        <v>107</v>
      </c>
      <c r="D229" s="18" t="s">
        <v>849</v>
      </c>
      <c r="E229" t="s">
        <v>23</v>
      </c>
      <c r="F229" t="s">
        <v>86</v>
      </c>
      <c r="G229" s="39" t="s">
        <v>1130</v>
      </c>
      <c r="H229" s="5"/>
      <c r="I229" s="39">
        <v>1</v>
      </c>
      <c r="J229" s="146"/>
      <c r="K229" s="39">
        <v>1</v>
      </c>
      <c r="L229" s="39">
        <v>1</v>
      </c>
      <c r="M229" s="20">
        <v>1</v>
      </c>
      <c r="N229" s="146"/>
      <c r="O229" s="39" t="s">
        <v>74</v>
      </c>
      <c r="P229" s="39" t="s">
        <v>73</v>
      </c>
      <c r="Q229" s="39"/>
      <c r="CA229" s="145"/>
      <c r="CB229" s="147"/>
      <c r="CD229" s="18"/>
      <c r="CG229" s="39"/>
      <c r="CH229" s="5"/>
      <c r="CI229" s="39"/>
      <c r="CJ229" s="146"/>
      <c r="CK229" s="39"/>
      <c r="CL229" s="39"/>
      <c r="CM229" s="20"/>
      <c r="CN229" s="146"/>
      <c r="CO229" s="39"/>
      <c r="CP229" s="39"/>
      <c r="CQ229" s="39"/>
    </row>
    <row r="230" spans="1:95">
      <c r="A230" s="145">
        <v>225</v>
      </c>
      <c r="B230" s="147">
        <v>44155</v>
      </c>
      <c r="C230" t="s">
        <v>107</v>
      </c>
      <c r="D230" s="18" t="s">
        <v>232</v>
      </c>
      <c r="E230" t="s">
        <v>23</v>
      </c>
      <c r="F230" t="s">
        <v>86</v>
      </c>
      <c r="G230" s="39" t="s">
        <v>1131</v>
      </c>
      <c r="H230" s="5"/>
      <c r="I230" s="39">
        <v>1</v>
      </c>
      <c r="J230" s="146"/>
      <c r="K230" s="39">
        <v>1</v>
      </c>
      <c r="L230" s="39"/>
      <c r="M230" s="20"/>
      <c r="N230" s="146"/>
      <c r="O230" s="39" t="s">
        <v>74</v>
      </c>
      <c r="P230" s="39" t="s">
        <v>73</v>
      </c>
      <c r="Q230" s="39"/>
      <c r="CA230" s="145"/>
      <c r="CB230" s="147"/>
      <c r="CD230" s="18"/>
      <c r="CG230" s="39"/>
      <c r="CH230" s="5"/>
      <c r="CI230" s="39"/>
      <c r="CJ230" s="146"/>
      <c r="CK230" s="39"/>
      <c r="CL230" s="39"/>
      <c r="CM230" s="20"/>
      <c r="CN230" s="146"/>
      <c r="CO230" s="39"/>
      <c r="CP230" s="39"/>
      <c r="CQ230" s="39"/>
    </row>
    <row r="231" spans="1:95">
      <c r="A231" s="145">
        <v>226</v>
      </c>
      <c r="B231" s="147">
        <v>44155</v>
      </c>
      <c r="C231" t="s">
        <v>107</v>
      </c>
      <c r="D231" s="18" t="s">
        <v>1004</v>
      </c>
      <c r="E231" t="s">
        <v>23</v>
      </c>
      <c r="F231" t="s">
        <v>86</v>
      </c>
      <c r="G231" s="39" t="s">
        <v>1132</v>
      </c>
      <c r="H231" s="5"/>
      <c r="I231" s="39">
        <v>1</v>
      </c>
      <c r="J231" s="146"/>
      <c r="K231" s="39">
        <v>1</v>
      </c>
      <c r="L231" s="39"/>
      <c r="M231" s="20"/>
      <c r="N231" s="146"/>
      <c r="O231" s="39" t="s">
        <v>74</v>
      </c>
      <c r="P231" s="39" t="s">
        <v>73</v>
      </c>
      <c r="Q231" s="39"/>
      <c r="CA231" s="145"/>
      <c r="CB231" s="147"/>
      <c r="CD231" s="18"/>
      <c r="CG231" s="39"/>
      <c r="CH231" s="5"/>
      <c r="CI231" s="39"/>
      <c r="CJ231" s="146"/>
      <c r="CK231" s="39"/>
      <c r="CL231" s="39"/>
      <c r="CM231" s="20"/>
      <c r="CN231" s="146"/>
      <c r="CO231" s="39"/>
      <c r="CP231" s="39"/>
      <c r="CQ231" s="39"/>
    </row>
    <row r="232" spans="1:95">
      <c r="A232" s="145">
        <v>227</v>
      </c>
      <c r="B232" s="147">
        <v>44155</v>
      </c>
      <c r="C232" t="s">
        <v>105</v>
      </c>
      <c r="D232" s="18" t="s">
        <v>811</v>
      </c>
      <c r="E232" t="s">
        <v>23</v>
      </c>
      <c r="F232" t="s">
        <v>86</v>
      </c>
      <c r="G232" s="39" t="s">
        <v>1133</v>
      </c>
      <c r="H232" s="5"/>
      <c r="I232" s="39">
        <v>1</v>
      </c>
      <c r="J232" s="146"/>
      <c r="L232" s="39"/>
      <c r="M232" s="20">
        <v>1</v>
      </c>
      <c r="N232" s="146"/>
      <c r="O232" s="39" t="s">
        <v>74</v>
      </c>
      <c r="P232" s="39" t="s">
        <v>73</v>
      </c>
      <c r="Q232" s="39"/>
      <c r="CA232" s="145"/>
      <c r="CB232" s="147"/>
      <c r="CD232" s="18"/>
      <c r="CG232" s="39"/>
      <c r="CH232" s="5"/>
      <c r="CI232" s="39"/>
      <c r="CJ232" s="146"/>
      <c r="CK232" s="39"/>
      <c r="CL232" s="39"/>
      <c r="CM232" s="20"/>
      <c r="CN232" s="146"/>
      <c r="CO232" s="39"/>
      <c r="CP232" s="39"/>
      <c r="CQ232" s="39"/>
    </row>
    <row r="233" spans="1:95">
      <c r="A233" s="145">
        <v>228</v>
      </c>
      <c r="B233" s="147">
        <v>44155</v>
      </c>
      <c r="C233" t="s">
        <v>111</v>
      </c>
      <c r="D233" s="18" t="s">
        <v>261</v>
      </c>
      <c r="E233" t="s">
        <v>23</v>
      </c>
      <c r="F233" t="s">
        <v>86</v>
      </c>
      <c r="G233" s="39" t="s">
        <v>1134</v>
      </c>
      <c r="H233" s="5"/>
      <c r="I233" s="39">
        <v>1</v>
      </c>
      <c r="J233" s="146"/>
      <c r="K233" s="39">
        <v>1</v>
      </c>
      <c r="L233" s="39"/>
      <c r="M233" s="20"/>
      <c r="N233" s="146"/>
      <c r="O233" s="39" t="s">
        <v>74</v>
      </c>
      <c r="P233" s="39" t="s">
        <v>73</v>
      </c>
      <c r="Q233" s="39"/>
      <c r="CA233" s="145"/>
      <c r="CB233" s="147"/>
      <c r="CD233" s="18"/>
      <c r="CG233" s="39"/>
      <c r="CH233" s="5"/>
      <c r="CI233" s="39"/>
      <c r="CJ233" s="146"/>
      <c r="CK233" s="39"/>
      <c r="CL233" s="39"/>
      <c r="CM233" s="20"/>
      <c r="CN233" s="146"/>
      <c r="CO233" s="39"/>
      <c r="CP233" s="39"/>
      <c r="CQ233" s="39"/>
    </row>
    <row r="234" spans="1:95">
      <c r="A234" s="145">
        <v>229</v>
      </c>
      <c r="B234" s="147">
        <v>44155</v>
      </c>
      <c r="C234" t="s">
        <v>99</v>
      </c>
      <c r="D234" s="18" t="s">
        <v>155</v>
      </c>
      <c r="E234" t="s">
        <v>82</v>
      </c>
      <c r="F234" t="s">
        <v>85</v>
      </c>
      <c r="G234" s="39" t="s">
        <v>1135</v>
      </c>
      <c r="H234" s="5"/>
      <c r="I234" s="39">
        <v>1</v>
      </c>
      <c r="J234" s="146"/>
      <c r="L234" s="39">
        <v>1</v>
      </c>
      <c r="M234" s="20"/>
      <c r="N234" s="146"/>
      <c r="O234" s="39" t="s">
        <v>74</v>
      </c>
      <c r="P234" s="39" t="s">
        <v>73</v>
      </c>
      <c r="Q234" s="39"/>
      <c r="CA234" s="145"/>
      <c r="CB234" s="147"/>
      <c r="CD234" s="18"/>
      <c r="CG234" s="39"/>
      <c r="CH234" s="5"/>
      <c r="CI234" s="39"/>
      <c r="CJ234" s="146"/>
      <c r="CK234" s="39"/>
      <c r="CL234" s="39"/>
      <c r="CM234" s="20"/>
      <c r="CN234" s="146"/>
      <c r="CO234" s="39"/>
      <c r="CP234" s="39"/>
      <c r="CQ234" s="39"/>
    </row>
    <row r="235" spans="1:95">
      <c r="A235" s="145">
        <v>230</v>
      </c>
      <c r="B235" s="147">
        <v>44155</v>
      </c>
      <c r="C235" t="s">
        <v>110</v>
      </c>
      <c r="D235" s="18" t="s">
        <v>503</v>
      </c>
      <c r="E235" t="s">
        <v>23</v>
      </c>
      <c r="F235" t="s">
        <v>86</v>
      </c>
      <c r="G235" s="39" t="s">
        <v>1136</v>
      </c>
      <c r="H235" s="5"/>
      <c r="J235" s="146">
        <v>1</v>
      </c>
      <c r="L235" s="39">
        <v>1</v>
      </c>
      <c r="M235" s="20"/>
      <c r="N235" s="146"/>
      <c r="O235" s="39" t="s">
        <v>74</v>
      </c>
      <c r="P235" s="39" t="s">
        <v>73</v>
      </c>
      <c r="Q235" s="39"/>
      <c r="CA235" s="145"/>
      <c r="CB235" s="147"/>
      <c r="CD235" s="18"/>
      <c r="CG235" s="39"/>
      <c r="CH235" s="5"/>
      <c r="CI235" s="39"/>
      <c r="CJ235" s="146"/>
      <c r="CK235" s="39"/>
      <c r="CL235" s="39"/>
      <c r="CM235" s="20"/>
      <c r="CN235" s="146"/>
      <c r="CO235" s="39"/>
      <c r="CP235" s="39"/>
      <c r="CQ235" s="39"/>
    </row>
    <row r="236" spans="1:95">
      <c r="A236" s="145">
        <v>231</v>
      </c>
      <c r="B236" s="147">
        <v>44155</v>
      </c>
      <c r="C236" t="s">
        <v>98</v>
      </c>
      <c r="D236" s="18" t="s">
        <v>172</v>
      </c>
      <c r="E236" t="s">
        <v>82</v>
      </c>
      <c r="F236" t="s">
        <v>85</v>
      </c>
      <c r="G236" s="39" t="s">
        <v>1137</v>
      </c>
      <c r="H236" s="5"/>
      <c r="J236" s="146">
        <v>1</v>
      </c>
      <c r="K236" s="39">
        <v>1</v>
      </c>
      <c r="L236" s="39"/>
      <c r="M236" s="20"/>
      <c r="N236" s="146"/>
      <c r="O236" s="39" t="s">
        <v>74</v>
      </c>
      <c r="P236" s="39" t="s">
        <v>73</v>
      </c>
      <c r="Q236" s="39"/>
      <c r="CA236" s="145"/>
      <c r="CB236" s="147"/>
      <c r="CD236" s="18"/>
      <c r="CG236" s="39"/>
      <c r="CH236" s="5"/>
      <c r="CI236" s="39"/>
      <c r="CJ236" s="146"/>
      <c r="CK236" s="39"/>
      <c r="CL236" s="39"/>
      <c r="CM236" s="20"/>
      <c r="CN236" s="146"/>
      <c r="CO236" s="39"/>
      <c r="CP236" s="39"/>
      <c r="CQ236" s="39"/>
    </row>
    <row r="237" spans="1:95">
      <c r="A237" s="145">
        <v>232</v>
      </c>
      <c r="B237" s="147">
        <v>44158</v>
      </c>
      <c r="C237" t="s">
        <v>26</v>
      </c>
      <c r="D237" s="18" t="s">
        <v>1138</v>
      </c>
      <c r="E237" t="s">
        <v>21</v>
      </c>
      <c r="F237" t="s">
        <v>115</v>
      </c>
      <c r="G237" s="39" t="s">
        <v>1139</v>
      </c>
      <c r="H237" s="5"/>
      <c r="I237" s="39">
        <v>1</v>
      </c>
      <c r="J237" s="146"/>
      <c r="L237" s="39">
        <v>1</v>
      </c>
      <c r="M237" s="20"/>
      <c r="N237" s="146"/>
      <c r="O237" s="39" t="s">
        <v>116</v>
      </c>
      <c r="P237" s="39" t="s">
        <v>73</v>
      </c>
      <c r="Q237" s="39"/>
      <c r="CA237" s="145"/>
      <c r="CB237" s="147"/>
      <c r="CD237" s="18"/>
      <c r="CG237" s="39"/>
      <c r="CH237" s="5"/>
      <c r="CI237" s="39"/>
      <c r="CJ237" s="146"/>
      <c r="CK237" s="39"/>
      <c r="CL237" s="39"/>
      <c r="CM237" s="20"/>
      <c r="CN237" s="146"/>
      <c r="CO237" s="39"/>
      <c r="CP237" s="39"/>
      <c r="CQ237" s="39"/>
    </row>
    <row r="238" spans="1:95">
      <c r="A238" s="145">
        <v>233</v>
      </c>
      <c r="B238" s="147">
        <v>44158</v>
      </c>
      <c r="C238" t="s">
        <v>99</v>
      </c>
      <c r="D238" s="18" t="s">
        <v>793</v>
      </c>
      <c r="E238" t="s">
        <v>82</v>
      </c>
      <c r="F238" t="s">
        <v>85</v>
      </c>
      <c r="G238" s="39" t="s">
        <v>1140</v>
      </c>
      <c r="H238" s="5"/>
      <c r="J238" s="146">
        <v>1</v>
      </c>
      <c r="K238" s="39">
        <v>1</v>
      </c>
      <c r="L238" s="39"/>
      <c r="M238" s="20">
        <v>1</v>
      </c>
      <c r="N238" s="146"/>
      <c r="O238" s="39" t="s">
        <v>116</v>
      </c>
      <c r="P238" s="39" t="s">
        <v>73</v>
      </c>
      <c r="Q238" s="39"/>
      <c r="CA238" s="145"/>
      <c r="CB238" s="147"/>
      <c r="CD238" s="18"/>
      <c r="CG238" s="39"/>
      <c r="CH238" s="5"/>
      <c r="CI238" s="39"/>
      <c r="CJ238" s="146"/>
      <c r="CK238" s="39"/>
      <c r="CL238" s="39"/>
      <c r="CM238" s="20"/>
      <c r="CN238" s="146"/>
      <c r="CO238" s="39"/>
      <c r="CP238" s="39"/>
      <c r="CQ238" s="39"/>
    </row>
    <row r="239" spans="1:95">
      <c r="A239" s="145">
        <v>234</v>
      </c>
      <c r="B239" s="147">
        <v>44158</v>
      </c>
      <c r="C239" t="s">
        <v>99</v>
      </c>
      <c r="D239" s="18" t="s">
        <v>120</v>
      </c>
      <c r="E239" t="s">
        <v>82</v>
      </c>
      <c r="F239" t="s">
        <v>85</v>
      </c>
      <c r="G239" s="39" t="s">
        <v>1141</v>
      </c>
      <c r="H239" s="5"/>
      <c r="J239" s="146">
        <v>1</v>
      </c>
      <c r="K239" s="39">
        <v>1</v>
      </c>
      <c r="L239" s="39"/>
      <c r="M239" s="20"/>
      <c r="N239" s="146"/>
      <c r="O239" s="39" t="s">
        <v>116</v>
      </c>
      <c r="P239" s="39" t="s">
        <v>73</v>
      </c>
      <c r="Q239" s="39"/>
      <c r="CA239" s="145"/>
      <c r="CB239" s="147"/>
      <c r="CD239" s="18"/>
      <c r="CG239" s="39"/>
      <c r="CH239" s="5"/>
      <c r="CI239" s="39"/>
      <c r="CJ239" s="146"/>
      <c r="CK239" s="39"/>
      <c r="CL239" s="39"/>
      <c r="CM239" s="20"/>
      <c r="CN239" s="146"/>
      <c r="CO239" s="39"/>
      <c r="CP239" s="39"/>
      <c r="CQ239" s="39"/>
    </row>
    <row r="240" spans="1:95">
      <c r="A240" s="145">
        <v>235</v>
      </c>
      <c r="B240" s="147">
        <v>44158</v>
      </c>
      <c r="C240" t="s">
        <v>105</v>
      </c>
      <c r="D240" s="18" t="s">
        <v>1142</v>
      </c>
      <c r="E240" t="s">
        <v>23</v>
      </c>
      <c r="F240" t="s">
        <v>86</v>
      </c>
      <c r="G240" s="39" t="s">
        <v>1143</v>
      </c>
      <c r="H240" s="5"/>
      <c r="J240" s="146">
        <v>1</v>
      </c>
      <c r="K240" s="39">
        <v>1</v>
      </c>
      <c r="L240" s="39"/>
      <c r="M240" s="20"/>
      <c r="N240" s="146"/>
      <c r="O240" s="39" t="s">
        <v>116</v>
      </c>
      <c r="P240" s="39" t="s">
        <v>73</v>
      </c>
      <c r="Q240" s="39"/>
      <c r="CA240" s="145"/>
      <c r="CB240" s="147"/>
      <c r="CD240" s="18"/>
      <c r="CG240" s="39"/>
      <c r="CH240" s="5"/>
      <c r="CI240" s="39"/>
      <c r="CJ240" s="146"/>
      <c r="CK240" s="39"/>
      <c r="CL240" s="39"/>
      <c r="CM240" s="20"/>
      <c r="CN240" s="146"/>
      <c r="CO240" s="39"/>
      <c r="CP240" s="39"/>
      <c r="CQ240" s="39"/>
    </row>
    <row r="241" spans="1:95">
      <c r="A241" s="145">
        <v>236</v>
      </c>
      <c r="B241" s="147">
        <v>44158</v>
      </c>
      <c r="C241" t="s">
        <v>109</v>
      </c>
      <c r="D241" s="18" t="s">
        <v>1144</v>
      </c>
      <c r="E241" t="s">
        <v>23</v>
      </c>
      <c r="F241" t="s">
        <v>86</v>
      </c>
      <c r="G241" s="39" t="s">
        <v>1145</v>
      </c>
      <c r="H241" s="5"/>
      <c r="J241" s="146">
        <v>1</v>
      </c>
      <c r="K241" s="39">
        <v>1</v>
      </c>
      <c r="L241" s="39"/>
      <c r="M241" s="20"/>
      <c r="N241" s="146"/>
      <c r="O241" s="39" t="s">
        <v>116</v>
      </c>
      <c r="P241" s="39" t="s">
        <v>73</v>
      </c>
      <c r="Q241" s="39"/>
      <c r="CA241" s="145"/>
      <c r="CB241" s="147"/>
      <c r="CD241" s="18"/>
      <c r="CG241" s="39"/>
      <c r="CH241" s="5"/>
      <c r="CI241" s="39"/>
      <c r="CJ241" s="146"/>
      <c r="CK241" s="39"/>
      <c r="CL241" s="39"/>
      <c r="CM241" s="20"/>
      <c r="CN241" s="146"/>
      <c r="CO241" s="39"/>
      <c r="CP241" s="39"/>
      <c r="CQ241" s="39"/>
    </row>
    <row r="242" spans="1:95">
      <c r="A242" s="145">
        <v>237</v>
      </c>
      <c r="B242" s="147">
        <v>44158</v>
      </c>
      <c r="C242" t="s">
        <v>109</v>
      </c>
      <c r="D242" s="18" t="s">
        <v>864</v>
      </c>
      <c r="E242" t="s">
        <v>23</v>
      </c>
      <c r="F242" t="s">
        <v>86</v>
      </c>
      <c r="G242" s="39" t="s">
        <v>1146</v>
      </c>
      <c r="H242" s="5"/>
      <c r="J242" s="146">
        <v>1</v>
      </c>
      <c r="K242" s="39">
        <v>1</v>
      </c>
      <c r="L242" s="39"/>
      <c r="M242" s="20"/>
      <c r="N242" s="146"/>
      <c r="O242" s="39" t="s">
        <v>116</v>
      </c>
      <c r="P242" s="39" t="s">
        <v>73</v>
      </c>
      <c r="Q242" s="39"/>
      <c r="CA242" s="145"/>
      <c r="CB242" s="147"/>
      <c r="CD242" s="18"/>
      <c r="CG242" s="39"/>
      <c r="CH242" s="5"/>
      <c r="CI242" s="39"/>
      <c r="CJ242" s="146"/>
      <c r="CK242" s="39"/>
      <c r="CL242" s="39"/>
      <c r="CM242" s="20"/>
      <c r="CN242" s="146"/>
      <c r="CO242" s="39"/>
      <c r="CP242" s="39"/>
      <c r="CQ242" s="39"/>
    </row>
    <row r="243" spans="1:95">
      <c r="A243" s="145">
        <v>238</v>
      </c>
      <c r="B243" s="147">
        <v>44158</v>
      </c>
      <c r="C243" t="s">
        <v>73</v>
      </c>
      <c r="D243" s="18" t="s">
        <v>907</v>
      </c>
      <c r="E243" t="s">
        <v>73</v>
      </c>
      <c r="F243" t="s">
        <v>73</v>
      </c>
      <c r="G243" s="39" t="s">
        <v>1147</v>
      </c>
      <c r="H243" s="5"/>
      <c r="J243" s="146">
        <v>1</v>
      </c>
      <c r="K243" s="39">
        <v>1</v>
      </c>
      <c r="L243" s="39"/>
      <c r="M243" s="20"/>
      <c r="N243" s="146"/>
      <c r="O243" s="39" t="s">
        <v>1</v>
      </c>
      <c r="P243" s="39" t="s">
        <v>73</v>
      </c>
      <c r="Q243" s="39"/>
      <c r="CA243" s="145"/>
      <c r="CB243" s="147"/>
      <c r="CD243" s="18"/>
      <c r="CG243" s="39"/>
      <c r="CH243" s="5"/>
      <c r="CI243" s="39"/>
      <c r="CJ243" s="146"/>
      <c r="CK243" s="39"/>
      <c r="CL243" s="39"/>
      <c r="CM243" s="20"/>
      <c r="CN243" s="146"/>
      <c r="CO243" s="39"/>
      <c r="CP243" s="39"/>
      <c r="CQ243" s="39"/>
    </row>
    <row r="244" spans="1:95">
      <c r="A244" s="145">
        <v>239</v>
      </c>
      <c r="B244" s="147">
        <v>44158</v>
      </c>
      <c r="C244" t="s">
        <v>109</v>
      </c>
      <c r="D244" s="18" t="s">
        <v>1148</v>
      </c>
      <c r="E244" t="s">
        <v>23</v>
      </c>
      <c r="F244" t="s">
        <v>86</v>
      </c>
      <c r="G244" s="39" t="s">
        <v>1149</v>
      </c>
      <c r="H244" s="5"/>
      <c r="J244" s="146">
        <v>1</v>
      </c>
      <c r="K244" s="39">
        <v>1</v>
      </c>
      <c r="L244" s="39"/>
      <c r="M244" s="20"/>
      <c r="N244" s="146"/>
      <c r="O244" s="39" t="s">
        <v>74</v>
      </c>
      <c r="P244" s="39" t="s">
        <v>73</v>
      </c>
      <c r="Q244" s="39"/>
      <c r="CA244" s="145"/>
      <c r="CB244" s="147"/>
      <c r="CD244" s="18"/>
      <c r="CG244" s="39"/>
      <c r="CH244" s="5"/>
      <c r="CI244" s="39"/>
      <c r="CJ244" s="146"/>
      <c r="CK244" s="39"/>
      <c r="CL244" s="39"/>
      <c r="CM244" s="20"/>
      <c r="CN244" s="146"/>
      <c r="CO244" s="39"/>
      <c r="CP244" s="39"/>
      <c r="CQ244" s="39"/>
    </row>
    <row r="245" spans="1:95">
      <c r="A245" s="145">
        <v>240</v>
      </c>
      <c r="B245" s="147">
        <v>44158</v>
      </c>
      <c r="C245" t="s">
        <v>109</v>
      </c>
      <c r="D245" s="18" t="s">
        <v>1150</v>
      </c>
      <c r="E245" t="s">
        <v>23</v>
      </c>
      <c r="F245" t="s">
        <v>86</v>
      </c>
      <c r="G245" s="39" t="s">
        <v>1151</v>
      </c>
      <c r="H245" s="5"/>
      <c r="J245" s="146">
        <v>1</v>
      </c>
      <c r="K245" s="39">
        <v>1</v>
      </c>
      <c r="L245" s="39"/>
      <c r="M245" s="20"/>
      <c r="N245" s="146"/>
      <c r="O245" s="39" t="s">
        <v>74</v>
      </c>
      <c r="P245" s="39" t="s">
        <v>73</v>
      </c>
      <c r="Q245" s="39"/>
      <c r="CA245" s="145"/>
      <c r="CB245" s="147"/>
      <c r="CD245" s="18"/>
      <c r="CG245" s="39"/>
      <c r="CH245" s="5"/>
      <c r="CI245" s="39"/>
      <c r="CJ245" s="146"/>
      <c r="CK245" s="39"/>
      <c r="CL245" s="39"/>
      <c r="CM245" s="20"/>
      <c r="CN245" s="146"/>
      <c r="CO245" s="39"/>
      <c r="CP245" s="39"/>
      <c r="CQ245" s="39"/>
    </row>
    <row r="246" spans="1:95">
      <c r="A246" s="145">
        <v>241</v>
      </c>
      <c r="B246" s="147">
        <v>44158</v>
      </c>
      <c r="C246" t="s">
        <v>109</v>
      </c>
      <c r="D246" s="18" t="s">
        <v>773</v>
      </c>
      <c r="E246" t="s">
        <v>23</v>
      </c>
      <c r="F246" t="s">
        <v>86</v>
      </c>
      <c r="G246" s="39" t="s">
        <v>1152</v>
      </c>
      <c r="H246" s="5"/>
      <c r="J246" s="146">
        <v>1</v>
      </c>
      <c r="L246" s="39">
        <v>1</v>
      </c>
      <c r="M246" s="20">
        <v>1</v>
      </c>
      <c r="N246" s="146"/>
      <c r="O246" s="39" t="s">
        <v>74</v>
      </c>
      <c r="P246" s="39" t="s">
        <v>73</v>
      </c>
      <c r="Q246" s="39"/>
      <c r="CA246" s="145"/>
      <c r="CB246" s="147"/>
      <c r="CD246" s="18"/>
      <c r="CG246" s="39"/>
      <c r="CH246" s="5"/>
      <c r="CI246" s="39"/>
      <c r="CJ246" s="146"/>
      <c r="CK246" s="39"/>
      <c r="CL246" s="39"/>
      <c r="CM246" s="20"/>
      <c r="CN246" s="146"/>
      <c r="CO246" s="39"/>
      <c r="CP246" s="39"/>
      <c r="CQ246" s="39"/>
    </row>
    <row r="247" spans="1:95">
      <c r="A247" s="145">
        <v>242</v>
      </c>
      <c r="B247" s="147">
        <v>44158</v>
      </c>
      <c r="C247" t="s">
        <v>876</v>
      </c>
      <c r="D247" s="18" t="s">
        <v>755</v>
      </c>
      <c r="E247" t="s">
        <v>23</v>
      </c>
      <c r="F247" t="s">
        <v>745</v>
      </c>
      <c r="G247" s="39" t="s">
        <v>1153</v>
      </c>
      <c r="H247" s="5"/>
      <c r="J247" s="146">
        <v>1</v>
      </c>
      <c r="L247" s="39">
        <v>1</v>
      </c>
      <c r="M247" s="20"/>
      <c r="N247" s="146"/>
      <c r="O247" s="39" t="s">
        <v>74</v>
      </c>
      <c r="P247" s="39" t="s">
        <v>73</v>
      </c>
      <c r="Q247" s="39"/>
      <c r="CA247" s="145"/>
      <c r="CB247" s="147"/>
      <c r="CD247" s="18"/>
      <c r="CG247" s="39"/>
      <c r="CH247" s="5"/>
      <c r="CI247" s="39"/>
      <c r="CJ247" s="146"/>
      <c r="CK247" s="39"/>
      <c r="CL247" s="39"/>
      <c r="CM247" s="20"/>
      <c r="CN247" s="146"/>
      <c r="CO247" s="39"/>
      <c r="CP247" s="39"/>
      <c r="CQ247" s="39"/>
    </row>
    <row r="248" spans="1:95">
      <c r="A248" s="145">
        <v>243</v>
      </c>
      <c r="B248" s="147">
        <v>44158</v>
      </c>
      <c r="C248" t="s">
        <v>876</v>
      </c>
      <c r="D248" s="18" t="s">
        <v>754</v>
      </c>
      <c r="E248" t="s">
        <v>23</v>
      </c>
      <c r="F248" t="s">
        <v>745</v>
      </c>
      <c r="G248" s="39" t="s">
        <v>1154</v>
      </c>
      <c r="H248" s="5"/>
      <c r="J248" s="146">
        <v>1</v>
      </c>
      <c r="L248" s="39">
        <v>1</v>
      </c>
      <c r="M248" s="20"/>
      <c r="N248" s="146"/>
      <c r="O248" s="39" t="s">
        <v>74</v>
      </c>
      <c r="P248" s="39" t="s">
        <v>73</v>
      </c>
      <c r="Q248" s="39"/>
      <c r="CA248" s="145"/>
      <c r="CB248" s="147"/>
      <c r="CD248" s="18"/>
      <c r="CG248" s="39"/>
      <c r="CH248" s="5"/>
      <c r="CI248" s="39"/>
      <c r="CJ248" s="146"/>
      <c r="CK248" s="39"/>
      <c r="CL248" s="39"/>
      <c r="CM248" s="20"/>
      <c r="CN248" s="146"/>
      <c r="CO248" s="39"/>
      <c r="CP248" s="39"/>
      <c r="CQ248" s="39"/>
    </row>
    <row r="249" spans="1:95">
      <c r="A249" s="145">
        <v>244</v>
      </c>
      <c r="B249" s="147">
        <v>44158</v>
      </c>
      <c r="C249" t="s">
        <v>744</v>
      </c>
      <c r="D249" s="18" t="s">
        <v>916</v>
      </c>
      <c r="E249" t="s">
        <v>23</v>
      </c>
      <c r="F249" t="s">
        <v>745</v>
      </c>
      <c r="G249" s="39" t="s">
        <v>1155</v>
      </c>
      <c r="H249" s="5"/>
      <c r="J249" s="146">
        <v>1</v>
      </c>
      <c r="K249" s="39">
        <v>1</v>
      </c>
      <c r="L249" s="39"/>
      <c r="M249" s="20"/>
      <c r="N249" s="146"/>
      <c r="O249" s="39" t="s">
        <v>74</v>
      </c>
      <c r="P249" s="39" t="s">
        <v>73</v>
      </c>
      <c r="Q249" s="39"/>
      <c r="CA249" s="145"/>
      <c r="CB249" s="147"/>
      <c r="CD249" s="18"/>
      <c r="CG249" s="39"/>
      <c r="CH249" s="5"/>
      <c r="CI249" s="39"/>
      <c r="CJ249" s="146"/>
      <c r="CK249" s="39"/>
      <c r="CL249" s="39"/>
      <c r="CM249" s="20"/>
      <c r="CN249" s="146"/>
      <c r="CO249" s="39"/>
      <c r="CP249" s="39"/>
      <c r="CQ249" s="39"/>
    </row>
    <row r="250" spans="1:95">
      <c r="A250" s="145">
        <v>245</v>
      </c>
      <c r="B250" s="147">
        <v>44159</v>
      </c>
      <c r="C250" t="s">
        <v>101</v>
      </c>
      <c r="D250" s="18" t="s">
        <v>485</v>
      </c>
      <c r="E250" t="s">
        <v>23</v>
      </c>
      <c r="F250" t="s">
        <v>86</v>
      </c>
      <c r="G250" s="39" t="s">
        <v>1156</v>
      </c>
      <c r="H250" s="5">
        <v>1</v>
      </c>
      <c r="J250" s="146"/>
      <c r="L250" s="39">
        <v>1</v>
      </c>
      <c r="M250" s="20"/>
      <c r="N250" s="146"/>
      <c r="O250" s="39" t="s">
        <v>116</v>
      </c>
      <c r="P250" s="39" t="s">
        <v>73</v>
      </c>
      <c r="Q250" s="39"/>
      <c r="CA250" s="145"/>
      <c r="CB250" s="147"/>
      <c r="CD250" s="18"/>
      <c r="CG250" s="39"/>
      <c r="CH250" s="5"/>
      <c r="CI250" s="39"/>
      <c r="CJ250" s="146"/>
      <c r="CK250" s="39"/>
      <c r="CL250" s="39"/>
      <c r="CM250" s="20"/>
      <c r="CN250" s="146"/>
      <c r="CO250" s="39"/>
      <c r="CP250" s="39"/>
      <c r="CQ250" s="39"/>
    </row>
    <row r="251" spans="1:95">
      <c r="A251" s="145">
        <v>246</v>
      </c>
      <c r="B251" s="147">
        <v>44159</v>
      </c>
      <c r="C251" t="s">
        <v>73</v>
      </c>
      <c r="D251" s="18" t="s">
        <v>1158</v>
      </c>
      <c r="E251" t="s">
        <v>73</v>
      </c>
      <c r="F251" t="s">
        <v>73</v>
      </c>
      <c r="G251" s="39" t="s">
        <v>1159</v>
      </c>
      <c r="H251" s="5">
        <v>1</v>
      </c>
      <c r="J251" s="146"/>
      <c r="K251" s="39">
        <v>1</v>
      </c>
      <c r="L251" s="39"/>
      <c r="M251" s="20"/>
      <c r="N251" s="146"/>
      <c r="O251" s="39" t="s">
        <v>0</v>
      </c>
      <c r="P251" s="39" t="s">
        <v>1157</v>
      </c>
      <c r="Q251" s="39"/>
      <c r="CA251" s="145"/>
      <c r="CB251" s="147"/>
      <c r="CD251" s="18"/>
      <c r="CG251" s="39"/>
      <c r="CH251" s="5"/>
      <c r="CI251" s="39"/>
      <c r="CJ251" s="146"/>
      <c r="CK251" s="39"/>
      <c r="CL251" s="39"/>
      <c r="CM251" s="20"/>
      <c r="CN251" s="146"/>
      <c r="CO251" s="39"/>
      <c r="CP251" s="39"/>
      <c r="CQ251" s="39"/>
    </row>
    <row r="252" spans="1:95">
      <c r="A252" s="145">
        <v>247</v>
      </c>
      <c r="B252" s="147">
        <v>44159</v>
      </c>
      <c r="C252" t="s">
        <v>73</v>
      </c>
      <c r="D252" s="18" t="s">
        <v>1160</v>
      </c>
      <c r="E252" t="s">
        <v>73</v>
      </c>
      <c r="F252" t="s">
        <v>73</v>
      </c>
      <c r="G252" s="39" t="s">
        <v>1161</v>
      </c>
      <c r="H252" s="5"/>
      <c r="I252" s="39">
        <v>1</v>
      </c>
      <c r="J252" s="146"/>
      <c r="K252" s="39">
        <v>1</v>
      </c>
      <c r="L252" s="39"/>
      <c r="M252" s="20"/>
      <c r="N252" s="146"/>
      <c r="O252" s="39" t="s">
        <v>1</v>
      </c>
      <c r="P252" s="39" t="s">
        <v>73</v>
      </c>
      <c r="Q252" s="39"/>
      <c r="CA252" s="145"/>
      <c r="CB252" s="147"/>
      <c r="CD252" s="18"/>
      <c r="CG252" s="39"/>
      <c r="CH252" s="5"/>
      <c r="CI252" s="39"/>
      <c r="CJ252" s="146"/>
      <c r="CK252" s="39"/>
      <c r="CL252" s="39"/>
      <c r="CM252" s="20"/>
      <c r="CN252" s="146"/>
      <c r="CO252" s="39"/>
      <c r="CP252" s="39"/>
      <c r="CQ252" s="39"/>
    </row>
    <row r="253" spans="1:95">
      <c r="A253" s="145">
        <v>248</v>
      </c>
      <c r="B253" s="147">
        <v>44159</v>
      </c>
      <c r="C253" t="s">
        <v>108</v>
      </c>
      <c r="D253" s="18" t="s">
        <v>1162</v>
      </c>
      <c r="E253" t="s">
        <v>23</v>
      </c>
      <c r="F253" t="s">
        <v>86</v>
      </c>
      <c r="G253" s="39" t="s">
        <v>1163</v>
      </c>
      <c r="H253" s="5"/>
      <c r="I253" s="39">
        <v>1</v>
      </c>
      <c r="J253" s="146"/>
      <c r="K253" s="39">
        <v>1</v>
      </c>
      <c r="L253" s="39"/>
      <c r="M253" s="20"/>
      <c r="N253" s="146"/>
      <c r="O253" s="39" t="s">
        <v>74</v>
      </c>
      <c r="P253" s="39" t="s">
        <v>73</v>
      </c>
      <c r="Q253" s="39"/>
      <c r="CA253" s="145"/>
      <c r="CB253" s="147"/>
      <c r="CD253" s="18"/>
      <c r="CG253" s="39"/>
      <c r="CH253" s="5"/>
      <c r="CI253" s="39"/>
      <c r="CJ253" s="146"/>
      <c r="CK253" s="39"/>
      <c r="CL253" s="39"/>
      <c r="CM253" s="20"/>
      <c r="CN253" s="146"/>
      <c r="CO253" s="39"/>
      <c r="CP253" s="39"/>
      <c r="CQ253" s="39"/>
    </row>
    <row r="254" spans="1:95">
      <c r="A254" s="145">
        <v>249</v>
      </c>
      <c r="B254" s="147">
        <v>44159</v>
      </c>
      <c r="C254" t="s">
        <v>109</v>
      </c>
      <c r="D254" s="18" t="s">
        <v>1164</v>
      </c>
      <c r="E254" t="s">
        <v>23</v>
      </c>
      <c r="F254" t="s">
        <v>86</v>
      </c>
      <c r="G254" s="39" t="s">
        <v>1165</v>
      </c>
      <c r="H254" s="5"/>
      <c r="I254" s="39">
        <v>1</v>
      </c>
      <c r="J254" s="146"/>
      <c r="K254" s="39">
        <v>1</v>
      </c>
      <c r="L254" s="39"/>
      <c r="M254" s="20"/>
      <c r="N254" s="146"/>
      <c r="O254" s="39" t="s">
        <v>74</v>
      </c>
      <c r="P254" s="39" t="s">
        <v>73</v>
      </c>
      <c r="Q254" s="39"/>
      <c r="CA254" s="145"/>
      <c r="CB254" s="147"/>
      <c r="CD254" s="18"/>
      <c r="CG254" s="39"/>
      <c r="CH254" s="5"/>
      <c r="CI254" s="39"/>
      <c r="CJ254" s="146"/>
      <c r="CK254" s="39"/>
      <c r="CL254" s="39"/>
      <c r="CM254" s="20"/>
      <c r="CN254" s="146"/>
      <c r="CO254" s="39"/>
      <c r="CP254" s="39"/>
      <c r="CQ254" s="39"/>
    </row>
    <row r="255" spans="1:95">
      <c r="A255" s="145">
        <v>250</v>
      </c>
      <c r="B255" s="147">
        <v>44159</v>
      </c>
      <c r="C255" t="s">
        <v>99</v>
      </c>
      <c r="D255" s="18" t="s">
        <v>793</v>
      </c>
      <c r="E255" t="s">
        <v>82</v>
      </c>
      <c r="F255" t="s">
        <v>85</v>
      </c>
      <c r="G255" s="39" t="s">
        <v>1166</v>
      </c>
      <c r="H255" s="5"/>
      <c r="J255" s="146">
        <v>1</v>
      </c>
      <c r="K255" s="39">
        <v>1</v>
      </c>
      <c r="L255" s="39">
        <v>1</v>
      </c>
      <c r="M255" s="20"/>
      <c r="N255" s="146"/>
      <c r="O255" s="39" t="s">
        <v>74</v>
      </c>
      <c r="P255" s="39" t="s">
        <v>73</v>
      </c>
      <c r="Q255" s="39"/>
      <c r="CA255" s="145"/>
      <c r="CB255" s="147"/>
      <c r="CD255" s="18"/>
      <c r="CG255" s="39"/>
      <c r="CH255" s="5"/>
      <c r="CI255" s="39"/>
      <c r="CJ255" s="146"/>
      <c r="CK255" s="39"/>
      <c r="CL255" s="39"/>
      <c r="CM255" s="20"/>
      <c r="CN255" s="146"/>
      <c r="CO255" s="39"/>
      <c r="CP255" s="39"/>
      <c r="CQ255" s="39"/>
    </row>
    <row r="256" spans="1:95">
      <c r="A256" s="145">
        <v>251</v>
      </c>
      <c r="B256" s="147">
        <v>44159</v>
      </c>
      <c r="C256" t="s">
        <v>111</v>
      </c>
      <c r="D256" s="18" t="s">
        <v>220</v>
      </c>
      <c r="E256" t="s">
        <v>23</v>
      </c>
      <c r="F256" t="s">
        <v>86</v>
      </c>
      <c r="G256" s="39" t="s">
        <v>1167</v>
      </c>
      <c r="H256" s="5"/>
      <c r="J256" s="146">
        <v>1</v>
      </c>
      <c r="K256" s="39">
        <v>1</v>
      </c>
      <c r="L256" s="39"/>
      <c r="M256" s="20"/>
      <c r="N256" s="146"/>
      <c r="O256" s="39" t="s">
        <v>74</v>
      </c>
      <c r="P256" s="39" t="s">
        <v>73</v>
      </c>
      <c r="Q256" s="39"/>
      <c r="CA256" s="145"/>
      <c r="CB256" s="147"/>
      <c r="CD256" s="18"/>
      <c r="CG256" s="39"/>
      <c r="CH256" s="5"/>
      <c r="CI256" s="39"/>
      <c r="CJ256" s="146"/>
      <c r="CK256" s="39"/>
      <c r="CL256" s="39"/>
      <c r="CM256" s="20"/>
      <c r="CN256" s="146"/>
      <c r="CO256" s="39"/>
      <c r="CP256" s="39"/>
      <c r="CQ256" s="39"/>
    </row>
    <row r="257" spans="1:95">
      <c r="A257" s="145">
        <v>252</v>
      </c>
      <c r="B257" s="147">
        <v>44159</v>
      </c>
      <c r="C257" t="s">
        <v>99</v>
      </c>
      <c r="D257" s="18" t="s">
        <v>1059</v>
      </c>
      <c r="E257" t="s">
        <v>82</v>
      </c>
      <c r="F257" t="s">
        <v>85</v>
      </c>
      <c r="G257" s="39" t="s">
        <v>1168</v>
      </c>
      <c r="H257" s="5"/>
      <c r="J257" s="146">
        <v>1</v>
      </c>
      <c r="K257" s="39">
        <v>1</v>
      </c>
      <c r="L257" s="39"/>
      <c r="M257" s="20"/>
      <c r="N257" s="146"/>
      <c r="O257" s="39" t="s">
        <v>74</v>
      </c>
      <c r="P257" s="39" t="s">
        <v>73</v>
      </c>
      <c r="Q257" s="39"/>
      <c r="CA257" s="145"/>
      <c r="CB257" s="147"/>
      <c r="CD257" s="18"/>
      <c r="CG257" s="39"/>
      <c r="CH257" s="5"/>
      <c r="CI257" s="39"/>
      <c r="CJ257" s="146"/>
      <c r="CK257" s="39"/>
      <c r="CL257" s="39"/>
      <c r="CM257" s="20"/>
      <c r="CN257" s="146"/>
      <c r="CO257" s="39"/>
      <c r="CP257" s="39"/>
      <c r="CQ257" s="39"/>
    </row>
    <row r="258" spans="1:95">
      <c r="A258" s="145">
        <v>253</v>
      </c>
      <c r="B258" s="147">
        <v>44159</v>
      </c>
      <c r="C258" t="s">
        <v>99</v>
      </c>
      <c r="D258" s="18" t="s">
        <v>120</v>
      </c>
      <c r="E258" t="s">
        <v>82</v>
      </c>
      <c r="F258" t="s">
        <v>85</v>
      </c>
      <c r="G258" s="39" t="s">
        <v>1169</v>
      </c>
      <c r="H258" s="5"/>
      <c r="J258" s="146">
        <v>1</v>
      </c>
      <c r="K258" s="39">
        <v>1</v>
      </c>
      <c r="L258" s="39"/>
      <c r="M258" s="20"/>
      <c r="N258" s="146"/>
      <c r="O258" s="39" t="s">
        <v>74</v>
      </c>
      <c r="P258" s="39" t="s">
        <v>73</v>
      </c>
      <c r="Q258" s="39"/>
      <c r="CA258" s="145"/>
      <c r="CB258" s="147"/>
      <c r="CD258" s="18"/>
      <c r="CG258" s="39"/>
      <c r="CH258" s="5"/>
      <c r="CI258" s="39"/>
      <c r="CJ258" s="146"/>
      <c r="CK258" s="39"/>
      <c r="CL258" s="39"/>
      <c r="CM258" s="20"/>
      <c r="CN258" s="146"/>
      <c r="CO258" s="39"/>
      <c r="CP258" s="39"/>
      <c r="CQ258" s="39"/>
    </row>
    <row r="259" spans="1:95">
      <c r="A259" s="145">
        <v>254</v>
      </c>
      <c r="B259" s="147">
        <v>44159</v>
      </c>
      <c r="C259" t="s">
        <v>744</v>
      </c>
      <c r="D259" s="18" t="s">
        <v>756</v>
      </c>
      <c r="E259" t="s">
        <v>23</v>
      </c>
      <c r="F259" t="s">
        <v>745</v>
      </c>
      <c r="G259" s="39" t="s">
        <v>1170</v>
      </c>
      <c r="H259" s="5"/>
      <c r="J259" s="146">
        <v>1</v>
      </c>
      <c r="L259" s="39">
        <v>1</v>
      </c>
      <c r="M259" s="20"/>
      <c r="N259" s="146"/>
      <c r="O259" s="39" t="s">
        <v>74</v>
      </c>
      <c r="P259" s="39" t="s">
        <v>73</v>
      </c>
      <c r="Q259" s="39"/>
      <c r="CA259" s="145"/>
      <c r="CB259" s="147"/>
      <c r="CD259" s="18"/>
      <c r="CG259" s="39"/>
      <c r="CH259" s="5"/>
      <c r="CI259" s="39"/>
      <c r="CJ259" s="146"/>
      <c r="CK259" s="39"/>
      <c r="CL259" s="39"/>
      <c r="CM259" s="20"/>
      <c r="CN259" s="146"/>
      <c r="CO259" s="39"/>
      <c r="CP259" s="39"/>
      <c r="CQ259" s="39"/>
    </row>
    <row r="260" spans="1:95">
      <c r="A260" s="145">
        <v>255</v>
      </c>
      <c r="B260" s="147">
        <v>44159</v>
      </c>
      <c r="C260" t="s">
        <v>876</v>
      </c>
      <c r="D260" s="18" t="s">
        <v>755</v>
      </c>
      <c r="E260" t="s">
        <v>23</v>
      </c>
      <c r="F260" t="s">
        <v>745</v>
      </c>
      <c r="G260" s="39" t="s">
        <v>1171</v>
      </c>
      <c r="H260" s="5"/>
      <c r="J260" s="146">
        <v>1</v>
      </c>
      <c r="L260" s="39">
        <v>1</v>
      </c>
      <c r="M260" s="20"/>
      <c r="N260" s="146"/>
      <c r="O260" s="39" t="s">
        <v>74</v>
      </c>
      <c r="P260" s="39" t="s">
        <v>73</v>
      </c>
      <c r="Q260" s="39"/>
      <c r="CA260" s="145"/>
      <c r="CB260" s="147"/>
      <c r="CD260" s="18"/>
      <c r="CG260" s="39"/>
      <c r="CH260" s="5"/>
      <c r="CI260" s="39"/>
      <c r="CJ260" s="146"/>
      <c r="CK260" s="39"/>
      <c r="CL260" s="39"/>
      <c r="CM260" s="20"/>
      <c r="CN260" s="146"/>
      <c r="CO260" s="39"/>
      <c r="CP260" s="39"/>
      <c r="CQ260" s="39"/>
    </row>
    <row r="261" spans="1:95">
      <c r="A261" s="145">
        <v>256</v>
      </c>
      <c r="B261" s="147">
        <v>44159</v>
      </c>
      <c r="C261" t="s">
        <v>876</v>
      </c>
      <c r="D261" s="18" t="s">
        <v>754</v>
      </c>
      <c r="E261" t="s">
        <v>23</v>
      </c>
      <c r="F261" t="s">
        <v>745</v>
      </c>
      <c r="G261" s="39" t="s">
        <v>1172</v>
      </c>
      <c r="H261" s="5"/>
      <c r="J261" s="146">
        <v>1</v>
      </c>
      <c r="L261" s="39">
        <v>1</v>
      </c>
      <c r="M261" s="20"/>
      <c r="N261" s="146"/>
      <c r="O261" s="39" t="s">
        <v>74</v>
      </c>
      <c r="P261" s="39" t="s">
        <v>73</v>
      </c>
      <c r="Q261" s="39"/>
      <c r="CA261" s="145"/>
      <c r="CB261" s="147"/>
      <c r="CD261" s="18"/>
      <c r="CG261" s="39"/>
      <c r="CH261" s="5"/>
      <c r="CI261" s="39"/>
      <c r="CJ261" s="146"/>
      <c r="CK261" s="39"/>
      <c r="CL261" s="39"/>
      <c r="CM261" s="20"/>
      <c r="CN261" s="146"/>
      <c r="CO261" s="39"/>
      <c r="CP261" s="39"/>
      <c r="CQ261" s="39"/>
    </row>
    <row r="262" spans="1:95">
      <c r="A262" s="145">
        <v>257</v>
      </c>
      <c r="B262" s="147">
        <v>44159</v>
      </c>
      <c r="C262" t="s">
        <v>744</v>
      </c>
      <c r="D262" s="18" t="s">
        <v>916</v>
      </c>
      <c r="E262" t="s">
        <v>23</v>
      </c>
      <c r="F262" t="s">
        <v>745</v>
      </c>
      <c r="G262" s="39" t="s">
        <v>1173</v>
      </c>
      <c r="H262" s="5"/>
      <c r="J262" s="146">
        <v>1</v>
      </c>
      <c r="K262" s="39">
        <v>1</v>
      </c>
      <c r="L262" s="39"/>
      <c r="M262" s="20"/>
      <c r="N262" s="146"/>
      <c r="O262" s="39" t="s">
        <v>74</v>
      </c>
      <c r="P262" s="39" t="s">
        <v>73</v>
      </c>
      <c r="Q262" s="39"/>
      <c r="CA262" s="145"/>
      <c r="CB262" s="147"/>
      <c r="CD262" s="18"/>
      <c r="CG262" s="39"/>
      <c r="CH262" s="5"/>
      <c r="CI262" s="39"/>
      <c r="CJ262" s="146"/>
      <c r="CK262" s="39"/>
      <c r="CL262" s="39"/>
      <c r="CM262" s="20"/>
      <c r="CN262" s="146"/>
      <c r="CO262" s="39"/>
      <c r="CP262" s="39"/>
      <c r="CQ262" s="39"/>
    </row>
    <row r="263" spans="1:95">
      <c r="A263" s="145">
        <v>258</v>
      </c>
      <c r="B263" s="147">
        <v>44160</v>
      </c>
      <c r="C263" t="s">
        <v>73</v>
      </c>
      <c r="D263" s="18" t="s">
        <v>1174</v>
      </c>
      <c r="E263" t="s">
        <v>73</v>
      </c>
      <c r="F263" t="s">
        <v>73</v>
      </c>
      <c r="G263" s="39" t="s">
        <v>1175</v>
      </c>
      <c r="H263" s="5"/>
      <c r="I263" s="39">
        <v>1</v>
      </c>
      <c r="J263" s="146"/>
      <c r="K263" s="39">
        <v>1</v>
      </c>
      <c r="L263" s="39"/>
      <c r="M263" s="20"/>
      <c r="N263" s="146"/>
      <c r="O263" s="39" t="s">
        <v>1</v>
      </c>
      <c r="P263" s="39" t="s">
        <v>73</v>
      </c>
      <c r="Q263" s="39"/>
      <c r="CA263" s="145"/>
      <c r="CB263" s="147"/>
      <c r="CD263" s="18"/>
      <c r="CG263" s="39"/>
      <c r="CH263" s="5"/>
      <c r="CI263" s="39"/>
      <c r="CJ263" s="146"/>
      <c r="CK263" s="39"/>
      <c r="CL263" s="39"/>
      <c r="CM263" s="20"/>
      <c r="CN263" s="146"/>
      <c r="CO263" s="39"/>
      <c r="CP263" s="39"/>
      <c r="CQ263" s="39"/>
    </row>
    <row r="264" spans="1:95">
      <c r="A264" s="145">
        <v>259</v>
      </c>
      <c r="B264" s="147">
        <v>44160</v>
      </c>
      <c r="C264" t="s">
        <v>107</v>
      </c>
      <c r="D264" s="18" t="s">
        <v>223</v>
      </c>
      <c r="E264" t="s">
        <v>23</v>
      </c>
      <c r="F264" t="s">
        <v>86</v>
      </c>
      <c r="G264" s="39" t="s">
        <v>1176</v>
      </c>
      <c r="H264" s="5"/>
      <c r="I264" s="39">
        <v>1</v>
      </c>
      <c r="J264" s="146"/>
      <c r="K264" s="39">
        <v>1</v>
      </c>
      <c r="L264" s="39">
        <v>1</v>
      </c>
      <c r="M264" s="20"/>
      <c r="N264" s="146"/>
      <c r="O264" s="39" t="s">
        <v>74</v>
      </c>
      <c r="P264" s="39" t="s">
        <v>73</v>
      </c>
      <c r="Q264" s="39"/>
      <c r="CA264" s="145"/>
      <c r="CB264" s="147"/>
      <c r="CD264" s="18"/>
      <c r="CG264" s="39"/>
      <c r="CH264" s="5"/>
      <c r="CI264" s="39"/>
      <c r="CJ264" s="146"/>
      <c r="CK264" s="39"/>
      <c r="CL264" s="39"/>
      <c r="CM264" s="20"/>
      <c r="CN264" s="146"/>
      <c r="CO264" s="39"/>
      <c r="CP264" s="39"/>
      <c r="CQ264" s="39"/>
    </row>
    <row r="265" spans="1:95">
      <c r="A265" s="145">
        <v>260</v>
      </c>
      <c r="B265" s="147">
        <v>44160</v>
      </c>
      <c r="C265" t="s">
        <v>108</v>
      </c>
      <c r="D265" s="18" t="s">
        <v>1162</v>
      </c>
      <c r="E265" t="s">
        <v>23</v>
      </c>
      <c r="F265" t="s">
        <v>86</v>
      </c>
      <c r="G265" s="39" t="s">
        <v>1177</v>
      </c>
      <c r="H265" s="5"/>
      <c r="I265" s="39">
        <v>1</v>
      </c>
      <c r="J265" s="146"/>
      <c r="K265" s="39">
        <v>1</v>
      </c>
      <c r="L265" s="39"/>
      <c r="M265" s="20"/>
      <c r="N265" s="146"/>
      <c r="O265" s="39" t="s">
        <v>74</v>
      </c>
      <c r="P265" s="39" t="s">
        <v>73</v>
      </c>
      <c r="Q265" s="39"/>
      <c r="CA265" s="145"/>
      <c r="CB265" s="147"/>
      <c r="CD265" s="18"/>
      <c r="CG265" s="39"/>
      <c r="CH265" s="5"/>
      <c r="CI265" s="39"/>
      <c r="CJ265" s="146"/>
      <c r="CK265" s="39"/>
      <c r="CL265" s="39"/>
      <c r="CM265" s="20"/>
      <c r="CN265" s="146"/>
      <c r="CO265" s="39"/>
      <c r="CP265" s="39"/>
      <c r="CQ265" s="39"/>
    </row>
    <row r="266" spans="1:95">
      <c r="A266" s="145">
        <v>261</v>
      </c>
      <c r="B266" s="147">
        <v>44160</v>
      </c>
      <c r="C266" t="s">
        <v>740</v>
      </c>
      <c r="D266" s="18" t="s">
        <v>827</v>
      </c>
      <c r="E266" t="s">
        <v>23</v>
      </c>
      <c r="F266" t="s">
        <v>741</v>
      </c>
      <c r="G266" s="39" t="s">
        <v>1178</v>
      </c>
      <c r="H266" s="5"/>
      <c r="I266" s="39">
        <v>1</v>
      </c>
      <c r="J266" s="146"/>
      <c r="L266" s="39">
        <v>1</v>
      </c>
      <c r="M266" s="20"/>
      <c r="N266" s="146"/>
      <c r="O266" s="39" t="s">
        <v>74</v>
      </c>
      <c r="P266" s="39" t="s">
        <v>73</v>
      </c>
      <c r="Q266" s="39"/>
      <c r="CA266" s="145"/>
      <c r="CB266" s="147"/>
      <c r="CD266" s="18"/>
      <c r="CG266" s="39"/>
      <c r="CH266" s="5"/>
      <c r="CI266" s="39"/>
      <c r="CJ266" s="146"/>
      <c r="CK266" s="39"/>
      <c r="CL266" s="39"/>
      <c r="CM266" s="20"/>
      <c r="CN266" s="146"/>
      <c r="CO266" s="39"/>
      <c r="CP266" s="39"/>
      <c r="CQ266" s="39"/>
    </row>
    <row r="267" spans="1:95">
      <c r="A267" s="145">
        <v>262</v>
      </c>
      <c r="B267" s="147">
        <v>44160</v>
      </c>
      <c r="C267" t="s">
        <v>109</v>
      </c>
      <c r="D267" s="18" t="s">
        <v>790</v>
      </c>
      <c r="E267" t="s">
        <v>23</v>
      </c>
      <c r="F267" t="s">
        <v>86</v>
      </c>
      <c r="G267" s="39" t="s">
        <v>1179</v>
      </c>
      <c r="H267" s="5"/>
      <c r="I267" s="39">
        <v>1</v>
      </c>
      <c r="J267" s="146"/>
      <c r="K267" s="39">
        <v>1</v>
      </c>
      <c r="L267" s="39"/>
      <c r="M267" s="20"/>
      <c r="N267" s="146"/>
      <c r="O267" s="39" t="s">
        <v>74</v>
      </c>
      <c r="P267" s="39" t="s">
        <v>73</v>
      </c>
      <c r="Q267" s="39"/>
      <c r="CA267" s="145"/>
      <c r="CB267" s="147"/>
      <c r="CD267" s="18"/>
      <c r="CG267" s="39"/>
      <c r="CH267" s="5"/>
      <c r="CI267" s="39"/>
      <c r="CJ267" s="146"/>
      <c r="CK267" s="39"/>
      <c r="CL267" s="39"/>
      <c r="CM267" s="20"/>
      <c r="CN267" s="146"/>
      <c r="CO267" s="39"/>
      <c r="CP267" s="39"/>
      <c r="CQ267" s="39"/>
    </row>
    <row r="268" spans="1:95">
      <c r="A268" s="145">
        <v>263</v>
      </c>
      <c r="B268" s="147">
        <v>44160</v>
      </c>
      <c r="C268" t="s">
        <v>740</v>
      </c>
      <c r="D268" s="18" t="s">
        <v>1180</v>
      </c>
      <c r="E268" t="s">
        <v>23</v>
      </c>
      <c r="F268" t="s">
        <v>741</v>
      </c>
      <c r="G268" s="39" t="s">
        <v>1181</v>
      </c>
      <c r="H268" s="5"/>
      <c r="I268" s="39">
        <v>1</v>
      </c>
      <c r="J268" s="146"/>
      <c r="K268" s="39">
        <v>1</v>
      </c>
      <c r="L268" s="39"/>
      <c r="M268" s="20"/>
      <c r="N268" s="146"/>
      <c r="O268" s="39" t="s">
        <v>74</v>
      </c>
      <c r="P268" s="39" t="s">
        <v>73</v>
      </c>
      <c r="Q268" s="39"/>
      <c r="CA268" s="145"/>
      <c r="CB268" s="147"/>
      <c r="CD268" s="18"/>
      <c r="CG268" s="39"/>
      <c r="CH268" s="5"/>
      <c r="CI268" s="39"/>
      <c r="CJ268" s="146"/>
      <c r="CK268" s="39"/>
      <c r="CL268" s="39"/>
      <c r="CM268" s="20"/>
      <c r="CN268" s="146"/>
      <c r="CO268" s="39"/>
      <c r="CP268" s="39"/>
      <c r="CQ268" s="39"/>
    </row>
    <row r="269" spans="1:95">
      <c r="A269" s="145">
        <v>264</v>
      </c>
      <c r="B269" s="147">
        <v>44160</v>
      </c>
      <c r="C269" t="s">
        <v>105</v>
      </c>
      <c r="D269" s="18" t="s">
        <v>811</v>
      </c>
      <c r="E269" t="s">
        <v>23</v>
      </c>
      <c r="F269" t="s">
        <v>86</v>
      </c>
      <c r="G269" s="39" t="s">
        <v>1182</v>
      </c>
      <c r="H269" s="5"/>
      <c r="I269" s="39">
        <v>1</v>
      </c>
      <c r="J269" s="146"/>
      <c r="L269" s="39"/>
      <c r="M269" s="20">
        <v>1</v>
      </c>
      <c r="N269" s="146"/>
      <c r="O269" s="39" t="s">
        <v>74</v>
      </c>
      <c r="P269" s="39" t="s">
        <v>73</v>
      </c>
      <c r="Q269" s="39"/>
      <c r="CA269" s="145"/>
      <c r="CB269" s="147"/>
      <c r="CD269" s="18"/>
      <c r="CG269" s="39"/>
      <c r="CH269" s="5"/>
      <c r="CI269" s="39"/>
      <c r="CJ269" s="146"/>
      <c r="CK269" s="39"/>
      <c r="CL269" s="39"/>
      <c r="CM269" s="20"/>
      <c r="CN269" s="146"/>
      <c r="CO269" s="39"/>
      <c r="CP269" s="39"/>
      <c r="CQ269" s="39"/>
    </row>
    <row r="270" spans="1:95">
      <c r="A270" s="145">
        <v>265</v>
      </c>
      <c r="B270" s="147">
        <v>44160</v>
      </c>
      <c r="C270" t="s">
        <v>109</v>
      </c>
      <c r="D270" s="18" t="s">
        <v>570</v>
      </c>
      <c r="E270" t="s">
        <v>23</v>
      </c>
      <c r="F270" t="s">
        <v>86</v>
      </c>
      <c r="G270" s="39" t="s">
        <v>1183</v>
      </c>
      <c r="H270" s="5"/>
      <c r="J270" s="146">
        <v>1</v>
      </c>
      <c r="L270" s="39">
        <v>1</v>
      </c>
      <c r="M270" s="20"/>
      <c r="N270" s="146"/>
      <c r="O270" s="39" t="s">
        <v>74</v>
      </c>
      <c r="P270" s="39" t="s">
        <v>73</v>
      </c>
      <c r="Q270" s="39"/>
      <c r="CA270" s="145"/>
      <c r="CB270" s="147"/>
      <c r="CD270" s="18"/>
      <c r="CG270" s="39"/>
      <c r="CH270" s="5"/>
      <c r="CI270" s="39"/>
      <c r="CJ270" s="146"/>
      <c r="CK270" s="39"/>
      <c r="CL270" s="39"/>
      <c r="CM270" s="20"/>
      <c r="CN270" s="146"/>
      <c r="CO270" s="39"/>
      <c r="CP270" s="39"/>
      <c r="CQ270" s="39"/>
    </row>
    <row r="271" spans="1:95">
      <c r="A271" s="145">
        <v>266</v>
      </c>
      <c r="B271" s="147">
        <v>44160</v>
      </c>
      <c r="C271" t="s">
        <v>876</v>
      </c>
      <c r="D271" s="18" t="s">
        <v>755</v>
      </c>
      <c r="E271" t="s">
        <v>23</v>
      </c>
      <c r="F271" t="s">
        <v>745</v>
      </c>
      <c r="G271" s="39" t="s">
        <v>1184</v>
      </c>
      <c r="H271" s="5"/>
      <c r="J271" s="146">
        <v>1</v>
      </c>
      <c r="L271" s="39">
        <v>1</v>
      </c>
      <c r="M271" s="20"/>
      <c r="N271" s="146"/>
      <c r="O271" s="39" t="s">
        <v>74</v>
      </c>
      <c r="P271" s="39" t="s">
        <v>73</v>
      </c>
      <c r="Q271" s="39"/>
      <c r="CA271" s="145"/>
      <c r="CB271" s="147"/>
      <c r="CD271" s="18"/>
      <c r="CG271" s="39"/>
      <c r="CH271" s="5"/>
      <c r="CI271" s="39"/>
      <c r="CJ271" s="146"/>
      <c r="CK271" s="39"/>
      <c r="CL271" s="39"/>
      <c r="CM271" s="20"/>
      <c r="CN271" s="146"/>
      <c r="CO271" s="39"/>
      <c r="CP271" s="39"/>
      <c r="CQ271" s="39"/>
    </row>
    <row r="272" spans="1:95">
      <c r="A272" s="145">
        <v>267</v>
      </c>
      <c r="B272" s="147">
        <v>44160</v>
      </c>
      <c r="C272" t="s">
        <v>876</v>
      </c>
      <c r="D272" s="18" t="s">
        <v>754</v>
      </c>
      <c r="E272" t="s">
        <v>23</v>
      </c>
      <c r="F272" t="s">
        <v>745</v>
      </c>
      <c r="G272" s="39" t="s">
        <v>1185</v>
      </c>
      <c r="H272" s="5"/>
      <c r="J272" s="146">
        <v>1</v>
      </c>
      <c r="L272" s="39">
        <v>1</v>
      </c>
      <c r="M272" s="20"/>
      <c r="N272" s="146"/>
      <c r="O272" s="39" t="s">
        <v>74</v>
      </c>
      <c r="P272" s="39" t="s">
        <v>73</v>
      </c>
      <c r="Q272" s="39"/>
      <c r="CA272" s="145"/>
      <c r="CB272" s="147"/>
      <c r="CD272" s="18"/>
      <c r="CG272" s="39"/>
      <c r="CH272" s="5"/>
      <c r="CI272" s="39"/>
      <c r="CJ272" s="146"/>
      <c r="CK272" s="39"/>
      <c r="CL272" s="39"/>
      <c r="CM272" s="20"/>
      <c r="CN272" s="146"/>
      <c r="CO272" s="39"/>
      <c r="CP272" s="39"/>
      <c r="CQ272" s="39"/>
    </row>
    <row r="273" spans="1:95">
      <c r="A273" s="145">
        <v>268</v>
      </c>
      <c r="B273" s="147">
        <v>44160</v>
      </c>
      <c r="C273" t="s">
        <v>744</v>
      </c>
      <c r="D273" s="18" t="s">
        <v>916</v>
      </c>
      <c r="E273" t="s">
        <v>23</v>
      </c>
      <c r="F273" t="s">
        <v>745</v>
      </c>
      <c r="G273" s="39" t="s">
        <v>1186</v>
      </c>
      <c r="H273" s="5"/>
      <c r="J273" s="146">
        <v>1</v>
      </c>
      <c r="K273" s="39">
        <v>1</v>
      </c>
      <c r="L273" s="39"/>
      <c r="M273" s="20"/>
      <c r="N273" s="146"/>
      <c r="O273" s="39" t="s">
        <v>74</v>
      </c>
      <c r="P273" s="39" t="s">
        <v>73</v>
      </c>
      <c r="Q273" s="39"/>
      <c r="CA273" s="145"/>
      <c r="CB273" s="147"/>
      <c r="CD273" s="18"/>
      <c r="CG273" s="39"/>
      <c r="CH273" s="5"/>
      <c r="CI273" s="39"/>
      <c r="CJ273" s="146"/>
      <c r="CK273" s="39"/>
      <c r="CL273" s="39"/>
      <c r="CM273" s="20"/>
      <c r="CN273" s="146"/>
      <c r="CO273" s="39"/>
      <c r="CP273" s="39"/>
      <c r="CQ273" s="39"/>
    </row>
    <row r="274" spans="1:95">
      <c r="A274" s="145">
        <v>269</v>
      </c>
      <c r="B274" s="147">
        <v>44160</v>
      </c>
      <c r="C274" t="s">
        <v>876</v>
      </c>
      <c r="D274" s="18" t="s">
        <v>795</v>
      </c>
      <c r="E274" t="s">
        <v>23</v>
      </c>
      <c r="F274" t="s">
        <v>745</v>
      </c>
      <c r="G274" s="39" t="s">
        <v>1187</v>
      </c>
      <c r="H274" s="5"/>
      <c r="J274" s="146">
        <v>1</v>
      </c>
      <c r="K274" s="39">
        <v>1</v>
      </c>
      <c r="L274" s="39"/>
      <c r="M274" s="20"/>
      <c r="N274" s="146"/>
      <c r="O274" s="39" t="s">
        <v>74</v>
      </c>
      <c r="P274" s="39" t="s">
        <v>73</v>
      </c>
      <c r="Q274" s="39"/>
      <c r="CA274" s="145"/>
      <c r="CB274" s="147"/>
      <c r="CD274" s="18"/>
      <c r="CG274" s="39"/>
      <c r="CH274" s="5"/>
      <c r="CI274" s="39"/>
      <c r="CJ274" s="146"/>
      <c r="CK274" s="39"/>
      <c r="CL274" s="39"/>
      <c r="CM274" s="20"/>
      <c r="CN274" s="146"/>
      <c r="CO274" s="39"/>
      <c r="CP274" s="39"/>
      <c r="CQ274" s="39"/>
    </row>
    <row r="275" spans="1:95">
      <c r="A275" s="145">
        <v>270</v>
      </c>
      <c r="B275" s="147">
        <v>44161</v>
      </c>
      <c r="C275" t="s">
        <v>108</v>
      </c>
      <c r="D275" s="18" t="s">
        <v>1162</v>
      </c>
      <c r="E275" t="s">
        <v>23</v>
      </c>
      <c r="F275" t="s">
        <v>86</v>
      </c>
      <c r="G275" s="39" t="s">
        <v>1189</v>
      </c>
      <c r="H275" s="5"/>
      <c r="I275" s="39">
        <v>1</v>
      </c>
      <c r="J275" s="146"/>
      <c r="K275" s="39">
        <v>1</v>
      </c>
      <c r="L275" s="39"/>
      <c r="M275" s="20"/>
      <c r="N275" s="146"/>
      <c r="O275" s="39" t="s">
        <v>116</v>
      </c>
      <c r="P275" s="39" t="s">
        <v>73</v>
      </c>
      <c r="Q275" s="39"/>
      <c r="CA275" s="145"/>
      <c r="CB275" s="147"/>
      <c r="CD275" s="18"/>
      <c r="CG275" s="39"/>
      <c r="CH275" s="5"/>
      <c r="CI275" s="39"/>
      <c r="CJ275" s="146"/>
      <c r="CK275" s="39"/>
      <c r="CL275" s="39"/>
      <c r="CM275" s="20"/>
      <c r="CN275" s="146"/>
      <c r="CO275" s="39"/>
      <c r="CP275" s="39"/>
      <c r="CQ275" s="39"/>
    </row>
    <row r="276" spans="1:95">
      <c r="A276" s="145">
        <v>271</v>
      </c>
      <c r="B276" s="147">
        <v>44161</v>
      </c>
      <c r="C276" t="s">
        <v>740</v>
      </c>
      <c r="D276" s="18" t="s">
        <v>827</v>
      </c>
      <c r="E276" t="s">
        <v>23</v>
      </c>
      <c r="F276" t="s">
        <v>741</v>
      </c>
      <c r="G276" s="39" t="s">
        <v>1190</v>
      </c>
      <c r="H276" s="5"/>
      <c r="I276" s="39">
        <v>1</v>
      </c>
      <c r="J276" s="146"/>
      <c r="L276" s="39">
        <v>1</v>
      </c>
      <c r="M276" s="20"/>
      <c r="N276" s="146"/>
      <c r="O276" s="39" t="s">
        <v>116</v>
      </c>
      <c r="P276" s="39" t="s">
        <v>73</v>
      </c>
      <c r="Q276" s="39"/>
      <c r="CA276" s="145"/>
      <c r="CB276" s="147"/>
      <c r="CD276" s="18"/>
      <c r="CG276" s="39"/>
      <c r="CH276" s="5"/>
      <c r="CI276" s="39"/>
      <c r="CJ276" s="146"/>
      <c r="CK276" s="39"/>
      <c r="CL276" s="39"/>
      <c r="CM276" s="20"/>
      <c r="CN276" s="146"/>
      <c r="CO276" s="39"/>
      <c r="CP276" s="39"/>
      <c r="CQ276" s="39"/>
    </row>
    <row r="277" spans="1:95">
      <c r="A277" s="145">
        <v>272</v>
      </c>
      <c r="B277" s="147">
        <v>44161</v>
      </c>
      <c r="C277" t="s">
        <v>111</v>
      </c>
      <c r="D277" s="18" t="s">
        <v>258</v>
      </c>
      <c r="E277" t="s">
        <v>23</v>
      </c>
      <c r="F277" t="s">
        <v>86</v>
      </c>
      <c r="G277" s="39" t="s">
        <v>1191</v>
      </c>
      <c r="H277" s="5"/>
      <c r="I277" s="39">
        <v>1</v>
      </c>
      <c r="J277" s="146"/>
      <c r="K277" s="39">
        <v>1</v>
      </c>
      <c r="L277" s="39">
        <v>1</v>
      </c>
      <c r="M277" s="20"/>
      <c r="N277" s="146"/>
      <c r="O277" s="39" t="s">
        <v>116</v>
      </c>
      <c r="P277" s="39" t="s">
        <v>73</v>
      </c>
      <c r="Q277" s="39"/>
      <c r="CA277" s="145"/>
      <c r="CB277" s="147"/>
      <c r="CD277" s="18"/>
      <c r="CG277" s="39"/>
      <c r="CH277" s="5"/>
      <c r="CI277" s="39"/>
      <c r="CJ277" s="146"/>
      <c r="CK277" s="39"/>
      <c r="CL277" s="39"/>
      <c r="CM277" s="20"/>
      <c r="CN277" s="146"/>
      <c r="CO277" s="39"/>
      <c r="CP277" s="39"/>
      <c r="CQ277" s="39"/>
    </row>
    <row r="278" spans="1:95">
      <c r="A278" s="145">
        <v>273</v>
      </c>
      <c r="B278" s="147">
        <v>44161</v>
      </c>
      <c r="C278" t="s">
        <v>73</v>
      </c>
      <c r="D278" s="18" t="s">
        <v>1192</v>
      </c>
      <c r="E278" t="s">
        <v>73</v>
      </c>
      <c r="F278" t="s">
        <v>73</v>
      </c>
      <c r="G278" s="39" t="s">
        <v>1193</v>
      </c>
      <c r="H278" s="5"/>
      <c r="I278" s="39">
        <v>1</v>
      </c>
      <c r="J278" s="146"/>
      <c r="K278" s="39">
        <v>1</v>
      </c>
      <c r="L278" s="39"/>
      <c r="M278" s="20"/>
      <c r="N278" s="146"/>
      <c r="O278" s="39" t="s">
        <v>1</v>
      </c>
      <c r="P278" s="39" t="s">
        <v>73</v>
      </c>
      <c r="Q278" s="39"/>
      <c r="CA278" s="145"/>
      <c r="CB278" s="147"/>
      <c r="CD278" s="18"/>
      <c r="CG278" s="39"/>
      <c r="CH278" s="5"/>
      <c r="CI278" s="39"/>
      <c r="CJ278" s="146"/>
      <c r="CK278" s="39"/>
      <c r="CL278" s="39"/>
      <c r="CM278" s="20"/>
      <c r="CN278" s="146"/>
      <c r="CO278" s="39"/>
      <c r="CP278" s="39"/>
      <c r="CQ278" s="39"/>
    </row>
    <row r="279" spans="1:95">
      <c r="A279" s="145">
        <v>274</v>
      </c>
      <c r="B279" s="147">
        <v>44161</v>
      </c>
      <c r="C279" t="s">
        <v>99</v>
      </c>
      <c r="D279" s="18" t="s">
        <v>1194</v>
      </c>
      <c r="E279" t="s">
        <v>82</v>
      </c>
      <c r="F279" t="s">
        <v>85</v>
      </c>
      <c r="G279" s="39" t="s">
        <v>1195</v>
      </c>
      <c r="H279" s="5"/>
      <c r="J279" s="146">
        <v>1</v>
      </c>
      <c r="K279" s="39">
        <v>1</v>
      </c>
      <c r="L279" s="39"/>
      <c r="M279" s="20"/>
      <c r="N279" s="146"/>
      <c r="O279" s="39" t="s">
        <v>74</v>
      </c>
      <c r="P279" s="39" t="s">
        <v>73</v>
      </c>
      <c r="Q279" s="39"/>
      <c r="CA279" s="145"/>
      <c r="CB279" s="147"/>
      <c r="CD279" s="18"/>
      <c r="CG279" s="39"/>
      <c r="CH279" s="5"/>
      <c r="CI279" s="39"/>
      <c r="CJ279" s="146"/>
      <c r="CK279" s="39"/>
      <c r="CL279" s="39"/>
      <c r="CM279" s="20"/>
      <c r="CN279" s="146"/>
      <c r="CO279" s="39"/>
      <c r="CP279" s="39"/>
      <c r="CQ279" s="39"/>
    </row>
    <row r="280" spans="1:95">
      <c r="A280" s="145">
        <v>275</v>
      </c>
      <c r="B280" s="147">
        <v>44161</v>
      </c>
      <c r="C280" t="s">
        <v>111</v>
      </c>
      <c r="D280" s="18" t="s">
        <v>220</v>
      </c>
      <c r="E280" t="s">
        <v>23</v>
      </c>
      <c r="F280" t="s">
        <v>86</v>
      </c>
      <c r="G280" s="39" t="s">
        <v>1196</v>
      </c>
      <c r="H280" s="5"/>
      <c r="J280" s="146">
        <v>1</v>
      </c>
      <c r="K280" s="39">
        <v>1</v>
      </c>
      <c r="L280" s="39"/>
      <c r="M280" s="20"/>
      <c r="N280" s="146"/>
      <c r="O280" s="39" t="s">
        <v>74</v>
      </c>
      <c r="P280" s="39" t="s">
        <v>73</v>
      </c>
      <c r="Q280" s="39"/>
      <c r="CA280" s="145"/>
      <c r="CB280" s="147"/>
      <c r="CD280" s="18"/>
      <c r="CG280" s="39"/>
      <c r="CH280" s="5"/>
      <c r="CI280" s="39"/>
      <c r="CJ280" s="146"/>
      <c r="CK280" s="39"/>
      <c r="CL280" s="39"/>
      <c r="CM280" s="20"/>
      <c r="CN280" s="146"/>
      <c r="CO280" s="39"/>
      <c r="CP280" s="39"/>
      <c r="CQ280" s="39"/>
    </row>
    <row r="281" spans="1:95">
      <c r="A281" s="145">
        <v>276</v>
      </c>
      <c r="B281" s="147">
        <v>44161</v>
      </c>
      <c r="C281" t="s">
        <v>744</v>
      </c>
      <c r="D281" s="18" t="s">
        <v>756</v>
      </c>
      <c r="E281" t="s">
        <v>23</v>
      </c>
      <c r="F281" t="s">
        <v>745</v>
      </c>
      <c r="G281" s="39" t="s">
        <v>1197</v>
      </c>
      <c r="H281" s="5"/>
      <c r="J281" s="146">
        <v>1</v>
      </c>
      <c r="L281" s="39"/>
      <c r="M281" s="20">
        <v>1</v>
      </c>
      <c r="N281" s="146"/>
      <c r="O281" s="39" t="s">
        <v>74</v>
      </c>
      <c r="P281" s="39" t="s">
        <v>73</v>
      </c>
      <c r="Q281" s="39"/>
      <c r="CA281" s="145"/>
      <c r="CB281" s="147"/>
      <c r="CD281" s="18"/>
      <c r="CG281" s="39"/>
      <c r="CH281" s="5"/>
      <c r="CI281" s="39"/>
      <c r="CJ281" s="146"/>
      <c r="CK281" s="39"/>
      <c r="CL281" s="39"/>
      <c r="CM281" s="20"/>
      <c r="CN281" s="146"/>
      <c r="CO281" s="39"/>
      <c r="CP281" s="39"/>
      <c r="CQ281" s="39"/>
    </row>
    <row r="282" spans="1:95">
      <c r="A282" s="145">
        <v>277</v>
      </c>
      <c r="B282" s="147">
        <v>44161</v>
      </c>
      <c r="C282" t="s">
        <v>111</v>
      </c>
      <c r="D282" s="18" t="s">
        <v>277</v>
      </c>
      <c r="E282" t="s">
        <v>23</v>
      </c>
      <c r="F282" t="s">
        <v>86</v>
      </c>
      <c r="G282" s="39" t="s">
        <v>1198</v>
      </c>
      <c r="H282" s="5"/>
      <c r="J282" s="146">
        <v>1</v>
      </c>
      <c r="K282" s="39">
        <v>1</v>
      </c>
      <c r="L282" s="39">
        <v>1</v>
      </c>
      <c r="M282" s="20"/>
      <c r="N282" s="146"/>
      <c r="O282" s="39" t="s">
        <v>74</v>
      </c>
      <c r="P282" s="39" t="s">
        <v>73</v>
      </c>
      <c r="Q282" s="39"/>
      <c r="CA282" s="145"/>
      <c r="CB282" s="147"/>
      <c r="CD282" s="18"/>
      <c r="CG282" s="39"/>
      <c r="CH282" s="5"/>
      <c r="CI282" s="39"/>
      <c r="CJ282" s="146"/>
      <c r="CK282" s="39"/>
      <c r="CL282" s="39"/>
      <c r="CM282" s="20"/>
      <c r="CN282" s="146"/>
      <c r="CO282" s="39"/>
      <c r="CP282" s="39"/>
      <c r="CQ282" s="39"/>
    </row>
    <row r="283" spans="1:95">
      <c r="A283" s="145">
        <v>278</v>
      </c>
      <c r="B283" s="147">
        <v>44161</v>
      </c>
      <c r="C283" t="s">
        <v>876</v>
      </c>
      <c r="D283" s="18" t="s">
        <v>795</v>
      </c>
      <c r="E283" t="s">
        <v>23</v>
      </c>
      <c r="F283" t="s">
        <v>745</v>
      </c>
      <c r="G283" s="39" t="s">
        <v>1199</v>
      </c>
      <c r="H283" s="5"/>
      <c r="J283" s="146">
        <v>1</v>
      </c>
      <c r="K283" s="39">
        <v>1</v>
      </c>
      <c r="L283" s="39"/>
      <c r="M283" s="20"/>
      <c r="N283" s="146"/>
      <c r="O283" s="39" t="s">
        <v>74</v>
      </c>
      <c r="P283" s="39" t="s">
        <v>73</v>
      </c>
      <c r="Q283" s="39"/>
      <c r="CA283" s="145"/>
      <c r="CB283" s="147"/>
      <c r="CD283" s="18"/>
      <c r="CG283" s="39"/>
      <c r="CH283" s="5"/>
      <c r="CI283" s="39"/>
      <c r="CJ283" s="146"/>
      <c r="CK283" s="39"/>
      <c r="CL283" s="39"/>
      <c r="CM283" s="20"/>
      <c r="CN283" s="146"/>
      <c r="CO283" s="39"/>
      <c r="CP283" s="39"/>
      <c r="CQ283" s="39"/>
    </row>
    <row r="284" spans="1:95">
      <c r="A284" s="145">
        <v>279</v>
      </c>
      <c r="B284" s="147">
        <v>44161</v>
      </c>
      <c r="C284" t="s">
        <v>876</v>
      </c>
      <c r="D284" s="18" t="s">
        <v>755</v>
      </c>
      <c r="E284" t="s">
        <v>23</v>
      </c>
      <c r="F284" t="s">
        <v>745</v>
      </c>
      <c r="G284" s="39" t="s">
        <v>1200</v>
      </c>
      <c r="H284" s="5"/>
      <c r="J284" s="146">
        <v>1</v>
      </c>
      <c r="L284" s="39">
        <v>1</v>
      </c>
      <c r="M284" s="20"/>
      <c r="N284" s="146"/>
      <c r="O284" s="39" t="s">
        <v>74</v>
      </c>
      <c r="P284" s="39" t="s">
        <v>73</v>
      </c>
      <c r="Q284" s="39"/>
      <c r="CA284" s="145"/>
      <c r="CB284" s="147"/>
      <c r="CD284" s="18"/>
      <c r="CG284" s="39"/>
      <c r="CH284" s="5"/>
      <c r="CI284" s="39"/>
      <c r="CJ284" s="146"/>
      <c r="CK284" s="39"/>
      <c r="CL284" s="39"/>
      <c r="CM284" s="20"/>
      <c r="CN284" s="146"/>
      <c r="CO284" s="39"/>
      <c r="CP284" s="39"/>
      <c r="CQ284" s="39"/>
    </row>
    <row r="285" spans="1:95">
      <c r="A285" s="145">
        <v>280</v>
      </c>
      <c r="B285" s="147">
        <v>44161</v>
      </c>
      <c r="C285" t="s">
        <v>876</v>
      </c>
      <c r="D285" s="18" t="s">
        <v>754</v>
      </c>
      <c r="E285" t="s">
        <v>23</v>
      </c>
      <c r="F285" t="s">
        <v>745</v>
      </c>
      <c r="G285" s="39" t="s">
        <v>1201</v>
      </c>
      <c r="H285" s="5"/>
      <c r="J285" s="146">
        <v>1</v>
      </c>
      <c r="L285" s="39">
        <v>1</v>
      </c>
      <c r="M285" s="20"/>
      <c r="N285" s="146"/>
      <c r="O285" s="39" t="s">
        <v>74</v>
      </c>
      <c r="P285" s="39" t="s">
        <v>73</v>
      </c>
      <c r="Q285" s="39"/>
      <c r="CA285" s="145"/>
      <c r="CB285" s="147"/>
      <c r="CD285" s="18"/>
      <c r="CG285" s="39"/>
      <c r="CH285" s="5"/>
      <c r="CI285" s="39"/>
      <c r="CJ285" s="146"/>
      <c r="CK285" s="39"/>
      <c r="CL285" s="39"/>
      <c r="CM285" s="20"/>
      <c r="CN285" s="146"/>
      <c r="CO285" s="39"/>
      <c r="CP285" s="39"/>
      <c r="CQ285" s="39"/>
    </row>
    <row r="286" spans="1:95">
      <c r="A286" s="145">
        <v>281</v>
      </c>
      <c r="B286" s="147">
        <v>44161</v>
      </c>
      <c r="C286" t="s">
        <v>744</v>
      </c>
      <c r="D286" s="18" t="s">
        <v>916</v>
      </c>
      <c r="E286" t="s">
        <v>23</v>
      </c>
      <c r="F286" t="s">
        <v>745</v>
      </c>
      <c r="G286" s="39" t="s">
        <v>1202</v>
      </c>
      <c r="H286" s="5"/>
      <c r="J286" s="146">
        <v>1</v>
      </c>
      <c r="L286" s="39">
        <v>1</v>
      </c>
      <c r="M286" s="20"/>
      <c r="N286" s="146"/>
      <c r="O286" s="39" t="s">
        <v>74</v>
      </c>
      <c r="P286" s="39" t="s">
        <v>73</v>
      </c>
      <c r="Q286" s="39"/>
      <c r="CA286" s="145"/>
      <c r="CB286" s="147"/>
      <c r="CD286" s="18"/>
      <c r="CG286" s="39"/>
      <c r="CH286" s="5"/>
      <c r="CI286" s="39"/>
      <c r="CJ286" s="146"/>
      <c r="CK286" s="39"/>
      <c r="CL286" s="39"/>
      <c r="CM286" s="20"/>
      <c r="CN286" s="146"/>
      <c r="CO286" s="39"/>
      <c r="CP286" s="39"/>
      <c r="CQ286" s="39"/>
    </row>
    <row r="287" spans="1:95">
      <c r="A287" s="145">
        <v>282</v>
      </c>
      <c r="B287" s="147">
        <v>44162</v>
      </c>
      <c r="C287" t="s">
        <v>73</v>
      </c>
      <c r="D287" s="18" t="s">
        <v>1203</v>
      </c>
      <c r="E287" t="s">
        <v>73</v>
      </c>
      <c r="F287" t="s">
        <v>73</v>
      </c>
      <c r="G287" s="39" t="s">
        <v>1204</v>
      </c>
      <c r="H287" s="5">
        <v>1</v>
      </c>
      <c r="J287" s="146"/>
      <c r="K287" s="39">
        <v>1</v>
      </c>
      <c r="L287" s="39"/>
      <c r="M287" s="20"/>
      <c r="N287" s="146"/>
      <c r="O287" s="39" t="s">
        <v>1</v>
      </c>
      <c r="P287" s="39" t="s">
        <v>73</v>
      </c>
      <c r="Q287" s="39"/>
      <c r="CA287" s="145"/>
      <c r="CB287" s="147"/>
      <c r="CD287" s="18"/>
      <c r="CG287" s="39"/>
      <c r="CH287" s="5"/>
      <c r="CI287" s="39"/>
      <c r="CJ287" s="146"/>
      <c r="CK287" s="39"/>
      <c r="CL287" s="39"/>
      <c r="CM287" s="20"/>
      <c r="CN287" s="146"/>
      <c r="CO287" s="39"/>
      <c r="CP287" s="39"/>
      <c r="CQ287" s="39"/>
    </row>
    <row r="288" spans="1:95">
      <c r="A288" s="145">
        <v>283</v>
      </c>
      <c r="B288" s="147">
        <v>44162</v>
      </c>
      <c r="C288" t="s">
        <v>73</v>
      </c>
      <c r="D288" s="18" t="s">
        <v>1205</v>
      </c>
      <c r="E288" t="s">
        <v>73</v>
      </c>
      <c r="F288" t="s">
        <v>73</v>
      </c>
      <c r="G288" s="39" t="s">
        <v>1206</v>
      </c>
      <c r="H288" s="5"/>
      <c r="I288" s="39">
        <v>1</v>
      </c>
      <c r="J288" s="146"/>
      <c r="K288" s="39">
        <v>1</v>
      </c>
      <c r="L288" s="39"/>
      <c r="M288" s="20"/>
      <c r="N288" s="146"/>
      <c r="O288" s="39" t="s">
        <v>1</v>
      </c>
      <c r="P288" s="39" t="s">
        <v>73</v>
      </c>
      <c r="Q288" s="39"/>
      <c r="CA288" s="145"/>
      <c r="CB288" s="147"/>
      <c r="CD288" s="18"/>
      <c r="CG288" s="39"/>
      <c r="CH288" s="5"/>
      <c r="CI288" s="39"/>
      <c r="CJ288" s="146"/>
      <c r="CK288" s="39"/>
      <c r="CL288" s="39"/>
      <c r="CM288" s="20"/>
      <c r="CN288" s="146"/>
      <c r="CO288" s="39"/>
      <c r="CP288" s="39"/>
      <c r="CQ288" s="39"/>
    </row>
    <row r="289" spans="1:95">
      <c r="A289" s="145">
        <v>284</v>
      </c>
      <c r="B289" s="147">
        <v>44162</v>
      </c>
      <c r="C289" t="s">
        <v>73</v>
      </c>
      <c r="D289" s="18" t="s">
        <v>907</v>
      </c>
      <c r="E289" t="s">
        <v>73</v>
      </c>
      <c r="F289" t="s">
        <v>73</v>
      </c>
      <c r="G289" s="39" t="s">
        <v>1207</v>
      </c>
      <c r="H289" s="5"/>
      <c r="I289" s="39">
        <v>1</v>
      </c>
      <c r="J289" s="146"/>
      <c r="K289" s="39">
        <v>1</v>
      </c>
      <c r="L289" s="39"/>
      <c r="M289" s="20"/>
      <c r="N289" s="146"/>
      <c r="O289" s="39" t="s">
        <v>1</v>
      </c>
      <c r="P289" s="39" t="s">
        <v>73</v>
      </c>
      <c r="Q289" s="39"/>
      <c r="CA289" s="145"/>
      <c r="CB289" s="147"/>
      <c r="CD289" s="18"/>
      <c r="CG289" s="39"/>
      <c r="CH289" s="5"/>
      <c r="CI289" s="39"/>
      <c r="CJ289" s="146"/>
      <c r="CK289" s="39"/>
      <c r="CL289" s="39"/>
      <c r="CM289" s="20"/>
      <c r="CN289" s="146"/>
      <c r="CO289" s="39"/>
      <c r="CP289" s="39"/>
      <c r="CQ289" s="39"/>
    </row>
    <row r="290" spans="1:95">
      <c r="A290" s="145">
        <v>285</v>
      </c>
      <c r="B290" s="147">
        <v>44162</v>
      </c>
      <c r="C290" t="s">
        <v>73</v>
      </c>
      <c r="D290" s="18" t="s">
        <v>1208</v>
      </c>
      <c r="E290" t="s">
        <v>73</v>
      </c>
      <c r="F290" t="s">
        <v>73</v>
      </c>
      <c r="G290" s="39" t="s">
        <v>1209</v>
      </c>
      <c r="H290" s="5"/>
      <c r="I290" s="39">
        <v>1</v>
      </c>
      <c r="J290" s="146"/>
      <c r="K290" s="39">
        <v>1</v>
      </c>
      <c r="L290" s="39"/>
      <c r="M290" s="20"/>
      <c r="N290" s="146"/>
      <c r="O290" s="39" t="s">
        <v>1</v>
      </c>
      <c r="P290" s="39" t="s">
        <v>73</v>
      </c>
      <c r="Q290" s="39"/>
      <c r="CA290" s="145"/>
      <c r="CB290" s="147"/>
      <c r="CD290" s="18"/>
      <c r="CG290" s="39"/>
      <c r="CH290" s="5"/>
      <c r="CI290" s="39"/>
      <c r="CJ290" s="146"/>
      <c r="CK290" s="39"/>
      <c r="CL290" s="39"/>
      <c r="CM290" s="20"/>
      <c r="CN290" s="146"/>
      <c r="CO290" s="39"/>
      <c r="CP290" s="39"/>
      <c r="CQ290" s="39"/>
    </row>
    <row r="291" spans="1:95">
      <c r="A291" s="145">
        <v>286</v>
      </c>
      <c r="B291" s="147">
        <v>44162</v>
      </c>
      <c r="C291" t="s">
        <v>107</v>
      </c>
      <c r="D291" s="18" t="s">
        <v>138</v>
      </c>
      <c r="E291" t="s">
        <v>23</v>
      </c>
      <c r="F291" t="s">
        <v>86</v>
      </c>
      <c r="G291" s="39" t="s">
        <v>1210</v>
      </c>
      <c r="H291" s="5"/>
      <c r="I291" s="39">
        <v>1</v>
      </c>
      <c r="J291" s="146"/>
      <c r="K291" s="39">
        <v>1</v>
      </c>
      <c r="L291" s="39">
        <v>1</v>
      </c>
      <c r="M291" s="20">
        <v>1</v>
      </c>
      <c r="N291" s="146"/>
      <c r="O291" s="39" t="s">
        <v>74</v>
      </c>
      <c r="P291" s="39" t="s">
        <v>73</v>
      </c>
      <c r="Q291" s="39"/>
      <c r="CA291" s="145"/>
      <c r="CB291" s="147"/>
      <c r="CD291" s="18"/>
      <c r="CG291" s="39"/>
      <c r="CH291" s="5"/>
      <c r="CI291" s="39"/>
      <c r="CJ291" s="146"/>
      <c r="CK291" s="39"/>
      <c r="CL291" s="39"/>
      <c r="CM291" s="20"/>
      <c r="CN291" s="146"/>
      <c r="CO291" s="39"/>
      <c r="CP291" s="39"/>
      <c r="CQ291" s="39"/>
    </row>
    <row r="292" spans="1:95">
      <c r="A292" s="145">
        <v>287</v>
      </c>
      <c r="B292" s="147">
        <v>44162</v>
      </c>
      <c r="C292" t="s">
        <v>73</v>
      </c>
      <c r="D292" s="18" t="s">
        <v>1211</v>
      </c>
      <c r="E292" t="s">
        <v>73</v>
      </c>
      <c r="F292" t="s">
        <v>73</v>
      </c>
      <c r="G292" s="39" t="s">
        <v>1212</v>
      </c>
      <c r="H292" s="5"/>
      <c r="I292" s="39">
        <v>1</v>
      </c>
      <c r="J292" s="146"/>
      <c r="K292" s="39">
        <v>1</v>
      </c>
      <c r="L292" s="39"/>
      <c r="M292" s="20"/>
      <c r="N292" s="146"/>
      <c r="O292" s="39" t="s">
        <v>1</v>
      </c>
      <c r="P292" s="39" t="s">
        <v>73</v>
      </c>
      <c r="Q292" s="39"/>
      <c r="CA292" s="145"/>
      <c r="CB292" s="147"/>
      <c r="CD292" s="18"/>
      <c r="CG292" s="39"/>
      <c r="CH292" s="5"/>
      <c r="CI292" s="39"/>
      <c r="CJ292" s="146"/>
      <c r="CK292" s="39"/>
      <c r="CL292" s="39"/>
      <c r="CM292" s="20"/>
      <c r="CN292" s="146"/>
      <c r="CO292" s="39"/>
      <c r="CP292" s="39"/>
      <c r="CQ292" s="39"/>
    </row>
    <row r="293" spans="1:95">
      <c r="A293" s="145">
        <v>288</v>
      </c>
      <c r="B293" s="147">
        <v>44162</v>
      </c>
      <c r="C293" t="s">
        <v>99</v>
      </c>
      <c r="D293" s="18" t="s">
        <v>210</v>
      </c>
      <c r="E293" t="s">
        <v>82</v>
      </c>
      <c r="F293" t="s">
        <v>85</v>
      </c>
      <c r="G293" s="39" t="s">
        <v>1213</v>
      </c>
      <c r="H293" s="5"/>
      <c r="I293" s="39">
        <v>1</v>
      </c>
      <c r="J293" s="146"/>
      <c r="K293" s="39">
        <v>1</v>
      </c>
      <c r="L293" s="39"/>
      <c r="M293" s="20"/>
      <c r="N293" s="146"/>
      <c r="O293" s="39" t="s">
        <v>74</v>
      </c>
      <c r="P293" s="39" t="s">
        <v>73</v>
      </c>
      <c r="Q293" s="39"/>
      <c r="CA293" s="145"/>
      <c r="CB293" s="147"/>
      <c r="CD293" s="18"/>
      <c r="CG293" s="39"/>
      <c r="CH293" s="5"/>
      <c r="CI293" s="39"/>
      <c r="CJ293" s="146"/>
      <c r="CK293" s="39"/>
      <c r="CL293" s="39"/>
      <c r="CM293" s="20"/>
      <c r="CN293" s="146"/>
      <c r="CO293" s="39"/>
      <c r="CP293" s="39"/>
      <c r="CQ293" s="39"/>
    </row>
    <row r="294" spans="1:95">
      <c r="A294" s="145">
        <v>289</v>
      </c>
      <c r="B294" s="147">
        <v>44165</v>
      </c>
      <c r="C294" t="s">
        <v>73</v>
      </c>
      <c r="D294" s="18" t="s">
        <v>1215</v>
      </c>
      <c r="E294" t="s">
        <v>73</v>
      </c>
      <c r="F294" t="s">
        <v>73</v>
      </c>
      <c r="G294" s="39" t="s">
        <v>1216</v>
      </c>
      <c r="H294" s="5"/>
      <c r="I294" s="39">
        <v>1</v>
      </c>
      <c r="J294" s="146"/>
      <c r="K294" s="39">
        <v>1</v>
      </c>
      <c r="L294" s="39"/>
      <c r="M294" s="20"/>
      <c r="N294" s="146"/>
      <c r="O294" s="39" t="s">
        <v>1</v>
      </c>
      <c r="P294" s="39" t="s">
        <v>73</v>
      </c>
      <c r="Q294" s="39"/>
      <c r="CA294" s="145"/>
      <c r="CB294" s="147"/>
      <c r="CD294" s="18"/>
      <c r="CG294" s="39"/>
      <c r="CH294" s="5"/>
      <c r="CI294" s="39"/>
      <c r="CJ294" s="146"/>
      <c r="CK294" s="39"/>
      <c r="CL294" s="39"/>
      <c r="CM294" s="20"/>
      <c r="CN294" s="146"/>
      <c r="CO294" s="39"/>
      <c r="CP294" s="39"/>
      <c r="CQ294" s="39"/>
    </row>
    <row r="295" spans="1:95">
      <c r="A295" s="145">
        <v>290</v>
      </c>
      <c r="B295" s="147">
        <v>44165</v>
      </c>
      <c r="C295" t="s">
        <v>73</v>
      </c>
      <c r="D295" s="18" t="s">
        <v>308</v>
      </c>
      <c r="E295" t="s">
        <v>73</v>
      </c>
      <c r="F295" t="s">
        <v>73</v>
      </c>
      <c r="G295" s="39" t="s">
        <v>1217</v>
      </c>
      <c r="H295" s="5"/>
      <c r="I295" s="39">
        <v>1</v>
      </c>
      <c r="J295" s="146"/>
      <c r="K295" s="39">
        <v>1</v>
      </c>
      <c r="L295" s="39"/>
      <c r="M295" s="20"/>
      <c r="N295" s="146"/>
      <c r="O295" s="39" t="s">
        <v>1</v>
      </c>
      <c r="P295" s="39" t="s">
        <v>73</v>
      </c>
      <c r="Q295" s="39"/>
      <c r="CA295" s="145"/>
      <c r="CB295" s="147"/>
      <c r="CD295" s="18"/>
      <c r="CG295" s="39"/>
      <c r="CH295" s="5"/>
      <c r="CI295" s="39"/>
      <c r="CJ295" s="146"/>
      <c r="CK295" s="39"/>
      <c r="CL295" s="39"/>
      <c r="CM295" s="20"/>
      <c r="CN295" s="146"/>
      <c r="CO295" s="39"/>
      <c r="CP295" s="39"/>
      <c r="CQ295" s="39"/>
    </row>
    <row r="296" spans="1:95">
      <c r="A296" s="145">
        <v>291</v>
      </c>
      <c r="B296" s="147">
        <v>44165</v>
      </c>
      <c r="C296" t="s">
        <v>108</v>
      </c>
      <c r="D296" s="18" t="s">
        <v>1162</v>
      </c>
      <c r="E296" t="s">
        <v>23</v>
      </c>
      <c r="F296" t="s">
        <v>86</v>
      </c>
      <c r="G296" s="39" t="s">
        <v>1218</v>
      </c>
      <c r="H296" s="5"/>
      <c r="I296" s="39">
        <v>1</v>
      </c>
      <c r="J296" s="146"/>
      <c r="K296" s="39">
        <v>1</v>
      </c>
      <c r="L296" s="39"/>
      <c r="M296" s="20"/>
      <c r="N296" s="146"/>
      <c r="O296" s="39" t="s">
        <v>74</v>
      </c>
      <c r="P296" s="39" t="s">
        <v>73</v>
      </c>
      <c r="Q296" s="39"/>
      <c r="CA296" s="145"/>
      <c r="CB296" s="147"/>
      <c r="CD296" s="18"/>
      <c r="CG296" s="39"/>
      <c r="CH296" s="5"/>
      <c r="CI296" s="39"/>
      <c r="CJ296" s="146"/>
      <c r="CK296" s="39"/>
      <c r="CL296" s="39"/>
      <c r="CM296" s="20"/>
      <c r="CN296" s="146"/>
      <c r="CO296" s="39"/>
      <c r="CP296" s="39"/>
      <c r="CQ296" s="39"/>
    </row>
    <row r="297" spans="1:95">
      <c r="A297" s="145">
        <v>292</v>
      </c>
      <c r="B297" s="147">
        <v>44165</v>
      </c>
      <c r="C297" t="s">
        <v>99</v>
      </c>
      <c r="D297" s="18" t="s">
        <v>772</v>
      </c>
      <c r="E297" t="s">
        <v>82</v>
      </c>
      <c r="F297" t="s">
        <v>85</v>
      </c>
      <c r="G297" s="39" t="s">
        <v>1219</v>
      </c>
      <c r="H297" s="5"/>
      <c r="I297" s="39">
        <v>1</v>
      </c>
      <c r="J297" s="146"/>
      <c r="L297" s="39">
        <v>1</v>
      </c>
      <c r="M297" s="20"/>
      <c r="N297" s="146"/>
      <c r="O297" s="39" t="s">
        <v>74</v>
      </c>
      <c r="P297" s="39" t="s">
        <v>73</v>
      </c>
      <c r="Q297" s="39"/>
      <c r="CA297" s="145"/>
      <c r="CB297" s="147"/>
      <c r="CD297" s="18"/>
      <c r="CG297" s="39"/>
      <c r="CH297" s="5"/>
      <c r="CI297" s="39"/>
      <c r="CJ297" s="146"/>
      <c r="CK297" s="39"/>
      <c r="CL297" s="39"/>
      <c r="CM297" s="20"/>
      <c r="CN297" s="146"/>
      <c r="CO297" s="39"/>
      <c r="CP297" s="39"/>
      <c r="CQ297" s="39"/>
    </row>
    <row r="298" spans="1:95">
      <c r="A298" s="145">
        <v>293</v>
      </c>
      <c r="B298" s="147">
        <v>44165</v>
      </c>
      <c r="C298" t="s">
        <v>99</v>
      </c>
      <c r="D298" s="18" t="s">
        <v>210</v>
      </c>
      <c r="E298" t="s">
        <v>82</v>
      </c>
      <c r="F298" t="s">
        <v>85</v>
      </c>
      <c r="G298" s="39" t="s">
        <v>1220</v>
      </c>
      <c r="H298" s="5"/>
      <c r="I298" s="39">
        <v>1</v>
      </c>
      <c r="J298" s="146"/>
      <c r="K298" s="39">
        <v>1</v>
      </c>
      <c r="L298" s="39"/>
      <c r="M298" s="20"/>
      <c r="N298" s="146"/>
      <c r="O298" s="39" t="s">
        <v>74</v>
      </c>
      <c r="P298" s="39" t="s">
        <v>73</v>
      </c>
      <c r="Q298" s="39"/>
      <c r="CA298" s="145"/>
      <c r="CB298" s="147"/>
      <c r="CD298" s="18"/>
      <c r="CG298" s="39"/>
      <c r="CH298" s="5"/>
      <c r="CI298" s="39"/>
      <c r="CJ298" s="146"/>
      <c r="CK298" s="39"/>
      <c r="CL298" s="39"/>
      <c r="CM298" s="20"/>
      <c r="CN298" s="146"/>
      <c r="CO298" s="39"/>
      <c r="CP298" s="39"/>
      <c r="CQ298" s="39"/>
    </row>
    <row r="299" spans="1:95">
      <c r="A299" s="145">
        <v>294</v>
      </c>
      <c r="B299" s="147">
        <v>44165</v>
      </c>
      <c r="C299" t="s">
        <v>109</v>
      </c>
      <c r="D299" s="18" t="s">
        <v>790</v>
      </c>
      <c r="E299" t="s">
        <v>23</v>
      </c>
      <c r="F299" t="s">
        <v>86</v>
      </c>
      <c r="G299" s="39" t="s">
        <v>1221</v>
      </c>
      <c r="H299" s="5"/>
      <c r="I299" s="39">
        <v>1</v>
      </c>
      <c r="J299" s="146"/>
      <c r="K299" s="39">
        <v>1</v>
      </c>
      <c r="L299" s="39"/>
      <c r="M299" s="20"/>
      <c r="N299" s="146"/>
      <c r="O299" s="39" t="s">
        <v>74</v>
      </c>
      <c r="P299" s="39" t="s">
        <v>73</v>
      </c>
      <c r="Q299" s="39"/>
      <c r="CA299" s="145"/>
      <c r="CB299" s="147"/>
      <c r="CD299" s="18"/>
      <c r="CG299" s="39"/>
      <c r="CH299" s="5"/>
      <c r="CI299" s="39"/>
      <c r="CJ299" s="146"/>
      <c r="CK299" s="39"/>
      <c r="CL299" s="39"/>
      <c r="CM299" s="20"/>
      <c r="CN299" s="146"/>
      <c r="CO299" s="39"/>
      <c r="CP299" s="39"/>
      <c r="CQ299" s="39"/>
    </row>
    <row r="300" spans="1:95">
      <c r="A300" s="145">
        <v>295</v>
      </c>
      <c r="B300" s="147">
        <v>44165</v>
      </c>
      <c r="C300" t="s">
        <v>109</v>
      </c>
      <c r="D300" s="18" t="s">
        <v>1222</v>
      </c>
      <c r="E300" t="s">
        <v>23</v>
      </c>
      <c r="F300" t="s">
        <v>86</v>
      </c>
      <c r="G300" s="39" t="s">
        <v>1223</v>
      </c>
      <c r="H300" s="5"/>
      <c r="I300" s="39">
        <v>1</v>
      </c>
      <c r="J300" s="146"/>
      <c r="K300" s="39">
        <v>1</v>
      </c>
      <c r="L300" s="39"/>
      <c r="M300" s="20"/>
      <c r="N300" s="146"/>
      <c r="O300" s="39" t="s">
        <v>74</v>
      </c>
      <c r="P300" s="39" t="s">
        <v>73</v>
      </c>
      <c r="Q300" s="39"/>
      <c r="CA300" s="145"/>
      <c r="CB300" s="147"/>
      <c r="CD300" s="18"/>
      <c r="CG300" s="39"/>
      <c r="CH300" s="5"/>
      <c r="CI300" s="39"/>
      <c r="CJ300" s="146"/>
      <c r="CK300" s="39"/>
      <c r="CL300" s="39"/>
      <c r="CM300" s="20"/>
      <c r="CN300" s="146"/>
      <c r="CO300" s="39"/>
      <c r="CP300" s="39"/>
      <c r="CQ300" s="39"/>
    </row>
    <row r="301" spans="1:95">
      <c r="A301" s="145">
        <v>296</v>
      </c>
      <c r="B301" s="147">
        <v>44165</v>
      </c>
      <c r="C301" t="s">
        <v>99</v>
      </c>
      <c r="D301" s="18" t="s">
        <v>1059</v>
      </c>
      <c r="E301" t="s">
        <v>82</v>
      </c>
      <c r="F301" t="s">
        <v>85</v>
      </c>
      <c r="G301" s="39" t="s">
        <v>1224</v>
      </c>
      <c r="H301" s="5"/>
      <c r="I301" s="39">
        <v>1</v>
      </c>
      <c r="J301" s="146"/>
      <c r="L301" s="39">
        <v>1</v>
      </c>
      <c r="M301" s="20"/>
      <c r="N301" s="146"/>
      <c r="O301" s="39" t="s">
        <v>74</v>
      </c>
      <c r="P301" s="39" t="s">
        <v>73</v>
      </c>
      <c r="Q301" s="39"/>
      <c r="CA301" s="145"/>
      <c r="CB301" s="147"/>
      <c r="CD301" s="18"/>
      <c r="CG301" s="39"/>
      <c r="CH301" s="5"/>
      <c r="CI301" s="39"/>
      <c r="CJ301" s="146"/>
      <c r="CK301" s="39"/>
      <c r="CL301" s="39"/>
      <c r="CM301" s="20"/>
      <c r="CN301" s="146"/>
      <c r="CO301" s="39"/>
      <c r="CP301" s="39"/>
      <c r="CQ301" s="39"/>
    </row>
    <row r="302" spans="1:95">
      <c r="A302" s="145">
        <v>297</v>
      </c>
      <c r="B302" s="147">
        <v>44165</v>
      </c>
      <c r="C302" t="s">
        <v>99</v>
      </c>
      <c r="D302" s="18" t="s">
        <v>793</v>
      </c>
      <c r="E302" t="s">
        <v>82</v>
      </c>
      <c r="F302" t="s">
        <v>85</v>
      </c>
      <c r="G302" s="39" t="s">
        <v>1225</v>
      </c>
      <c r="H302" s="5"/>
      <c r="I302" s="39">
        <v>1</v>
      </c>
      <c r="J302" s="146"/>
      <c r="L302" s="39">
        <v>1</v>
      </c>
      <c r="M302" s="20">
        <v>1</v>
      </c>
      <c r="N302" s="146"/>
      <c r="O302" s="39" t="s">
        <v>74</v>
      </c>
      <c r="P302" s="39" t="s">
        <v>73</v>
      </c>
      <c r="Q302" s="39"/>
      <c r="CA302" s="145"/>
      <c r="CB302" s="147"/>
      <c r="CD302" s="18"/>
      <c r="CG302" s="39"/>
      <c r="CH302" s="5"/>
      <c r="CI302" s="39"/>
      <c r="CJ302" s="146"/>
      <c r="CK302" s="39"/>
      <c r="CL302" s="39"/>
      <c r="CM302" s="20"/>
      <c r="CN302" s="146"/>
      <c r="CO302" s="39"/>
      <c r="CP302" s="39"/>
      <c r="CQ302" s="39"/>
    </row>
    <row r="303" spans="1:95">
      <c r="A303" s="145">
        <v>298</v>
      </c>
      <c r="B303" s="147">
        <v>44165</v>
      </c>
      <c r="C303" t="s">
        <v>99</v>
      </c>
      <c r="D303" s="18" t="s">
        <v>120</v>
      </c>
      <c r="E303" t="s">
        <v>82</v>
      </c>
      <c r="F303" t="s">
        <v>85</v>
      </c>
      <c r="G303" s="39" t="s">
        <v>1226</v>
      </c>
      <c r="H303" s="5"/>
      <c r="I303" s="39">
        <v>1</v>
      </c>
      <c r="J303" s="146"/>
      <c r="K303" s="39">
        <v>1</v>
      </c>
      <c r="L303" s="39"/>
      <c r="M303" s="20"/>
      <c r="N303" s="146"/>
      <c r="O303" s="39" t="s">
        <v>74</v>
      </c>
      <c r="P303" s="39" t="s">
        <v>73</v>
      </c>
      <c r="Q303" s="39"/>
      <c r="CA303" s="145"/>
      <c r="CB303" s="147"/>
      <c r="CD303" s="18"/>
      <c r="CG303" s="39"/>
      <c r="CH303" s="5"/>
      <c r="CI303" s="39"/>
      <c r="CJ303" s="146"/>
      <c r="CK303" s="39"/>
      <c r="CL303" s="39"/>
      <c r="CM303" s="20"/>
      <c r="CN303" s="146"/>
      <c r="CO303" s="39"/>
      <c r="CP303" s="39"/>
      <c r="CQ303" s="39"/>
    </row>
    <row r="304" spans="1:95">
      <c r="A304" s="145">
        <v>299</v>
      </c>
      <c r="B304" s="147">
        <v>44165</v>
      </c>
      <c r="C304" t="s">
        <v>99</v>
      </c>
      <c r="D304" s="18" t="s">
        <v>1227</v>
      </c>
      <c r="E304" t="s">
        <v>82</v>
      </c>
      <c r="F304" t="s">
        <v>85</v>
      </c>
      <c r="G304" s="39" t="s">
        <v>1228</v>
      </c>
      <c r="H304" s="5"/>
      <c r="I304" s="39">
        <v>1</v>
      </c>
      <c r="J304" s="146"/>
      <c r="K304" s="39">
        <v>1</v>
      </c>
      <c r="L304" s="39"/>
      <c r="M304" s="20"/>
      <c r="N304" s="146"/>
      <c r="O304" s="39" t="s">
        <v>74</v>
      </c>
      <c r="P304" s="39" t="s">
        <v>73</v>
      </c>
      <c r="Q304" s="39"/>
      <c r="CA304" s="145"/>
      <c r="CB304" s="147"/>
      <c r="CD304" s="18"/>
      <c r="CG304" s="39"/>
      <c r="CH304" s="5"/>
      <c r="CI304" s="39"/>
      <c r="CJ304" s="146"/>
      <c r="CK304" s="39"/>
      <c r="CL304" s="39"/>
      <c r="CM304" s="20"/>
      <c r="CN304" s="146"/>
      <c r="CO304" s="39"/>
      <c r="CP304" s="39"/>
      <c r="CQ304" s="39"/>
    </row>
    <row r="305" spans="1:95">
      <c r="A305" s="145">
        <v>300</v>
      </c>
      <c r="B305" s="147">
        <v>44165</v>
      </c>
      <c r="C305" t="s">
        <v>111</v>
      </c>
      <c r="D305" s="18" t="s">
        <v>258</v>
      </c>
      <c r="E305" t="s">
        <v>23</v>
      </c>
      <c r="F305" t="s">
        <v>86</v>
      </c>
      <c r="G305" s="39" t="s">
        <v>1229</v>
      </c>
      <c r="H305" s="5"/>
      <c r="J305" s="146">
        <v>1</v>
      </c>
      <c r="K305" s="39">
        <v>1</v>
      </c>
      <c r="L305" s="39">
        <v>1</v>
      </c>
      <c r="M305" s="20"/>
      <c r="N305" s="146"/>
      <c r="O305" s="39" t="s">
        <v>74</v>
      </c>
      <c r="P305" s="39" t="s">
        <v>73</v>
      </c>
      <c r="Q305" s="39"/>
      <c r="CA305" s="145"/>
      <c r="CB305" s="147"/>
      <c r="CD305" s="18"/>
      <c r="CG305" s="39"/>
      <c r="CH305" s="5"/>
      <c r="CI305" s="39"/>
      <c r="CJ305" s="146"/>
      <c r="CK305" s="39"/>
      <c r="CL305" s="39"/>
      <c r="CM305" s="20"/>
      <c r="CN305" s="146"/>
      <c r="CO305" s="39"/>
      <c r="CP305" s="39"/>
      <c r="CQ305" s="39"/>
    </row>
    <row r="306" spans="1:95">
      <c r="A306" s="145">
        <v>301</v>
      </c>
      <c r="B306" s="147">
        <v>44165</v>
      </c>
      <c r="C306" t="s">
        <v>109</v>
      </c>
      <c r="D306" s="18" t="s">
        <v>1144</v>
      </c>
      <c r="E306" t="s">
        <v>23</v>
      </c>
      <c r="F306" t="s">
        <v>86</v>
      </c>
      <c r="G306" s="39" t="s">
        <v>1230</v>
      </c>
      <c r="H306" s="5"/>
      <c r="J306" s="146">
        <v>1</v>
      </c>
      <c r="K306" s="39">
        <v>1</v>
      </c>
      <c r="L306" s="39"/>
      <c r="M306" s="20"/>
      <c r="N306" s="146"/>
      <c r="O306" s="39" t="s">
        <v>74</v>
      </c>
      <c r="P306" s="39" t="s">
        <v>73</v>
      </c>
      <c r="Q306" s="39"/>
      <c r="CA306" s="145"/>
      <c r="CB306" s="147"/>
      <c r="CD306" s="18"/>
      <c r="CG306" s="39"/>
      <c r="CH306" s="5"/>
      <c r="CI306" s="39"/>
      <c r="CJ306" s="146"/>
      <c r="CK306" s="39"/>
      <c r="CL306" s="39"/>
      <c r="CM306" s="20"/>
      <c r="CN306" s="146"/>
      <c r="CO306" s="39"/>
      <c r="CP306" s="39"/>
      <c r="CQ306" s="39"/>
    </row>
    <row r="307" spans="1:95">
      <c r="A307" s="145">
        <v>302</v>
      </c>
      <c r="B307" s="147">
        <v>44165</v>
      </c>
      <c r="C307" t="s">
        <v>108</v>
      </c>
      <c r="D307" s="18" t="s">
        <v>1231</v>
      </c>
      <c r="E307" t="s">
        <v>23</v>
      </c>
      <c r="F307" t="s">
        <v>86</v>
      </c>
      <c r="G307" s="39" t="s">
        <v>1232</v>
      </c>
      <c r="H307" s="5"/>
      <c r="J307" s="146">
        <v>1</v>
      </c>
      <c r="K307" s="39">
        <v>1</v>
      </c>
      <c r="L307" s="39"/>
      <c r="M307" s="20"/>
      <c r="N307" s="146"/>
      <c r="O307" s="39" t="s">
        <v>74</v>
      </c>
      <c r="P307" s="39" t="s">
        <v>73</v>
      </c>
      <c r="Q307" s="39"/>
      <c r="CA307" s="145"/>
      <c r="CB307" s="147"/>
      <c r="CD307" s="18"/>
      <c r="CG307" s="39"/>
      <c r="CH307" s="5"/>
      <c r="CI307" s="39"/>
      <c r="CJ307" s="146"/>
      <c r="CK307" s="39"/>
      <c r="CL307" s="39"/>
      <c r="CM307" s="20"/>
      <c r="CN307" s="146"/>
      <c r="CO307" s="39"/>
      <c r="CP307" s="39"/>
      <c r="CQ307" s="39"/>
    </row>
    <row r="308" spans="1:95">
      <c r="A308" s="145">
        <v>303</v>
      </c>
      <c r="B308" s="147">
        <v>44165</v>
      </c>
      <c r="C308" t="s">
        <v>109</v>
      </c>
      <c r="D308" s="18" t="s">
        <v>1233</v>
      </c>
      <c r="E308" t="s">
        <v>23</v>
      </c>
      <c r="F308" t="s">
        <v>86</v>
      </c>
      <c r="G308" s="39" t="s">
        <v>1234</v>
      </c>
      <c r="H308" s="5"/>
      <c r="J308" s="146">
        <v>1</v>
      </c>
      <c r="K308" s="39">
        <v>1</v>
      </c>
      <c r="L308" s="39"/>
      <c r="M308" s="20"/>
      <c r="N308" s="146"/>
      <c r="O308" s="39" t="s">
        <v>74</v>
      </c>
      <c r="P308" s="39" t="s">
        <v>73</v>
      </c>
      <c r="Q308" s="39"/>
      <c r="CA308" s="145"/>
      <c r="CB308" s="147"/>
      <c r="CD308" s="18"/>
      <c r="CG308" s="39"/>
      <c r="CH308" s="5"/>
      <c r="CI308" s="39"/>
      <c r="CJ308" s="146"/>
      <c r="CK308" s="39"/>
      <c r="CL308" s="39"/>
      <c r="CM308" s="20"/>
      <c r="CN308" s="146"/>
      <c r="CO308" s="39"/>
      <c r="CP308" s="39"/>
      <c r="CQ308" s="39"/>
    </row>
    <row r="309" spans="1:95">
      <c r="A309" s="145">
        <v>304</v>
      </c>
      <c r="B309" s="147">
        <v>44165</v>
      </c>
      <c r="C309" t="s">
        <v>73</v>
      </c>
      <c r="D309" s="18" t="s">
        <v>1235</v>
      </c>
      <c r="E309" t="s">
        <v>73</v>
      </c>
      <c r="F309" t="s">
        <v>73</v>
      </c>
      <c r="G309" s="39" t="s">
        <v>1236</v>
      </c>
      <c r="H309" s="5"/>
      <c r="J309" s="146">
        <v>1</v>
      </c>
      <c r="K309" s="39">
        <v>1</v>
      </c>
      <c r="L309" s="39"/>
      <c r="M309" s="20"/>
      <c r="N309" s="146"/>
      <c r="O309" s="39" t="s">
        <v>1</v>
      </c>
      <c r="P309" s="39" t="s">
        <v>73</v>
      </c>
      <c r="Q309" s="39"/>
      <c r="CA309" s="145"/>
      <c r="CB309" s="147"/>
      <c r="CD309" s="18"/>
      <c r="CG309" s="39"/>
      <c r="CH309" s="5"/>
      <c r="CI309" s="39"/>
      <c r="CJ309" s="146"/>
      <c r="CK309" s="39"/>
      <c r="CL309" s="39"/>
      <c r="CM309" s="20"/>
      <c r="CN309" s="146"/>
      <c r="CO309" s="39"/>
      <c r="CP309" s="39"/>
      <c r="CQ309" s="39"/>
    </row>
    <row r="310" spans="1:95">
      <c r="A310" s="145">
        <v>305</v>
      </c>
      <c r="B310" s="147">
        <v>44165</v>
      </c>
      <c r="C310" t="s">
        <v>109</v>
      </c>
      <c r="D310" s="18" t="s">
        <v>773</v>
      </c>
      <c r="E310" t="s">
        <v>23</v>
      </c>
      <c r="F310" t="s">
        <v>86</v>
      </c>
      <c r="G310" s="39" t="s">
        <v>1237</v>
      </c>
      <c r="H310" s="5"/>
      <c r="J310" s="146">
        <v>1</v>
      </c>
      <c r="L310" s="39"/>
      <c r="M310" s="20">
        <v>1</v>
      </c>
      <c r="N310" s="146"/>
      <c r="O310" s="39" t="s">
        <v>74</v>
      </c>
      <c r="P310" s="39" t="s">
        <v>73</v>
      </c>
      <c r="Q310" s="39"/>
      <c r="CA310" s="145"/>
      <c r="CB310" s="147"/>
      <c r="CD310" s="18"/>
      <c r="CG310" s="39"/>
      <c r="CH310" s="5"/>
      <c r="CI310" s="39"/>
      <c r="CJ310" s="146"/>
      <c r="CK310" s="39"/>
      <c r="CL310" s="39"/>
      <c r="CM310" s="20"/>
      <c r="CN310" s="146"/>
      <c r="CO310" s="39"/>
      <c r="CP310" s="39"/>
      <c r="CQ310" s="39"/>
    </row>
    <row r="311" spans="1:95">
      <c r="A311" s="145">
        <v>306</v>
      </c>
      <c r="B311" s="147">
        <v>44166</v>
      </c>
      <c r="C311" t="s">
        <v>108</v>
      </c>
      <c r="D311" s="18" t="s">
        <v>1162</v>
      </c>
      <c r="E311" t="s">
        <v>23</v>
      </c>
      <c r="F311" t="s">
        <v>86</v>
      </c>
      <c r="G311" s="39" t="s">
        <v>1238</v>
      </c>
      <c r="H311" s="5"/>
      <c r="I311" s="39">
        <v>1</v>
      </c>
      <c r="J311" s="146"/>
      <c r="K311" s="39">
        <v>1</v>
      </c>
      <c r="L311" s="39"/>
      <c r="M311" s="20"/>
      <c r="N311" s="146"/>
      <c r="O311" s="39" t="s">
        <v>116</v>
      </c>
      <c r="P311" s="39" t="s">
        <v>73</v>
      </c>
      <c r="Q311" s="39"/>
      <c r="CA311" s="145"/>
      <c r="CB311" s="147"/>
      <c r="CD311" s="18"/>
      <c r="CG311" s="39"/>
      <c r="CH311" s="5"/>
      <c r="CI311" s="39"/>
      <c r="CJ311" s="146"/>
      <c r="CK311" s="39"/>
      <c r="CL311" s="39"/>
      <c r="CM311" s="20"/>
      <c r="CN311" s="146"/>
      <c r="CO311" s="39"/>
      <c r="CP311" s="39"/>
      <c r="CQ311" s="39"/>
    </row>
    <row r="312" spans="1:95">
      <c r="A312" s="145">
        <v>307</v>
      </c>
      <c r="B312" s="147">
        <v>44166</v>
      </c>
      <c r="C312" t="s">
        <v>107</v>
      </c>
      <c r="D312" s="18" t="s">
        <v>292</v>
      </c>
      <c r="E312" t="s">
        <v>23</v>
      </c>
      <c r="F312" t="s">
        <v>86</v>
      </c>
      <c r="G312" s="39" t="s">
        <v>1239</v>
      </c>
      <c r="H312" s="5"/>
      <c r="I312" s="39">
        <v>1</v>
      </c>
      <c r="J312" s="146"/>
      <c r="K312" s="39">
        <v>1</v>
      </c>
      <c r="L312" s="39"/>
      <c r="M312" s="20"/>
      <c r="N312" s="146"/>
      <c r="O312" s="39" t="s">
        <v>116</v>
      </c>
      <c r="P312" s="39" t="s">
        <v>73</v>
      </c>
      <c r="Q312" s="39"/>
      <c r="CA312" s="145"/>
      <c r="CB312" s="147"/>
      <c r="CD312" s="18"/>
      <c r="CG312" s="39"/>
      <c r="CH312" s="5"/>
      <c r="CI312" s="39"/>
      <c r="CJ312" s="146"/>
      <c r="CK312" s="39"/>
      <c r="CL312" s="39"/>
      <c r="CM312" s="20"/>
      <c r="CN312" s="146"/>
      <c r="CO312" s="39"/>
      <c r="CP312" s="39"/>
      <c r="CQ312" s="39"/>
    </row>
    <row r="313" spans="1:95">
      <c r="A313" s="145">
        <v>308</v>
      </c>
      <c r="B313" s="147">
        <v>44166</v>
      </c>
      <c r="C313" t="s">
        <v>99</v>
      </c>
      <c r="D313" s="18" t="s">
        <v>793</v>
      </c>
      <c r="E313" t="s">
        <v>82</v>
      </c>
      <c r="F313" t="s">
        <v>85</v>
      </c>
      <c r="G313" s="39" t="s">
        <v>1240</v>
      </c>
      <c r="H313" s="5"/>
      <c r="I313" s="39">
        <v>1</v>
      </c>
      <c r="J313" s="146"/>
      <c r="L313" s="39">
        <v>1</v>
      </c>
      <c r="M313" s="20"/>
      <c r="N313" s="146"/>
      <c r="O313" s="39" t="s">
        <v>116</v>
      </c>
      <c r="P313" s="39" t="s">
        <v>73</v>
      </c>
      <c r="Q313" s="39"/>
      <c r="CA313" s="145"/>
      <c r="CB313" s="147"/>
      <c r="CD313" s="18"/>
      <c r="CG313" s="39"/>
      <c r="CH313" s="5"/>
      <c r="CI313" s="39"/>
      <c r="CJ313" s="146"/>
      <c r="CK313" s="39"/>
      <c r="CL313" s="39"/>
      <c r="CM313" s="20"/>
      <c r="CN313" s="146"/>
      <c r="CO313" s="39"/>
      <c r="CP313" s="39"/>
      <c r="CQ313" s="39"/>
    </row>
    <row r="314" spans="1:95">
      <c r="A314" s="145">
        <v>309</v>
      </c>
      <c r="B314" s="147">
        <v>44166</v>
      </c>
      <c r="C314" t="s">
        <v>107</v>
      </c>
      <c r="D314" s="18" t="s">
        <v>813</v>
      </c>
      <c r="E314" t="s">
        <v>23</v>
      </c>
      <c r="F314" t="s">
        <v>86</v>
      </c>
      <c r="G314" s="39" t="s">
        <v>1241</v>
      </c>
      <c r="H314" s="5"/>
      <c r="I314" s="39">
        <v>1</v>
      </c>
      <c r="J314" s="146"/>
      <c r="K314" s="39">
        <v>1</v>
      </c>
      <c r="L314" s="39">
        <v>1</v>
      </c>
      <c r="M314" s="20"/>
      <c r="N314" s="146"/>
      <c r="O314" s="39" t="s">
        <v>116</v>
      </c>
      <c r="P314" s="39" t="s">
        <v>73</v>
      </c>
      <c r="Q314" s="39"/>
      <c r="CA314" s="145"/>
      <c r="CB314" s="147"/>
      <c r="CD314" s="18"/>
      <c r="CG314" s="39"/>
      <c r="CH314" s="5"/>
      <c r="CI314" s="39"/>
      <c r="CJ314" s="146"/>
      <c r="CK314" s="39"/>
      <c r="CL314" s="39"/>
      <c r="CM314" s="20"/>
      <c r="CN314" s="146"/>
      <c r="CO314" s="39"/>
      <c r="CP314" s="39"/>
      <c r="CQ314" s="39"/>
    </row>
    <row r="315" spans="1:95">
      <c r="A315" s="145">
        <v>310</v>
      </c>
      <c r="B315" s="147">
        <v>44166</v>
      </c>
      <c r="C315" t="s">
        <v>99</v>
      </c>
      <c r="D315" s="18" t="s">
        <v>120</v>
      </c>
      <c r="E315" t="s">
        <v>82</v>
      </c>
      <c r="F315" t="s">
        <v>85</v>
      </c>
      <c r="G315" s="39" t="s">
        <v>1242</v>
      </c>
      <c r="H315" s="5"/>
      <c r="I315" s="39">
        <v>1</v>
      </c>
      <c r="J315" s="146"/>
      <c r="K315" s="39">
        <v>1</v>
      </c>
      <c r="L315" s="39"/>
      <c r="M315" s="20"/>
      <c r="N315" s="146"/>
      <c r="O315" s="39" t="s">
        <v>116</v>
      </c>
      <c r="P315" s="39" t="s">
        <v>73</v>
      </c>
      <c r="Q315" s="39"/>
      <c r="CA315" s="145"/>
      <c r="CB315" s="147"/>
      <c r="CD315" s="18"/>
      <c r="CG315" s="39"/>
      <c r="CH315" s="5"/>
      <c r="CI315" s="39"/>
      <c r="CJ315" s="146"/>
      <c r="CK315" s="39"/>
      <c r="CL315" s="39"/>
      <c r="CM315" s="20"/>
      <c r="CN315" s="146"/>
      <c r="CO315" s="39"/>
      <c r="CP315" s="39"/>
      <c r="CQ315" s="39"/>
    </row>
    <row r="316" spans="1:95">
      <c r="A316" s="145">
        <v>311</v>
      </c>
      <c r="B316" s="147">
        <v>44166</v>
      </c>
      <c r="C316" t="s">
        <v>109</v>
      </c>
      <c r="D316" s="18" t="s">
        <v>773</v>
      </c>
      <c r="E316" t="s">
        <v>23</v>
      </c>
      <c r="F316" t="s">
        <v>86</v>
      </c>
      <c r="G316" s="39" t="s">
        <v>1243</v>
      </c>
      <c r="H316" s="5"/>
      <c r="J316" s="146">
        <v>1</v>
      </c>
      <c r="L316" s="39"/>
      <c r="M316" s="20">
        <v>1</v>
      </c>
      <c r="N316" s="146"/>
      <c r="O316" s="39" t="s">
        <v>116</v>
      </c>
      <c r="P316" s="39" t="s">
        <v>73</v>
      </c>
      <c r="Q316" s="39"/>
      <c r="CA316" s="145"/>
      <c r="CB316" s="147"/>
      <c r="CD316" s="18"/>
      <c r="CG316" s="39"/>
      <c r="CH316" s="5"/>
      <c r="CI316" s="39"/>
      <c r="CJ316" s="146"/>
      <c r="CK316" s="39"/>
      <c r="CL316" s="39"/>
      <c r="CM316" s="20"/>
      <c r="CN316" s="146"/>
      <c r="CO316" s="39"/>
      <c r="CP316" s="39"/>
      <c r="CQ316" s="39"/>
    </row>
    <row r="317" spans="1:95">
      <c r="A317" s="145">
        <v>312</v>
      </c>
      <c r="B317" s="147">
        <v>44166</v>
      </c>
      <c r="C317" t="s">
        <v>99</v>
      </c>
      <c r="D317" s="18" t="s">
        <v>772</v>
      </c>
      <c r="E317" t="s">
        <v>82</v>
      </c>
      <c r="F317" t="s">
        <v>85</v>
      </c>
      <c r="G317" s="39" t="s">
        <v>1244</v>
      </c>
      <c r="H317" s="5"/>
      <c r="J317" s="146">
        <v>1</v>
      </c>
      <c r="L317" s="39">
        <v>1</v>
      </c>
      <c r="M317" s="20"/>
      <c r="N317" s="146"/>
      <c r="O317" s="39" t="s">
        <v>116</v>
      </c>
      <c r="P317" s="39" t="s">
        <v>73</v>
      </c>
      <c r="Q317" s="39"/>
      <c r="CA317" s="145"/>
      <c r="CB317" s="147"/>
      <c r="CD317" s="18"/>
      <c r="CG317" s="39"/>
      <c r="CH317" s="5"/>
      <c r="CI317" s="39"/>
      <c r="CJ317" s="146"/>
      <c r="CK317" s="39"/>
      <c r="CL317" s="39"/>
      <c r="CM317" s="20"/>
      <c r="CN317" s="146"/>
      <c r="CO317" s="39"/>
      <c r="CP317" s="39"/>
      <c r="CQ317" s="39"/>
    </row>
    <row r="318" spans="1:95">
      <c r="A318" s="145">
        <v>313</v>
      </c>
      <c r="B318" s="147">
        <v>44166</v>
      </c>
      <c r="C318" t="s">
        <v>99</v>
      </c>
      <c r="D318" s="18" t="s">
        <v>835</v>
      </c>
      <c r="E318" t="s">
        <v>82</v>
      </c>
      <c r="F318" t="s">
        <v>85</v>
      </c>
      <c r="G318" s="39" t="s">
        <v>1245</v>
      </c>
      <c r="H318" s="5"/>
      <c r="J318" s="146">
        <v>1</v>
      </c>
      <c r="L318" s="39">
        <v>1</v>
      </c>
      <c r="M318" s="20"/>
      <c r="N318" s="146"/>
      <c r="O318" s="39" t="s">
        <v>116</v>
      </c>
      <c r="P318" s="39" t="s">
        <v>73</v>
      </c>
      <c r="Q318" s="39"/>
      <c r="CA318" s="145"/>
      <c r="CB318" s="147"/>
      <c r="CD318" s="18"/>
      <c r="CG318" s="39"/>
      <c r="CH318" s="5"/>
      <c r="CI318" s="39"/>
      <c r="CJ318" s="146"/>
      <c r="CK318" s="39"/>
      <c r="CL318" s="39"/>
      <c r="CM318" s="20"/>
      <c r="CN318" s="146"/>
      <c r="CO318" s="39"/>
      <c r="CP318" s="39"/>
      <c r="CQ318" s="39"/>
    </row>
    <row r="319" spans="1:95">
      <c r="A319" s="145">
        <v>314</v>
      </c>
      <c r="B319" s="147">
        <v>44166</v>
      </c>
      <c r="C319" t="s">
        <v>99</v>
      </c>
      <c r="D319" s="18" t="s">
        <v>1227</v>
      </c>
      <c r="E319" t="s">
        <v>82</v>
      </c>
      <c r="F319" t="s">
        <v>85</v>
      </c>
      <c r="G319" s="39" t="s">
        <v>1246</v>
      </c>
      <c r="H319" s="5"/>
      <c r="J319" s="146">
        <v>1</v>
      </c>
      <c r="K319" s="39">
        <v>1</v>
      </c>
      <c r="L319" s="39"/>
      <c r="M319" s="20"/>
      <c r="N319" s="146"/>
      <c r="O319" s="39" t="s">
        <v>116</v>
      </c>
      <c r="P319" s="39" t="s">
        <v>73</v>
      </c>
      <c r="Q319" s="39"/>
      <c r="CA319" s="145"/>
      <c r="CB319" s="147"/>
      <c r="CD319" s="18"/>
      <c r="CG319" s="39"/>
      <c r="CH319" s="5"/>
      <c r="CI319" s="39"/>
      <c r="CJ319" s="146"/>
      <c r="CK319" s="39"/>
      <c r="CL319" s="39"/>
      <c r="CM319" s="20"/>
      <c r="CN319" s="146"/>
      <c r="CO319" s="39"/>
      <c r="CP319" s="39"/>
      <c r="CQ319" s="39"/>
    </row>
    <row r="320" spans="1:95">
      <c r="A320" s="145">
        <v>315</v>
      </c>
      <c r="B320" s="147">
        <v>44166</v>
      </c>
      <c r="C320" t="s">
        <v>876</v>
      </c>
      <c r="D320" s="18" t="s">
        <v>916</v>
      </c>
      <c r="E320" t="s">
        <v>23</v>
      </c>
      <c r="F320" t="s">
        <v>745</v>
      </c>
      <c r="G320" s="39" t="s">
        <v>1247</v>
      </c>
      <c r="H320" s="5"/>
      <c r="J320" s="146">
        <v>1</v>
      </c>
      <c r="K320" s="39">
        <v>1</v>
      </c>
      <c r="L320" s="39"/>
      <c r="M320" s="20"/>
      <c r="N320" s="146"/>
      <c r="O320" s="39" t="s">
        <v>116</v>
      </c>
      <c r="P320" s="39" t="s">
        <v>73</v>
      </c>
      <c r="Q320" s="39"/>
      <c r="CA320" s="145"/>
      <c r="CB320" s="147"/>
      <c r="CD320" s="18"/>
      <c r="CG320" s="39"/>
      <c r="CH320" s="5"/>
      <c r="CI320" s="39"/>
      <c r="CJ320" s="146"/>
      <c r="CK320" s="39"/>
      <c r="CL320" s="39"/>
      <c r="CM320" s="20"/>
      <c r="CN320" s="146"/>
      <c r="CO320" s="39"/>
      <c r="CP320" s="39"/>
      <c r="CQ320" s="39"/>
    </row>
    <row r="321" spans="1:95">
      <c r="A321" s="145">
        <v>316</v>
      </c>
      <c r="B321" s="147">
        <v>44166</v>
      </c>
      <c r="C321" t="s">
        <v>876</v>
      </c>
      <c r="D321" s="18" t="s">
        <v>755</v>
      </c>
      <c r="E321" t="s">
        <v>23</v>
      </c>
      <c r="F321" t="s">
        <v>745</v>
      </c>
      <c r="G321" s="39" t="s">
        <v>1248</v>
      </c>
      <c r="H321" s="5"/>
      <c r="J321" s="146">
        <v>1</v>
      </c>
      <c r="L321" s="39">
        <v>1</v>
      </c>
      <c r="M321" s="20"/>
      <c r="N321" s="146"/>
      <c r="O321" s="39" t="s">
        <v>116</v>
      </c>
      <c r="P321" s="39" t="s">
        <v>73</v>
      </c>
      <c r="Q321" s="39"/>
      <c r="CA321" s="145"/>
      <c r="CB321" s="147"/>
      <c r="CD321" s="18"/>
      <c r="CG321" s="39"/>
      <c r="CH321" s="5"/>
      <c r="CI321" s="39"/>
      <c r="CJ321" s="146"/>
      <c r="CK321" s="39"/>
      <c r="CL321" s="39"/>
      <c r="CM321" s="20"/>
      <c r="CN321" s="146"/>
      <c r="CO321" s="39"/>
      <c r="CP321" s="39"/>
      <c r="CQ321" s="39"/>
    </row>
    <row r="322" spans="1:95">
      <c r="A322" s="145">
        <v>317</v>
      </c>
      <c r="B322" s="147">
        <v>44167</v>
      </c>
      <c r="C322" t="s">
        <v>108</v>
      </c>
      <c r="D322" s="18" t="s">
        <v>1162</v>
      </c>
      <c r="E322" t="s">
        <v>23</v>
      </c>
      <c r="F322" t="s">
        <v>86</v>
      </c>
      <c r="G322" s="39" t="s">
        <v>1249</v>
      </c>
      <c r="H322" s="5"/>
      <c r="I322" s="39">
        <v>1</v>
      </c>
      <c r="J322" s="146"/>
      <c r="K322" s="39">
        <v>1</v>
      </c>
      <c r="L322" s="39"/>
      <c r="M322" s="20"/>
      <c r="N322" s="146"/>
      <c r="O322" s="39" t="s">
        <v>116</v>
      </c>
      <c r="P322" s="39" t="s">
        <v>73</v>
      </c>
      <c r="Q322" s="39"/>
      <c r="CA322" s="145"/>
      <c r="CB322" s="147"/>
      <c r="CD322" s="18"/>
      <c r="CG322" s="39"/>
      <c r="CH322" s="5"/>
      <c r="CI322" s="39"/>
      <c r="CJ322" s="146"/>
      <c r="CK322" s="39"/>
      <c r="CL322" s="39"/>
      <c r="CM322" s="20"/>
      <c r="CN322" s="146"/>
      <c r="CO322" s="39"/>
      <c r="CP322" s="39"/>
      <c r="CQ322" s="39"/>
    </row>
    <row r="323" spans="1:95">
      <c r="A323" s="145">
        <v>318</v>
      </c>
      <c r="B323" s="147">
        <v>44167</v>
      </c>
      <c r="C323" t="s">
        <v>740</v>
      </c>
      <c r="D323" s="18" t="s">
        <v>827</v>
      </c>
      <c r="E323" t="s">
        <v>23</v>
      </c>
      <c r="F323" t="s">
        <v>741</v>
      </c>
      <c r="G323" s="39" t="s">
        <v>1250</v>
      </c>
      <c r="H323" s="5"/>
      <c r="I323" s="39">
        <v>1</v>
      </c>
      <c r="J323" s="146"/>
      <c r="L323" s="39">
        <v>1</v>
      </c>
      <c r="M323" s="20"/>
      <c r="N323" s="146"/>
      <c r="O323" s="39" t="s">
        <v>116</v>
      </c>
      <c r="P323" s="39" t="s">
        <v>73</v>
      </c>
      <c r="Q323" s="39"/>
      <c r="CA323" s="145"/>
      <c r="CB323" s="147"/>
      <c r="CD323" s="18"/>
      <c r="CG323" s="39"/>
      <c r="CH323" s="5"/>
      <c r="CI323" s="39"/>
      <c r="CJ323" s="146"/>
      <c r="CK323" s="39"/>
      <c r="CL323" s="39"/>
      <c r="CM323" s="20"/>
      <c r="CN323" s="146"/>
      <c r="CO323" s="39"/>
      <c r="CP323" s="39"/>
      <c r="CQ323" s="39"/>
    </row>
    <row r="324" spans="1:95">
      <c r="A324" s="145">
        <v>319</v>
      </c>
      <c r="B324" s="147">
        <v>44167</v>
      </c>
      <c r="C324" t="s">
        <v>740</v>
      </c>
      <c r="D324" s="18" t="s">
        <v>1180</v>
      </c>
      <c r="E324" t="s">
        <v>23</v>
      </c>
      <c r="F324" t="s">
        <v>741</v>
      </c>
      <c r="G324" s="39" t="s">
        <v>1251</v>
      </c>
      <c r="H324" s="5"/>
      <c r="I324" s="39">
        <v>1</v>
      </c>
      <c r="J324" s="146"/>
      <c r="K324" s="39">
        <v>1</v>
      </c>
      <c r="L324" s="39"/>
      <c r="M324" s="20"/>
      <c r="N324" s="146"/>
      <c r="O324" s="39" t="s">
        <v>116</v>
      </c>
      <c r="P324" s="39" t="s">
        <v>73</v>
      </c>
      <c r="Q324" s="39"/>
      <c r="CA324" s="145"/>
      <c r="CB324" s="147"/>
      <c r="CD324" s="18"/>
      <c r="CG324" s="39"/>
      <c r="CH324" s="5"/>
      <c r="CI324" s="39"/>
      <c r="CJ324" s="146"/>
      <c r="CK324" s="39"/>
      <c r="CL324" s="39"/>
      <c r="CM324" s="20"/>
      <c r="CN324" s="146"/>
      <c r="CO324" s="39"/>
      <c r="CP324" s="39"/>
      <c r="CQ324" s="39"/>
    </row>
    <row r="325" spans="1:95">
      <c r="A325" s="145">
        <v>320</v>
      </c>
      <c r="B325" s="147">
        <v>44167</v>
      </c>
      <c r="C325" t="s">
        <v>105</v>
      </c>
      <c r="D325" s="18" t="s">
        <v>751</v>
      </c>
      <c r="E325" t="s">
        <v>23</v>
      </c>
      <c r="F325" t="s">
        <v>86</v>
      </c>
      <c r="G325" s="39" t="s">
        <v>1252</v>
      </c>
      <c r="H325" s="5"/>
      <c r="I325" s="39">
        <v>1</v>
      </c>
      <c r="J325" s="146"/>
      <c r="L325" s="39">
        <v>1</v>
      </c>
      <c r="M325" s="20"/>
      <c r="N325" s="146"/>
      <c r="O325" s="39" t="s">
        <v>116</v>
      </c>
      <c r="P325" s="39" t="s">
        <v>73</v>
      </c>
      <c r="Q325" s="39"/>
      <c r="CA325" s="145"/>
      <c r="CB325" s="147"/>
      <c r="CD325" s="18"/>
      <c r="CG325" s="39"/>
      <c r="CH325" s="5"/>
      <c r="CI325" s="39"/>
      <c r="CJ325" s="146"/>
      <c r="CK325" s="39"/>
      <c r="CL325" s="39"/>
      <c r="CM325" s="20"/>
      <c r="CN325" s="146"/>
      <c r="CO325" s="39"/>
      <c r="CP325" s="39"/>
      <c r="CQ325" s="39"/>
    </row>
    <row r="326" spans="1:95">
      <c r="A326" s="145">
        <v>321</v>
      </c>
      <c r="B326" s="147">
        <v>44167</v>
      </c>
      <c r="C326" t="s">
        <v>111</v>
      </c>
      <c r="D326" s="18" t="s">
        <v>261</v>
      </c>
      <c r="E326" t="s">
        <v>23</v>
      </c>
      <c r="F326" t="s">
        <v>86</v>
      </c>
      <c r="G326" s="39" t="s">
        <v>1253</v>
      </c>
      <c r="H326" s="5"/>
      <c r="I326" s="39">
        <v>1</v>
      </c>
      <c r="J326" s="146"/>
      <c r="K326" s="39">
        <v>1</v>
      </c>
      <c r="L326" s="39"/>
      <c r="M326" s="20"/>
      <c r="N326" s="146"/>
      <c r="O326" s="39" t="s">
        <v>116</v>
      </c>
      <c r="P326" s="39" t="s">
        <v>73</v>
      </c>
      <c r="Q326" s="39"/>
      <c r="CA326" s="145"/>
      <c r="CB326" s="147"/>
      <c r="CD326" s="18"/>
      <c r="CG326" s="39"/>
      <c r="CH326" s="5"/>
      <c r="CI326" s="39"/>
      <c r="CJ326" s="146"/>
      <c r="CK326" s="39"/>
      <c r="CL326" s="39"/>
      <c r="CM326" s="20"/>
      <c r="CN326" s="146"/>
      <c r="CO326" s="39"/>
      <c r="CP326" s="39"/>
      <c r="CQ326" s="39"/>
    </row>
    <row r="327" spans="1:95">
      <c r="A327" s="145">
        <v>322</v>
      </c>
      <c r="B327" s="147">
        <v>44167</v>
      </c>
      <c r="C327" t="s">
        <v>105</v>
      </c>
      <c r="D327" s="18" t="s">
        <v>811</v>
      </c>
      <c r="E327" t="s">
        <v>23</v>
      </c>
      <c r="F327" t="s">
        <v>86</v>
      </c>
      <c r="G327" s="39" t="s">
        <v>1254</v>
      </c>
      <c r="H327" s="5"/>
      <c r="I327" s="39">
        <v>1</v>
      </c>
      <c r="J327" s="146"/>
      <c r="L327" s="39"/>
      <c r="M327" s="20">
        <v>1</v>
      </c>
      <c r="N327" s="146"/>
      <c r="O327" s="39" t="s">
        <v>116</v>
      </c>
      <c r="P327" s="39" t="s">
        <v>73</v>
      </c>
      <c r="Q327" s="39"/>
      <c r="CA327" s="145"/>
      <c r="CB327" s="147"/>
      <c r="CD327" s="18"/>
      <c r="CG327" s="39"/>
      <c r="CH327" s="5"/>
      <c r="CI327" s="39"/>
      <c r="CJ327" s="146"/>
      <c r="CK327" s="39"/>
      <c r="CL327" s="39"/>
      <c r="CM327" s="20"/>
      <c r="CN327" s="146"/>
      <c r="CO327" s="39"/>
      <c r="CP327" s="39"/>
      <c r="CQ327" s="39"/>
    </row>
    <row r="328" spans="1:95">
      <c r="A328" s="145">
        <v>323</v>
      </c>
      <c r="B328" s="147">
        <v>44167</v>
      </c>
      <c r="C328" t="s">
        <v>109</v>
      </c>
      <c r="D328" s="18" t="s">
        <v>1144</v>
      </c>
      <c r="E328" t="s">
        <v>23</v>
      </c>
      <c r="F328" t="s">
        <v>86</v>
      </c>
      <c r="G328" s="39" t="s">
        <v>1255</v>
      </c>
      <c r="H328" s="5"/>
      <c r="I328" s="39">
        <v>1</v>
      </c>
      <c r="J328" s="146"/>
      <c r="K328" s="39">
        <v>1</v>
      </c>
      <c r="L328" s="39"/>
      <c r="M328" s="20"/>
      <c r="N328" s="146"/>
      <c r="O328" s="39" t="s">
        <v>116</v>
      </c>
      <c r="P328" s="39" t="s">
        <v>73</v>
      </c>
      <c r="Q328" s="39"/>
      <c r="CA328" s="145"/>
      <c r="CB328" s="147"/>
      <c r="CD328" s="18"/>
      <c r="CG328" s="39"/>
      <c r="CH328" s="5"/>
      <c r="CI328" s="39"/>
      <c r="CJ328" s="146"/>
      <c r="CK328" s="39"/>
      <c r="CL328" s="39"/>
      <c r="CM328" s="20"/>
      <c r="CN328" s="146"/>
      <c r="CO328" s="39"/>
      <c r="CP328" s="39"/>
      <c r="CQ328" s="39"/>
    </row>
    <row r="329" spans="1:95">
      <c r="A329" s="145">
        <v>324</v>
      </c>
      <c r="B329" s="147">
        <v>44167</v>
      </c>
      <c r="C329" t="s">
        <v>109</v>
      </c>
      <c r="D329" s="18" t="s">
        <v>790</v>
      </c>
      <c r="E329" t="s">
        <v>23</v>
      </c>
      <c r="F329" t="s">
        <v>86</v>
      </c>
      <c r="G329" s="39" t="s">
        <v>1256</v>
      </c>
      <c r="H329" s="5"/>
      <c r="J329" s="146">
        <v>1</v>
      </c>
      <c r="K329" s="39">
        <v>1</v>
      </c>
      <c r="L329" s="39"/>
      <c r="M329" s="20"/>
      <c r="N329" s="146"/>
      <c r="O329" s="39" t="s">
        <v>116</v>
      </c>
      <c r="P329" s="39" t="s">
        <v>73</v>
      </c>
      <c r="Q329" s="39"/>
      <c r="CA329" s="145"/>
      <c r="CB329" s="147"/>
      <c r="CD329" s="18"/>
      <c r="CG329" s="39"/>
      <c r="CH329" s="5"/>
      <c r="CI329" s="39"/>
      <c r="CJ329" s="146"/>
      <c r="CK329" s="39"/>
      <c r="CL329" s="39"/>
      <c r="CM329" s="20"/>
      <c r="CN329" s="146"/>
      <c r="CO329" s="39"/>
      <c r="CP329" s="39"/>
      <c r="CQ329" s="39"/>
    </row>
    <row r="330" spans="1:95">
      <c r="A330" s="145">
        <v>325</v>
      </c>
      <c r="B330" s="147">
        <v>44167</v>
      </c>
      <c r="C330" t="s">
        <v>109</v>
      </c>
      <c r="D330" s="18" t="s">
        <v>1222</v>
      </c>
      <c r="E330" t="s">
        <v>23</v>
      </c>
      <c r="F330" t="s">
        <v>86</v>
      </c>
      <c r="G330" s="39" t="s">
        <v>1257</v>
      </c>
      <c r="H330" s="5"/>
      <c r="J330" s="146">
        <v>1</v>
      </c>
      <c r="K330" s="39">
        <v>1</v>
      </c>
      <c r="L330" s="39"/>
      <c r="M330" s="20"/>
      <c r="N330" s="146"/>
      <c r="O330" s="39" t="s">
        <v>116</v>
      </c>
      <c r="P330" s="39" t="s">
        <v>73</v>
      </c>
      <c r="Q330" s="39"/>
      <c r="CA330" s="145"/>
      <c r="CB330" s="147"/>
      <c r="CD330" s="18"/>
      <c r="CG330" s="39"/>
      <c r="CH330" s="5"/>
      <c r="CI330" s="39"/>
      <c r="CJ330" s="146"/>
      <c r="CK330" s="39"/>
      <c r="CL330" s="39"/>
      <c r="CM330" s="20"/>
      <c r="CN330" s="146"/>
      <c r="CO330" s="39"/>
      <c r="CP330" s="39"/>
      <c r="CQ330" s="39"/>
    </row>
    <row r="331" spans="1:95">
      <c r="A331" s="145">
        <v>326</v>
      </c>
      <c r="B331" s="147">
        <v>44167</v>
      </c>
      <c r="C331" t="s">
        <v>876</v>
      </c>
      <c r="D331" s="18" t="s">
        <v>754</v>
      </c>
      <c r="E331" t="s">
        <v>23</v>
      </c>
      <c r="F331" t="s">
        <v>745</v>
      </c>
      <c r="G331" s="39" t="s">
        <v>1258</v>
      </c>
      <c r="H331" s="5"/>
      <c r="J331" s="146">
        <v>1</v>
      </c>
      <c r="L331" s="39"/>
      <c r="M331" s="20">
        <v>1</v>
      </c>
      <c r="N331" s="146"/>
      <c r="O331" s="39" t="s">
        <v>116</v>
      </c>
      <c r="P331" s="39" t="s">
        <v>73</v>
      </c>
      <c r="Q331" s="39"/>
      <c r="CA331" s="145"/>
      <c r="CB331" s="147"/>
      <c r="CD331" s="18"/>
      <c r="CG331" s="39"/>
      <c r="CH331" s="5"/>
      <c r="CI331" s="39"/>
      <c r="CJ331" s="146"/>
      <c r="CK331" s="39"/>
      <c r="CL331" s="39"/>
      <c r="CM331" s="20"/>
      <c r="CN331" s="146"/>
      <c r="CO331" s="39"/>
      <c r="CP331" s="39"/>
      <c r="CQ331" s="39"/>
    </row>
    <row r="332" spans="1:95">
      <c r="A332" s="145">
        <v>327</v>
      </c>
      <c r="B332" s="147">
        <v>44168</v>
      </c>
      <c r="C332" t="s">
        <v>107</v>
      </c>
      <c r="D332" s="18" t="s">
        <v>136</v>
      </c>
      <c r="E332" t="s">
        <v>23</v>
      </c>
      <c r="F332" t="s">
        <v>86</v>
      </c>
      <c r="G332" s="39" t="s">
        <v>1259</v>
      </c>
      <c r="H332" s="5"/>
      <c r="I332" s="39">
        <v>1</v>
      </c>
      <c r="J332" s="146"/>
      <c r="K332" s="39">
        <v>1</v>
      </c>
      <c r="L332" s="39"/>
      <c r="M332" s="20"/>
      <c r="N332" s="146"/>
      <c r="O332" s="39" t="s">
        <v>116</v>
      </c>
      <c r="P332" s="39" t="s">
        <v>73</v>
      </c>
      <c r="Q332" s="39"/>
      <c r="CA332" s="145"/>
      <c r="CB332" s="147"/>
      <c r="CD332" s="18"/>
      <c r="CG332" s="39"/>
      <c r="CH332" s="5"/>
      <c r="CI332" s="39"/>
      <c r="CJ332" s="146"/>
      <c r="CK332" s="39"/>
      <c r="CL332" s="39"/>
      <c r="CM332" s="20"/>
      <c r="CN332" s="146"/>
      <c r="CO332" s="39"/>
      <c r="CP332" s="39"/>
      <c r="CQ332" s="39"/>
    </row>
    <row r="333" spans="1:95">
      <c r="A333" s="145">
        <v>328</v>
      </c>
      <c r="B333" s="147">
        <v>44168</v>
      </c>
      <c r="C333" t="s">
        <v>108</v>
      </c>
      <c r="D333" s="18" t="s">
        <v>1162</v>
      </c>
      <c r="E333" t="s">
        <v>23</v>
      </c>
      <c r="F333" t="s">
        <v>86</v>
      </c>
      <c r="G333" s="39" t="s">
        <v>1260</v>
      </c>
      <c r="H333" s="5"/>
      <c r="I333" s="39">
        <v>1</v>
      </c>
      <c r="J333" s="146"/>
      <c r="K333" s="39">
        <v>1</v>
      </c>
      <c r="L333" s="39"/>
      <c r="M333" s="20"/>
      <c r="N333" s="146"/>
      <c r="O333" s="39" t="s">
        <v>116</v>
      </c>
      <c r="P333" s="39" t="s">
        <v>73</v>
      </c>
      <c r="Q333" s="39"/>
      <c r="CA333" s="145"/>
      <c r="CB333" s="147"/>
      <c r="CD333" s="18"/>
      <c r="CG333" s="39"/>
      <c r="CH333" s="5"/>
      <c r="CI333" s="39"/>
      <c r="CJ333" s="146"/>
      <c r="CK333" s="39"/>
      <c r="CL333" s="39"/>
      <c r="CM333" s="20"/>
      <c r="CN333" s="146"/>
      <c r="CO333" s="39"/>
      <c r="CP333" s="39"/>
      <c r="CQ333" s="39"/>
    </row>
    <row r="334" spans="1:95">
      <c r="A334" s="145">
        <v>329</v>
      </c>
      <c r="B334" s="147">
        <v>44168</v>
      </c>
      <c r="C334" t="s">
        <v>100</v>
      </c>
      <c r="D334" s="18" t="s">
        <v>1261</v>
      </c>
      <c r="E334" t="s">
        <v>82</v>
      </c>
      <c r="F334" t="s">
        <v>85</v>
      </c>
      <c r="G334" s="39" t="s">
        <v>1262</v>
      </c>
      <c r="H334" s="5"/>
      <c r="I334" s="39">
        <v>1</v>
      </c>
      <c r="J334" s="146"/>
      <c r="K334" s="39">
        <v>1</v>
      </c>
      <c r="L334" s="39">
        <v>1</v>
      </c>
      <c r="M334" s="20"/>
      <c r="N334" s="146"/>
      <c r="O334" s="39" t="s">
        <v>116</v>
      </c>
      <c r="P334" s="39" t="s">
        <v>73</v>
      </c>
      <c r="Q334" s="39"/>
      <c r="CA334" s="145"/>
      <c r="CB334" s="147"/>
      <c r="CD334" s="18"/>
      <c r="CG334" s="39"/>
      <c r="CH334" s="5"/>
      <c r="CI334" s="39"/>
      <c r="CJ334" s="146"/>
      <c r="CK334" s="39"/>
      <c r="CL334" s="39"/>
      <c r="CM334" s="20"/>
      <c r="CN334" s="146"/>
      <c r="CO334" s="39"/>
      <c r="CP334" s="39"/>
      <c r="CQ334" s="39"/>
    </row>
    <row r="335" spans="1:95">
      <c r="A335" s="145">
        <v>330</v>
      </c>
      <c r="B335" s="147">
        <v>44168</v>
      </c>
      <c r="C335" t="s">
        <v>73</v>
      </c>
      <c r="D335" s="18" t="s">
        <v>1160</v>
      </c>
      <c r="E335" t="s">
        <v>73</v>
      </c>
      <c r="F335" t="s">
        <v>73</v>
      </c>
      <c r="G335" s="39" t="s">
        <v>1263</v>
      </c>
      <c r="H335" s="5"/>
      <c r="I335" s="39">
        <v>1</v>
      </c>
      <c r="J335" s="146"/>
      <c r="K335" s="39">
        <v>1</v>
      </c>
      <c r="L335" s="39"/>
      <c r="M335" s="20"/>
      <c r="N335" s="146"/>
      <c r="O335" s="39" t="s">
        <v>1</v>
      </c>
      <c r="P335" s="39" t="s">
        <v>73</v>
      </c>
      <c r="Q335" s="39"/>
      <c r="CA335" s="145"/>
      <c r="CB335" s="147"/>
      <c r="CD335" s="18"/>
      <c r="CG335" s="39"/>
      <c r="CH335" s="5"/>
      <c r="CI335" s="39"/>
      <c r="CJ335" s="146"/>
      <c r="CK335" s="39"/>
      <c r="CL335" s="39"/>
      <c r="CM335" s="20"/>
      <c r="CN335" s="146"/>
      <c r="CO335" s="39"/>
      <c r="CP335" s="39"/>
      <c r="CQ335" s="39"/>
    </row>
    <row r="336" spans="1:95">
      <c r="A336" s="145">
        <v>331</v>
      </c>
      <c r="B336" s="147">
        <v>44168</v>
      </c>
      <c r="C336" t="s">
        <v>99</v>
      </c>
      <c r="D336" s="18" t="s">
        <v>120</v>
      </c>
      <c r="E336" t="s">
        <v>82</v>
      </c>
      <c r="F336" t="s">
        <v>85</v>
      </c>
      <c r="G336" s="39" t="s">
        <v>1264</v>
      </c>
      <c r="H336" s="5"/>
      <c r="J336" s="146">
        <v>1</v>
      </c>
      <c r="L336" s="39">
        <v>1</v>
      </c>
      <c r="M336" s="20"/>
      <c r="N336" s="146"/>
      <c r="O336" s="39" t="s">
        <v>74</v>
      </c>
      <c r="P336" s="39" t="s">
        <v>73</v>
      </c>
      <c r="Q336" s="39"/>
      <c r="CA336" s="145"/>
      <c r="CB336" s="147"/>
      <c r="CD336" s="18"/>
      <c r="CG336" s="39"/>
      <c r="CH336" s="5"/>
      <c r="CI336" s="39"/>
      <c r="CJ336" s="146"/>
      <c r="CK336" s="39"/>
      <c r="CL336" s="39"/>
      <c r="CM336" s="20"/>
      <c r="CN336" s="146"/>
      <c r="CO336" s="39"/>
      <c r="CP336" s="39"/>
      <c r="CQ336" s="39"/>
    </row>
    <row r="337" spans="1:95">
      <c r="A337" s="145">
        <v>332</v>
      </c>
      <c r="B337" s="147">
        <v>44168</v>
      </c>
      <c r="C337" t="s">
        <v>99</v>
      </c>
      <c r="D337" s="18" t="s">
        <v>793</v>
      </c>
      <c r="E337" t="s">
        <v>82</v>
      </c>
      <c r="F337" t="s">
        <v>85</v>
      </c>
      <c r="G337" s="39" t="s">
        <v>1265</v>
      </c>
      <c r="H337" s="5"/>
      <c r="J337" s="146">
        <v>1</v>
      </c>
      <c r="K337" s="39">
        <v>1</v>
      </c>
      <c r="L337" s="39">
        <v>1</v>
      </c>
      <c r="M337" s="20"/>
      <c r="N337" s="146"/>
      <c r="O337" s="39" t="s">
        <v>74</v>
      </c>
      <c r="P337" s="39" t="s">
        <v>73</v>
      </c>
      <c r="Q337" s="39"/>
      <c r="CA337" s="145"/>
      <c r="CB337" s="147"/>
      <c r="CD337" s="18"/>
      <c r="CG337" s="39"/>
      <c r="CH337" s="5"/>
      <c r="CI337" s="39"/>
      <c r="CJ337" s="146"/>
      <c r="CK337" s="39"/>
      <c r="CL337" s="39"/>
      <c r="CM337" s="20"/>
      <c r="CN337" s="146"/>
      <c r="CO337" s="39"/>
      <c r="CP337" s="39"/>
      <c r="CQ337" s="39"/>
    </row>
    <row r="338" spans="1:95">
      <c r="A338" s="145">
        <v>333</v>
      </c>
      <c r="B338" s="147">
        <v>44168</v>
      </c>
      <c r="C338" t="s">
        <v>99</v>
      </c>
      <c r="D338" s="18" t="s">
        <v>772</v>
      </c>
      <c r="E338" t="s">
        <v>82</v>
      </c>
      <c r="F338" t="s">
        <v>85</v>
      </c>
      <c r="G338" s="39" t="s">
        <v>1266</v>
      </c>
      <c r="H338" s="5"/>
      <c r="J338" s="146">
        <v>1</v>
      </c>
      <c r="L338" s="39">
        <v>1</v>
      </c>
      <c r="M338" s="20"/>
      <c r="N338" s="146"/>
      <c r="O338" s="39" t="s">
        <v>74</v>
      </c>
      <c r="P338" s="39" t="s">
        <v>73</v>
      </c>
      <c r="Q338" s="39"/>
      <c r="CA338" s="145"/>
      <c r="CB338" s="147"/>
      <c r="CD338" s="18"/>
      <c r="CG338" s="39"/>
      <c r="CH338" s="5"/>
      <c r="CI338" s="39"/>
      <c r="CJ338" s="146"/>
      <c r="CK338" s="39"/>
      <c r="CL338" s="39"/>
      <c r="CM338" s="20"/>
      <c r="CN338" s="146"/>
      <c r="CO338" s="39"/>
      <c r="CP338" s="39"/>
      <c r="CQ338" s="39"/>
    </row>
    <row r="339" spans="1:95">
      <c r="A339" s="145">
        <v>334</v>
      </c>
      <c r="B339" s="147">
        <v>44169</v>
      </c>
      <c r="C339" t="s">
        <v>73</v>
      </c>
      <c r="D339" s="18" t="s">
        <v>1267</v>
      </c>
      <c r="E339" t="s">
        <v>73</v>
      </c>
      <c r="F339" t="s">
        <v>73</v>
      </c>
      <c r="G339" s="39" t="s">
        <v>1268</v>
      </c>
      <c r="H339" s="5"/>
      <c r="I339" s="39">
        <v>1</v>
      </c>
      <c r="J339" s="146"/>
      <c r="K339" s="39">
        <v>1</v>
      </c>
      <c r="L339" s="39"/>
      <c r="M339" s="20"/>
      <c r="N339" s="146"/>
      <c r="O339" s="39" t="s">
        <v>1</v>
      </c>
      <c r="P339" s="39" t="s">
        <v>73</v>
      </c>
      <c r="Q339" s="39"/>
      <c r="CA339" s="145"/>
      <c r="CB339" s="147"/>
      <c r="CD339" s="18"/>
      <c r="CG339" s="39"/>
      <c r="CH339" s="5"/>
      <c r="CI339" s="39"/>
      <c r="CJ339" s="146"/>
      <c r="CK339" s="39"/>
      <c r="CL339" s="39"/>
      <c r="CM339" s="20"/>
      <c r="CN339" s="146"/>
      <c r="CO339" s="39"/>
      <c r="CP339" s="39"/>
      <c r="CQ339" s="39"/>
    </row>
    <row r="340" spans="1:95">
      <c r="A340" s="145">
        <v>335</v>
      </c>
      <c r="B340" s="147">
        <v>44169</v>
      </c>
      <c r="C340" t="s">
        <v>109</v>
      </c>
      <c r="D340" s="18" t="s">
        <v>1164</v>
      </c>
      <c r="E340" t="s">
        <v>23</v>
      </c>
      <c r="F340" t="s">
        <v>86</v>
      </c>
      <c r="G340" s="39" t="s">
        <v>1269</v>
      </c>
      <c r="H340" s="5"/>
      <c r="I340" s="39">
        <v>1</v>
      </c>
      <c r="J340" s="146"/>
      <c r="K340" s="39">
        <v>1</v>
      </c>
      <c r="L340" s="39"/>
      <c r="M340" s="20"/>
      <c r="N340" s="146"/>
      <c r="O340" s="39" t="s">
        <v>74</v>
      </c>
      <c r="P340" s="39" t="s">
        <v>73</v>
      </c>
      <c r="Q340" s="39"/>
      <c r="CA340" s="145"/>
      <c r="CB340" s="147"/>
      <c r="CD340" s="18"/>
      <c r="CG340" s="39"/>
      <c r="CH340" s="5"/>
      <c r="CI340" s="39"/>
      <c r="CJ340" s="146"/>
      <c r="CK340" s="39"/>
      <c r="CL340" s="39"/>
      <c r="CM340" s="20"/>
      <c r="CN340" s="146"/>
      <c r="CO340" s="39"/>
      <c r="CP340" s="39"/>
      <c r="CQ340" s="39"/>
    </row>
    <row r="341" spans="1:95">
      <c r="A341" s="145">
        <v>336</v>
      </c>
      <c r="B341" s="147">
        <v>44169</v>
      </c>
      <c r="C341" t="s">
        <v>110</v>
      </c>
      <c r="D341" s="18" t="s">
        <v>613</v>
      </c>
      <c r="E341" t="s">
        <v>23</v>
      </c>
      <c r="F341" t="s">
        <v>86</v>
      </c>
      <c r="G341" s="39" t="s">
        <v>1270</v>
      </c>
      <c r="H341" s="5"/>
      <c r="I341" s="39">
        <v>1</v>
      </c>
      <c r="J341" s="146"/>
      <c r="K341" s="39">
        <v>1</v>
      </c>
      <c r="L341" s="39"/>
      <c r="M341" s="20"/>
      <c r="N341" s="146"/>
      <c r="O341" s="39" t="s">
        <v>74</v>
      </c>
      <c r="P341" s="39" t="s">
        <v>73</v>
      </c>
      <c r="Q341" s="39"/>
      <c r="CA341" s="145"/>
      <c r="CB341" s="147"/>
      <c r="CD341" s="18"/>
      <c r="CG341" s="39"/>
      <c r="CH341" s="5"/>
      <c r="CI341" s="39"/>
      <c r="CJ341" s="146"/>
      <c r="CK341" s="39"/>
      <c r="CL341" s="39"/>
      <c r="CM341" s="20"/>
      <c r="CN341" s="146"/>
      <c r="CO341" s="39"/>
      <c r="CP341" s="39"/>
      <c r="CQ341" s="39"/>
    </row>
    <row r="342" spans="1:95">
      <c r="A342" s="145">
        <v>337</v>
      </c>
      <c r="B342" s="147">
        <v>44169</v>
      </c>
      <c r="C342" t="s">
        <v>99</v>
      </c>
      <c r="D342" s="18" t="s">
        <v>772</v>
      </c>
      <c r="E342" t="s">
        <v>82</v>
      </c>
      <c r="F342" t="s">
        <v>85</v>
      </c>
      <c r="G342" s="39" t="s">
        <v>1271</v>
      </c>
      <c r="H342" s="5"/>
      <c r="I342" s="39">
        <v>1</v>
      </c>
      <c r="J342" s="146"/>
      <c r="L342" s="39">
        <v>1</v>
      </c>
      <c r="M342" s="20"/>
      <c r="N342" s="146"/>
      <c r="O342" s="39" t="s">
        <v>74</v>
      </c>
      <c r="P342" s="39" t="s">
        <v>73</v>
      </c>
      <c r="Q342" s="39"/>
      <c r="CA342" s="145"/>
      <c r="CB342" s="147"/>
      <c r="CD342" s="18"/>
      <c r="CG342" s="39"/>
      <c r="CH342" s="5"/>
      <c r="CI342" s="39"/>
      <c r="CJ342" s="146"/>
      <c r="CK342" s="39"/>
      <c r="CL342" s="39"/>
      <c r="CM342" s="20"/>
      <c r="CN342" s="146"/>
      <c r="CO342" s="39"/>
      <c r="CP342" s="39"/>
      <c r="CQ342" s="39"/>
    </row>
    <row r="343" spans="1:95">
      <c r="A343" s="145">
        <v>338</v>
      </c>
      <c r="B343" s="147">
        <v>44169</v>
      </c>
      <c r="C343" t="s">
        <v>99</v>
      </c>
      <c r="D343" s="18" t="s">
        <v>210</v>
      </c>
      <c r="E343" t="s">
        <v>82</v>
      </c>
      <c r="F343" t="s">
        <v>85</v>
      </c>
      <c r="G343" s="39" t="s">
        <v>1272</v>
      </c>
      <c r="H343" s="5"/>
      <c r="J343" s="146">
        <v>1</v>
      </c>
      <c r="K343" s="39">
        <v>1</v>
      </c>
      <c r="L343" s="39"/>
      <c r="M343" s="20"/>
      <c r="N343" s="146"/>
      <c r="O343" s="39" t="s">
        <v>74</v>
      </c>
      <c r="P343" s="39" t="s">
        <v>73</v>
      </c>
      <c r="Q343" s="39"/>
      <c r="CA343" s="145"/>
      <c r="CB343" s="147"/>
      <c r="CD343" s="18"/>
      <c r="CG343" s="39"/>
      <c r="CH343" s="5"/>
      <c r="CI343" s="39"/>
      <c r="CJ343" s="146"/>
      <c r="CK343" s="39"/>
      <c r="CL343" s="39"/>
      <c r="CM343" s="20"/>
      <c r="CN343" s="146"/>
      <c r="CO343" s="39"/>
      <c r="CP343" s="39"/>
      <c r="CQ343" s="39"/>
    </row>
    <row r="344" spans="1:95">
      <c r="A344" s="145">
        <v>339</v>
      </c>
      <c r="B344" s="147">
        <v>44169</v>
      </c>
      <c r="C344" t="s">
        <v>99</v>
      </c>
      <c r="D344" s="18" t="s">
        <v>793</v>
      </c>
      <c r="E344" t="s">
        <v>82</v>
      </c>
      <c r="F344" t="s">
        <v>85</v>
      </c>
      <c r="G344" s="39" t="s">
        <v>1273</v>
      </c>
      <c r="H344" s="5"/>
      <c r="J344" s="146">
        <v>1</v>
      </c>
      <c r="L344" s="39">
        <v>1</v>
      </c>
      <c r="M344" s="20">
        <v>1</v>
      </c>
      <c r="N344" s="146"/>
      <c r="O344" s="39" t="s">
        <v>74</v>
      </c>
      <c r="P344" s="39" t="s">
        <v>73</v>
      </c>
      <c r="Q344" s="39"/>
      <c r="CA344" s="145"/>
      <c r="CB344" s="147"/>
      <c r="CD344" s="18"/>
      <c r="CG344" s="39"/>
      <c r="CH344" s="5"/>
      <c r="CI344" s="39"/>
      <c r="CJ344" s="146"/>
      <c r="CK344" s="39"/>
      <c r="CL344" s="39"/>
      <c r="CM344" s="20"/>
      <c r="CN344" s="146"/>
      <c r="CO344" s="39"/>
      <c r="CP344" s="39"/>
      <c r="CQ344" s="39"/>
    </row>
    <row r="345" spans="1:95">
      <c r="A345" s="145">
        <v>340</v>
      </c>
      <c r="B345" s="147">
        <v>44169</v>
      </c>
      <c r="C345" t="s">
        <v>99</v>
      </c>
      <c r="D345" s="18" t="s">
        <v>855</v>
      </c>
      <c r="E345" t="s">
        <v>82</v>
      </c>
      <c r="F345" t="s">
        <v>85</v>
      </c>
      <c r="G345" s="39" t="s">
        <v>1274</v>
      </c>
      <c r="H345" s="5"/>
      <c r="J345" s="146">
        <v>1</v>
      </c>
      <c r="K345" s="39">
        <v>1</v>
      </c>
      <c r="L345" s="39"/>
      <c r="M345" s="20"/>
      <c r="N345" s="146"/>
      <c r="O345" s="39" t="s">
        <v>74</v>
      </c>
      <c r="P345" s="39" t="s">
        <v>73</v>
      </c>
      <c r="Q345" s="39"/>
      <c r="CA345" s="145"/>
      <c r="CB345" s="147"/>
      <c r="CD345" s="18"/>
      <c r="CG345" s="39"/>
      <c r="CH345" s="5"/>
      <c r="CI345" s="39"/>
      <c r="CJ345" s="146"/>
      <c r="CK345" s="39"/>
      <c r="CL345" s="39"/>
      <c r="CM345" s="20"/>
      <c r="CN345" s="146"/>
      <c r="CO345" s="39"/>
      <c r="CP345" s="39"/>
      <c r="CQ345" s="39"/>
    </row>
    <row r="346" spans="1:95">
      <c r="A346" s="145">
        <v>341</v>
      </c>
      <c r="B346" s="147">
        <v>44172</v>
      </c>
      <c r="C346" t="s">
        <v>107</v>
      </c>
      <c r="D346" s="18" t="s">
        <v>264</v>
      </c>
      <c r="E346" t="s">
        <v>23</v>
      </c>
      <c r="F346" t="s">
        <v>86</v>
      </c>
      <c r="G346" s="39" t="s">
        <v>1275</v>
      </c>
      <c r="H346" s="5"/>
      <c r="I346" s="39">
        <v>1</v>
      </c>
      <c r="J346" s="146"/>
      <c r="K346" s="39">
        <v>1</v>
      </c>
      <c r="L346" s="39"/>
      <c r="M346" s="20"/>
      <c r="N346" s="146"/>
      <c r="O346" s="39" t="s">
        <v>116</v>
      </c>
      <c r="P346" s="39" t="s">
        <v>73</v>
      </c>
      <c r="Q346" s="39"/>
      <c r="CA346" s="145"/>
      <c r="CB346" s="147"/>
      <c r="CD346" s="18"/>
      <c r="CG346" s="39"/>
      <c r="CH346" s="5"/>
      <c r="CI346" s="39"/>
      <c r="CJ346" s="146"/>
      <c r="CK346" s="39"/>
      <c r="CL346" s="39"/>
      <c r="CM346" s="20"/>
      <c r="CN346" s="146"/>
      <c r="CO346" s="39"/>
      <c r="CP346" s="39"/>
      <c r="CQ346" s="39"/>
    </row>
    <row r="347" spans="1:95">
      <c r="A347" s="145">
        <v>342</v>
      </c>
      <c r="B347" s="147">
        <v>44172</v>
      </c>
      <c r="C347" t="s">
        <v>107</v>
      </c>
      <c r="D347" s="18" t="s">
        <v>292</v>
      </c>
      <c r="E347" t="s">
        <v>23</v>
      </c>
      <c r="F347" t="s">
        <v>86</v>
      </c>
      <c r="G347" s="39" t="s">
        <v>1276</v>
      </c>
      <c r="H347" s="5"/>
      <c r="I347" s="39">
        <v>1</v>
      </c>
      <c r="J347" s="146"/>
      <c r="K347" s="39">
        <v>1</v>
      </c>
      <c r="L347" s="39"/>
      <c r="M347" s="20"/>
      <c r="N347" s="146"/>
      <c r="O347" s="39" t="s">
        <v>116</v>
      </c>
      <c r="P347" s="39" t="s">
        <v>73</v>
      </c>
      <c r="Q347" s="39"/>
      <c r="CA347" s="145"/>
      <c r="CB347" s="147"/>
      <c r="CD347" s="18"/>
      <c r="CG347" s="39"/>
      <c r="CH347" s="5"/>
      <c r="CI347" s="39"/>
      <c r="CJ347" s="146"/>
      <c r="CK347" s="39"/>
      <c r="CL347" s="39"/>
      <c r="CM347" s="20"/>
      <c r="CN347" s="146"/>
      <c r="CO347" s="39"/>
      <c r="CP347" s="39"/>
      <c r="CQ347" s="39"/>
    </row>
    <row r="348" spans="1:95">
      <c r="A348" s="145">
        <v>343</v>
      </c>
      <c r="B348" s="147">
        <v>44172</v>
      </c>
      <c r="C348" t="s">
        <v>108</v>
      </c>
      <c r="D348" s="18" t="s">
        <v>1162</v>
      </c>
      <c r="E348" t="s">
        <v>23</v>
      </c>
      <c r="F348" t="s">
        <v>86</v>
      </c>
      <c r="G348" s="39" t="s">
        <v>1277</v>
      </c>
      <c r="H348" s="5"/>
      <c r="I348" s="39">
        <v>1</v>
      </c>
      <c r="J348" s="146"/>
      <c r="K348" s="39">
        <v>1</v>
      </c>
      <c r="L348" s="39"/>
      <c r="M348" s="20"/>
      <c r="N348" s="146"/>
      <c r="O348" s="39" t="s">
        <v>116</v>
      </c>
      <c r="P348" s="39" t="s">
        <v>73</v>
      </c>
      <c r="Q348" s="39"/>
      <c r="CA348" s="145"/>
      <c r="CB348" s="147"/>
      <c r="CD348" s="18"/>
      <c r="CG348" s="39"/>
      <c r="CH348" s="5"/>
      <c r="CI348" s="39"/>
      <c r="CJ348" s="146"/>
      <c r="CK348" s="39"/>
      <c r="CL348" s="39"/>
      <c r="CM348" s="20"/>
      <c r="CN348" s="146"/>
      <c r="CO348" s="39"/>
      <c r="CP348" s="39"/>
      <c r="CQ348" s="39"/>
    </row>
    <row r="349" spans="1:95">
      <c r="A349" s="145">
        <v>344</v>
      </c>
      <c r="B349" s="147">
        <v>44172</v>
      </c>
      <c r="C349" t="s">
        <v>875</v>
      </c>
      <c r="D349" s="18" t="s">
        <v>466</v>
      </c>
      <c r="E349" t="s">
        <v>23</v>
      </c>
      <c r="F349" t="s">
        <v>446</v>
      </c>
      <c r="G349" s="39" t="s">
        <v>1278</v>
      </c>
      <c r="H349" s="5"/>
      <c r="I349" s="39">
        <v>1</v>
      </c>
      <c r="J349" s="146"/>
      <c r="K349" s="39">
        <v>1</v>
      </c>
      <c r="L349" s="39"/>
      <c r="M349" s="20"/>
      <c r="N349" s="146"/>
      <c r="O349" s="39" t="s">
        <v>116</v>
      </c>
      <c r="P349" s="39" t="s">
        <v>73</v>
      </c>
      <c r="Q349" s="39"/>
      <c r="CA349" s="145"/>
      <c r="CB349" s="147"/>
      <c r="CD349" s="18"/>
      <c r="CG349" s="39"/>
      <c r="CH349" s="5"/>
      <c r="CI349" s="39"/>
      <c r="CJ349" s="146"/>
      <c r="CK349" s="39"/>
      <c r="CL349" s="39"/>
      <c r="CM349" s="20"/>
      <c r="CN349" s="146"/>
      <c r="CO349" s="39"/>
      <c r="CP349" s="39"/>
      <c r="CQ349" s="39"/>
    </row>
    <row r="350" spans="1:95">
      <c r="A350" s="145">
        <v>345</v>
      </c>
      <c r="B350" s="147">
        <v>44172</v>
      </c>
      <c r="C350" t="s">
        <v>73</v>
      </c>
      <c r="D350" s="18" t="s">
        <v>1279</v>
      </c>
      <c r="E350" t="s">
        <v>73</v>
      </c>
      <c r="F350" t="s">
        <v>73</v>
      </c>
      <c r="G350" s="39" t="s">
        <v>1280</v>
      </c>
      <c r="H350" s="5"/>
      <c r="I350" s="39">
        <v>1</v>
      </c>
      <c r="J350" s="146"/>
      <c r="K350" s="39">
        <v>1</v>
      </c>
      <c r="L350" s="39"/>
      <c r="M350" s="20"/>
      <c r="N350" s="146"/>
      <c r="O350" s="39" t="s">
        <v>1</v>
      </c>
      <c r="P350" s="39" t="s">
        <v>73</v>
      </c>
      <c r="Q350" s="39"/>
      <c r="CA350" s="145"/>
      <c r="CB350" s="147"/>
      <c r="CD350" s="18"/>
      <c r="CG350" s="39"/>
      <c r="CH350" s="5"/>
      <c r="CI350" s="39"/>
      <c r="CJ350" s="146"/>
      <c r="CK350" s="39"/>
      <c r="CL350" s="39"/>
      <c r="CM350" s="20"/>
      <c r="CN350" s="146"/>
      <c r="CO350" s="39"/>
      <c r="CP350" s="39"/>
      <c r="CQ350" s="39"/>
    </row>
    <row r="351" spans="1:95">
      <c r="A351" s="145">
        <v>346</v>
      </c>
      <c r="B351" s="147">
        <v>44172</v>
      </c>
      <c r="C351" t="s">
        <v>879</v>
      </c>
      <c r="D351" s="18" t="s">
        <v>968</v>
      </c>
      <c r="E351" t="s">
        <v>23</v>
      </c>
      <c r="F351" t="s">
        <v>743</v>
      </c>
      <c r="G351" s="39" t="s">
        <v>1281</v>
      </c>
      <c r="H351" s="5"/>
      <c r="I351" s="39">
        <v>1</v>
      </c>
      <c r="J351" s="146"/>
      <c r="K351" s="39">
        <v>1</v>
      </c>
      <c r="L351" s="39"/>
      <c r="M351" s="20"/>
      <c r="N351" s="146"/>
      <c r="O351" s="39" t="s">
        <v>74</v>
      </c>
      <c r="P351" s="39" t="s">
        <v>73</v>
      </c>
      <c r="Q351" s="39"/>
      <c r="CA351" s="145"/>
      <c r="CB351" s="147"/>
      <c r="CD351" s="18"/>
      <c r="CG351" s="39"/>
      <c r="CH351" s="5"/>
      <c r="CI351" s="39"/>
      <c r="CJ351" s="146"/>
      <c r="CK351" s="39"/>
      <c r="CL351" s="39"/>
      <c r="CM351" s="20"/>
      <c r="CN351" s="146"/>
      <c r="CO351" s="39"/>
      <c r="CP351" s="39"/>
      <c r="CQ351" s="39"/>
    </row>
    <row r="352" spans="1:95">
      <c r="A352" s="145">
        <v>347</v>
      </c>
      <c r="B352" s="147">
        <v>44172</v>
      </c>
      <c r="C352" t="s">
        <v>109</v>
      </c>
      <c r="D352" s="18" t="s">
        <v>1282</v>
      </c>
      <c r="E352" t="s">
        <v>23</v>
      </c>
      <c r="F352" t="s">
        <v>86</v>
      </c>
      <c r="G352" s="39" t="s">
        <v>1283</v>
      </c>
      <c r="H352" s="5"/>
      <c r="J352" s="146">
        <v>1</v>
      </c>
      <c r="L352" s="39">
        <v>1</v>
      </c>
      <c r="M352" s="20"/>
      <c r="N352" s="146"/>
      <c r="O352" s="39" t="s">
        <v>74</v>
      </c>
      <c r="P352" s="39" t="s">
        <v>73</v>
      </c>
      <c r="Q352" s="39"/>
      <c r="CA352" s="145"/>
      <c r="CB352" s="147"/>
      <c r="CD352" s="18"/>
      <c r="CG352" s="39"/>
      <c r="CH352" s="5"/>
      <c r="CI352" s="39"/>
      <c r="CJ352" s="146"/>
      <c r="CK352" s="39"/>
      <c r="CL352" s="39"/>
      <c r="CM352" s="20"/>
      <c r="CN352" s="146"/>
      <c r="CO352" s="39"/>
      <c r="CP352" s="39"/>
      <c r="CQ352" s="39"/>
    </row>
    <row r="353" spans="1:95">
      <c r="A353" s="145">
        <v>348</v>
      </c>
      <c r="B353" s="147">
        <v>44172</v>
      </c>
      <c r="C353" t="s">
        <v>109</v>
      </c>
      <c r="D353" s="18" t="s">
        <v>1144</v>
      </c>
      <c r="E353" t="s">
        <v>23</v>
      </c>
      <c r="F353" t="s">
        <v>86</v>
      </c>
      <c r="G353" s="39" t="s">
        <v>1284</v>
      </c>
      <c r="H353" s="5"/>
      <c r="J353" s="146">
        <v>1</v>
      </c>
      <c r="L353" s="39">
        <v>1</v>
      </c>
      <c r="M353" s="20"/>
      <c r="N353" s="146"/>
      <c r="O353" s="39" t="s">
        <v>74</v>
      </c>
      <c r="P353" s="39" t="s">
        <v>73</v>
      </c>
      <c r="Q353" s="39"/>
      <c r="CA353" s="145"/>
      <c r="CB353" s="147"/>
      <c r="CD353" s="18"/>
      <c r="CG353" s="39"/>
      <c r="CH353" s="5"/>
      <c r="CI353" s="39"/>
      <c r="CJ353" s="146"/>
      <c r="CK353" s="39"/>
      <c r="CL353" s="39"/>
      <c r="CM353" s="20"/>
      <c r="CN353" s="146"/>
      <c r="CO353" s="39"/>
      <c r="CP353" s="39"/>
      <c r="CQ353" s="39"/>
    </row>
    <row r="354" spans="1:95">
      <c r="A354" s="145">
        <v>349</v>
      </c>
      <c r="B354" s="147">
        <v>44172</v>
      </c>
      <c r="C354" t="s">
        <v>99</v>
      </c>
      <c r="D354" s="18" t="s">
        <v>793</v>
      </c>
      <c r="E354" t="s">
        <v>82</v>
      </c>
      <c r="F354" t="s">
        <v>85</v>
      </c>
      <c r="G354" s="39" t="s">
        <v>1285</v>
      </c>
      <c r="H354" s="5"/>
      <c r="J354" s="146">
        <v>1</v>
      </c>
      <c r="L354" s="39">
        <v>1</v>
      </c>
      <c r="M354" s="20">
        <v>1</v>
      </c>
      <c r="N354" s="146"/>
      <c r="O354" s="39" t="s">
        <v>74</v>
      </c>
      <c r="P354" s="39" t="s">
        <v>73</v>
      </c>
      <c r="Q354" s="39"/>
      <c r="CA354" s="145"/>
      <c r="CB354" s="147"/>
      <c r="CD354" s="18"/>
      <c r="CG354" s="39"/>
      <c r="CH354" s="5"/>
      <c r="CI354" s="39"/>
      <c r="CJ354" s="146"/>
      <c r="CK354" s="39"/>
      <c r="CL354" s="39"/>
      <c r="CM354" s="20"/>
      <c r="CN354" s="146"/>
      <c r="CO354" s="39"/>
      <c r="CP354" s="39"/>
      <c r="CQ354" s="39"/>
    </row>
    <row r="355" spans="1:95">
      <c r="A355" s="145">
        <v>350</v>
      </c>
      <c r="B355" s="147">
        <v>44172</v>
      </c>
      <c r="C355" t="s">
        <v>99</v>
      </c>
      <c r="D355" s="18" t="s">
        <v>120</v>
      </c>
      <c r="E355" t="s">
        <v>82</v>
      </c>
      <c r="F355" t="s">
        <v>85</v>
      </c>
      <c r="G355" s="39" t="s">
        <v>1286</v>
      </c>
      <c r="H355" s="5"/>
      <c r="J355" s="146">
        <v>1</v>
      </c>
      <c r="K355" s="39">
        <v>1</v>
      </c>
      <c r="L355" s="39"/>
      <c r="M355" s="20"/>
      <c r="N355" s="146"/>
      <c r="O355" s="39" t="s">
        <v>74</v>
      </c>
      <c r="P355" s="39" t="s">
        <v>73</v>
      </c>
      <c r="Q355" s="39"/>
      <c r="CA355" s="145"/>
      <c r="CB355" s="147"/>
      <c r="CD355" s="18"/>
      <c r="CG355" s="39"/>
      <c r="CH355" s="5"/>
      <c r="CI355" s="39"/>
      <c r="CJ355" s="146"/>
      <c r="CK355" s="39"/>
      <c r="CL355" s="39"/>
      <c r="CM355" s="20"/>
      <c r="CN355" s="146"/>
      <c r="CO355" s="39"/>
      <c r="CP355" s="39"/>
      <c r="CQ355" s="39"/>
    </row>
    <row r="356" spans="1:95">
      <c r="A356" s="145">
        <v>351</v>
      </c>
      <c r="B356" s="147">
        <v>44172</v>
      </c>
      <c r="C356" t="s">
        <v>99</v>
      </c>
      <c r="D356" s="18" t="s">
        <v>1287</v>
      </c>
      <c r="E356" t="s">
        <v>82</v>
      </c>
      <c r="F356" t="s">
        <v>85</v>
      </c>
      <c r="G356" s="39" t="s">
        <v>1288</v>
      </c>
      <c r="H356" s="5"/>
      <c r="J356" s="146">
        <v>1</v>
      </c>
      <c r="L356" s="39">
        <v>1</v>
      </c>
      <c r="M356" s="20"/>
      <c r="N356" s="146"/>
      <c r="O356" s="39" t="s">
        <v>74</v>
      </c>
      <c r="P356" s="39" t="s">
        <v>73</v>
      </c>
      <c r="Q356" s="39"/>
      <c r="CA356" s="145"/>
      <c r="CB356" s="147"/>
      <c r="CD356" s="18"/>
      <c r="CG356" s="39"/>
      <c r="CH356" s="5"/>
      <c r="CI356" s="39"/>
      <c r="CJ356" s="146"/>
      <c r="CK356" s="39"/>
      <c r="CL356" s="39"/>
      <c r="CM356" s="20"/>
      <c r="CN356" s="146"/>
      <c r="CO356" s="39"/>
      <c r="CP356" s="39"/>
      <c r="CQ356" s="39"/>
    </row>
    <row r="357" spans="1:95">
      <c r="A357" s="145">
        <v>352</v>
      </c>
      <c r="B357" s="147">
        <v>44172</v>
      </c>
      <c r="C357" t="s">
        <v>99</v>
      </c>
      <c r="D357" s="18" t="s">
        <v>772</v>
      </c>
      <c r="E357" t="s">
        <v>82</v>
      </c>
      <c r="F357" t="s">
        <v>85</v>
      </c>
      <c r="G357" s="39" t="s">
        <v>1289</v>
      </c>
      <c r="H357" s="5"/>
      <c r="J357" s="146">
        <v>1</v>
      </c>
      <c r="L357" s="39">
        <v>1</v>
      </c>
      <c r="M357" s="20"/>
      <c r="N357" s="146"/>
      <c r="O357" s="39" t="s">
        <v>74</v>
      </c>
      <c r="P357" s="39" t="s">
        <v>73</v>
      </c>
      <c r="Q357" s="39"/>
      <c r="CA357" s="145"/>
      <c r="CB357" s="147"/>
      <c r="CD357" s="18"/>
      <c r="CG357" s="39"/>
      <c r="CH357" s="5"/>
      <c r="CI357" s="39"/>
      <c r="CJ357" s="146"/>
      <c r="CK357" s="39"/>
      <c r="CL357" s="39"/>
      <c r="CM357" s="20"/>
      <c r="CN357" s="146"/>
      <c r="CO357" s="39"/>
      <c r="CP357" s="39"/>
      <c r="CQ357" s="39"/>
    </row>
    <row r="358" spans="1:95">
      <c r="A358" s="145">
        <v>353</v>
      </c>
      <c r="B358" s="147">
        <v>44172</v>
      </c>
      <c r="C358" t="s">
        <v>99</v>
      </c>
      <c r="D358" s="18" t="s">
        <v>1290</v>
      </c>
      <c r="E358" t="s">
        <v>82</v>
      </c>
      <c r="F358" t="s">
        <v>85</v>
      </c>
      <c r="G358" s="39" t="s">
        <v>1291</v>
      </c>
      <c r="H358" s="5"/>
      <c r="J358" s="146">
        <v>1</v>
      </c>
      <c r="L358" s="39">
        <v>1</v>
      </c>
      <c r="M358" s="20"/>
      <c r="N358" s="146"/>
      <c r="O358" s="39" t="s">
        <v>74</v>
      </c>
      <c r="P358" s="39" t="s">
        <v>73</v>
      </c>
      <c r="Q358" s="39"/>
      <c r="CA358" s="145"/>
      <c r="CB358" s="147"/>
      <c r="CD358" s="18"/>
      <c r="CG358" s="39"/>
      <c r="CH358" s="5"/>
      <c r="CI358" s="39"/>
      <c r="CJ358" s="146"/>
      <c r="CK358" s="39"/>
      <c r="CL358" s="39"/>
      <c r="CM358" s="20"/>
      <c r="CN358" s="146"/>
      <c r="CO358" s="39"/>
      <c r="CP358" s="39"/>
      <c r="CQ358" s="39"/>
    </row>
    <row r="359" spans="1:95">
      <c r="A359" s="145">
        <v>354</v>
      </c>
      <c r="B359" s="147">
        <v>44172</v>
      </c>
      <c r="C359" t="s">
        <v>744</v>
      </c>
      <c r="D359" s="18" t="s">
        <v>756</v>
      </c>
      <c r="E359" t="s">
        <v>23</v>
      </c>
      <c r="F359" t="s">
        <v>745</v>
      </c>
      <c r="G359" s="39" t="s">
        <v>1292</v>
      </c>
      <c r="H359" s="5"/>
      <c r="J359" s="146">
        <v>1</v>
      </c>
      <c r="L359" s="39"/>
      <c r="M359" s="20">
        <v>1</v>
      </c>
      <c r="N359" s="146"/>
      <c r="O359" s="39" t="s">
        <v>74</v>
      </c>
      <c r="P359" s="39" t="s">
        <v>73</v>
      </c>
      <c r="Q359" s="39"/>
      <c r="CA359" s="145"/>
      <c r="CB359" s="147"/>
      <c r="CD359" s="18"/>
      <c r="CG359" s="39"/>
      <c r="CH359" s="5"/>
      <c r="CI359" s="39"/>
      <c r="CJ359" s="146"/>
      <c r="CK359" s="39"/>
      <c r="CL359" s="39"/>
      <c r="CM359" s="20"/>
      <c r="CN359" s="146"/>
      <c r="CO359" s="39"/>
      <c r="CP359" s="39"/>
      <c r="CQ359" s="39"/>
    </row>
    <row r="360" spans="1:95">
      <c r="A360" s="145">
        <v>355</v>
      </c>
      <c r="B360" s="147">
        <v>44172</v>
      </c>
      <c r="C360" t="s">
        <v>109</v>
      </c>
      <c r="D360" s="18" t="s">
        <v>732</v>
      </c>
      <c r="E360" t="s">
        <v>23</v>
      </c>
      <c r="F360" t="s">
        <v>86</v>
      </c>
      <c r="G360" s="39" t="s">
        <v>1293</v>
      </c>
      <c r="H360" s="5"/>
      <c r="J360" s="146">
        <v>1</v>
      </c>
      <c r="K360" s="39">
        <v>1</v>
      </c>
      <c r="L360" s="39"/>
      <c r="M360" s="20"/>
      <c r="N360" s="146"/>
      <c r="O360" s="39" t="s">
        <v>74</v>
      </c>
      <c r="P360" s="39" t="s">
        <v>73</v>
      </c>
      <c r="Q360" s="39"/>
      <c r="CA360" s="145"/>
      <c r="CB360" s="147"/>
      <c r="CD360" s="18"/>
      <c r="CG360" s="39"/>
      <c r="CH360" s="5"/>
      <c r="CI360" s="39"/>
      <c r="CJ360" s="146"/>
      <c r="CK360" s="39"/>
      <c r="CL360" s="39"/>
      <c r="CM360" s="20"/>
      <c r="CN360" s="146"/>
      <c r="CO360" s="39"/>
      <c r="CP360" s="39"/>
      <c r="CQ360" s="39"/>
    </row>
    <row r="361" spans="1:95">
      <c r="A361" s="145">
        <v>356</v>
      </c>
      <c r="B361" s="147">
        <v>44172</v>
      </c>
      <c r="C361" t="s">
        <v>109</v>
      </c>
      <c r="D361" s="18" t="s">
        <v>1294</v>
      </c>
      <c r="E361" t="s">
        <v>23</v>
      </c>
      <c r="F361" t="s">
        <v>86</v>
      </c>
      <c r="G361" s="39" t="s">
        <v>1295</v>
      </c>
      <c r="H361" s="5"/>
      <c r="J361" s="146">
        <v>1</v>
      </c>
      <c r="K361" s="39">
        <v>1</v>
      </c>
      <c r="L361" s="39"/>
      <c r="M361" s="20"/>
      <c r="N361" s="146"/>
      <c r="O361" s="39" t="s">
        <v>74</v>
      </c>
      <c r="P361" s="39" t="s">
        <v>73</v>
      </c>
      <c r="Q361" s="39"/>
      <c r="CA361" s="145"/>
      <c r="CB361" s="147"/>
      <c r="CD361" s="18"/>
      <c r="CG361" s="39"/>
      <c r="CH361" s="5"/>
      <c r="CI361" s="39"/>
      <c r="CJ361" s="146"/>
      <c r="CK361" s="39"/>
      <c r="CL361" s="39"/>
      <c r="CM361" s="20"/>
      <c r="CN361" s="146"/>
      <c r="CO361" s="39"/>
      <c r="CP361" s="39"/>
      <c r="CQ361" s="39"/>
    </row>
    <row r="362" spans="1:95">
      <c r="A362" s="145">
        <v>357</v>
      </c>
      <c r="B362" s="147">
        <v>44172</v>
      </c>
      <c r="C362" t="s">
        <v>108</v>
      </c>
      <c r="D362" s="18" t="s">
        <v>1231</v>
      </c>
      <c r="E362" t="s">
        <v>23</v>
      </c>
      <c r="F362" t="s">
        <v>86</v>
      </c>
      <c r="G362" s="39" t="s">
        <v>1296</v>
      </c>
      <c r="H362" s="5"/>
      <c r="J362" s="146">
        <v>1</v>
      </c>
      <c r="K362" s="39">
        <v>1</v>
      </c>
      <c r="L362" s="39"/>
      <c r="M362" s="20"/>
      <c r="N362" s="146"/>
      <c r="O362" s="39" t="s">
        <v>74</v>
      </c>
      <c r="P362" s="39" t="s">
        <v>73</v>
      </c>
      <c r="Q362" s="39"/>
      <c r="CA362" s="145"/>
      <c r="CB362" s="147"/>
      <c r="CD362" s="18"/>
      <c r="CG362" s="39"/>
      <c r="CH362" s="5"/>
      <c r="CI362" s="39"/>
      <c r="CJ362" s="146"/>
      <c r="CK362" s="39"/>
      <c r="CL362" s="39"/>
      <c r="CM362" s="20"/>
      <c r="CN362" s="146"/>
      <c r="CO362" s="39"/>
      <c r="CP362" s="39"/>
      <c r="CQ362" s="39"/>
    </row>
    <row r="363" spans="1:95">
      <c r="A363" s="145">
        <v>358</v>
      </c>
      <c r="B363" s="147">
        <v>44172</v>
      </c>
      <c r="C363" t="s">
        <v>73</v>
      </c>
      <c r="D363" s="18" t="s">
        <v>907</v>
      </c>
      <c r="E363" t="s">
        <v>73</v>
      </c>
      <c r="F363" t="s">
        <v>73</v>
      </c>
      <c r="G363" s="39" t="s">
        <v>1297</v>
      </c>
      <c r="H363" s="5"/>
      <c r="J363" s="146">
        <v>1</v>
      </c>
      <c r="K363" s="39">
        <v>1</v>
      </c>
      <c r="L363" s="39"/>
      <c r="M363" s="20"/>
      <c r="N363" s="146"/>
      <c r="O363" s="39" t="s">
        <v>1</v>
      </c>
      <c r="P363" s="39" t="s">
        <v>73</v>
      </c>
      <c r="Q363" s="39"/>
      <c r="CA363" s="145"/>
      <c r="CB363" s="147"/>
      <c r="CD363" s="18"/>
      <c r="CG363" s="39"/>
      <c r="CH363" s="5"/>
      <c r="CI363" s="39"/>
      <c r="CJ363" s="146"/>
      <c r="CK363" s="39"/>
      <c r="CL363" s="39"/>
      <c r="CM363" s="20"/>
      <c r="CN363" s="146"/>
      <c r="CO363" s="39"/>
      <c r="CP363" s="39"/>
      <c r="CQ363" s="39"/>
    </row>
    <row r="364" spans="1:95">
      <c r="A364" s="145">
        <v>359</v>
      </c>
      <c r="B364" s="147">
        <v>44172</v>
      </c>
      <c r="C364" t="s">
        <v>876</v>
      </c>
      <c r="D364" s="18" t="s">
        <v>755</v>
      </c>
      <c r="E364" t="s">
        <v>23</v>
      </c>
      <c r="F364" t="s">
        <v>745</v>
      </c>
      <c r="G364" s="39" t="s">
        <v>1298</v>
      </c>
      <c r="H364" s="5"/>
      <c r="J364" s="146">
        <v>1</v>
      </c>
      <c r="L364" s="39"/>
      <c r="M364" s="20">
        <v>1</v>
      </c>
      <c r="N364" s="146"/>
      <c r="O364" s="39" t="s">
        <v>74</v>
      </c>
      <c r="P364" s="39" t="s">
        <v>73</v>
      </c>
      <c r="Q364" s="39"/>
      <c r="CA364" s="145"/>
      <c r="CB364" s="147"/>
      <c r="CD364" s="18"/>
      <c r="CG364" s="39"/>
      <c r="CH364" s="5"/>
      <c r="CI364" s="39"/>
      <c r="CJ364" s="146"/>
      <c r="CK364" s="39"/>
      <c r="CL364" s="39"/>
      <c r="CM364" s="20"/>
      <c r="CN364" s="146"/>
      <c r="CO364" s="39"/>
      <c r="CP364" s="39"/>
      <c r="CQ364" s="39"/>
    </row>
    <row r="365" spans="1:95">
      <c r="A365" s="145">
        <v>360</v>
      </c>
      <c r="B365" s="147">
        <v>44172</v>
      </c>
      <c r="C365" t="s">
        <v>876</v>
      </c>
      <c r="D365" s="18" t="s">
        <v>754</v>
      </c>
      <c r="E365" t="s">
        <v>23</v>
      </c>
      <c r="F365" t="s">
        <v>745</v>
      </c>
      <c r="G365" s="39" t="s">
        <v>1299</v>
      </c>
      <c r="H365" s="5"/>
      <c r="J365" s="146">
        <v>1</v>
      </c>
      <c r="L365" s="39">
        <v>1</v>
      </c>
      <c r="M365" s="20"/>
      <c r="N365" s="146"/>
      <c r="O365" s="39" t="s">
        <v>74</v>
      </c>
      <c r="P365" s="39" t="s">
        <v>73</v>
      </c>
      <c r="Q365" s="39"/>
      <c r="CA365" s="145"/>
      <c r="CB365" s="147"/>
      <c r="CD365" s="18"/>
      <c r="CG365" s="39"/>
      <c r="CH365" s="5"/>
      <c r="CI365" s="39"/>
      <c r="CJ365" s="146"/>
      <c r="CK365" s="39"/>
      <c r="CL365" s="39"/>
      <c r="CM365" s="20"/>
      <c r="CN365" s="146"/>
      <c r="CO365" s="39"/>
      <c r="CP365" s="39"/>
      <c r="CQ365" s="39"/>
    </row>
    <row r="366" spans="1:95">
      <c r="A366" s="145">
        <v>361</v>
      </c>
      <c r="B366" s="147">
        <v>44172</v>
      </c>
      <c r="C366" t="s">
        <v>109</v>
      </c>
      <c r="D366" s="18" t="s">
        <v>1231</v>
      </c>
      <c r="E366" t="s">
        <v>23</v>
      </c>
      <c r="F366" t="s">
        <v>86</v>
      </c>
      <c r="G366" s="39" t="s">
        <v>1300</v>
      </c>
      <c r="H366" s="5"/>
      <c r="J366" s="146">
        <v>1</v>
      </c>
      <c r="K366" s="39">
        <v>1</v>
      </c>
      <c r="L366" s="39"/>
      <c r="M366" s="20"/>
      <c r="N366" s="146"/>
      <c r="O366" s="39" t="s">
        <v>74</v>
      </c>
      <c r="P366" s="39" t="s">
        <v>73</v>
      </c>
      <c r="Q366" s="39"/>
      <c r="CA366" s="145"/>
      <c r="CB366" s="147"/>
      <c r="CD366" s="18"/>
      <c r="CG366" s="39"/>
      <c r="CH366" s="5"/>
      <c r="CI366" s="39"/>
      <c r="CJ366" s="146"/>
      <c r="CK366" s="39"/>
      <c r="CL366" s="39"/>
      <c r="CM366" s="20"/>
      <c r="CN366" s="146"/>
      <c r="CO366" s="39"/>
      <c r="CP366" s="39"/>
      <c r="CQ366" s="39"/>
    </row>
    <row r="367" spans="1:95">
      <c r="A367" s="145">
        <v>362</v>
      </c>
      <c r="B367" s="147">
        <v>44172</v>
      </c>
      <c r="C367" t="s">
        <v>109</v>
      </c>
      <c r="D367" s="18" t="s">
        <v>732</v>
      </c>
      <c r="E367" t="s">
        <v>23</v>
      </c>
      <c r="F367" t="s">
        <v>86</v>
      </c>
      <c r="G367" s="39" t="s">
        <v>1301</v>
      </c>
      <c r="H367" s="5"/>
      <c r="J367" s="146">
        <v>1</v>
      </c>
      <c r="K367" s="39">
        <v>1</v>
      </c>
      <c r="L367" s="39"/>
      <c r="M367" s="20"/>
      <c r="N367" s="146"/>
      <c r="O367" s="39" t="s">
        <v>74</v>
      </c>
      <c r="P367" s="39" t="s">
        <v>73</v>
      </c>
      <c r="Q367" s="39"/>
      <c r="CA367" s="145"/>
      <c r="CB367" s="147"/>
      <c r="CD367" s="18"/>
      <c r="CG367" s="39"/>
      <c r="CH367" s="5"/>
      <c r="CI367" s="39"/>
      <c r="CJ367" s="146"/>
      <c r="CK367" s="39"/>
      <c r="CL367" s="39"/>
      <c r="CM367" s="20"/>
      <c r="CN367" s="146"/>
      <c r="CO367" s="39"/>
      <c r="CP367" s="39"/>
      <c r="CQ367" s="39"/>
    </row>
    <row r="368" spans="1:95">
      <c r="A368" s="145">
        <v>363</v>
      </c>
      <c r="B368" s="147">
        <v>44173</v>
      </c>
      <c r="C368" t="s">
        <v>875</v>
      </c>
      <c r="D368" s="18" t="s">
        <v>516</v>
      </c>
      <c r="E368" t="s">
        <v>23</v>
      </c>
      <c r="F368" t="s">
        <v>446</v>
      </c>
      <c r="G368" s="39" t="s">
        <v>1302</v>
      </c>
      <c r="H368" s="5"/>
      <c r="I368" s="39">
        <v>1</v>
      </c>
      <c r="J368" s="146"/>
      <c r="K368" s="39">
        <v>1</v>
      </c>
      <c r="L368" s="39"/>
      <c r="M368" s="20"/>
      <c r="N368" s="146"/>
      <c r="O368" s="39" t="s">
        <v>116</v>
      </c>
      <c r="P368" s="39" t="s">
        <v>73</v>
      </c>
      <c r="Q368" s="39"/>
      <c r="CA368" s="145"/>
      <c r="CB368" s="147"/>
      <c r="CD368" s="18"/>
      <c r="CG368" s="39"/>
      <c r="CH368" s="5"/>
      <c r="CI368" s="39"/>
      <c r="CJ368" s="146"/>
      <c r="CK368" s="39"/>
      <c r="CL368" s="39"/>
      <c r="CM368" s="20"/>
      <c r="CN368" s="146"/>
      <c r="CO368" s="39"/>
      <c r="CP368" s="39"/>
      <c r="CQ368" s="39"/>
    </row>
    <row r="369" spans="1:95">
      <c r="A369" s="145">
        <v>364</v>
      </c>
      <c r="B369" s="147">
        <v>44173</v>
      </c>
      <c r="C369" t="s">
        <v>73</v>
      </c>
      <c r="D369" s="18" t="s">
        <v>907</v>
      </c>
      <c r="E369" t="s">
        <v>73</v>
      </c>
      <c r="F369" t="s">
        <v>73</v>
      </c>
      <c r="G369" s="39" t="s">
        <v>1303</v>
      </c>
      <c r="H369" s="5"/>
      <c r="I369" s="39">
        <v>1</v>
      </c>
      <c r="J369" s="146"/>
      <c r="K369" s="39">
        <v>1</v>
      </c>
      <c r="L369" s="39"/>
      <c r="M369" s="20"/>
      <c r="N369" s="146"/>
      <c r="O369" s="39" t="s">
        <v>1</v>
      </c>
      <c r="P369" s="39" t="s">
        <v>73</v>
      </c>
      <c r="Q369" s="39"/>
      <c r="CA369" s="145"/>
      <c r="CB369" s="147"/>
      <c r="CD369" s="18"/>
      <c r="CG369" s="39"/>
      <c r="CH369" s="5"/>
      <c r="CI369" s="39"/>
      <c r="CJ369" s="146"/>
      <c r="CK369" s="39"/>
      <c r="CL369" s="39"/>
      <c r="CM369" s="20"/>
      <c r="CN369" s="146"/>
      <c r="CO369" s="39"/>
      <c r="CP369" s="39"/>
      <c r="CQ369" s="39"/>
    </row>
    <row r="370" spans="1:95">
      <c r="A370" s="145">
        <v>365</v>
      </c>
      <c r="B370" s="147">
        <v>44173</v>
      </c>
      <c r="C370" t="s">
        <v>99</v>
      </c>
      <c r="D370" s="18" t="s">
        <v>793</v>
      </c>
      <c r="E370" t="s">
        <v>82</v>
      </c>
      <c r="F370" t="s">
        <v>85</v>
      </c>
      <c r="G370" s="39" t="s">
        <v>1304</v>
      </c>
      <c r="H370" s="5"/>
      <c r="I370" s="39">
        <v>1</v>
      </c>
      <c r="J370" s="146"/>
      <c r="K370" s="39">
        <v>1</v>
      </c>
      <c r="L370" s="39">
        <v>1</v>
      </c>
      <c r="M370" s="20"/>
      <c r="N370" s="146"/>
      <c r="O370" s="39" t="s">
        <v>116</v>
      </c>
      <c r="P370" s="39" t="s">
        <v>73</v>
      </c>
      <c r="Q370" s="39"/>
      <c r="CA370" s="145"/>
      <c r="CB370" s="147"/>
      <c r="CD370" s="18"/>
      <c r="CG370" s="39"/>
      <c r="CH370" s="5"/>
      <c r="CI370" s="39"/>
      <c r="CJ370" s="146"/>
      <c r="CK370" s="39"/>
      <c r="CL370" s="39"/>
      <c r="CM370" s="20"/>
      <c r="CN370" s="146"/>
      <c r="CO370" s="39"/>
      <c r="CP370" s="39"/>
      <c r="CQ370" s="39"/>
    </row>
    <row r="371" spans="1:95">
      <c r="A371" s="145">
        <v>366</v>
      </c>
      <c r="B371" s="147">
        <v>44173</v>
      </c>
      <c r="C371" t="s">
        <v>26</v>
      </c>
      <c r="D371" s="18" t="s">
        <v>1305</v>
      </c>
      <c r="E371" t="s">
        <v>21</v>
      </c>
      <c r="F371" t="s">
        <v>115</v>
      </c>
      <c r="G371" s="39" t="s">
        <v>1306</v>
      </c>
      <c r="H371" s="5"/>
      <c r="I371" s="39">
        <v>1</v>
      </c>
      <c r="J371" s="146"/>
      <c r="K371" s="39">
        <v>1</v>
      </c>
      <c r="L371" s="39"/>
      <c r="M371" s="20"/>
      <c r="N371" s="146"/>
      <c r="O371" s="39" t="s">
        <v>116</v>
      </c>
      <c r="P371" s="39" t="s">
        <v>73</v>
      </c>
      <c r="Q371" s="39"/>
      <c r="CA371" s="145"/>
      <c r="CB371" s="147"/>
      <c r="CD371" s="18"/>
      <c r="CG371" s="39"/>
      <c r="CH371" s="5"/>
      <c r="CI371" s="39"/>
      <c r="CJ371" s="146"/>
      <c r="CK371" s="39"/>
      <c r="CL371" s="39"/>
      <c r="CM371" s="20"/>
      <c r="CN371" s="146"/>
      <c r="CO371" s="39"/>
      <c r="CP371" s="39"/>
      <c r="CQ371" s="39"/>
    </row>
    <row r="372" spans="1:95">
      <c r="A372" s="145">
        <v>367</v>
      </c>
      <c r="B372" s="147">
        <v>44173</v>
      </c>
      <c r="C372" t="s">
        <v>99</v>
      </c>
      <c r="D372" s="18" t="s">
        <v>120</v>
      </c>
      <c r="E372" t="s">
        <v>82</v>
      </c>
      <c r="F372" t="s">
        <v>85</v>
      </c>
      <c r="G372" s="39" t="s">
        <v>1307</v>
      </c>
      <c r="H372" s="5"/>
      <c r="J372" s="146">
        <v>1</v>
      </c>
      <c r="K372" s="39">
        <v>1</v>
      </c>
      <c r="L372" s="39"/>
      <c r="M372" s="20"/>
      <c r="N372" s="146"/>
      <c r="O372" s="39" t="s">
        <v>116</v>
      </c>
      <c r="P372" s="39" t="s">
        <v>73</v>
      </c>
      <c r="Q372" s="39"/>
      <c r="CA372" s="145"/>
      <c r="CB372" s="147"/>
      <c r="CD372" s="18"/>
      <c r="CG372" s="39"/>
      <c r="CH372" s="5"/>
      <c r="CI372" s="39"/>
      <c r="CJ372" s="146"/>
      <c r="CK372" s="39"/>
      <c r="CL372" s="39"/>
      <c r="CM372" s="20"/>
      <c r="CN372" s="146"/>
      <c r="CO372" s="39"/>
      <c r="CP372" s="39"/>
      <c r="CQ372" s="39"/>
    </row>
    <row r="373" spans="1:95">
      <c r="A373" s="145">
        <v>368</v>
      </c>
      <c r="B373" s="147">
        <v>44173</v>
      </c>
      <c r="C373" t="s">
        <v>99</v>
      </c>
      <c r="D373" s="18" t="s">
        <v>1308</v>
      </c>
      <c r="E373" t="s">
        <v>82</v>
      </c>
      <c r="F373" t="s">
        <v>85</v>
      </c>
      <c r="G373" s="39" t="s">
        <v>1309</v>
      </c>
      <c r="H373" s="5"/>
      <c r="J373" s="146">
        <v>1</v>
      </c>
      <c r="L373" s="39">
        <v>1</v>
      </c>
      <c r="M373" s="20"/>
      <c r="N373" s="146"/>
      <c r="O373" s="39" t="s">
        <v>116</v>
      </c>
      <c r="P373" s="39" t="s">
        <v>73</v>
      </c>
      <c r="Q373" s="39"/>
      <c r="CA373" s="145"/>
      <c r="CB373" s="147"/>
      <c r="CD373" s="18"/>
      <c r="CG373" s="39"/>
      <c r="CH373" s="5"/>
      <c r="CI373" s="39"/>
      <c r="CJ373" s="146"/>
      <c r="CK373" s="39"/>
      <c r="CL373" s="39"/>
      <c r="CM373" s="20"/>
      <c r="CN373" s="146"/>
      <c r="CO373" s="39"/>
      <c r="CP373" s="39"/>
      <c r="CQ373" s="39"/>
    </row>
    <row r="374" spans="1:95">
      <c r="A374" s="145">
        <v>369</v>
      </c>
      <c r="B374" s="147">
        <v>44173</v>
      </c>
      <c r="C374" t="s">
        <v>99</v>
      </c>
      <c r="D374" s="18" t="s">
        <v>1227</v>
      </c>
      <c r="E374" t="s">
        <v>82</v>
      </c>
      <c r="F374" t="s">
        <v>85</v>
      </c>
      <c r="G374" s="39" t="s">
        <v>1310</v>
      </c>
      <c r="H374" s="5"/>
      <c r="J374" s="146">
        <v>1</v>
      </c>
      <c r="K374" s="39">
        <v>1</v>
      </c>
      <c r="L374" s="39"/>
      <c r="M374" s="20"/>
      <c r="N374" s="146"/>
      <c r="O374" s="39" t="s">
        <v>116</v>
      </c>
      <c r="P374" s="39" t="s">
        <v>73</v>
      </c>
      <c r="Q374" s="39"/>
      <c r="CA374" s="145"/>
      <c r="CB374" s="147"/>
      <c r="CD374" s="18"/>
      <c r="CG374" s="39"/>
      <c r="CH374" s="5"/>
      <c r="CI374" s="39"/>
      <c r="CJ374" s="146"/>
      <c r="CK374" s="39"/>
      <c r="CL374" s="39"/>
      <c r="CM374" s="20"/>
      <c r="CN374" s="146"/>
      <c r="CO374" s="39"/>
      <c r="CP374" s="39"/>
      <c r="CQ374" s="39"/>
    </row>
    <row r="375" spans="1:95">
      <c r="A375" s="145">
        <v>370</v>
      </c>
      <c r="B375" s="147">
        <v>44173</v>
      </c>
      <c r="C375" t="s">
        <v>99</v>
      </c>
      <c r="D375" s="18" t="s">
        <v>772</v>
      </c>
      <c r="E375" t="s">
        <v>82</v>
      </c>
      <c r="F375" t="s">
        <v>85</v>
      </c>
      <c r="G375" s="39" t="s">
        <v>1311</v>
      </c>
      <c r="H375" s="5"/>
      <c r="J375" s="146">
        <v>1</v>
      </c>
      <c r="L375" s="39">
        <v>1</v>
      </c>
      <c r="M375" s="20"/>
      <c r="N375" s="146"/>
      <c r="O375" s="39" t="s">
        <v>116</v>
      </c>
      <c r="P375" s="39" t="s">
        <v>73</v>
      </c>
      <c r="Q375" s="39"/>
      <c r="CA375" s="145"/>
      <c r="CB375" s="147"/>
      <c r="CD375" s="18"/>
      <c r="CG375" s="39"/>
      <c r="CH375" s="5"/>
      <c r="CI375" s="39"/>
      <c r="CJ375" s="146"/>
      <c r="CK375" s="39"/>
      <c r="CL375" s="39"/>
      <c r="CM375" s="20"/>
      <c r="CN375" s="146"/>
      <c r="CO375" s="39"/>
      <c r="CP375" s="39"/>
      <c r="CQ375" s="39"/>
    </row>
    <row r="376" spans="1:95">
      <c r="A376" s="145">
        <v>371</v>
      </c>
      <c r="B376" s="147">
        <v>44173</v>
      </c>
      <c r="C376" t="s">
        <v>109</v>
      </c>
      <c r="D376" s="18" t="s">
        <v>773</v>
      </c>
      <c r="E376" t="s">
        <v>23</v>
      </c>
      <c r="F376" t="s">
        <v>86</v>
      </c>
      <c r="G376" s="39" t="s">
        <v>1312</v>
      </c>
      <c r="H376" s="5"/>
      <c r="J376" s="146">
        <v>1</v>
      </c>
      <c r="L376" s="39">
        <v>1</v>
      </c>
      <c r="M376" s="20">
        <v>1</v>
      </c>
      <c r="N376" s="146"/>
      <c r="O376" s="39" t="s">
        <v>116</v>
      </c>
      <c r="P376" s="39" t="s">
        <v>73</v>
      </c>
      <c r="Q376" s="39"/>
      <c r="CA376" s="145"/>
      <c r="CB376" s="147"/>
      <c r="CD376" s="18"/>
      <c r="CG376" s="39"/>
      <c r="CH376" s="5"/>
      <c r="CI376" s="39"/>
      <c r="CJ376" s="146"/>
      <c r="CK376" s="39"/>
      <c r="CL376" s="39"/>
      <c r="CM376" s="20"/>
      <c r="CN376" s="146"/>
      <c r="CO376" s="39"/>
      <c r="CP376" s="39"/>
      <c r="CQ376" s="39"/>
    </row>
    <row r="377" spans="1:95">
      <c r="A377" s="145">
        <v>372</v>
      </c>
      <c r="B377" s="147">
        <v>44173</v>
      </c>
      <c r="C377" t="s">
        <v>98</v>
      </c>
      <c r="D377" s="18" t="s">
        <v>124</v>
      </c>
      <c r="E377" t="s">
        <v>82</v>
      </c>
      <c r="F377" t="s">
        <v>85</v>
      </c>
      <c r="G377" s="39" t="s">
        <v>1313</v>
      </c>
      <c r="H377" s="5"/>
      <c r="J377" s="146">
        <v>1</v>
      </c>
      <c r="K377" s="39">
        <v>1</v>
      </c>
      <c r="L377" s="39"/>
      <c r="M377" s="20"/>
      <c r="N377" s="146"/>
      <c r="O377" s="39" t="s">
        <v>116</v>
      </c>
      <c r="P377" s="39" t="s">
        <v>73</v>
      </c>
      <c r="Q377" s="39"/>
      <c r="CA377" s="145"/>
      <c r="CB377" s="147"/>
      <c r="CD377" s="18"/>
      <c r="CG377" s="39"/>
      <c r="CH377" s="5"/>
      <c r="CI377" s="39"/>
      <c r="CJ377" s="146"/>
      <c r="CK377" s="39"/>
      <c r="CL377" s="39"/>
      <c r="CM377" s="20"/>
      <c r="CN377" s="146"/>
      <c r="CO377" s="39"/>
      <c r="CP377" s="39"/>
      <c r="CQ377" s="39"/>
    </row>
    <row r="378" spans="1:95">
      <c r="A378" s="145">
        <v>373</v>
      </c>
      <c r="B378" s="147">
        <v>44173</v>
      </c>
      <c r="C378" t="s">
        <v>111</v>
      </c>
      <c r="D378" s="18" t="s">
        <v>1314</v>
      </c>
      <c r="E378" t="s">
        <v>23</v>
      </c>
      <c r="F378" t="s">
        <v>86</v>
      </c>
      <c r="G378" s="39" t="s">
        <v>1315</v>
      </c>
      <c r="H378" s="5"/>
      <c r="J378" s="146">
        <v>1</v>
      </c>
      <c r="K378" s="39">
        <v>1</v>
      </c>
      <c r="L378" s="39">
        <v>1</v>
      </c>
      <c r="M378" s="20"/>
      <c r="N378" s="146"/>
      <c r="O378" s="39" t="s">
        <v>116</v>
      </c>
      <c r="P378" s="39" t="s">
        <v>73</v>
      </c>
      <c r="Q378" s="39"/>
      <c r="CA378" s="145"/>
      <c r="CB378" s="147"/>
      <c r="CD378" s="18"/>
      <c r="CG378" s="39"/>
      <c r="CH378" s="5"/>
      <c r="CI378" s="39"/>
      <c r="CJ378" s="146"/>
      <c r="CK378" s="39"/>
      <c r="CL378" s="39"/>
      <c r="CM378" s="20"/>
      <c r="CN378" s="146"/>
      <c r="CO378" s="39"/>
      <c r="CP378" s="39"/>
      <c r="CQ378" s="39"/>
    </row>
    <row r="379" spans="1:95">
      <c r="A379" s="145">
        <v>374</v>
      </c>
      <c r="B379" s="147">
        <v>44173</v>
      </c>
      <c r="C379" t="s">
        <v>111</v>
      </c>
      <c r="D379" s="18" t="s">
        <v>154</v>
      </c>
      <c r="E379" t="s">
        <v>23</v>
      </c>
      <c r="F379" t="s">
        <v>86</v>
      </c>
      <c r="G379" s="39" t="s">
        <v>1316</v>
      </c>
      <c r="H379" s="5"/>
      <c r="J379" s="146">
        <v>1</v>
      </c>
      <c r="K379" s="39">
        <v>1</v>
      </c>
      <c r="L379" s="39">
        <v>1</v>
      </c>
      <c r="M379" s="20"/>
      <c r="N379" s="146"/>
      <c r="O379" s="39" t="s">
        <v>116</v>
      </c>
      <c r="P379" s="39" t="s">
        <v>73</v>
      </c>
      <c r="Q379" s="39"/>
      <c r="CA379" s="145"/>
      <c r="CB379" s="147"/>
      <c r="CD379" s="18"/>
      <c r="CG379" s="39"/>
      <c r="CH379" s="5"/>
      <c r="CI379" s="39"/>
      <c r="CJ379" s="146"/>
      <c r="CK379" s="39"/>
      <c r="CL379" s="39"/>
      <c r="CM379" s="20"/>
      <c r="CN379" s="146"/>
      <c r="CO379" s="39"/>
      <c r="CP379" s="39"/>
      <c r="CQ379" s="39"/>
    </row>
    <row r="380" spans="1:95">
      <c r="A380" s="145">
        <v>375</v>
      </c>
      <c r="B380" s="147">
        <v>44173</v>
      </c>
      <c r="C380" t="s">
        <v>111</v>
      </c>
      <c r="D380" s="18" t="s">
        <v>341</v>
      </c>
      <c r="E380" t="s">
        <v>23</v>
      </c>
      <c r="F380" t="s">
        <v>86</v>
      </c>
      <c r="G380" s="39" t="s">
        <v>1317</v>
      </c>
      <c r="H380" s="5"/>
      <c r="J380" s="146">
        <v>1</v>
      </c>
      <c r="K380" s="39">
        <v>1</v>
      </c>
      <c r="L380" s="39">
        <v>1</v>
      </c>
      <c r="M380" s="20"/>
      <c r="N380" s="146"/>
      <c r="O380" s="39" t="s">
        <v>74</v>
      </c>
      <c r="P380" s="39" t="s">
        <v>73</v>
      </c>
      <c r="Q380" s="39"/>
      <c r="CA380" s="145"/>
      <c r="CB380" s="147"/>
      <c r="CD380" s="18"/>
      <c r="CG380" s="39"/>
      <c r="CH380" s="5"/>
      <c r="CI380" s="39"/>
      <c r="CJ380" s="146"/>
      <c r="CK380" s="39"/>
      <c r="CL380" s="39"/>
      <c r="CM380" s="20"/>
      <c r="CN380" s="146"/>
      <c r="CO380" s="39"/>
      <c r="CP380" s="39"/>
      <c r="CQ380" s="39"/>
    </row>
    <row r="381" spans="1:95">
      <c r="A381" s="145">
        <v>376</v>
      </c>
      <c r="B381" s="147">
        <v>44173</v>
      </c>
      <c r="C381" t="s">
        <v>744</v>
      </c>
      <c r="D381" s="18" t="s">
        <v>916</v>
      </c>
      <c r="E381" t="s">
        <v>23</v>
      </c>
      <c r="F381" t="s">
        <v>745</v>
      </c>
      <c r="G381" s="39" t="s">
        <v>1318</v>
      </c>
      <c r="H381" s="5"/>
      <c r="J381" s="146">
        <v>1</v>
      </c>
      <c r="K381" s="39">
        <v>1</v>
      </c>
      <c r="L381" s="39"/>
      <c r="M381" s="20"/>
      <c r="N381" s="146"/>
      <c r="O381" s="39" t="s">
        <v>74</v>
      </c>
      <c r="P381" s="39" t="s">
        <v>73</v>
      </c>
      <c r="Q381" s="39"/>
      <c r="CA381" s="145"/>
      <c r="CB381" s="147"/>
      <c r="CD381" s="18"/>
      <c r="CG381" s="39"/>
      <c r="CH381" s="5"/>
      <c r="CI381" s="39"/>
      <c r="CJ381" s="146"/>
      <c r="CK381" s="39"/>
      <c r="CL381" s="39"/>
      <c r="CM381" s="20"/>
      <c r="CN381" s="146"/>
      <c r="CO381" s="39"/>
      <c r="CP381" s="39"/>
      <c r="CQ381" s="39"/>
    </row>
    <row r="382" spans="1:95">
      <c r="A382" s="145">
        <v>377</v>
      </c>
      <c r="B382" s="147">
        <v>44173</v>
      </c>
      <c r="C382" t="s">
        <v>876</v>
      </c>
      <c r="D382" s="18" t="s">
        <v>755</v>
      </c>
      <c r="E382" t="s">
        <v>23</v>
      </c>
      <c r="F382" t="s">
        <v>745</v>
      </c>
      <c r="G382" s="39" t="s">
        <v>1319</v>
      </c>
      <c r="H382" s="5"/>
      <c r="J382" s="146">
        <v>1</v>
      </c>
      <c r="L382" s="39">
        <v>1</v>
      </c>
      <c r="M382" s="20"/>
      <c r="N382" s="146"/>
      <c r="O382" s="39" t="s">
        <v>74</v>
      </c>
      <c r="P382" s="39" t="s">
        <v>73</v>
      </c>
      <c r="Q382" s="39"/>
      <c r="CA382" s="145"/>
      <c r="CB382" s="147"/>
      <c r="CD382" s="18"/>
      <c r="CG382" s="39"/>
      <c r="CH382" s="5"/>
      <c r="CI382" s="39"/>
      <c r="CJ382" s="146"/>
      <c r="CK382" s="39"/>
      <c r="CL382" s="39"/>
      <c r="CM382" s="20"/>
      <c r="CN382" s="146"/>
      <c r="CO382" s="39"/>
      <c r="CP382" s="39"/>
      <c r="CQ382" s="39"/>
    </row>
    <row r="383" spans="1:95">
      <c r="A383" s="145">
        <v>378</v>
      </c>
      <c r="B383" s="147">
        <v>44173</v>
      </c>
      <c r="C383" t="s">
        <v>876</v>
      </c>
      <c r="D383" s="18" t="s">
        <v>754</v>
      </c>
      <c r="E383" t="s">
        <v>23</v>
      </c>
      <c r="F383" t="s">
        <v>745</v>
      </c>
      <c r="G383" s="39" t="s">
        <v>1320</v>
      </c>
      <c r="H383" s="5"/>
      <c r="J383" s="146">
        <v>1</v>
      </c>
      <c r="L383" s="39">
        <v>1</v>
      </c>
      <c r="M383" s="20"/>
      <c r="N383" s="146"/>
      <c r="O383" s="39" t="s">
        <v>74</v>
      </c>
      <c r="P383" s="39" t="s">
        <v>73</v>
      </c>
      <c r="Q383" s="39"/>
      <c r="CA383" s="145"/>
      <c r="CB383" s="147"/>
      <c r="CD383" s="18"/>
      <c r="CG383" s="39"/>
      <c r="CH383" s="5"/>
      <c r="CI383" s="39"/>
      <c r="CJ383" s="146"/>
      <c r="CK383" s="39"/>
      <c r="CL383" s="39"/>
      <c r="CM383" s="20"/>
      <c r="CN383" s="146"/>
      <c r="CO383" s="39"/>
      <c r="CP383" s="39"/>
      <c r="CQ383" s="39"/>
    </row>
    <row r="384" spans="1:95">
      <c r="A384" s="145">
        <v>379</v>
      </c>
      <c r="B384" s="147">
        <v>44174</v>
      </c>
      <c r="C384" t="s">
        <v>103</v>
      </c>
      <c r="D384" s="18" t="s">
        <v>428</v>
      </c>
      <c r="E384" t="s">
        <v>23</v>
      </c>
      <c r="F384" t="s">
        <v>86</v>
      </c>
      <c r="G384" s="39" t="s">
        <v>1321</v>
      </c>
      <c r="H384" s="5">
        <v>1</v>
      </c>
      <c r="J384" s="146"/>
      <c r="K384" s="39">
        <v>1</v>
      </c>
      <c r="L384" s="39"/>
      <c r="M384" s="20"/>
      <c r="N384" s="146"/>
      <c r="O384" s="39" t="s">
        <v>116</v>
      </c>
      <c r="P384" s="39" t="s">
        <v>73</v>
      </c>
      <c r="Q384" s="39"/>
      <c r="CA384" s="145"/>
      <c r="CB384" s="147"/>
      <c r="CD384" s="18"/>
      <c r="CG384" s="39"/>
      <c r="CH384" s="5"/>
      <c r="CI384" s="39"/>
      <c r="CJ384" s="146"/>
      <c r="CK384" s="39"/>
      <c r="CL384" s="39"/>
      <c r="CM384" s="20"/>
      <c r="CN384" s="146"/>
      <c r="CO384" s="39"/>
      <c r="CP384" s="39"/>
      <c r="CQ384" s="39"/>
    </row>
    <row r="385" spans="1:95">
      <c r="A385" s="145">
        <v>380</v>
      </c>
      <c r="B385" s="147">
        <v>44174</v>
      </c>
      <c r="C385" t="s">
        <v>103</v>
      </c>
      <c r="D385" s="18" t="s">
        <v>322</v>
      </c>
      <c r="E385" t="s">
        <v>23</v>
      </c>
      <c r="F385" t="s">
        <v>86</v>
      </c>
      <c r="G385" s="39" t="s">
        <v>1322</v>
      </c>
      <c r="H385" s="5">
        <v>1</v>
      </c>
      <c r="J385" s="146"/>
      <c r="K385" s="39">
        <v>1</v>
      </c>
      <c r="L385" s="39"/>
      <c r="M385" s="20"/>
      <c r="N385" s="146"/>
      <c r="O385" s="39" t="s">
        <v>116</v>
      </c>
      <c r="P385" s="39" t="s">
        <v>73</v>
      </c>
      <c r="Q385" s="39"/>
      <c r="CA385" s="145"/>
      <c r="CB385" s="147"/>
      <c r="CD385" s="18"/>
      <c r="CG385" s="39"/>
      <c r="CH385" s="5"/>
      <c r="CI385" s="39"/>
      <c r="CJ385" s="146"/>
      <c r="CK385" s="39"/>
      <c r="CL385" s="39"/>
      <c r="CM385" s="20"/>
      <c r="CN385" s="146"/>
      <c r="CO385" s="39"/>
      <c r="CP385" s="39"/>
      <c r="CQ385" s="39"/>
    </row>
    <row r="386" spans="1:95">
      <c r="A386" s="145">
        <v>381</v>
      </c>
      <c r="B386" s="147">
        <v>44174</v>
      </c>
      <c r="C386" t="s">
        <v>103</v>
      </c>
      <c r="D386" s="18" t="s">
        <v>222</v>
      </c>
      <c r="E386" t="s">
        <v>23</v>
      </c>
      <c r="F386" t="s">
        <v>86</v>
      </c>
      <c r="G386" s="39" t="s">
        <v>1323</v>
      </c>
      <c r="H386" s="5">
        <v>1</v>
      </c>
      <c r="J386" s="146"/>
      <c r="K386" s="39">
        <v>1</v>
      </c>
      <c r="L386" s="39"/>
      <c r="M386" s="20"/>
      <c r="N386" s="146"/>
      <c r="O386" s="39" t="s">
        <v>116</v>
      </c>
      <c r="P386" s="39" t="s">
        <v>73</v>
      </c>
      <c r="Q386" s="39"/>
      <c r="CA386" s="145"/>
      <c r="CB386" s="147"/>
      <c r="CD386" s="18"/>
      <c r="CG386" s="39"/>
      <c r="CH386" s="5"/>
      <c r="CI386" s="39"/>
      <c r="CJ386" s="146"/>
      <c r="CK386" s="39"/>
      <c r="CL386" s="39"/>
      <c r="CM386" s="20"/>
      <c r="CN386" s="146"/>
      <c r="CO386" s="39"/>
      <c r="CP386" s="39"/>
      <c r="CQ386" s="39"/>
    </row>
    <row r="387" spans="1:95">
      <c r="A387" s="145">
        <v>382</v>
      </c>
      <c r="B387" s="147">
        <v>44174</v>
      </c>
      <c r="C387" t="s">
        <v>103</v>
      </c>
      <c r="D387" s="18" t="s">
        <v>208</v>
      </c>
      <c r="E387" t="s">
        <v>23</v>
      </c>
      <c r="F387" t="s">
        <v>86</v>
      </c>
      <c r="G387" s="39" t="s">
        <v>1324</v>
      </c>
      <c r="H387" s="5">
        <v>1</v>
      </c>
      <c r="J387" s="146"/>
      <c r="K387" s="39">
        <v>1</v>
      </c>
      <c r="L387" s="39"/>
      <c r="M387" s="20"/>
      <c r="N387" s="146"/>
      <c r="O387" s="39" t="s">
        <v>116</v>
      </c>
      <c r="P387" s="39" t="s">
        <v>73</v>
      </c>
      <c r="Q387" s="39"/>
      <c r="CA387" s="145"/>
      <c r="CB387" s="147"/>
      <c r="CD387" s="18"/>
      <c r="CG387" s="39"/>
      <c r="CH387" s="5"/>
      <c r="CI387" s="39"/>
      <c r="CJ387" s="146"/>
      <c r="CK387" s="39"/>
      <c r="CL387" s="39"/>
      <c r="CM387" s="20"/>
      <c r="CN387" s="146"/>
      <c r="CO387" s="39"/>
      <c r="CP387" s="39"/>
      <c r="CQ387" s="39"/>
    </row>
    <row r="388" spans="1:95">
      <c r="A388" s="145">
        <v>383</v>
      </c>
      <c r="B388" s="147">
        <v>44174</v>
      </c>
      <c r="C388" t="s">
        <v>103</v>
      </c>
      <c r="D388" s="18" t="s">
        <v>349</v>
      </c>
      <c r="E388" t="s">
        <v>23</v>
      </c>
      <c r="F388" t="s">
        <v>86</v>
      </c>
      <c r="G388" s="39" t="s">
        <v>1325</v>
      </c>
      <c r="H388" s="5">
        <v>1</v>
      </c>
      <c r="J388" s="146"/>
      <c r="K388" s="39">
        <v>1</v>
      </c>
      <c r="L388" s="39"/>
      <c r="M388" s="20"/>
      <c r="N388" s="146"/>
      <c r="O388" s="39" t="s">
        <v>116</v>
      </c>
      <c r="P388" s="39" t="s">
        <v>73</v>
      </c>
      <c r="Q388" s="39"/>
      <c r="CA388" s="145"/>
      <c r="CB388" s="147"/>
      <c r="CD388" s="18"/>
      <c r="CG388" s="39"/>
      <c r="CH388" s="5"/>
      <c r="CI388" s="39"/>
      <c r="CJ388" s="146"/>
      <c r="CK388" s="39"/>
      <c r="CL388" s="39"/>
      <c r="CM388" s="20"/>
      <c r="CN388" s="146"/>
      <c r="CO388" s="39"/>
      <c r="CP388" s="39"/>
      <c r="CQ388" s="39"/>
    </row>
    <row r="389" spans="1:95">
      <c r="A389" s="145">
        <v>384</v>
      </c>
      <c r="B389" s="147">
        <v>44174</v>
      </c>
      <c r="C389" t="s">
        <v>103</v>
      </c>
      <c r="D389" s="18" t="s">
        <v>337</v>
      </c>
      <c r="E389" t="s">
        <v>23</v>
      </c>
      <c r="F389" t="s">
        <v>86</v>
      </c>
      <c r="G389" s="39" t="s">
        <v>1326</v>
      </c>
      <c r="H389" s="5">
        <v>1</v>
      </c>
      <c r="J389" s="146"/>
      <c r="K389" s="39">
        <v>1</v>
      </c>
      <c r="L389" s="39"/>
      <c r="M389" s="20"/>
      <c r="N389" s="146"/>
      <c r="O389" s="39" t="s">
        <v>116</v>
      </c>
      <c r="P389" s="39" t="s">
        <v>73</v>
      </c>
      <c r="Q389" s="39"/>
      <c r="CA389" s="145"/>
      <c r="CB389" s="147"/>
      <c r="CD389" s="18"/>
      <c r="CG389" s="39"/>
      <c r="CH389" s="5"/>
      <c r="CI389" s="39"/>
      <c r="CJ389" s="146"/>
      <c r="CK389" s="39"/>
      <c r="CL389" s="39"/>
      <c r="CM389" s="20"/>
      <c r="CN389" s="146"/>
      <c r="CO389" s="39"/>
      <c r="CP389" s="39"/>
      <c r="CQ389" s="39"/>
    </row>
    <row r="390" spans="1:95">
      <c r="A390" s="145">
        <v>385</v>
      </c>
      <c r="B390" s="147">
        <v>44174</v>
      </c>
      <c r="C390" t="s">
        <v>740</v>
      </c>
      <c r="D390" s="18" t="s">
        <v>827</v>
      </c>
      <c r="E390" t="s">
        <v>23</v>
      </c>
      <c r="F390" t="s">
        <v>741</v>
      </c>
      <c r="G390" s="39" t="s">
        <v>1327</v>
      </c>
      <c r="H390" s="5"/>
      <c r="I390" s="39">
        <v>1</v>
      </c>
      <c r="J390" s="146"/>
      <c r="L390" s="39">
        <v>1</v>
      </c>
      <c r="M390" s="20"/>
      <c r="N390" s="146"/>
      <c r="O390" s="39" t="s">
        <v>116</v>
      </c>
      <c r="P390" s="39" t="s">
        <v>73</v>
      </c>
      <c r="Q390" s="39"/>
      <c r="CA390" s="145"/>
      <c r="CB390" s="147"/>
      <c r="CD390" s="18"/>
      <c r="CG390" s="39"/>
      <c r="CH390" s="5"/>
      <c r="CI390" s="39"/>
      <c r="CJ390" s="146"/>
      <c r="CK390" s="39"/>
      <c r="CL390" s="39"/>
      <c r="CM390" s="20"/>
      <c r="CN390" s="146"/>
      <c r="CO390" s="39"/>
      <c r="CP390" s="39"/>
      <c r="CQ390" s="39"/>
    </row>
    <row r="391" spans="1:95">
      <c r="A391" s="145">
        <v>386</v>
      </c>
      <c r="B391" s="147">
        <v>44174</v>
      </c>
      <c r="C391" t="s">
        <v>875</v>
      </c>
      <c r="D391" s="18" t="s">
        <v>521</v>
      </c>
      <c r="E391" t="s">
        <v>23</v>
      </c>
      <c r="F391" t="s">
        <v>446</v>
      </c>
      <c r="G391" s="39" t="s">
        <v>1328</v>
      </c>
      <c r="H391" s="5"/>
      <c r="I391" s="39">
        <v>1</v>
      </c>
      <c r="J391" s="146"/>
      <c r="K391" s="39">
        <v>1</v>
      </c>
      <c r="L391" s="39"/>
      <c r="M391" s="20"/>
      <c r="N391" s="146"/>
      <c r="O391" s="39" t="s">
        <v>116</v>
      </c>
      <c r="P391" s="39" t="s">
        <v>73</v>
      </c>
      <c r="Q391" s="39"/>
      <c r="CA391" s="145"/>
      <c r="CB391" s="147"/>
      <c r="CD391" s="18"/>
      <c r="CG391" s="39"/>
      <c r="CH391" s="5"/>
      <c r="CI391" s="39"/>
      <c r="CJ391" s="146"/>
      <c r="CK391" s="39"/>
      <c r="CL391" s="39"/>
      <c r="CM391" s="20"/>
      <c r="CN391" s="146"/>
      <c r="CO391" s="39"/>
      <c r="CP391" s="39"/>
      <c r="CQ391" s="39"/>
    </row>
    <row r="392" spans="1:95">
      <c r="A392" s="145">
        <v>387</v>
      </c>
      <c r="B392" s="147">
        <v>44174</v>
      </c>
      <c r="C392" t="s">
        <v>113</v>
      </c>
      <c r="D392" s="18" t="s">
        <v>469</v>
      </c>
      <c r="E392" t="s">
        <v>22</v>
      </c>
      <c r="F392" t="s">
        <v>87</v>
      </c>
      <c r="G392" s="39" t="s">
        <v>1329</v>
      </c>
      <c r="H392" s="5"/>
      <c r="I392" s="39">
        <v>1</v>
      </c>
      <c r="J392" s="146"/>
      <c r="K392" s="39">
        <v>1</v>
      </c>
      <c r="L392" s="39"/>
      <c r="M392" s="20"/>
      <c r="N392" s="146"/>
      <c r="O392" s="39" t="s">
        <v>116</v>
      </c>
      <c r="P392" s="39" t="s">
        <v>73</v>
      </c>
      <c r="Q392" s="39"/>
      <c r="CA392" s="145"/>
      <c r="CB392" s="147"/>
      <c r="CD392" s="18"/>
      <c r="CG392" s="39"/>
      <c r="CH392" s="5"/>
      <c r="CI392" s="39"/>
      <c r="CJ392" s="146"/>
      <c r="CK392" s="39"/>
      <c r="CL392" s="39"/>
      <c r="CM392" s="20"/>
      <c r="CN392" s="146"/>
      <c r="CO392" s="39"/>
      <c r="CP392" s="39"/>
      <c r="CQ392" s="39"/>
    </row>
    <row r="393" spans="1:95">
      <c r="A393" s="145">
        <v>388</v>
      </c>
      <c r="B393" s="147">
        <v>44174</v>
      </c>
      <c r="C393" t="s">
        <v>875</v>
      </c>
      <c r="D393" s="18" t="s">
        <v>507</v>
      </c>
      <c r="E393" t="s">
        <v>23</v>
      </c>
      <c r="F393" t="s">
        <v>446</v>
      </c>
      <c r="G393" s="39" t="s">
        <v>1330</v>
      </c>
      <c r="H393" s="5"/>
      <c r="I393" s="39">
        <v>1</v>
      </c>
      <c r="J393" s="146"/>
      <c r="K393" s="39">
        <v>1</v>
      </c>
      <c r="L393" s="39"/>
      <c r="M393" s="20"/>
      <c r="N393" s="146"/>
      <c r="O393" s="39" t="s">
        <v>116</v>
      </c>
      <c r="P393" s="39" t="s">
        <v>73</v>
      </c>
      <c r="Q393" s="39"/>
      <c r="CA393" s="145"/>
      <c r="CB393" s="147"/>
      <c r="CD393" s="18"/>
      <c r="CG393" s="39"/>
      <c r="CH393" s="5"/>
      <c r="CI393" s="39"/>
      <c r="CJ393" s="146"/>
      <c r="CK393" s="39"/>
      <c r="CL393" s="39"/>
      <c r="CM393" s="20"/>
      <c r="CN393" s="146"/>
      <c r="CO393" s="39"/>
      <c r="CP393" s="39"/>
      <c r="CQ393" s="39"/>
    </row>
    <row r="394" spans="1:95">
      <c r="A394" s="145">
        <v>389</v>
      </c>
      <c r="B394" s="147">
        <v>44174</v>
      </c>
      <c r="C394" t="s">
        <v>875</v>
      </c>
      <c r="D394" s="18" t="s">
        <v>467</v>
      </c>
      <c r="E394" t="s">
        <v>23</v>
      </c>
      <c r="F394" t="s">
        <v>446</v>
      </c>
      <c r="G394" s="39" t="s">
        <v>1073</v>
      </c>
      <c r="H394" s="5"/>
      <c r="I394" s="39">
        <v>1</v>
      </c>
      <c r="J394" s="146"/>
      <c r="K394" s="39">
        <v>1</v>
      </c>
      <c r="L394" s="39"/>
      <c r="M394" s="20"/>
      <c r="N394" s="146"/>
      <c r="O394" s="39" t="s">
        <v>116</v>
      </c>
      <c r="P394" s="39" t="s">
        <v>73</v>
      </c>
      <c r="Q394" s="39"/>
      <c r="CA394" s="145"/>
      <c r="CB394" s="147"/>
      <c r="CD394" s="18"/>
      <c r="CG394" s="39"/>
      <c r="CH394" s="5"/>
      <c r="CI394" s="39"/>
      <c r="CJ394" s="146"/>
      <c r="CK394" s="39"/>
      <c r="CL394" s="39"/>
      <c r="CM394" s="20"/>
      <c r="CN394" s="146"/>
      <c r="CO394" s="39"/>
      <c r="CP394" s="39"/>
      <c r="CQ394" s="39"/>
    </row>
    <row r="395" spans="1:95">
      <c r="A395" s="145">
        <v>390</v>
      </c>
      <c r="B395" s="147">
        <v>44174</v>
      </c>
      <c r="C395" t="s">
        <v>108</v>
      </c>
      <c r="D395" s="18" t="s">
        <v>1162</v>
      </c>
      <c r="E395" t="s">
        <v>23</v>
      </c>
      <c r="F395" t="s">
        <v>86</v>
      </c>
      <c r="G395" s="39" t="s">
        <v>1331</v>
      </c>
      <c r="H395" s="5"/>
      <c r="I395" s="39">
        <v>1</v>
      </c>
      <c r="J395" s="146"/>
      <c r="K395" s="39">
        <v>1</v>
      </c>
      <c r="L395" s="39"/>
      <c r="M395" s="20"/>
      <c r="N395" s="146"/>
      <c r="O395" s="39" t="s">
        <v>116</v>
      </c>
      <c r="P395" s="39" t="s">
        <v>73</v>
      </c>
      <c r="Q395" s="39"/>
      <c r="CA395" s="145"/>
      <c r="CB395" s="147"/>
      <c r="CD395" s="18"/>
      <c r="CG395" s="39"/>
      <c r="CH395" s="5"/>
      <c r="CI395" s="39"/>
      <c r="CJ395" s="146"/>
      <c r="CK395" s="39"/>
      <c r="CL395" s="39"/>
      <c r="CM395" s="20"/>
      <c r="CN395" s="146"/>
      <c r="CO395" s="39"/>
      <c r="CP395" s="39"/>
      <c r="CQ395" s="39"/>
    </row>
    <row r="396" spans="1:95">
      <c r="A396" s="145">
        <v>391</v>
      </c>
      <c r="B396" s="147">
        <v>44174</v>
      </c>
      <c r="C396" t="s">
        <v>105</v>
      </c>
      <c r="D396" s="18" t="s">
        <v>1332</v>
      </c>
      <c r="E396" t="s">
        <v>23</v>
      </c>
      <c r="F396" t="s">
        <v>86</v>
      </c>
      <c r="G396" s="39" t="s">
        <v>1333</v>
      </c>
      <c r="H396" s="5"/>
      <c r="I396" s="39">
        <v>1</v>
      </c>
      <c r="J396" s="146"/>
      <c r="K396" s="39">
        <v>1</v>
      </c>
      <c r="L396" s="39"/>
      <c r="M396" s="20"/>
      <c r="N396" s="146"/>
      <c r="O396" s="39" t="s">
        <v>116</v>
      </c>
      <c r="P396" s="39" t="s">
        <v>73</v>
      </c>
      <c r="Q396" s="39"/>
      <c r="CA396" s="145"/>
      <c r="CB396" s="147"/>
      <c r="CD396" s="18"/>
      <c r="CG396" s="39"/>
      <c r="CH396" s="5"/>
      <c r="CI396" s="39"/>
      <c r="CJ396" s="146"/>
      <c r="CK396" s="39"/>
      <c r="CL396" s="39"/>
      <c r="CM396" s="20"/>
      <c r="CN396" s="146"/>
      <c r="CO396" s="39"/>
      <c r="CP396" s="39"/>
      <c r="CQ396" s="39"/>
    </row>
    <row r="397" spans="1:95">
      <c r="A397" s="145">
        <v>392</v>
      </c>
      <c r="B397" s="147">
        <v>44174</v>
      </c>
      <c r="C397" t="s">
        <v>105</v>
      </c>
      <c r="D397" s="18" t="s">
        <v>1334</v>
      </c>
      <c r="E397" t="s">
        <v>23</v>
      </c>
      <c r="F397" t="s">
        <v>86</v>
      </c>
      <c r="G397" s="39" t="s">
        <v>1335</v>
      </c>
      <c r="H397" s="5"/>
      <c r="I397" s="39">
        <v>1</v>
      </c>
      <c r="J397" s="146"/>
      <c r="K397" s="39">
        <v>1</v>
      </c>
      <c r="L397" s="39"/>
      <c r="M397" s="20"/>
      <c r="N397" s="146"/>
      <c r="O397" s="39" t="s">
        <v>116</v>
      </c>
      <c r="P397" s="39" t="s">
        <v>73</v>
      </c>
      <c r="Q397" s="39"/>
      <c r="CA397" s="145"/>
      <c r="CB397" s="147"/>
      <c r="CD397" s="18"/>
      <c r="CG397" s="39"/>
      <c r="CH397" s="5"/>
      <c r="CI397" s="39"/>
      <c r="CJ397" s="146"/>
      <c r="CK397" s="39"/>
      <c r="CL397" s="39"/>
      <c r="CM397" s="20"/>
      <c r="CN397" s="146"/>
      <c r="CO397" s="39"/>
      <c r="CP397" s="39"/>
      <c r="CQ397" s="39"/>
    </row>
    <row r="398" spans="1:95">
      <c r="A398" s="145">
        <v>393</v>
      </c>
      <c r="B398" s="147">
        <v>44174</v>
      </c>
      <c r="C398" t="s">
        <v>109</v>
      </c>
      <c r="D398" s="18" t="s">
        <v>1336</v>
      </c>
      <c r="E398" t="s">
        <v>23</v>
      </c>
      <c r="F398" t="s">
        <v>86</v>
      </c>
      <c r="G398" s="39" t="s">
        <v>1337</v>
      </c>
      <c r="H398" s="5"/>
      <c r="J398" s="146">
        <v>1</v>
      </c>
      <c r="K398" s="39">
        <v>1</v>
      </c>
      <c r="L398" s="39"/>
      <c r="M398" s="20"/>
      <c r="N398" s="146"/>
      <c r="O398" s="39" t="s">
        <v>116</v>
      </c>
      <c r="P398" s="39" t="s">
        <v>73</v>
      </c>
      <c r="Q398" s="39"/>
      <c r="CA398" s="145"/>
      <c r="CB398" s="147"/>
      <c r="CD398" s="18"/>
      <c r="CG398" s="39"/>
      <c r="CH398" s="5"/>
      <c r="CI398" s="39"/>
      <c r="CJ398" s="146"/>
      <c r="CK398" s="39"/>
      <c r="CL398" s="39"/>
      <c r="CM398" s="20"/>
      <c r="CN398" s="146"/>
      <c r="CO398" s="39"/>
      <c r="CP398" s="39"/>
      <c r="CQ398" s="39"/>
    </row>
    <row r="399" spans="1:95">
      <c r="A399" s="145">
        <v>394</v>
      </c>
      <c r="B399" s="147">
        <v>44174</v>
      </c>
      <c r="C399" t="s">
        <v>876</v>
      </c>
      <c r="D399" s="18" t="s">
        <v>916</v>
      </c>
      <c r="E399" t="s">
        <v>23</v>
      </c>
      <c r="F399" t="s">
        <v>745</v>
      </c>
      <c r="G399" s="39" t="s">
        <v>1338</v>
      </c>
      <c r="H399" s="5"/>
      <c r="J399" s="146">
        <v>1</v>
      </c>
      <c r="K399" s="39">
        <v>1</v>
      </c>
      <c r="L399" s="39"/>
      <c r="M399" s="20"/>
      <c r="N399" s="146"/>
      <c r="O399" s="39" t="s">
        <v>116</v>
      </c>
      <c r="P399" s="39" t="s">
        <v>73</v>
      </c>
      <c r="Q399" s="39"/>
      <c r="CA399" s="145"/>
      <c r="CB399" s="147"/>
      <c r="CD399" s="18"/>
      <c r="CG399" s="39"/>
      <c r="CH399" s="5"/>
      <c r="CI399" s="39"/>
      <c r="CJ399" s="146"/>
      <c r="CK399" s="39"/>
      <c r="CL399" s="39"/>
      <c r="CM399" s="20"/>
      <c r="CN399" s="146"/>
      <c r="CO399" s="39"/>
      <c r="CP399" s="39"/>
      <c r="CQ399" s="39"/>
    </row>
    <row r="400" spans="1:95">
      <c r="A400" s="145">
        <v>395</v>
      </c>
      <c r="B400" s="147">
        <v>44174</v>
      </c>
      <c r="C400" t="s">
        <v>111</v>
      </c>
      <c r="D400" s="18" t="s">
        <v>1339</v>
      </c>
      <c r="E400" t="s">
        <v>23</v>
      </c>
      <c r="F400" t="s">
        <v>86</v>
      </c>
      <c r="G400" s="39" t="s">
        <v>1340</v>
      </c>
      <c r="H400" s="5"/>
      <c r="J400" s="146">
        <v>1</v>
      </c>
      <c r="K400" s="39">
        <v>1</v>
      </c>
      <c r="L400" s="39"/>
      <c r="M400" s="20"/>
      <c r="N400" s="146"/>
      <c r="O400" s="39" t="s">
        <v>116</v>
      </c>
      <c r="P400" s="39" t="s">
        <v>73</v>
      </c>
      <c r="Q400" s="39"/>
      <c r="CA400" s="145"/>
      <c r="CB400" s="147"/>
      <c r="CD400" s="18"/>
      <c r="CG400" s="39"/>
      <c r="CH400" s="5"/>
      <c r="CI400" s="39"/>
      <c r="CJ400" s="146"/>
      <c r="CK400" s="39"/>
      <c r="CL400" s="39"/>
      <c r="CM400" s="20"/>
      <c r="CN400" s="146"/>
      <c r="CO400" s="39"/>
      <c r="CP400" s="39"/>
      <c r="CQ400" s="39"/>
    </row>
    <row r="401" spans="1:95">
      <c r="A401" s="145">
        <v>396</v>
      </c>
      <c r="B401" s="147">
        <v>44175</v>
      </c>
      <c r="C401" t="s">
        <v>105</v>
      </c>
      <c r="D401" s="18" t="s">
        <v>1334</v>
      </c>
      <c r="E401" t="s">
        <v>23</v>
      </c>
      <c r="F401" t="s">
        <v>86</v>
      </c>
      <c r="G401" s="39" t="s">
        <v>1341</v>
      </c>
      <c r="H401" s="5"/>
      <c r="I401" s="39">
        <v>1</v>
      </c>
      <c r="J401" s="146"/>
      <c r="K401" s="39">
        <v>1</v>
      </c>
      <c r="L401" s="39"/>
      <c r="M401" s="20"/>
      <c r="N401" s="146"/>
      <c r="O401" s="39" t="s">
        <v>116</v>
      </c>
      <c r="P401" s="39" t="s">
        <v>73</v>
      </c>
      <c r="Q401" s="39"/>
      <c r="CA401" s="145"/>
      <c r="CB401" s="147"/>
      <c r="CD401" s="18"/>
      <c r="CG401" s="39"/>
      <c r="CH401" s="5"/>
      <c r="CI401" s="39"/>
      <c r="CJ401" s="146"/>
      <c r="CK401" s="39"/>
      <c r="CL401" s="39"/>
      <c r="CM401" s="20"/>
      <c r="CN401" s="146"/>
      <c r="CO401" s="39"/>
      <c r="CP401" s="39"/>
      <c r="CQ401" s="39"/>
    </row>
    <row r="402" spans="1:95">
      <c r="A402" s="145">
        <v>397</v>
      </c>
      <c r="B402" s="147">
        <v>44175</v>
      </c>
      <c r="C402" t="s">
        <v>105</v>
      </c>
      <c r="D402" s="18" t="s">
        <v>1332</v>
      </c>
      <c r="E402" t="s">
        <v>23</v>
      </c>
      <c r="F402" t="s">
        <v>86</v>
      </c>
      <c r="G402" s="39" t="s">
        <v>1342</v>
      </c>
      <c r="H402" s="5"/>
      <c r="I402" s="39">
        <v>1</v>
      </c>
      <c r="J402" s="146"/>
      <c r="K402" s="39">
        <v>1</v>
      </c>
      <c r="L402" s="39"/>
      <c r="M402" s="20"/>
      <c r="N402" s="146"/>
      <c r="O402" s="39" t="s">
        <v>116</v>
      </c>
      <c r="P402" s="39" t="s">
        <v>73</v>
      </c>
      <c r="Q402" s="39"/>
      <c r="CA402" s="145"/>
      <c r="CB402" s="147"/>
      <c r="CD402" s="18"/>
      <c r="CG402" s="39"/>
      <c r="CH402" s="5"/>
      <c r="CI402" s="39"/>
      <c r="CJ402" s="146"/>
      <c r="CK402" s="39"/>
      <c r="CL402" s="39"/>
      <c r="CM402" s="20"/>
      <c r="CN402" s="146"/>
      <c r="CO402" s="39"/>
      <c r="CP402" s="39"/>
      <c r="CQ402" s="39"/>
    </row>
    <row r="403" spans="1:95">
      <c r="A403" s="145">
        <v>398</v>
      </c>
      <c r="B403" s="147">
        <v>44175</v>
      </c>
      <c r="C403" t="s">
        <v>105</v>
      </c>
      <c r="D403" s="18" t="s">
        <v>811</v>
      </c>
      <c r="E403" t="s">
        <v>23</v>
      </c>
      <c r="F403" t="s">
        <v>86</v>
      </c>
      <c r="G403" s="39" t="s">
        <v>1343</v>
      </c>
      <c r="H403" s="5"/>
      <c r="I403" s="39">
        <v>1</v>
      </c>
      <c r="J403" s="146"/>
      <c r="L403" s="39"/>
      <c r="M403" s="20">
        <v>1</v>
      </c>
      <c r="N403" s="146"/>
      <c r="O403" s="39" t="s">
        <v>116</v>
      </c>
      <c r="P403" s="39" t="s">
        <v>73</v>
      </c>
      <c r="Q403" s="39"/>
      <c r="CA403" s="145"/>
      <c r="CB403" s="147"/>
      <c r="CD403" s="18"/>
      <c r="CG403" s="39"/>
      <c r="CH403" s="5"/>
      <c r="CI403" s="39"/>
      <c r="CJ403" s="146"/>
      <c r="CK403" s="39"/>
      <c r="CL403" s="39"/>
      <c r="CM403" s="20"/>
      <c r="CN403" s="146"/>
      <c r="CO403" s="39"/>
      <c r="CP403" s="39"/>
      <c r="CQ403" s="39"/>
    </row>
    <row r="404" spans="1:95">
      <c r="A404" s="145">
        <v>399</v>
      </c>
      <c r="B404" s="147">
        <v>44175</v>
      </c>
      <c r="C404" t="s">
        <v>112</v>
      </c>
      <c r="D404" s="18" t="s">
        <v>1033</v>
      </c>
      <c r="E404" t="s">
        <v>22</v>
      </c>
      <c r="F404" t="s">
        <v>87</v>
      </c>
      <c r="G404" s="39" t="s">
        <v>1344</v>
      </c>
      <c r="H404" s="5"/>
      <c r="I404" s="39">
        <v>1</v>
      </c>
      <c r="J404" s="146"/>
      <c r="K404" s="39">
        <v>1</v>
      </c>
      <c r="L404" s="39"/>
      <c r="M404" s="20"/>
      <c r="N404" s="146"/>
      <c r="O404" s="39" t="s">
        <v>116</v>
      </c>
      <c r="P404" s="39" t="s">
        <v>73</v>
      </c>
      <c r="Q404" s="39"/>
      <c r="CA404" s="145"/>
      <c r="CB404" s="147"/>
      <c r="CD404" s="18"/>
      <c r="CG404" s="39"/>
      <c r="CH404" s="5"/>
      <c r="CI404" s="39"/>
      <c r="CJ404" s="146"/>
      <c r="CK404" s="39"/>
      <c r="CL404" s="39"/>
      <c r="CM404" s="20"/>
      <c r="CN404" s="146"/>
      <c r="CO404" s="39"/>
      <c r="CP404" s="39"/>
      <c r="CQ404" s="39"/>
    </row>
    <row r="405" spans="1:95">
      <c r="A405" s="145">
        <v>400</v>
      </c>
      <c r="B405" s="147">
        <v>44175</v>
      </c>
      <c r="C405" t="s">
        <v>111</v>
      </c>
      <c r="D405" s="18" t="s">
        <v>341</v>
      </c>
      <c r="E405" t="s">
        <v>23</v>
      </c>
      <c r="F405" t="s">
        <v>86</v>
      </c>
      <c r="G405" s="39" t="s">
        <v>1345</v>
      </c>
      <c r="H405" s="5"/>
      <c r="I405" s="39">
        <v>1</v>
      </c>
      <c r="J405" s="146"/>
      <c r="K405" s="39">
        <v>1</v>
      </c>
      <c r="L405" s="39">
        <v>1</v>
      </c>
      <c r="M405" s="20"/>
      <c r="N405" s="146"/>
      <c r="O405" s="39" t="s">
        <v>116</v>
      </c>
      <c r="P405" s="39" t="s">
        <v>73</v>
      </c>
      <c r="Q405" s="39"/>
      <c r="CA405" s="145"/>
      <c r="CB405" s="147"/>
      <c r="CD405" s="18"/>
      <c r="CG405" s="39"/>
      <c r="CH405" s="5"/>
      <c r="CI405" s="39"/>
      <c r="CJ405" s="146"/>
      <c r="CK405" s="39"/>
      <c r="CL405" s="39"/>
      <c r="CM405" s="20"/>
      <c r="CN405" s="146"/>
      <c r="CO405" s="39"/>
      <c r="CP405" s="39"/>
      <c r="CQ405" s="39"/>
    </row>
    <row r="406" spans="1:95">
      <c r="A406" s="145">
        <v>401</v>
      </c>
      <c r="B406" s="147">
        <v>44175</v>
      </c>
      <c r="C406" t="s">
        <v>111</v>
      </c>
      <c r="D406" s="18" t="s">
        <v>220</v>
      </c>
      <c r="E406" t="s">
        <v>23</v>
      </c>
      <c r="F406" t="s">
        <v>86</v>
      </c>
      <c r="G406" s="39" t="s">
        <v>1346</v>
      </c>
      <c r="H406" s="5"/>
      <c r="I406" s="39">
        <v>1</v>
      </c>
      <c r="J406" s="146"/>
      <c r="K406" s="39">
        <v>1</v>
      </c>
      <c r="L406" s="39">
        <v>1</v>
      </c>
      <c r="M406" s="20"/>
      <c r="N406" s="146"/>
      <c r="O406" s="39" t="s">
        <v>116</v>
      </c>
      <c r="P406" s="39" t="s">
        <v>73</v>
      </c>
      <c r="Q406" s="39"/>
      <c r="CA406" s="145"/>
      <c r="CB406" s="147"/>
      <c r="CD406" s="18"/>
      <c r="CG406" s="39"/>
      <c r="CH406" s="5"/>
      <c r="CI406" s="39"/>
      <c r="CJ406" s="146"/>
      <c r="CK406" s="39"/>
      <c r="CL406" s="39"/>
      <c r="CM406" s="20"/>
      <c r="CN406" s="146"/>
      <c r="CO406" s="39"/>
      <c r="CP406" s="39"/>
      <c r="CQ406" s="39"/>
    </row>
    <row r="407" spans="1:95">
      <c r="A407" s="145">
        <v>402</v>
      </c>
      <c r="B407" s="147">
        <v>44175</v>
      </c>
      <c r="C407" t="s">
        <v>99</v>
      </c>
      <c r="D407" s="18" t="s">
        <v>772</v>
      </c>
      <c r="E407" t="s">
        <v>82</v>
      </c>
      <c r="F407" t="s">
        <v>85</v>
      </c>
      <c r="G407" s="39" t="s">
        <v>1347</v>
      </c>
      <c r="H407" s="5"/>
      <c r="I407" s="39">
        <v>1</v>
      </c>
      <c r="J407" s="146"/>
      <c r="L407" s="39">
        <v>1</v>
      </c>
      <c r="M407" s="20"/>
      <c r="N407" s="146"/>
      <c r="O407" s="39" t="s">
        <v>116</v>
      </c>
      <c r="P407" s="39" t="s">
        <v>73</v>
      </c>
      <c r="Q407" s="39"/>
      <c r="CA407" s="145"/>
      <c r="CB407" s="147"/>
      <c r="CD407" s="18"/>
      <c r="CG407" s="39"/>
      <c r="CH407" s="5"/>
      <c r="CI407" s="39"/>
      <c r="CJ407" s="146"/>
      <c r="CK407" s="39"/>
      <c r="CL407" s="39"/>
      <c r="CM407" s="20"/>
      <c r="CN407" s="146"/>
      <c r="CO407" s="39"/>
      <c r="CP407" s="39"/>
      <c r="CQ407" s="39"/>
    </row>
    <row r="408" spans="1:95">
      <c r="A408" s="145">
        <v>403</v>
      </c>
      <c r="B408" s="147">
        <v>44175</v>
      </c>
      <c r="C408" t="s">
        <v>99</v>
      </c>
      <c r="D408" s="18" t="s">
        <v>793</v>
      </c>
      <c r="E408" t="s">
        <v>82</v>
      </c>
      <c r="F408" t="s">
        <v>85</v>
      </c>
      <c r="G408" s="39" t="s">
        <v>1348</v>
      </c>
      <c r="H408" s="5"/>
      <c r="I408" s="39">
        <v>1</v>
      </c>
      <c r="J408" s="146"/>
      <c r="L408" s="39">
        <v>1</v>
      </c>
      <c r="M408" s="20">
        <v>1</v>
      </c>
      <c r="N408" s="146"/>
      <c r="O408" s="39" t="s">
        <v>116</v>
      </c>
      <c r="P408" s="39" t="s">
        <v>73</v>
      </c>
      <c r="Q408" s="39"/>
      <c r="CA408" s="145"/>
      <c r="CB408" s="147"/>
      <c r="CD408" s="18"/>
      <c r="CG408" s="39"/>
      <c r="CH408" s="5"/>
      <c r="CI408" s="39"/>
      <c r="CJ408" s="146"/>
      <c r="CK408" s="39"/>
      <c r="CL408" s="39"/>
      <c r="CM408" s="20"/>
      <c r="CN408" s="146"/>
      <c r="CO408" s="39"/>
      <c r="CP408" s="39"/>
      <c r="CQ408" s="39"/>
    </row>
    <row r="409" spans="1:95">
      <c r="A409" s="145">
        <v>404</v>
      </c>
      <c r="B409" s="147">
        <v>44175</v>
      </c>
      <c r="C409" t="s">
        <v>99</v>
      </c>
      <c r="D409" s="18" t="s">
        <v>1227</v>
      </c>
      <c r="E409" t="s">
        <v>82</v>
      </c>
      <c r="F409" t="s">
        <v>85</v>
      </c>
      <c r="G409" s="39" t="s">
        <v>1349</v>
      </c>
      <c r="H409" s="5"/>
      <c r="I409" s="39">
        <v>1</v>
      </c>
      <c r="J409" s="146"/>
      <c r="L409" s="39">
        <v>1</v>
      </c>
      <c r="M409" s="20"/>
      <c r="N409" s="146"/>
      <c r="O409" s="39" t="s">
        <v>116</v>
      </c>
      <c r="P409" s="39" t="s">
        <v>73</v>
      </c>
      <c r="Q409" s="39"/>
      <c r="CA409" s="145"/>
      <c r="CB409" s="147"/>
      <c r="CD409" s="18"/>
      <c r="CG409" s="39"/>
      <c r="CH409" s="5"/>
      <c r="CI409" s="39"/>
      <c r="CJ409" s="146"/>
      <c r="CK409" s="39"/>
      <c r="CL409" s="39"/>
      <c r="CM409" s="20"/>
      <c r="CN409" s="146"/>
      <c r="CO409" s="39"/>
      <c r="CP409" s="39"/>
      <c r="CQ409" s="39"/>
    </row>
    <row r="410" spans="1:95">
      <c r="A410" s="145">
        <v>405</v>
      </c>
      <c r="B410" s="147">
        <v>44175</v>
      </c>
      <c r="C410" t="s">
        <v>99</v>
      </c>
      <c r="D410" s="18" t="s">
        <v>120</v>
      </c>
      <c r="E410" t="s">
        <v>82</v>
      </c>
      <c r="F410" t="s">
        <v>85</v>
      </c>
      <c r="G410" s="39" t="s">
        <v>1350</v>
      </c>
      <c r="H410" s="5"/>
      <c r="J410" s="146">
        <v>1</v>
      </c>
      <c r="K410" s="39">
        <v>1</v>
      </c>
      <c r="L410" s="39"/>
      <c r="M410" s="20"/>
      <c r="N410" s="146"/>
      <c r="O410" s="39" t="s">
        <v>116</v>
      </c>
      <c r="P410" s="39" t="s">
        <v>73</v>
      </c>
      <c r="Q410" s="39"/>
      <c r="CA410" s="145"/>
      <c r="CB410" s="147"/>
      <c r="CD410" s="18"/>
      <c r="CG410" s="39"/>
      <c r="CH410" s="5"/>
      <c r="CI410" s="39"/>
      <c r="CJ410" s="146"/>
      <c r="CK410" s="39"/>
      <c r="CL410" s="39"/>
      <c r="CM410" s="20"/>
      <c r="CN410" s="146"/>
      <c r="CO410" s="39"/>
      <c r="CP410" s="39"/>
      <c r="CQ410" s="39"/>
    </row>
    <row r="411" spans="1:95">
      <c r="A411" s="145">
        <v>406</v>
      </c>
      <c r="B411" s="147">
        <v>44175</v>
      </c>
      <c r="C411" t="s">
        <v>99</v>
      </c>
      <c r="D411" s="18" t="s">
        <v>210</v>
      </c>
      <c r="E411" t="s">
        <v>82</v>
      </c>
      <c r="F411" t="s">
        <v>85</v>
      </c>
      <c r="G411" s="39" t="s">
        <v>957</v>
      </c>
      <c r="H411" s="5"/>
      <c r="J411" s="146">
        <v>1</v>
      </c>
      <c r="K411" s="39">
        <v>1</v>
      </c>
      <c r="L411" s="39"/>
      <c r="M411" s="20"/>
      <c r="N411" s="146"/>
      <c r="O411" s="39" t="s">
        <v>116</v>
      </c>
      <c r="P411" s="39" t="s">
        <v>73</v>
      </c>
      <c r="Q411" s="39"/>
      <c r="CA411" s="145"/>
      <c r="CB411" s="147"/>
      <c r="CD411" s="18"/>
      <c r="CG411" s="39"/>
      <c r="CH411" s="5"/>
      <c r="CI411" s="39"/>
      <c r="CJ411" s="146"/>
      <c r="CK411" s="39"/>
      <c r="CL411" s="39"/>
      <c r="CM411" s="20"/>
      <c r="CN411" s="146"/>
      <c r="CO411" s="39"/>
      <c r="CP411" s="39"/>
      <c r="CQ411" s="39"/>
    </row>
    <row r="412" spans="1:95">
      <c r="A412" s="145">
        <v>407</v>
      </c>
      <c r="B412" s="147">
        <v>44175</v>
      </c>
      <c r="C412" t="s">
        <v>99</v>
      </c>
      <c r="D412" s="18" t="s">
        <v>1290</v>
      </c>
      <c r="E412" t="s">
        <v>82</v>
      </c>
      <c r="F412" t="s">
        <v>85</v>
      </c>
      <c r="G412" s="39" t="s">
        <v>1351</v>
      </c>
      <c r="H412" s="5"/>
      <c r="J412" s="146">
        <v>1</v>
      </c>
      <c r="L412" s="39">
        <v>1</v>
      </c>
      <c r="M412" s="20"/>
      <c r="N412" s="146"/>
      <c r="O412" s="39" t="s">
        <v>116</v>
      </c>
      <c r="P412" s="39" t="s">
        <v>73</v>
      </c>
      <c r="Q412" s="39"/>
      <c r="CA412" s="145"/>
      <c r="CB412" s="147"/>
      <c r="CD412" s="18"/>
      <c r="CG412" s="39"/>
      <c r="CH412" s="5"/>
      <c r="CI412" s="39"/>
      <c r="CJ412" s="146"/>
      <c r="CK412" s="39"/>
      <c r="CL412" s="39"/>
      <c r="CM412" s="20"/>
      <c r="CN412" s="146"/>
      <c r="CO412" s="39"/>
      <c r="CP412" s="39"/>
      <c r="CQ412" s="39"/>
    </row>
    <row r="413" spans="1:95">
      <c r="A413" s="145">
        <v>408</v>
      </c>
      <c r="B413" s="147">
        <v>44176</v>
      </c>
      <c r="C413" t="s">
        <v>103</v>
      </c>
      <c r="D413" s="18" t="s">
        <v>322</v>
      </c>
      <c r="E413" t="s">
        <v>23</v>
      </c>
      <c r="F413" t="s">
        <v>86</v>
      </c>
      <c r="G413" s="39" t="s">
        <v>1353</v>
      </c>
      <c r="H413" s="5">
        <v>1</v>
      </c>
      <c r="J413" s="146"/>
      <c r="K413" s="39">
        <v>1</v>
      </c>
      <c r="L413" s="39"/>
      <c r="M413" s="20"/>
      <c r="N413" s="146"/>
      <c r="O413" s="39" t="s">
        <v>116</v>
      </c>
      <c r="P413" s="39" t="s">
        <v>73</v>
      </c>
      <c r="Q413" s="39"/>
      <c r="CA413" s="145"/>
      <c r="CB413" s="147"/>
      <c r="CD413" s="18"/>
      <c r="CG413" s="39"/>
      <c r="CH413" s="5"/>
      <c r="CI413" s="39"/>
      <c r="CJ413" s="146"/>
      <c r="CK413" s="39"/>
      <c r="CL413" s="39"/>
      <c r="CM413" s="20"/>
      <c r="CN413" s="146"/>
      <c r="CO413" s="39"/>
      <c r="CP413" s="39"/>
      <c r="CQ413" s="39"/>
    </row>
    <row r="414" spans="1:95">
      <c r="A414" s="145">
        <v>409</v>
      </c>
      <c r="B414" s="147">
        <v>44176</v>
      </c>
      <c r="C414" t="s">
        <v>110</v>
      </c>
      <c r="D414" s="18" t="s">
        <v>465</v>
      </c>
      <c r="E414" t="s">
        <v>23</v>
      </c>
      <c r="F414" t="s">
        <v>86</v>
      </c>
      <c r="G414" s="39" t="s">
        <v>1354</v>
      </c>
      <c r="H414" s="5"/>
      <c r="I414" s="39">
        <v>1</v>
      </c>
      <c r="J414" s="146"/>
      <c r="K414" s="39">
        <v>1</v>
      </c>
      <c r="L414" s="39"/>
      <c r="M414" s="20"/>
      <c r="N414" s="146"/>
      <c r="O414" s="39" t="s">
        <v>116</v>
      </c>
      <c r="P414" s="39" t="s">
        <v>73</v>
      </c>
      <c r="Q414" s="39"/>
      <c r="CA414" s="145"/>
      <c r="CB414" s="147"/>
      <c r="CD414" s="18"/>
      <c r="CG414" s="39"/>
      <c r="CH414" s="5"/>
      <c r="CI414" s="39"/>
      <c r="CJ414" s="146"/>
      <c r="CK414" s="39"/>
      <c r="CL414" s="39"/>
      <c r="CM414" s="20"/>
      <c r="CN414" s="146"/>
      <c r="CO414" s="39"/>
      <c r="CP414" s="39"/>
      <c r="CQ414" s="39"/>
    </row>
    <row r="415" spans="1:95">
      <c r="A415" s="145">
        <v>410</v>
      </c>
      <c r="B415" s="147">
        <v>44176</v>
      </c>
      <c r="C415" t="s">
        <v>108</v>
      </c>
      <c r="D415" s="18" t="s">
        <v>1162</v>
      </c>
      <c r="E415" t="s">
        <v>23</v>
      </c>
      <c r="F415" t="s">
        <v>86</v>
      </c>
      <c r="G415" s="39" t="s">
        <v>1355</v>
      </c>
      <c r="H415" s="5"/>
      <c r="I415" s="39">
        <v>1</v>
      </c>
      <c r="J415" s="146"/>
      <c r="K415" s="39">
        <v>1</v>
      </c>
      <c r="L415" s="39"/>
      <c r="M415" s="20"/>
      <c r="N415" s="146"/>
      <c r="O415" s="39" t="s">
        <v>116</v>
      </c>
      <c r="P415" s="39" t="s">
        <v>73</v>
      </c>
      <c r="Q415" s="39"/>
      <c r="CA415" s="145"/>
      <c r="CB415" s="147"/>
      <c r="CD415" s="18"/>
      <c r="CG415" s="39"/>
      <c r="CH415" s="5"/>
      <c r="CI415" s="39"/>
      <c r="CJ415" s="146"/>
      <c r="CK415" s="39"/>
      <c r="CL415" s="39"/>
      <c r="CM415" s="20"/>
      <c r="CN415" s="146"/>
      <c r="CO415" s="39"/>
      <c r="CP415" s="39"/>
      <c r="CQ415" s="39"/>
    </row>
    <row r="416" spans="1:95">
      <c r="A416" s="145">
        <v>411</v>
      </c>
      <c r="B416" s="147">
        <v>44176</v>
      </c>
      <c r="C416" t="s">
        <v>73</v>
      </c>
      <c r="D416" s="18" t="s">
        <v>907</v>
      </c>
      <c r="E416" t="s">
        <v>73</v>
      </c>
      <c r="F416" t="s">
        <v>73</v>
      </c>
      <c r="G416" s="39" t="s">
        <v>1356</v>
      </c>
      <c r="H416" s="5"/>
      <c r="I416" s="39">
        <v>1</v>
      </c>
      <c r="J416" s="146"/>
      <c r="K416" s="39">
        <v>1</v>
      </c>
      <c r="L416" s="39"/>
      <c r="M416" s="20"/>
      <c r="N416" s="146"/>
      <c r="O416" s="39" t="s">
        <v>1</v>
      </c>
      <c r="P416" s="39" t="s">
        <v>73</v>
      </c>
      <c r="Q416" s="39"/>
      <c r="CA416" s="145"/>
      <c r="CB416" s="147"/>
      <c r="CD416" s="18"/>
      <c r="CG416" s="39"/>
      <c r="CH416" s="5"/>
      <c r="CI416" s="39"/>
      <c r="CJ416" s="146"/>
      <c r="CK416" s="39"/>
      <c r="CL416" s="39"/>
      <c r="CM416" s="20"/>
      <c r="CN416" s="146"/>
      <c r="CO416" s="39"/>
      <c r="CP416" s="39"/>
      <c r="CQ416" s="39"/>
    </row>
    <row r="417" spans="1:95">
      <c r="A417" s="145">
        <v>412</v>
      </c>
      <c r="B417" s="147">
        <v>44176</v>
      </c>
      <c r="C417" t="s">
        <v>109</v>
      </c>
      <c r="D417" s="18" t="s">
        <v>790</v>
      </c>
      <c r="E417" t="s">
        <v>23</v>
      </c>
      <c r="F417" t="s">
        <v>86</v>
      </c>
      <c r="G417" s="39" t="s">
        <v>1357</v>
      </c>
      <c r="H417" s="5"/>
      <c r="I417" s="39">
        <v>1</v>
      </c>
      <c r="J417" s="146"/>
      <c r="L417" s="39">
        <v>1</v>
      </c>
      <c r="M417" s="20"/>
      <c r="N417" s="146"/>
      <c r="O417" s="39" t="s">
        <v>74</v>
      </c>
      <c r="P417" s="39" t="s">
        <v>73</v>
      </c>
      <c r="Q417" s="39"/>
      <c r="CA417" s="145"/>
      <c r="CB417" s="147"/>
      <c r="CD417" s="18"/>
      <c r="CG417" s="39"/>
      <c r="CH417" s="5"/>
      <c r="CI417" s="39"/>
      <c r="CJ417" s="146"/>
      <c r="CK417" s="39"/>
      <c r="CL417" s="39"/>
      <c r="CM417" s="20"/>
      <c r="CN417" s="146"/>
      <c r="CO417" s="39"/>
      <c r="CP417" s="39"/>
      <c r="CQ417" s="39"/>
    </row>
    <row r="418" spans="1:95">
      <c r="A418" s="145">
        <v>413</v>
      </c>
      <c r="B418" s="147">
        <v>44176</v>
      </c>
      <c r="C418" t="s">
        <v>111</v>
      </c>
      <c r="D418" s="18" t="s">
        <v>278</v>
      </c>
      <c r="E418" t="s">
        <v>23</v>
      </c>
      <c r="F418" t="s">
        <v>86</v>
      </c>
      <c r="G418" s="39" t="s">
        <v>1358</v>
      </c>
      <c r="H418" s="5"/>
      <c r="I418" s="39">
        <v>1</v>
      </c>
      <c r="J418" s="146"/>
      <c r="K418" s="39">
        <v>1</v>
      </c>
      <c r="L418" s="39"/>
      <c r="M418" s="20"/>
      <c r="N418" s="146"/>
      <c r="O418" s="39" t="s">
        <v>74</v>
      </c>
      <c r="P418" s="39" t="s">
        <v>73</v>
      </c>
      <c r="Q418" s="39"/>
      <c r="CA418" s="145"/>
      <c r="CB418" s="147"/>
      <c r="CD418" s="18"/>
      <c r="CG418" s="39"/>
      <c r="CH418" s="5"/>
      <c r="CI418" s="39"/>
      <c r="CJ418" s="146"/>
      <c r="CK418" s="39"/>
      <c r="CL418" s="39"/>
      <c r="CM418" s="20"/>
      <c r="CN418" s="146"/>
      <c r="CO418" s="39"/>
      <c r="CP418" s="39"/>
      <c r="CQ418" s="39"/>
    </row>
    <row r="419" spans="1:95">
      <c r="A419" s="145">
        <v>414</v>
      </c>
      <c r="B419" s="147">
        <v>44176</v>
      </c>
      <c r="C419" t="s">
        <v>105</v>
      </c>
      <c r="D419" s="18" t="s">
        <v>1332</v>
      </c>
      <c r="E419" t="s">
        <v>23</v>
      </c>
      <c r="F419" t="s">
        <v>86</v>
      </c>
      <c r="G419" s="39" t="s">
        <v>1359</v>
      </c>
      <c r="H419" s="5"/>
      <c r="I419" s="39">
        <v>1</v>
      </c>
      <c r="J419" s="146"/>
      <c r="K419" s="39">
        <v>1</v>
      </c>
      <c r="L419" s="39"/>
      <c r="M419" s="20"/>
      <c r="N419" s="146"/>
      <c r="O419" s="39" t="s">
        <v>74</v>
      </c>
      <c r="P419" s="39" t="s">
        <v>73</v>
      </c>
      <c r="Q419" s="39"/>
      <c r="CA419" s="145"/>
      <c r="CB419" s="147"/>
      <c r="CD419" s="18"/>
      <c r="CG419" s="39"/>
      <c r="CH419" s="5"/>
      <c r="CI419" s="39"/>
      <c r="CJ419" s="146"/>
      <c r="CK419" s="39"/>
      <c r="CL419" s="39"/>
      <c r="CM419" s="20"/>
      <c r="CN419" s="146"/>
      <c r="CO419" s="39"/>
      <c r="CP419" s="39"/>
      <c r="CQ419" s="39"/>
    </row>
    <row r="420" spans="1:95">
      <c r="A420" s="145">
        <v>415</v>
      </c>
      <c r="B420" s="147">
        <v>44176</v>
      </c>
      <c r="C420" t="s">
        <v>105</v>
      </c>
      <c r="D420" s="18" t="s">
        <v>1334</v>
      </c>
      <c r="E420" t="s">
        <v>23</v>
      </c>
      <c r="F420" t="s">
        <v>86</v>
      </c>
      <c r="G420" s="39" t="s">
        <v>1360</v>
      </c>
      <c r="H420" s="5"/>
      <c r="I420" s="39">
        <v>1</v>
      </c>
      <c r="J420" s="146"/>
      <c r="K420" s="39">
        <v>1</v>
      </c>
      <c r="L420" s="39"/>
      <c r="M420" s="20"/>
      <c r="N420" s="146"/>
      <c r="O420" s="39" t="s">
        <v>74</v>
      </c>
      <c r="P420" s="39" t="s">
        <v>73</v>
      </c>
      <c r="Q420" s="39"/>
      <c r="CA420" s="145"/>
      <c r="CB420" s="147"/>
      <c r="CD420" s="18"/>
      <c r="CG420" s="39"/>
      <c r="CH420" s="5"/>
      <c r="CI420" s="39"/>
      <c r="CJ420" s="146"/>
      <c r="CK420" s="39"/>
      <c r="CL420" s="39"/>
      <c r="CM420" s="20"/>
      <c r="CN420" s="146"/>
      <c r="CO420" s="39"/>
      <c r="CP420" s="39"/>
      <c r="CQ420" s="39"/>
    </row>
    <row r="421" spans="1:95">
      <c r="A421" s="145">
        <v>416</v>
      </c>
      <c r="B421" s="147">
        <v>44176</v>
      </c>
      <c r="C421" t="s">
        <v>99</v>
      </c>
      <c r="D421" s="18" t="s">
        <v>1227</v>
      </c>
      <c r="E421" t="s">
        <v>82</v>
      </c>
      <c r="F421" t="s">
        <v>85</v>
      </c>
      <c r="G421" s="39" t="s">
        <v>1361</v>
      </c>
      <c r="H421" s="5"/>
      <c r="I421" s="39">
        <v>1</v>
      </c>
      <c r="J421" s="146"/>
      <c r="L421" s="39">
        <v>1</v>
      </c>
      <c r="M421" s="20"/>
      <c r="N421" s="146"/>
      <c r="O421" s="39" t="s">
        <v>74</v>
      </c>
      <c r="P421" s="39" t="s">
        <v>73</v>
      </c>
      <c r="Q421" s="39"/>
      <c r="CA421" s="145"/>
      <c r="CB421" s="147"/>
      <c r="CD421" s="18"/>
      <c r="CG421" s="39"/>
      <c r="CH421" s="5"/>
      <c r="CI421" s="39"/>
      <c r="CJ421" s="146"/>
      <c r="CK421" s="39"/>
      <c r="CL421" s="39"/>
      <c r="CM421" s="20"/>
      <c r="CN421" s="146"/>
      <c r="CO421" s="39"/>
      <c r="CP421" s="39"/>
      <c r="CQ421" s="39"/>
    </row>
    <row r="422" spans="1:95">
      <c r="A422" s="145">
        <v>417</v>
      </c>
      <c r="B422" s="147">
        <v>44176</v>
      </c>
      <c r="C422" t="s">
        <v>111</v>
      </c>
      <c r="D422" s="18" t="s">
        <v>220</v>
      </c>
      <c r="E422" t="s">
        <v>23</v>
      </c>
      <c r="F422" t="s">
        <v>86</v>
      </c>
      <c r="G422" s="39" t="s">
        <v>1362</v>
      </c>
      <c r="H422" s="5"/>
      <c r="I422" s="39">
        <v>1</v>
      </c>
      <c r="J422" s="146"/>
      <c r="K422" s="39">
        <v>1</v>
      </c>
      <c r="L422" s="39">
        <v>1</v>
      </c>
      <c r="M422" s="20"/>
      <c r="N422" s="146"/>
      <c r="O422" s="39" t="s">
        <v>74</v>
      </c>
      <c r="P422" s="39" t="s">
        <v>73</v>
      </c>
      <c r="Q422" s="39"/>
      <c r="CA422" s="145"/>
      <c r="CB422" s="147"/>
      <c r="CD422" s="18"/>
      <c r="CG422" s="39"/>
      <c r="CH422" s="5"/>
      <c r="CI422" s="39"/>
      <c r="CJ422" s="146"/>
      <c r="CK422" s="39"/>
      <c r="CL422" s="39"/>
      <c r="CM422" s="20"/>
      <c r="CN422" s="146"/>
      <c r="CO422" s="39"/>
      <c r="CP422" s="39"/>
      <c r="CQ422" s="39"/>
    </row>
    <row r="423" spans="1:95">
      <c r="A423" s="145">
        <v>418</v>
      </c>
      <c r="B423" s="147">
        <v>44176</v>
      </c>
      <c r="C423" t="s">
        <v>99</v>
      </c>
      <c r="D423" s="18" t="s">
        <v>793</v>
      </c>
      <c r="E423" t="s">
        <v>82</v>
      </c>
      <c r="F423" t="s">
        <v>85</v>
      </c>
      <c r="G423" s="39" t="s">
        <v>1363</v>
      </c>
      <c r="H423" s="5"/>
      <c r="I423" s="39">
        <v>1</v>
      </c>
      <c r="J423" s="146"/>
      <c r="L423" s="39">
        <v>1</v>
      </c>
      <c r="M423" s="20"/>
      <c r="N423" s="146"/>
      <c r="O423" s="39" t="s">
        <v>116</v>
      </c>
      <c r="P423" s="39" t="s">
        <v>73</v>
      </c>
      <c r="Q423" s="39"/>
      <c r="CA423" s="145"/>
      <c r="CB423" s="147"/>
      <c r="CD423" s="18"/>
      <c r="CG423" s="39"/>
      <c r="CH423" s="5"/>
      <c r="CI423" s="39"/>
      <c r="CJ423" s="146"/>
      <c r="CK423" s="39"/>
      <c r="CL423" s="39"/>
      <c r="CM423" s="20"/>
      <c r="CN423" s="146"/>
      <c r="CO423" s="39"/>
      <c r="CP423" s="39"/>
      <c r="CQ423" s="39"/>
    </row>
    <row r="424" spans="1:95">
      <c r="A424" s="145">
        <v>419</v>
      </c>
      <c r="B424" s="147">
        <v>44176</v>
      </c>
      <c r="C424" t="s">
        <v>99</v>
      </c>
      <c r="D424" s="18" t="s">
        <v>1364</v>
      </c>
      <c r="E424" t="s">
        <v>82</v>
      </c>
      <c r="F424" t="s">
        <v>85</v>
      </c>
      <c r="G424" s="39" t="s">
        <v>1365</v>
      </c>
      <c r="H424" s="5"/>
      <c r="I424" s="39">
        <v>1</v>
      </c>
      <c r="J424" s="146"/>
      <c r="L424" s="39">
        <v>1</v>
      </c>
      <c r="M424" s="20"/>
      <c r="N424" s="146"/>
      <c r="O424" s="39" t="s">
        <v>116</v>
      </c>
      <c r="P424" s="39" t="s">
        <v>73</v>
      </c>
      <c r="Q424" s="39"/>
      <c r="CA424" s="145"/>
      <c r="CB424" s="147"/>
      <c r="CD424" s="18"/>
      <c r="CG424" s="39"/>
      <c r="CH424" s="5"/>
      <c r="CI424" s="39"/>
      <c r="CJ424" s="146"/>
      <c r="CK424" s="39"/>
      <c r="CL424" s="39"/>
      <c r="CM424" s="20"/>
      <c r="CN424" s="146"/>
      <c r="CO424" s="39"/>
      <c r="CP424" s="39"/>
      <c r="CQ424" s="39"/>
    </row>
    <row r="425" spans="1:95">
      <c r="A425" s="145">
        <v>420</v>
      </c>
      <c r="B425" s="147">
        <v>44176</v>
      </c>
      <c r="C425" t="s">
        <v>109</v>
      </c>
      <c r="D425" s="18" t="s">
        <v>1144</v>
      </c>
      <c r="E425" t="s">
        <v>23</v>
      </c>
      <c r="F425" t="s">
        <v>86</v>
      </c>
      <c r="G425" s="39" t="s">
        <v>1366</v>
      </c>
      <c r="H425" s="5"/>
      <c r="J425" s="146">
        <v>1</v>
      </c>
      <c r="L425" s="39">
        <v>1</v>
      </c>
      <c r="M425" s="20"/>
      <c r="N425" s="146"/>
      <c r="O425" s="39" t="s">
        <v>116</v>
      </c>
      <c r="P425" s="39" t="s">
        <v>73</v>
      </c>
      <c r="Q425" s="39"/>
      <c r="CA425" s="145"/>
      <c r="CB425" s="147"/>
      <c r="CD425" s="18"/>
      <c r="CG425" s="39"/>
      <c r="CH425" s="5"/>
      <c r="CI425" s="39"/>
      <c r="CJ425" s="146"/>
      <c r="CK425" s="39"/>
      <c r="CL425" s="39"/>
      <c r="CM425" s="20"/>
      <c r="CN425" s="146"/>
      <c r="CO425" s="39"/>
      <c r="CP425" s="39"/>
      <c r="CQ425" s="39"/>
    </row>
    <row r="426" spans="1:95">
      <c r="A426" s="145">
        <v>421</v>
      </c>
      <c r="B426" s="147">
        <v>44176</v>
      </c>
      <c r="C426" t="s">
        <v>99</v>
      </c>
      <c r="D426" s="18" t="s">
        <v>772</v>
      </c>
      <c r="E426" t="s">
        <v>82</v>
      </c>
      <c r="F426" t="s">
        <v>85</v>
      </c>
      <c r="G426" s="39" t="s">
        <v>1367</v>
      </c>
      <c r="H426" s="5"/>
      <c r="J426" s="146">
        <v>1</v>
      </c>
      <c r="L426" s="39">
        <v>1</v>
      </c>
      <c r="M426" s="20"/>
      <c r="N426" s="146"/>
      <c r="O426" s="39" t="s">
        <v>116</v>
      </c>
      <c r="P426" s="39" t="s">
        <v>73</v>
      </c>
      <c r="Q426" s="39"/>
      <c r="CA426" s="145"/>
      <c r="CB426" s="147"/>
      <c r="CD426" s="18"/>
      <c r="CG426" s="39"/>
      <c r="CH426" s="5"/>
      <c r="CI426" s="39"/>
      <c r="CJ426" s="146"/>
      <c r="CK426" s="39"/>
      <c r="CL426" s="39"/>
      <c r="CM426" s="20"/>
      <c r="CN426" s="146"/>
      <c r="CO426" s="39"/>
      <c r="CP426" s="39"/>
      <c r="CQ426" s="39"/>
    </row>
    <row r="427" spans="1:95">
      <c r="A427" s="145">
        <v>422</v>
      </c>
      <c r="B427" s="147">
        <v>44179</v>
      </c>
      <c r="C427" t="s">
        <v>107</v>
      </c>
      <c r="D427" s="18" t="s">
        <v>456</v>
      </c>
      <c r="E427" t="s">
        <v>23</v>
      </c>
      <c r="F427" t="s">
        <v>86</v>
      </c>
      <c r="G427" s="39" t="s">
        <v>1369</v>
      </c>
      <c r="H427" s="5"/>
      <c r="I427" s="39">
        <v>1</v>
      </c>
      <c r="J427" s="146"/>
      <c r="K427" s="39">
        <v>1</v>
      </c>
      <c r="L427" s="39"/>
      <c r="M427" s="20"/>
      <c r="N427" s="146"/>
      <c r="O427" s="39" t="s">
        <v>116</v>
      </c>
      <c r="P427" s="39" t="s">
        <v>73</v>
      </c>
      <c r="Q427" s="39"/>
      <c r="CA427" s="145"/>
      <c r="CB427" s="147"/>
      <c r="CD427" s="18"/>
      <c r="CG427" s="39"/>
      <c r="CH427" s="5"/>
      <c r="CI427" s="39"/>
      <c r="CJ427" s="146"/>
      <c r="CK427" s="39"/>
      <c r="CL427" s="39"/>
      <c r="CM427" s="20"/>
      <c r="CN427" s="146"/>
      <c r="CO427" s="39"/>
      <c r="CP427" s="39"/>
      <c r="CQ427" s="39"/>
    </row>
    <row r="428" spans="1:95">
      <c r="A428" s="145">
        <v>423</v>
      </c>
      <c r="B428" s="147">
        <v>44179</v>
      </c>
      <c r="C428" t="s">
        <v>110</v>
      </c>
      <c r="D428" s="18" t="s">
        <v>632</v>
      </c>
      <c r="E428" t="s">
        <v>23</v>
      </c>
      <c r="F428" t="s">
        <v>86</v>
      </c>
      <c r="G428" s="39" t="s">
        <v>1370</v>
      </c>
      <c r="H428" s="5"/>
      <c r="I428" s="39">
        <v>1</v>
      </c>
      <c r="J428" s="146"/>
      <c r="K428" s="39">
        <v>1</v>
      </c>
      <c r="L428" s="39"/>
      <c r="M428" s="20"/>
      <c r="N428" s="146"/>
      <c r="O428" s="39" t="s">
        <v>116</v>
      </c>
      <c r="P428" s="39" t="s">
        <v>73</v>
      </c>
      <c r="Q428" s="39"/>
      <c r="CA428" s="145"/>
      <c r="CB428" s="147"/>
      <c r="CD428" s="18"/>
      <c r="CG428" s="39"/>
      <c r="CH428" s="5"/>
      <c r="CI428" s="39"/>
      <c r="CJ428" s="146"/>
      <c r="CK428" s="39"/>
      <c r="CL428" s="39"/>
      <c r="CM428" s="20"/>
      <c r="CN428" s="146"/>
      <c r="CO428" s="39"/>
      <c r="CP428" s="39"/>
      <c r="CQ428" s="39"/>
    </row>
    <row r="429" spans="1:95">
      <c r="A429" s="145">
        <v>424</v>
      </c>
      <c r="B429" s="147">
        <v>44179</v>
      </c>
      <c r="C429" t="s">
        <v>73</v>
      </c>
      <c r="D429" s="18" t="s">
        <v>907</v>
      </c>
      <c r="E429" t="s">
        <v>73</v>
      </c>
      <c r="F429" t="s">
        <v>73</v>
      </c>
      <c r="G429" s="39" t="s">
        <v>1371</v>
      </c>
      <c r="H429" s="5"/>
      <c r="I429" s="39">
        <v>1</v>
      </c>
      <c r="J429" s="146"/>
      <c r="K429" s="39">
        <v>1</v>
      </c>
      <c r="L429" s="39"/>
      <c r="M429" s="20"/>
      <c r="N429" s="146"/>
      <c r="O429" s="39" t="s">
        <v>1</v>
      </c>
      <c r="P429" s="39" t="s">
        <v>73</v>
      </c>
      <c r="Q429" s="39"/>
      <c r="CA429" s="145"/>
      <c r="CB429" s="147"/>
      <c r="CD429" s="18"/>
      <c r="CG429" s="39"/>
      <c r="CH429" s="5"/>
      <c r="CI429" s="39"/>
      <c r="CJ429" s="146"/>
      <c r="CK429" s="39"/>
      <c r="CL429" s="39"/>
      <c r="CM429" s="20"/>
      <c r="CN429" s="146"/>
      <c r="CO429" s="39"/>
      <c r="CP429" s="39"/>
      <c r="CQ429" s="39"/>
    </row>
    <row r="430" spans="1:95">
      <c r="A430" s="145">
        <v>425</v>
      </c>
      <c r="B430" s="147">
        <v>44179</v>
      </c>
      <c r="C430" t="s">
        <v>108</v>
      </c>
      <c r="D430" s="18" t="s">
        <v>1162</v>
      </c>
      <c r="E430" t="s">
        <v>23</v>
      </c>
      <c r="F430" t="s">
        <v>86</v>
      </c>
      <c r="G430" s="39" t="s">
        <v>1372</v>
      </c>
      <c r="H430" s="5"/>
      <c r="I430" s="39">
        <v>1</v>
      </c>
      <c r="J430" s="146"/>
      <c r="K430" s="39">
        <v>1</v>
      </c>
      <c r="L430" s="39"/>
      <c r="M430" s="20"/>
      <c r="N430" s="146"/>
      <c r="O430" s="39" t="s">
        <v>74</v>
      </c>
      <c r="P430" s="39" t="s">
        <v>73</v>
      </c>
      <c r="Q430" s="39"/>
      <c r="CA430" s="145"/>
      <c r="CB430" s="147"/>
      <c r="CD430" s="18"/>
      <c r="CG430" s="39"/>
      <c r="CH430" s="5"/>
      <c r="CI430" s="39"/>
      <c r="CJ430" s="146"/>
      <c r="CK430" s="39"/>
      <c r="CL430" s="39"/>
      <c r="CM430" s="20"/>
      <c r="CN430" s="146"/>
      <c r="CO430" s="39"/>
      <c r="CP430" s="39"/>
      <c r="CQ430" s="39"/>
    </row>
    <row r="431" spans="1:95">
      <c r="A431" s="145">
        <v>426</v>
      </c>
      <c r="B431" s="147">
        <v>44179</v>
      </c>
      <c r="C431" t="s">
        <v>110</v>
      </c>
      <c r="D431" s="18" t="s">
        <v>465</v>
      </c>
      <c r="E431" t="s">
        <v>23</v>
      </c>
      <c r="F431" t="s">
        <v>86</v>
      </c>
      <c r="G431" s="39" t="s">
        <v>1373</v>
      </c>
      <c r="H431" s="5"/>
      <c r="I431" s="39">
        <v>1</v>
      </c>
      <c r="J431" s="146"/>
      <c r="K431" s="39">
        <v>1</v>
      </c>
      <c r="L431" s="39"/>
      <c r="M431" s="20"/>
      <c r="N431" s="146"/>
      <c r="O431" s="39" t="s">
        <v>74</v>
      </c>
      <c r="P431" s="39" t="s">
        <v>73</v>
      </c>
      <c r="Q431" s="39"/>
      <c r="CA431" s="145"/>
      <c r="CB431" s="147"/>
      <c r="CD431" s="18"/>
      <c r="CG431" s="39"/>
      <c r="CH431" s="5"/>
      <c r="CI431" s="39"/>
      <c r="CJ431" s="146"/>
      <c r="CK431" s="39"/>
      <c r="CL431" s="39"/>
      <c r="CM431" s="20"/>
      <c r="CN431" s="146"/>
      <c r="CO431" s="39"/>
      <c r="CP431" s="39"/>
      <c r="CQ431" s="39"/>
    </row>
    <row r="432" spans="1:95">
      <c r="A432" s="145">
        <v>427</v>
      </c>
      <c r="B432" s="147">
        <v>44179</v>
      </c>
      <c r="C432" t="s">
        <v>107</v>
      </c>
      <c r="D432" s="18" t="s">
        <v>138</v>
      </c>
      <c r="E432" t="s">
        <v>23</v>
      </c>
      <c r="F432" t="s">
        <v>86</v>
      </c>
      <c r="G432" s="39" t="s">
        <v>1374</v>
      </c>
      <c r="H432" s="5"/>
      <c r="I432" s="39">
        <v>1</v>
      </c>
      <c r="J432" s="146"/>
      <c r="K432" s="39">
        <v>1</v>
      </c>
      <c r="L432" s="39">
        <v>1</v>
      </c>
      <c r="M432" s="20">
        <v>1</v>
      </c>
      <c r="N432" s="146"/>
      <c r="O432" s="39" t="s">
        <v>74</v>
      </c>
      <c r="P432" s="39" t="s">
        <v>73</v>
      </c>
      <c r="Q432" s="39"/>
      <c r="CA432" s="145"/>
      <c r="CB432" s="147"/>
      <c r="CD432" s="18"/>
      <c r="CG432" s="39"/>
      <c r="CH432" s="5"/>
      <c r="CI432" s="39"/>
      <c r="CJ432" s="146"/>
      <c r="CK432" s="39"/>
      <c r="CL432" s="39"/>
      <c r="CM432" s="20"/>
      <c r="CN432" s="146"/>
      <c r="CO432" s="39"/>
      <c r="CP432" s="39"/>
      <c r="CQ432" s="39"/>
    </row>
    <row r="433" spans="1:95">
      <c r="A433" s="145">
        <v>428</v>
      </c>
      <c r="B433" s="147">
        <v>44179</v>
      </c>
      <c r="C433" t="s">
        <v>99</v>
      </c>
      <c r="D433" s="18" t="s">
        <v>120</v>
      </c>
      <c r="E433" t="s">
        <v>82</v>
      </c>
      <c r="F433" t="s">
        <v>85</v>
      </c>
      <c r="G433" s="39" t="s">
        <v>1375</v>
      </c>
      <c r="H433" s="5"/>
      <c r="I433" s="39">
        <v>1</v>
      </c>
      <c r="J433" s="146"/>
      <c r="K433" s="39">
        <v>1</v>
      </c>
      <c r="L433" s="39"/>
      <c r="M433" s="20"/>
      <c r="N433" s="146"/>
      <c r="O433" s="39" t="s">
        <v>74</v>
      </c>
      <c r="P433" s="39" t="s">
        <v>73</v>
      </c>
      <c r="Q433" s="39"/>
      <c r="CA433" s="145"/>
      <c r="CB433" s="147"/>
      <c r="CD433" s="18"/>
      <c r="CG433" s="39"/>
      <c r="CH433" s="5"/>
      <c r="CI433" s="39"/>
      <c r="CJ433" s="146"/>
      <c r="CK433" s="39"/>
      <c r="CL433" s="39"/>
      <c r="CM433" s="20"/>
      <c r="CN433" s="146"/>
      <c r="CO433" s="39"/>
      <c r="CP433" s="39"/>
      <c r="CQ433" s="39"/>
    </row>
    <row r="434" spans="1:95">
      <c r="A434" s="145">
        <v>429</v>
      </c>
      <c r="B434" s="147">
        <v>44179</v>
      </c>
      <c r="C434" t="s">
        <v>107</v>
      </c>
      <c r="D434" s="18" t="s">
        <v>283</v>
      </c>
      <c r="E434" t="s">
        <v>23</v>
      </c>
      <c r="F434" t="s">
        <v>86</v>
      </c>
      <c r="G434" s="39" t="s">
        <v>1376</v>
      </c>
      <c r="H434" s="5"/>
      <c r="J434" s="146">
        <v>1</v>
      </c>
      <c r="K434" s="39">
        <v>1</v>
      </c>
      <c r="L434" s="39"/>
      <c r="M434" s="20"/>
      <c r="N434" s="146"/>
      <c r="O434" s="39" t="s">
        <v>74</v>
      </c>
      <c r="P434" s="39" t="s">
        <v>73</v>
      </c>
      <c r="Q434" s="39"/>
      <c r="CA434" s="145"/>
      <c r="CB434" s="147"/>
      <c r="CD434" s="18"/>
      <c r="CG434" s="39"/>
      <c r="CH434" s="5"/>
      <c r="CI434" s="39"/>
      <c r="CJ434" s="146"/>
      <c r="CK434" s="39"/>
      <c r="CL434" s="39"/>
      <c r="CM434" s="20"/>
      <c r="CN434" s="146"/>
      <c r="CO434" s="39"/>
      <c r="CP434" s="39"/>
      <c r="CQ434" s="39"/>
    </row>
    <row r="435" spans="1:95">
      <c r="A435" s="145">
        <v>430</v>
      </c>
      <c r="B435" s="147">
        <v>44179</v>
      </c>
      <c r="C435" t="s">
        <v>99</v>
      </c>
      <c r="D435" s="18" t="s">
        <v>401</v>
      </c>
      <c r="E435" t="s">
        <v>82</v>
      </c>
      <c r="F435" t="s">
        <v>85</v>
      </c>
      <c r="G435" s="39" t="s">
        <v>1377</v>
      </c>
      <c r="H435" s="5"/>
      <c r="J435" s="146">
        <v>1</v>
      </c>
      <c r="L435" s="39">
        <v>1</v>
      </c>
      <c r="M435" s="20"/>
      <c r="N435" s="146"/>
      <c r="O435" s="39" t="s">
        <v>74</v>
      </c>
      <c r="P435" s="39" t="s">
        <v>73</v>
      </c>
      <c r="Q435" s="39"/>
      <c r="CA435" s="145"/>
      <c r="CB435" s="147"/>
      <c r="CD435" s="18"/>
      <c r="CG435" s="39"/>
      <c r="CH435" s="5"/>
      <c r="CI435" s="39"/>
      <c r="CJ435" s="146"/>
      <c r="CK435" s="39"/>
      <c r="CL435" s="39"/>
      <c r="CM435" s="20"/>
      <c r="CN435" s="146"/>
      <c r="CO435" s="39"/>
      <c r="CP435" s="39"/>
      <c r="CQ435" s="39"/>
    </row>
    <row r="436" spans="1:95">
      <c r="A436" s="145">
        <v>431</v>
      </c>
      <c r="B436" s="147">
        <v>44179</v>
      </c>
      <c r="C436" t="s">
        <v>111</v>
      </c>
      <c r="D436" s="18" t="s">
        <v>220</v>
      </c>
      <c r="E436" t="s">
        <v>23</v>
      </c>
      <c r="F436" t="s">
        <v>86</v>
      </c>
      <c r="G436" s="39" t="s">
        <v>1378</v>
      </c>
      <c r="H436" s="5"/>
      <c r="J436" s="146">
        <v>1</v>
      </c>
      <c r="K436" s="39">
        <v>1</v>
      </c>
      <c r="L436" s="39"/>
      <c r="M436" s="20"/>
      <c r="N436" s="146"/>
      <c r="O436" s="39" t="s">
        <v>74</v>
      </c>
      <c r="P436" s="39" t="s">
        <v>73</v>
      </c>
      <c r="Q436" s="39"/>
      <c r="CA436" s="145"/>
      <c r="CB436" s="147"/>
      <c r="CD436" s="18"/>
      <c r="CG436" s="39"/>
      <c r="CH436" s="5"/>
      <c r="CI436" s="39"/>
      <c r="CJ436" s="146"/>
      <c r="CK436" s="39"/>
      <c r="CL436" s="39"/>
      <c r="CM436" s="20"/>
      <c r="CN436" s="146"/>
      <c r="CO436" s="39"/>
      <c r="CP436" s="39"/>
      <c r="CQ436" s="39"/>
    </row>
    <row r="437" spans="1:95">
      <c r="A437" s="145">
        <v>432</v>
      </c>
      <c r="B437" s="147">
        <v>44179</v>
      </c>
      <c r="C437" t="s">
        <v>109</v>
      </c>
      <c r="D437" s="18" t="s">
        <v>1144</v>
      </c>
      <c r="E437" t="s">
        <v>23</v>
      </c>
      <c r="F437" t="s">
        <v>86</v>
      </c>
      <c r="G437" s="39" t="s">
        <v>1379</v>
      </c>
      <c r="H437" s="5"/>
      <c r="J437" s="146">
        <v>1</v>
      </c>
      <c r="K437" s="39">
        <v>1</v>
      </c>
      <c r="L437" s="39"/>
      <c r="M437" s="20"/>
      <c r="N437" s="146"/>
      <c r="O437" s="39" t="s">
        <v>74</v>
      </c>
      <c r="P437" s="39" t="s">
        <v>73</v>
      </c>
      <c r="Q437" s="39"/>
      <c r="CA437" s="145"/>
      <c r="CB437" s="147"/>
      <c r="CD437" s="18"/>
      <c r="CG437" s="39"/>
      <c r="CH437" s="5"/>
      <c r="CI437" s="39"/>
      <c r="CJ437" s="146"/>
      <c r="CK437" s="39"/>
      <c r="CL437" s="39"/>
      <c r="CM437" s="20"/>
      <c r="CN437" s="146"/>
      <c r="CO437" s="39"/>
      <c r="CP437" s="39"/>
      <c r="CQ437" s="39"/>
    </row>
    <row r="438" spans="1:95">
      <c r="A438" s="145">
        <v>433</v>
      </c>
      <c r="B438" s="147">
        <v>44179</v>
      </c>
      <c r="C438" t="s">
        <v>111</v>
      </c>
      <c r="D438" s="18" t="s">
        <v>1380</v>
      </c>
      <c r="E438" t="s">
        <v>23</v>
      </c>
      <c r="F438" t="s">
        <v>86</v>
      </c>
      <c r="G438" s="39" t="s">
        <v>1381</v>
      </c>
      <c r="H438" s="5"/>
      <c r="J438" s="146">
        <v>1</v>
      </c>
      <c r="K438" s="39">
        <v>1</v>
      </c>
      <c r="L438" s="39">
        <v>1</v>
      </c>
      <c r="M438" s="20"/>
      <c r="N438" s="146"/>
      <c r="O438" s="39" t="s">
        <v>74</v>
      </c>
      <c r="P438" s="39" t="s">
        <v>73</v>
      </c>
      <c r="Q438" s="39"/>
      <c r="CA438" s="145"/>
      <c r="CB438" s="147"/>
      <c r="CD438" s="18"/>
      <c r="CG438" s="39"/>
      <c r="CH438" s="5"/>
      <c r="CI438" s="39"/>
      <c r="CJ438" s="146"/>
      <c r="CK438" s="39"/>
      <c r="CL438" s="39"/>
      <c r="CM438" s="20"/>
      <c r="CN438" s="146"/>
      <c r="CO438" s="39"/>
      <c r="CP438" s="39"/>
      <c r="CQ438" s="39"/>
    </row>
    <row r="439" spans="1:95">
      <c r="A439" s="145">
        <v>434</v>
      </c>
      <c r="B439" s="147">
        <v>44179</v>
      </c>
      <c r="C439" t="s">
        <v>109</v>
      </c>
      <c r="D439" s="18" t="s">
        <v>773</v>
      </c>
      <c r="E439" t="s">
        <v>23</v>
      </c>
      <c r="F439" t="s">
        <v>86</v>
      </c>
      <c r="G439" s="39" t="s">
        <v>1382</v>
      </c>
      <c r="H439" s="5"/>
      <c r="J439" s="146">
        <v>1</v>
      </c>
      <c r="L439" s="39">
        <v>1</v>
      </c>
      <c r="M439" s="20"/>
      <c r="N439" s="146"/>
      <c r="O439" s="39" t="s">
        <v>74</v>
      </c>
      <c r="P439" s="39" t="s">
        <v>73</v>
      </c>
      <c r="Q439" s="39"/>
      <c r="CA439" s="145"/>
      <c r="CB439" s="147"/>
      <c r="CD439" s="18"/>
      <c r="CG439" s="39"/>
      <c r="CH439" s="5"/>
      <c r="CI439" s="39"/>
      <c r="CJ439" s="146"/>
      <c r="CK439" s="39"/>
      <c r="CL439" s="39"/>
      <c r="CM439" s="20"/>
      <c r="CN439" s="146"/>
      <c r="CO439" s="39"/>
      <c r="CP439" s="39"/>
      <c r="CQ439" s="39"/>
    </row>
    <row r="440" spans="1:95">
      <c r="A440" s="145">
        <v>435</v>
      </c>
      <c r="B440" s="147">
        <v>44179</v>
      </c>
      <c r="C440" t="s">
        <v>744</v>
      </c>
      <c r="D440" s="18" t="s">
        <v>756</v>
      </c>
      <c r="E440" t="s">
        <v>23</v>
      </c>
      <c r="F440" t="s">
        <v>745</v>
      </c>
      <c r="G440" s="39" t="s">
        <v>1383</v>
      </c>
      <c r="H440" s="5"/>
      <c r="J440" s="146">
        <v>1</v>
      </c>
      <c r="L440" s="39"/>
      <c r="M440" s="20">
        <v>1</v>
      </c>
      <c r="N440" s="146"/>
      <c r="O440" s="39" t="s">
        <v>74</v>
      </c>
      <c r="P440" s="39" t="s">
        <v>73</v>
      </c>
      <c r="Q440" s="39"/>
      <c r="CA440" s="145"/>
      <c r="CB440" s="147"/>
      <c r="CD440" s="18"/>
      <c r="CG440" s="39"/>
      <c r="CH440" s="5"/>
      <c r="CI440" s="39"/>
      <c r="CJ440" s="146"/>
      <c r="CK440" s="39"/>
      <c r="CL440" s="39"/>
      <c r="CM440" s="20"/>
      <c r="CN440" s="146"/>
      <c r="CO440" s="39"/>
      <c r="CP440" s="39"/>
      <c r="CQ440" s="39"/>
    </row>
    <row r="441" spans="1:95">
      <c r="A441" s="145">
        <v>436</v>
      </c>
      <c r="B441" s="147">
        <v>44180</v>
      </c>
      <c r="C441" t="s">
        <v>105</v>
      </c>
      <c r="D441" s="18" t="s">
        <v>1332</v>
      </c>
      <c r="E441" t="s">
        <v>23</v>
      </c>
      <c r="F441" t="s">
        <v>86</v>
      </c>
      <c r="G441" s="39" t="s">
        <v>1385</v>
      </c>
      <c r="H441" s="5"/>
      <c r="I441" s="39">
        <v>1</v>
      </c>
      <c r="J441" s="146"/>
      <c r="K441" s="39">
        <v>1</v>
      </c>
      <c r="L441" s="39"/>
      <c r="M441" s="20"/>
      <c r="N441" s="146"/>
      <c r="O441" s="39" t="s">
        <v>116</v>
      </c>
      <c r="P441" s="39" t="s">
        <v>73</v>
      </c>
      <c r="Q441" s="39"/>
      <c r="CA441" s="145"/>
      <c r="CB441" s="147"/>
      <c r="CD441" s="18"/>
      <c r="CG441" s="39"/>
      <c r="CH441" s="5"/>
      <c r="CI441" s="39"/>
      <c r="CJ441" s="146"/>
      <c r="CK441" s="39"/>
      <c r="CL441" s="39"/>
      <c r="CM441" s="20"/>
      <c r="CN441" s="146"/>
      <c r="CO441" s="39"/>
      <c r="CP441" s="39"/>
      <c r="CQ441" s="39"/>
    </row>
    <row r="442" spans="1:95">
      <c r="A442" s="145">
        <v>437</v>
      </c>
      <c r="B442" s="147">
        <v>44180</v>
      </c>
      <c r="C442" t="s">
        <v>104</v>
      </c>
      <c r="D442" s="18" t="s">
        <v>657</v>
      </c>
      <c r="E442" t="s">
        <v>23</v>
      </c>
      <c r="F442" t="s">
        <v>86</v>
      </c>
      <c r="G442" s="39" t="s">
        <v>1386</v>
      </c>
      <c r="H442" s="5"/>
      <c r="I442" s="39">
        <v>1</v>
      </c>
      <c r="J442" s="146"/>
      <c r="K442" s="39">
        <v>1</v>
      </c>
      <c r="L442" s="39"/>
      <c r="M442" s="20"/>
      <c r="N442" s="146"/>
      <c r="O442" s="39" t="s">
        <v>116</v>
      </c>
      <c r="P442" s="39" t="s">
        <v>73</v>
      </c>
      <c r="Q442" s="39"/>
      <c r="CA442" s="145"/>
      <c r="CB442" s="147"/>
      <c r="CD442" s="18"/>
      <c r="CG442" s="39"/>
      <c r="CH442" s="5"/>
      <c r="CI442" s="39"/>
      <c r="CJ442" s="146"/>
      <c r="CK442" s="39"/>
      <c r="CL442" s="39"/>
      <c r="CM442" s="20"/>
      <c r="CN442" s="146"/>
      <c r="CO442" s="39"/>
      <c r="CP442" s="39"/>
      <c r="CQ442" s="39"/>
    </row>
    <row r="443" spans="1:95">
      <c r="A443" s="145">
        <v>438</v>
      </c>
      <c r="B443" s="147">
        <v>44180</v>
      </c>
      <c r="C443" t="s">
        <v>107</v>
      </c>
      <c r="D443" s="18" t="s">
        <v>223</v>
      </c>
      <c r="E443" t="s">
        <v>23</v>
      </c>
      <c r="F443" t="s">
        <v>86</v>
      </c>
      <c r="G443" s="39" t="s">
        <v>1387</v>
      </c>
      <c r="H443" s="5"/>
      <c r="I443" s="39">
        <v>1</v>
      </c>
      <c r="J443" s="146"/>
      <c r="L443" s="39">
        <v>1</v>
      </c>
      <c r="M443" s="20"/>
      <c r="N443" s="146"/>
      <c r="O443" s="39" t="s">
        <v>116</v>
      </c>
      <c r="P443" s="39" t="s">
        <v>73</v>
      </c>
      <c r="Q443" s="39"/>
      <c r="CA443" s="145"/>
      <c r="CB443" s="147"/>
      <c r="CD443" s="18"/>
      <c r="CG443" s="39"/>
      <c r="CH443" s="5"/>
      <c r="CI443" s="39"/>
      <c r="CJ443" s="146"/>
      <c r="CK443" s="39"/>
      <c r="CL443" s="39"/>
      <c r="CM443" s="20"/>
      <c r="CN443" s="146"/>
      <c r="CO443" s="39"/>
      <c r="CP443" s="39"/>
      <c r="CQ443" s="39"/>
    </row>
    <row r="444" spans="1:95">
      <c r="A444" s="145">
        <v>439</v>
      </c>
      <c r="B444" s="147">
        <v>44180</v>
      </c>
      <c r="C444" t="s">
        <v>105</v>
      </c>
      <c r="D444" s="18" t="s">
        <v>811</v>
      </c>
      <c r="E444" t="s">
        <v>23</v>
      </c>
      <c r="F444" t="s">
        <v>86</v>
      </c>
      <c r="G444" s="39" t="s">
        <v>1388</v>
      </c>
      <c r="H444" s="5"/>
      <c r="I444" s="39">
        <v>1</v>
      </c>
      <c r="J444" s="146"/>
      <c r="K444" s="39">
        <v>1</v>
      </c>
      <c r="L444" s="39">
        <v>1</v>
      </c>
      <c r="M444" s="20"/>
      <c r="N444" s="146"/>
      <c r="O444" s="39" t="s">
        <v>116</v>
      </c>
      <c r="P444" s="39" t="s">
        <v>73</v>
      </c>
      <c r="Q444" s="39"/>
      <c r="CA444" s="145"/>
      <c r="CB444" s="147"/>
      <c r="CD444" s="18"/>
      <c r="CG444" s="39"/>
      <c r="CH444" s="5"/>
      <c r="CI444" s="39"/>
      <c r="CJ444" s="146"/>
      <c r="CK444" s="39"/>
      <c r="CL444" s="39"/>
      <c r="CM444" s="20"/>
      <c r="CN444" s="146"/>
      <c r="CO444" s="39"/>
      <c r="CP444" s="39"/>
      <c r="CQ444" s="39"/>
    </row>
    <row r="445" spans="1:95">
      <c r="A445" s="145">
        <v>440</v>
      </c>
      <c r="B445" s="147">
        <v>44180</v>
      </c>
      <c r="C445" t="s">
        <v>73</v>
      </c>
      <c r="D445" s="18" t="s">
        <v>1160</v>
      </c>
      <c r="E445" t="s">
        <v>73</v>
      </c>
      <c r="F445" t="s">
        <v>73</v>
      </c>
      <c r="G445" s="39" t="s">
        <v>1163</v>
      </c>
      <c r="H445" s="5"/>
      <c r="I445" s="39">
        <v>1</v>
      </c>
      <c r="J445" s="146"/>
      <c r="K445" s="39">
        <v>1</v>
      </c>
      <c r="L445" s="39"/>
      <c r="M445" s="20"/>
      <c r="N445" s="146"/>
      <c r="O445" s="39" t="s">
        <v>1</v>
      </c>
      <c r="P445" s="39" t="s">
        <v>73</v>
      </c>
      <c r="Q445" s="39"/>
      <c r="CA445" s="145"/>
      <c r="CB445" s="147"/>
      <c r="CD445" s="18"/>
      <c r="CG445" s="39"/>
      <c r="CH445" s="5"/>
      <c r="CI445" s="39"/>
      <c r="CJ445" s="146"/>
      <c r="CK445" s="39"/>
      <c r="CL445" s="39"/>
      <c r="CM445" s="20"/>
      <c r="CN445" s="146"/>
      <c r="CO445" s="39"/>
      <c r="CP445" s="39"/>
      <c r="CQ445" s="39"/>
    </row>
    <row r="446" spans="1:95">
      <c r="A446" s="145">
        <v>441</v>
      </c>
      <c r="B446" s="147">
        <v>44180</v>
      </c>
      <c r="C446" t="s">
        <v>99</v>
      </c>
      <c r="D446" s="18" t="s">
        <v>837</v>
      </c>
      <c r="E446" t="s">
        <v>82</v>
      </c>
      <c r="F446" t="s">
        <v>85</v>
      </c>
      <c r="G446" s="39" t="s">
        <v>1389</v>
      </c>
      <c r="H446" s="5"/>
      <c r="I446" s="39">
        <v>1</v>
      </c>
      <c r="J446" s="146"/>
      <c r="L446" s="39">
        <v>1</v>
      </c>
      <c r="M446" s="20"/>
      <c r="N446" s="146"/>
      <c r="O446" s="39" t="s">
        <v>74</v>
      </c>
      <c r="P446" s="39" t="s">
        <v>73</v>
      </c>
      <c r="Q446" s="39"/>
      <c r="CA446" s="145"/>
      <c r="CB446" s="147"/>
      <c r="CD446" s="18"/>
      <c r="CG446" s="39"/>
      <c r="CH446" s="5"/>
      <c r="CI446" s="39"/>
      <c r="CJ446" s="146"/>
      <c r="CK446" s="39"/>
      <c r="CL446" s="39"/>
      <c r="CM446" s="20"/>
      <c r="CN446" s="146"/>
      <c r="CO446" s="39"/>
      <c r="CP446" s="39"/>
      <c r="CQ446" s="39"/>
    </row>
    <row r="447" spans="1:95">
      <c r="A447" s="145">
        <v>442</v>
      </c>
      <c r="B447" s="147">
        <v>44180</v>
      </c>
      <c r="C447" t="s">
        <v>99</v>
      </c>
      <c r="D447" s="18" t="s">
        <v>1390</v>
      </c>
      <c r="E447" t="s">
        <v>82</v>
      </c>
      <c r="F447" t="s">
        <v>85</v>
      </c>
      <c r="G447" s="39" t="s">
        <v>1391</v>
      </c>
      <c r="H447" s="5"/>
      <c r="I447" s="39">
        <v>1</v>
      </c>
      <c r="J447" s="146"/>
      <c r="K447" s="39">
        <v>1</v>
      </c>
      <c r="L447" s="39"/>
      <c r="M447" s="20"/>
      <c r="N447" s="146"/>
      <c r="O447" s="39" t="s">
        <v>74</v>
      </c>
      <c r="P447" s="39" t="s">
        <v>73</v>
      </c>
      <c r="Q447" s="39"/>
      <c r="CA447" s="145"/>
      <c r="CB447" s="147"/>
      <c r="CD447" s="18"/>
      <c r="CG447" s="39"/>
      <c r="CH447" s="5"/>
      <c r="CI447" s="39"/>
      <c r="CJ447" s="146"/>
      <c r="CK447" s="39"/>
      <c r="CL447" s="39"/>
      <c r="CM447" s="20"/>
      <c r="CN447" s="146"/>
      <c r="CO447" s="39"/>
      <c r="CP447" s="39"/>
      <c r="CQ447" s="39"/>
    </row>
    <row r="448" spans="1:95">
      <c r="A448" s="145">
        <v>443</v>
      </c>
      <c r="B448" s="147">
        <v>44180</v>
      </c>
      <c r="C448" t="s">
        <v>110</v>
      </c>
      <c r="D448" s="18" t="s">
        <v>465</v>
      </c>
      <c r="E448" t="s">
        <v>23</v>
      </c>
      <c r="F448" t="s">
        <v>86</v>
      </c>
      <c r="G448" s="39" t="s">
        <v>1392</v>
      </c>
      <c r="H448" s="5"/>
      <c r="I448" s="39">
        <v>1</v>
      </c>
      <c r="J448" s="146"/>
      <c r="K448" s="39">
        <v>1</v>
      </c>
      <c r="L448" s="39"/>
      <c r="M448" s="20"/>
      <c r="N448" s="146"/>
      <c r="O448" s="39" t="s">
        <v>74</v>
      </c>
      <c r="P448" s="39" t="s">
        <v>73</v>
      </c>
      <c r="Q448" s="39"/>
      <c r="CA448" s="145"/>
      <c r="CB448" s="147"/>
      <c r="CD448" s="18"/>
      <c r="CG448" s="39"/>
      <c r="CH448" s="5"/>
      <c r="CI448" s="39"/>
      <c r="CJ448" s="146"/>
      <c r="CK448" s="39"/>
      <c r="CL448" s="39"/>
      <c r="CM448" s="20"/>
      <c r="CN448" s="146"/>
      <c r="CO448" s="39"/>
      <c r="CP448" s="39"/>
      <c r="CQ448" s="39"/>
    </row>
    <row r="449" spans="1:95">
      <c r="A449" s="145">
        <v>444</v>
      </c>
      <c r="B449" s="147">
        <v>44180</v>
      </c>
      <c r="C449" t="s">
        <v>111</v>
      </c>
      <c r="D449" s="18" t="s">
        <v>278</v>
      </c>
      <c r="E449" t="s">
        <v>23</v>
      </c>
      <c r="F449" t="s">
        <v>86</v>
      </c>
      <c r="G449" s="39" t="s">
        <v>1393</v>
      </c>
      <c r="H449" s="5"/>
      <c r="I449" s="39">
        <v>1</v>
      </c>
      <c r="J449" s="146"/>
      <c r="K449" s="39">
        <v>1</v>
      </c>
      <c r="L449" s="39"/>
      <c r="M449" s="20"/>
      <c r="N449" s="146"/>
      <c r="O449" s="39" t="s">
        <v>74</v>
      </c>
      <c r="P449" s="39" t="s">
        <v>73</v>
      </c>
      <c r="Q449" s="39"/>
      <c r="CA449" s="145"/>
      <c r="CB449" s="147"/>
      <c r="CD449" s="18"/>
      <c r="CG449" s="39"/>
      <c r="CH449" s="5"/>
      <c r="CI449" s="39"/>
      <c r="CJ449" s="146"/>
      <c r="CK449" s="39"/>
      <c r="CL449" s="39"/>
      <c r="CM449" s="20"/>
      <c r="CN449" s="146"/>
      <c r="CO449" s="39"/>
      <c r="CP449" s="39"/>
      <c r="CQ449" s="39"/>
    </row>
    <row r="450" spans="1:95">
      <c r="A450" s="145">
        <v>445</v>
      </c>
      <c r="B450" s="147">
        <v>44180</v>
      </c>
      <c r="C450" t="s">
        <v>109</v>
      </c>
      <c r="D450" s="18" t="s">
        <v>732</v>
      </c>
      <c r="E450" t="s">
        <v>23</v>
      </c>
      <c r="F450" t="s">
        <v>86</v>
      </c>
      <c r="G450" s="39" t="s">
        <v>1394</v>
      </c>
      <c r="H450" s="5"/>
      <c r="I450" s="39">
        <v>1</v>
      </c>
      <c r="J450" s="146"/>
      <c r="K450" s="39">
        <v>1</v>
      </c>
      <c r="L450" s="39"/>
      <c r="M450" s="20"/>
      <c r="N450" s="146"/>
      <c r="O450" s="39" t="s">
        <v>74</v>
      </c>
      <c r="P450" s="39" t="s">
        <v>73</v>
      </c>
      <c r="Q450" s="39"/>
      <c r="CA450" s="145"/>
      <c r="CB450" s="147"/>
      <c r="CD450" s="18"/>
      <c r="CG450" s="39"/>
      <c r="CH450" s="5"/>
      <c r="CI450" s="39"/>
      <c r="CJ450" s="146"/>
      <c r="CK450" s="39"/>
      <c r="CL450" s="39"/>
      <c r="CM450" s="20"/>
      <c r="CN450" s="146"/>
      <c r="CO450" s="39"/>
      <c r="CP450" s="39"/>
      <c r="CQ450" s="39"/>
    </row>
    <row r="451" spans="1:95">
      <c r="A451" s="145">
        <v>446</v>
      </c>
      <c r="B451" s="147">
        <v>44180</v>
      </c>
      <c r="C451" t="s">
        <v>99</v>
      </c>
      <c r="D451" s="18" t="s">
        <v>210</v>
      </c>
      <c r="E451" t="s">
        <v>82</v>
      </c>
      <c r="F451" t="s">
        <v>85</v>
      </c>
      <c r="G451" s="39" t="s">
        <v>1395</v>
      </c>
      <c r="H451" s="5"/>
      <c r="I451" s="39">
        <v>1</v>
      </c>
      <c r="J451" s="146"/>
      <c r="K451" s="39">
        <v>1</v>
      </c>
      <c r="L451" s="39"/>
      <c r="M451" s="20"/>
      <c r="N451" s="146"/>
      <c r="O451" s="39" t="s">
        <v>74</v>
      </c>
      <c r="P451" s="39" t="s">
        <v>73</v>
      </c>
      <c r="Q451" s="39"/>
      <c r="CA451" s="145"/>
      <c r="CB451" s="147"/>
      <c r="CD451" s="18"/>
      <c r="CG451" s="39"/>
      <c r="CH451" s="5"/>
      <c r="CI451" s="39"/>
      <c r="CJ451" s="146"/>
      <c r="CK451" s="39"/>
      <c r="CL451" s="39"/>
      <c r="CM451" s="20"/>
      <c r="CN451" s="146"/>
      <c r="CO451" s="39"/>
      <c r="CP451" s="39"/>
      <c r="CQ451" s="39"/>
    </row>
    <row r="452" spans="1:95">
      <c r="A452" s="145">
        <v>447</v>
      </c>
      <c r="B452" s="147">
        <v>44180</v>
      </c>
      <c r="C452" t="s">
        <v>107</v>
      </c>
      <c r="D452" s="18" t="s">
        <v>849</v>
      </c>
      <c r="E452" t="s">
        <v>23</v>
      </c>
      <c r="F452" t="s">
        <v>86</v>
      </c>
      <c r="G452" s="39" t="s">
        <v>1396</v>
      </c>
      <c r="H452" s="5"/>
      <c r="I452" s="39">
        <v>1</v>
      </c>
      <c r="J452" s="146"/>
      <c r="K452" s="39">
        <v>1</v>
      </c>
      <c r="L452" s="39"/>
      <c r="M452" s="20"/>
      <c r="N452" s="146"/>
      <c r="O452" s="39" t="s">
        <v>74</v>
      </c>
      <c r="P452" s="39" t="s">
        <v>73</v>
      </c>
      <c r="Q452" s="39"/>
      <c r="CA452" s="145"/>
      <c r="CB452" s="147"/>
      <c r="CD452" s="18"/>
      <c r="CG452" s="39"/>
      <c r="CH452" s="5"/>
      <c r="CI452" s="39"/>
      <c r="CJ452" s="146"/>
      <c r="CK452" s="39"/>
      <c r="CL452" s="39"/>
      <c r="CM452" s="20"/>
      <c r="CN452" s="146"/>
      <c r="CO452" s="39"/>
      <c r="CP452" s="39"/>
      <c r="CQ452" s="39"/>
    </row>
    <row r="453" spans="1:95">
      <c r="A453" s="145">
        <v>448</v>
      </c>
      <c r="B453" s="147">
        <v>44180</v>
      </c>
      <c r="C453" t="s">
        <v>107</v>
      </c>
      <c r="D453" s="18" t="s">
        <v>138</v>
      </c>
      <c r="E453" t="s">
        <v>23</v>
      </c>
      <c r="F453" t="s">
        <v>86</v>
      </c>
      <c r="G453" s="39" t="s">
        <v>1397</v>
      </c>
      <c r="H453" s="5"/>
      <c r="I453" s="39">
        <v>1</v>
      </c>
      <c r="J453" s="146"/>
      <c r="K453" s="39">
        <v>1</v>
      </c>
      <c r="L453" s="39">
        <v>1</v>
      </c>
      <c r="M453" s="20">
        <v>1</v>
      </c>
      <c r="N453" s="146"/>
      <c r="O453" s="39" t="s">
        <v>74</v>
      </c>
      <c r="P453" s="39" t="s">
        <v>73</v>
      </c>
      <c r="Q453" s="39"/>
      <c r="CA453" s="145"/>
      <c r="CB453" s="147"/>
      <c r="CD453" s="18"/>
      <c r="CG453" s="39"/>
      <c r="CH453" s="5"/>
      <c r="CI453" s="39"/>
      <c r="CJ453" s="146"/>
      <c r="CK453" s="39"/>
      <c r="CL453" s="39"/>
      <c r="CM453" s="20"/>
      <c r="CN453" s="146"/>
      <c r="CO453" s="39"/>
      <c r="CP453" s="39"/>
      <c r="CQ453" s="39"/>
    </row>
    <row r="454" spans="1:95">
      <c r="A454" s="145">
        <v>449</v>
      </c>
      <c r="B454" s="147">
        <v>44180</v>
      </c>
      <c r="C454" t="s">
        <v>99</v>
      </c>
      <c r="D454" s="18" t="s">
        <v>120</v>
      </c>
      <c r="E454" t="s">
        <v>82</v>
      </c>
      <c r="F454" t="s">
        <v>85</v>
      </c>
      <c r="G454" s="39" t="s">
        <v>1398</v>
      </c>
      <c r="H454" s="5"/>
      <c r="J454" s="146">
        <v>1</v>
      </c>
      <c r="K454" s="39">
        <v>1</v>
      </c>
      <c r="L454" s="39"/>
      <c r="M454" s="20"/>
      <c r="N454" s="146"/>
      <c r="O454" s="39" t="s">
        <v>74</v>
      </c>
      <c r="P454" s="39" t="s">
        <v>73</v>
      </c>
      <c r="Q454" s="39"/>
      <c r="CA454" s="145"/>
      <c r="CB454" s="147"/>
      <c r="CD454" s="18"/>
      <c r="CG454" s="39"/>
      <c r="CH454" s="5"/>
      <c r="CI454" s="39"/>
      <c r="CJ454" s="146"/>
      <c r="CK454" s="39"/>
      <c r="CL454" s="39"/>
      <c r="CM454" s="20"/>
      <c r="CN454" s="146"/>
      <c r="CO454" s="39"/>
      <c r="CP454" s="39"/>
      <c r="CQ454" s="39"/>
    </row>
    <row r="455" spans="1:95">
      <c r="A455" s="145">
        <v>450</v>
      </c>
      <c r="B455" s="147">
        <v>44180</v>
      </c>
      <c r="C455" t="s">
        <v>99</v>
      </c>
      <c r="D455" s="18" t="s">
        <v>401</v>
      </c>
      <c r="E455" t="s">
        <v>82</v>
      </c>
      <c r="F455" t="s">
        <v>85</v>
      </c>
      <c r="G455" s="39" t="s">
        <v>1399</v>
      </c>
      <c r="H455" s="5"/>
      <c r="J455" s="146">
        <v>1</v>
      </c>
      <c r="L455" s="39">
        <v>1</v>
      </c>
      <c r="M455" s="20"/>
      <c r="N455" s="146"/>
      <c r="O455" s="39" t="s">
        <v>74</v>
      </c>
      <c r="P455" s="39" t="s">
        <v>73</v>
      </c>
      <c r="Q455" s="39"/>
      <c r="CA455" s="145"/>
      <c r="CB455" s="147"/>
      <c r="CD455" s="18"/>
      <c r="CG455" s="39"/>
      <c r="CH455" s="5"/>
      <c r="CI455" s="39"/>
      <c r="CJ455" s="146"/>
      <c r="CK455" s="39"/>
      <c r="CL455" s="39"/>
      <c r="CM455" s="20"/>
      <c r="CN455" s="146"/>
      <c r="CO455" s="39"/>
      <c r="CP455" s="39"/>
      <c r="CQ455" s="39"/>
    </row>
    <row r="456" spans="1:95">
      <c r="A456" s="145">
        <v>451</v>
      </c>
      <c r="B456" s="147">
        <v>44181</v>
      </c>
      <c r="C456" t="s">
        <v>105</v>
      </c>
      <c r="D456" s="18" t="s">
        <v>1334</v>
      </c>
      <c r="E456" t="s">
        <v>23</v>
      </c>
      <c r="F456" t="s">
        <v>86</v>
      </c>
      <c r="G456" s="39" t="s">
        <v>1401</v>
      </c>
      <c r="H456" s="5">
        <v>1</v>
      </c>
      <c r="J456" s="146"/>
      <c r="K456" s="39">
        <v>1</v>
      </c>
      <c r="L456" s="39">
        <v>1</v>
      </c>
      <c r="M456" s="20"/>
      <c r="N456" s="146"/>
      <c r="O456" s="39" t="s">
        <v>116</v>
      </c>
      <c r="P456" s="39" t="s">
        <v>73</v>
      </c>
      <c r="Q456" s="39"/>
      <c r="CA456" s="145"/>
      <c r="CB456" s="147"/>
      <c r="CD456" s="18"/>
      <c r="CG456" s="39"/>
      <c r="CH456" s="5"/>
      <c r="CI456" s="39"/>
      <c r="CJ456" s="146"/>
      <c r="CK456" s="39"/>
      <c r="CL456" s="39"/>
      <c r="CM456" s="20"/>
      <c r="CN456" s="146"/>
      <c r="CO456" s="39"/>
      <c r="CP456" s="39"/>
      <c r="CQ456" s="39"/>
    </row>
    <row r="457" spans="1:95">
      <c r="A457" s="145">
        <v>452</v>
      </c>
      <c r="B457" s="147">
        <v>44181</v>
      </c>
      <c r="C457" t="s">
        <v>73</v>
      </c>
      <c r="D457" s="18" t="s">
        <v>907</v>
      </c>
      <c r="E457" t="s">
        <v>73</v>
      </c>
      <c r="F457" t="s">
        <v>73</v>
      </c>
      <c r="G457" s="39" t="s">
        <v>1402</v>
      </c>
      <c r="H457" s="5"/>
      <c r="I457" s="39">
        <v>1</v>
      </c>
      <c r="J457" s="146"/>
      <c r="K457" s="39">
        <v>1</v>
      </c>
      <c r="L457" s="39"/>
      <c r="M457" s="20"/>
      <c r="N457" s="146"/>
      <c r="O457" s="39" t="s">
        <v>1</v>
      </c>
      <c r="P457" s="39" t="s">
        <v>73</v>
      </c>
      <c r="Q457" s="39"/>
      <c r="CA457" s="145"/>
      <c r="CB457" s="147"/>
      <c r="CD457" s="18"/>
      <c r="CG457" s="39"/>
      <c r="CH457" s="5"/>
      <c r="CI457" s="39"/>
      <c r="CJ457" s="146"/>
      <c r="CK457" s="39"/>
      <c r="CL457" s="39"/>
      <c r="CM457" s="20"/>
      <c r="CN457" s="146"/>
      <c r="CO457" s="39"/>
      <c r="CP457" s="39"/>
      <c r="CQ457" s="39"/>
    </row>
    <row r="458" spans="1:95">
      <c r="A458" s="145">
        <v>453</v>
      </c>
      <c r="B458" s="147">
        <v>44181</v>
      </c>
      <c r="C458" t="s">
        <v>740</v>
      </c>
      <c r="D458" s="18" t="s">
        <v>1403</v>
      </c>
      <c r="E458" t="s">
        <v>23</v>
      </c>
      <c r="F458" t="s">
        <v>741</v>
      </c>
      <c r="G458" s="39" t="s">
        <v>1404</v>
      </c>
      <c r="H458" s="5"/>
      <c r="I458" s="39">
        <v>1</v>
      </c>
      <c r="J458" s="146"/>
      <c r="K458" s="39">
        <v>1</v>
      </c>
      <c r="L458" s="39"/>
      <c r="M458" s="20"/>
      <c r="N458" s="146"/>
      <c r="O458" s="39" t="s">
        <v>74</v>
      </c>
      <c r="P458" s="39" t="s">
        <v>73</v>
      </c>
      <c r="Q458" s="39"/>
      <c r="CA458" s="145"/>
      <c r="CB458" s="147"/>
      <c r="CD458" s="18"/>
      <c r="CG458" s="39"/>
      <c r="CH458" s="5"/>
      <c r="CI458" s="39"/>
      <c r="CJ458" s="146"/>
      <c r="CK458" s="39"/>
      <c r="CL458" s="39"/>
      <c r="CM458" s="20"/>
      <c r="CN458" s="146"/>
      <c r="CO458" s="39"/>
      <c r="CP458" s="39"/>
      <c r="CQ458" s="39"/>
    </row>
    <row r="459" spans="1:95">
      <c r="A459" s="145">
        <v>454</v>
      </c>
      <c r="B459" s="147">
        <v>44181</v>
      </c>
      <c r="C459" t="s">
        <v>740</v>
      </c>
      <c r="D459" s="18" t="s">
        <v>1405</v>
      </c>
      <c r="E459" t="s">
        <v>23</v>
      </c>
      <c r="F459" t="s">
        <v>741</v>
      </c>
      <c r="G459" s="39" t="s">
        <v>1406</v>
      </c>
      <c r="H459" s="5"/>
      <c r="I459" s="39">
        <v>1</v>
      </c>
      <c r="J459" s="146"/>
      <c r="K459" s="39">
        <v>1</v>
      </c>
      <c r="L459" s="39"/>
      <c r="M459" s="20"/>
      <c r="N459" s="146"/>
      <c r="O459" s="39" t="s">
        <v>74</v>
      </c>
      <c r="P459" s="39" t="s">
        <v>73</v>
      </c>
      <c r="Q459" s="39"/>
      <c r="CA459" s="145"/>
      <c r="CB459" s="147"/>
      <c r="CD459" s="18"/>
      <c r="CG459" s="39"/>
      <c r="CH459" s="5"/>
      <c r="CI459" s="39"/>
      <c r="CJ459" s="146"/>
      <c r="CK459" s="39"/>
      <c r="CL459" s="39"/>
      <c r="CM459" s="20"/>
      <c r="CN459" s="146"/>
      <c r="CO459" s="39"/>
      <c r="CP459" s="39"/>
      <c r="CQ459" s="39"/>
    </row>
    <row r="460" spans="1:95">
      <c r="A460" s="145">
        <v>455</v>
      </c>
      <c r="B460" s="147">
        <v>44181</v>
      </c>
      <c r="C460" t="s">
        <v>740</v>
      </c>
      <c r="D460" s="18" t="s">
        <v>1407</v>
      </c>
      <c r="E460" t="s">
        <v>23</v>
      </c>
      <c r="F460" t="s">
        <v>741</v>
      </c>
      <c r="G460" s="39" t="s">
        <v>1408</v>
      </c>
      <c r="H460" s="5"/>
      <c r="I460" s="39">
        <v>1</v>
      </c>
      <c r="J460" s="146"/>
      <c r="K460" s="39">
        <v>1</v>
      </c>
      <c r="L460" s="39"/>
      <c r="M460" s="20"/>
      <c r="N460" s="146"/>
      <c r="O460" s="39" t="s">
        <v>74</v>
      </c>
      <c r="P460" s="39" t="s">
        <v>73</v>
      </c>
      <c r="Q460" s="39"/>
      <c r="CA460" s="145"/>
      <c r="CB460" s="147"/>
      <c r="CD460" s="18"/>
      <c r="CG460" s="39"/>
      <c r="CH460" s="5"/>
      <c r="CI460" s="39"/>
      <c r="CJ460" s="146"/>
      <c r="CK460" s="39"/>
      <c r="CL460" s="39"/>
      <c r="CM460" s="20"/>
      <c r="CN460" s="146"/>
      <c r="CO460" s="39"/>
      <c r="CP460" s="39"/>
      <c r="CQ460" s="39"/>
    </row>
    <row r="461" spans="1:95">
      <c r="A461" s="145">
        <v>456</v>
      </c>
      <c r="B461" s="147">
        <v>44181</v>
      </c>
      <c r="C461" t="s">
        <v>107</v>
      </c>
      <c r="D461" s="18" t="s">
        <v>333</v>
      </c>
      <c r="E461" t="s">
        <v>23</v>
      </c>
      <c r="F461" t="s">
        <v>86</v>
      </c>
      <c r="G461" s="39" t="s">
        <v>1409</v>
      </c>
      <c r="H461" s="5"/>
      <c r="I461" s="39">
        <v>1</v>
      </c>
      <c r="J461" s="146"/>
      <c r="K461" s="39">
        <v>1</v>
      </c>
      <c r="L461" s="39"/>
      <c r="M461" s="20"/>
      <c r="N461" s="146"/>
      <c r="O461" s="39" t="s">
        <v>74</v>
      </c>
      <c r="P461" s="39" t="s">
        <v>73</v>
      </c>
      <c r="Q461" s="39"/>
      <c r="CA461" s="145"/>
      <c r="CB461" s="147"/>
      <c r="CD461" s="18"/>
      <c r="CG461" s="39"/>
      <c r="CH461" s="5"/>
      <c r="CI461" s="39"/>
      <c r="CJ461" s="146"/>
      <c r="CK461" s="39"/>
      <c r="CL461" s="39"/>
      <c r="CM461" s="20"/>
      <c r="CN461" s="146"/>
      <c r="CO461" s="39"/>
      <c r="CP461" s="39"/>
      <c r="CQ461" s="39"/>
    </row>
    <row r="462" spans="1:95">
      <c r="A462" s="145">
        <v>457</v>
      </c>
      <c r="B462" s="147">
        <v>44181</v>
      </c>
      <c r="C462" t="s">
        <v>111</v>
      </c>
      <c r="D462" s="18" t="s">
        <v>258</v>
      </c>
      <c r="E462" t="s">
        <v>23</v>
      </c>
      <c r="F462" t="s">
        <v>86</v>
      </c>
      <c r="G462" s="39" t="s">
        <v>1410</v>
      </c>
      <c r="H462" s="5"/>
      <c r="I462" s="39">
        <v>1</v>
      </c>
      <c r="J462" s="146"/>
      <c r="K462" s="39">
        <v>1</v>
      </c>
      <c r="L462" s="39">
        <v>1</v>
      </c>
      <c r="M462" s="20"/>
      <c r="N462" s="146"/>
      <c r="O462" s="39" t="s">
        <v>74</v>
      </c>
      <c r="P462" s="39" t="s">
        <v>73</v>
      </c>
      <c r="Q462" s="39"/>
      <c r="CA462" s="145"/>
      <c r="CB462" s="147"/>
      <c r="CD462" s="18"/>
      <c r="CG462" s="39"/>
      <c r="CH462" s="5"/>
      <c r="CI462" s="39"/>
      <c r="CJ462" s="146"/>
      <c r="CK462" s="39"/>
      <c r="CL462" s="39"/>
      <c r="CM462" s="20"/>
      <c r="CN462" s="146"/>
      <c r="CO462" s="39"/>
      <c r="CP462" s="39"/>
      <c r="CQ462" s="39"/>
    </row>
    <row r="463" spans="1:95">
      <c r="A463" s="145">
        <v>458</v>
      </c>
      <c r="B463" s="147">
        <v>44181</v>
      </c>
      <c r="C463" t="s">
        <v>107</v>
      </c>
      <c r="D463" s="18" t="s">
        <v>138</v>
      </c>
      <c r="E463" t="s">
        <v>23</v>
      </c>
      <c r="F463" t="s">
        <v>86</v>
      </c>
      <c r="G463" s="39" t="s">
        <v>1411</v>
      </c>
      <c r="H463" s="5"/>
      <c r="I463" s="39">
        <v>1</v>
      </c>
      <c r="J463" s="146"/>
      <c r="K463" s="39">
        <v>1</v>
      </c>
      <c r="L463" s="39">
        <v>1</v>
      </c>
      <c r="M463" s="20">
        <v>1</v>
      </c>
      <c r="N463" s="146"/>
      <c r="O463" s="39" t="s">
        <v>74</v>
      </c>
      <c r="P463" s="39" t="s">
        <v>73</v>
      </c>
      <c r="Q463" s="39"/>
      <c r="CA463" s="145"/>
      <c r="CB463" s="147"/>
      <c r="CD463" s="18"/>
      <c r="CG463" s="39"/>
      <c r="CH463" s="5"/>
      <c r="CI463" s="39"/>
      <c r="CJ463" s="146"/>
      <c r="CK463" s="39"/>
      <c r="CL463" s="39"/>
      <c r="CM463" s="20"/>
      <c r="CN463" s="146"/>
      <c r="CO463" s="39"/>
      <c r="CP463" s="39"/>
      <c r="CQ463" s="39"/>
    </row>
    <row r="464" spans="1:95">
      <c r="A464" s="145">
        <v>459</v>
      </c>
      <c r="B464" s="147">
        <v>44181</v>
      </c>
      <c r="C464" t="s">
        <v>107</v>
      </c>
      <c r="D464" s="18" t="s">
        <v>282</v>
      </c>
      <c r="E464" t="s">
        <v>23</v>
      </c>
      <c r="F464" t="s">
        <v>86</v>
      </c>
      <c r="G464" s="39" t="s">
        <v>1412</v>
      </c>
      <c r="H464" s="5"/>
      <c r="I464" s="39">
        <v>1</v>
      </c>
      <c r="J464" s="146"/>
      <c r="K464" s="39">
        <v>1</v>
      </c>
      <c r="L464" s="39"/>
      <c r="M464" s="20"/>
      <c r="N464" s="146"/>
      <c r="O464" s="39" t="s">
        <v>74</v>
      </c>
      <c r="P464" s="39" t="s">
        <v>73</v>
      </c>
      <c r="Q464" s="39"/>
      <c r="CA464" s="145"/>
      <c r="CB464" s="147"/>
      <c r="CD464" s="18"/>
      <c r="CG464" s="39"/>
      <c r="CH464" s="5"/>
      <c r="CI464" s="39"/>
      <c r="CJ464" s="146"/>
      <c r="CK464" s="39"/>
      <c r="CL464" s="39"/>
      <c r="CM464" s="20"/>
      <c r="CN464" s="146"/>
      <c r="CO464" s="39"/>
      <c r="CP464" s="39"/>
      <c r="CQ464" s="39"/>
    </row>
    <row r="465" spans="1:95">
      <c r="A465" s="145">
        <v>460</v>
      </c>
      <c r="B465" s="147">
        <v>44181</v>
      </c>
      <c r="C465" t="s">
        <v>110</v>
      </c>
      <c r="D465" s="18" t="s">
        <v>1120</v>
      </c>
      <c r="E465" t="s">
        <v>23</v>
      </c>
      <c r="F465" t="s">
        <v>86</v>
      </c>
      <c r="G465" s="39" t="s">
        <v>1413</v>
      </c>
      <c r="H465" s="5"/>
      <c r="J465" s="146">
        <v>1</v>
      </c>
      <c r="K465" s="39">
        <v>1</v>
      </c>
      <c r="L465" s="39"/>
      <c r="M465" s="20"/>
      <c r="N465" s="146"/>
      <c r="O465" s="39" t="s">
        <v>74</v>
      </c>
      <c r="P465" s="39" t="s">
        <v>73</v>
      </c>
      <c r="Q465" s="39"/>
      <c r="CA465" s="145"/>
      <c r="CB465" s="147"/>
      <c r="CD465" s="18"/>
      <c r="CG465" s="39"/>
      <c r="CH465" s="5"/>
      <c r="CI465" s="39"/>
      <c r="CJ465" s="146"/>
      <c r="CK465" s="39"/>
      <c r="CL465" s="39"/>
      <c r="CM465" s="20"/>
      <c r="CN465" s="146"/>
      <c r="CO465" s="39"/>
      <c r="CP465" s="39"/>
      <c r="CQ465" s="39"/>
    </row>
    <row r="466" spans="1:95">
      <c r="A466" s="145">
        <v>461</v>
      </c>
      <c r="B466" s="147">
        <v>44182</v>
      </c>
      <c r="C466" t="s">
        <v>73</v>
      </c>
      <c r="D466" s="18" t="s">
        <v>907</v>
      </c>
      <c r="E466" t="s">
        <v>73</v>
      </c>
      <c r="F466" t="s">
        <v>73</v>
      </c>
      <c r="G466" s="39" t="s">
        <v>1415</v>
      </c>
      <c r="H466" s="5">
        <v>1</v>
      </c>
      <c r="J466" s="146"/>
      <c r="K466" s="39">
        <v>1</v>
      </c>
      <c r="L466" s="39"/>
      <c r="M466" s="20"/>
      <c r="N466" s="146"/>
      <c r="O466" s="39" t="s">
        <v>1</v>
      </c>
      <c r="P466" s="39" t="s">
        <v>73</v>
      </c>
      <c r="Q466" s="39"/>
      <c r="CA466" s="145"/>
      <c r="CB466" s="147"/>
      <c r="CD466" s="18"/>
      <c r="CG466" s="39"/>
      <c r="CH466" s="5"/>
      <c r="CI466" s="39"/>
      <c r="CJ466" s="146"/>
      <c r="CK466" s="39"/>
      <c r="CL466" s="39"/>
      <c r="CM466" s="20"/>
      <c r="CN466" s="146"/>
      <c r="CO466" s="39"/>
      <c r="CP466" s="39"/>
      <c r="CQ466" s="39"/>
    </row>
    <row r="467" spans="1:95">
      <c r="A467" s="145">
        <v>462</v>
      </c>
      <c r="B467" s="147">
        <v>44182</v>
      </c>
      <c r="C467" t="s">
        <v>105</v>
      </c>
      <c r="D467" s="18" t="s">
        <v>1334</v>
      </c>
      <c r="E467" t="s">
        <v>23</v>
      </c>
      <c r="F467" t="s">
        <v>86</v>
      </c>
      <c r="G467" s="39" t="s">
        <v>1416</v>
      </c>
      <c r="H467" s="5"/>
      <c r="I467" s="39">
        <v>1</v>
      </c>
      <c r="J467" s="146"/>
      <c r="K467" s="39">
        <v>1</v>
      </c>
      <c r="L467" s="39"/>
      <c r="M467" s="20"/>
      <c r="N467" s="146"/>
      <c r="O467" s="39" t="s">
        <v>74</v>
      </c>
      <c r="P467" s="39" t="s">
        <v>73</v>
      </c>
      <c r="Q467" s="39"/>
      <c r="CA467" s="145"/>
      <c r="CB467" s="147"/>
      <c r="CD467" s="18"/>
      <c r="CG467" s="39"/>
      <c r="CH467" s="5"/>
      <c r="CI467" s="39"/>
      <c r="CJ467" s="146"/>
      <c r="CK467" s="39"/>
      <c r="CL467" s="39"/>
      <c r="CM467" s="20"/>
      <c r="CN467" s="146"/>
      <c r="CO467" s="39"/>
      <c r="CP467" s="39"/>
      <c r="CQ467" s="39"/>
    </row>
    <row r="468" spans="1:95">
      <c r="A468" s="145">
        <v>463</v>
      </c>
      <c r="B468" s="147">
        <v>44182</v>
      </c>
      <c r="C468" t="s">
        <v>105</v>
      </c>
      <c r="D468" s="18" t="s">
        <v>1334</v>
      </c>
      <c r="E468" t="s">
        <v>23</v>
      </c>
      <c r="F468" t="s">
        <v>86</v>
      </c>
      <c r="G468" s="39" t="s">
        <v>1417</v>
      </c>
      <c r="H468" s="5"/>
      <c r="I468" s="39">
        <v>1</v>
      </c>
      <c r="J468" s="146"/>
      <c r="K468" s="39">
        <v>1</v>
      </c>
      <c r="L468" s="39"/>
      <c r="M468" s="20"/>
      <c r="N468" s="146"/>
      <c r="O468" s="39" t="s">
        <v>74</v>
      </c>
      <c r="P468" s="39" t="s">
        <v>73</v>
      </c>
      <c r="Q468" s="39"/>
      <c r="CA468" s="145"/>
      <c r="CB468" s="147"/>
      <c r="CD468" s="18"/>
      <c r="CG468" s="39"/>
      <c r="CH468" s="5"/>
      <c r="CI468" s="39"/>
      <c r="CJ468" s="146"/>
      <c r="CK468" s="39"/>
      <c r="CL468" s="39"/>
      <c r="CM468" s="20"/>
      <c r="CN468" s="146"/>
      <c r="CO468" s="39"/>
      <c r="CP468" s="39"/>
      <c r="CQ468" s="39"/>
    </row>
    <row r="469" spans="1:95">
      <c r="A469" s="145">
        <v>464</v>
      </c>
      <c r="B469" s="147">
        <v>44182</v>
      </c>
      <c r="C469" t="s">
        <v>113</v>
      </c>
      <c r="D469" s="18" t="s">
        <v>398</v>
      </c>
      <c r="E469" t="s">
        <v>22</v>
      </c>
      <c r="F469" t="s">
        <v>87</v>
      </c>
      <c r="G469" s="39" t="s">
        <v>1418</v>
      </c>
      <c r="H469" s="5"/>
      <c r="I469" s="39">
        <v>1</v>
      </c>
      <c r="J469" s="146"/>
      <c r="K469" s="39">
        <v>1</v>
      </c>
      <c r="L469" s="39"/>
      <c r="M469" s="20"/>
      <c r="N469" s="146"/>
      <c r="O469" s="39" t="s">
        <v>74</v>
      </c>
      <c r="P469" s="39" t="s">
        <v>73</v>
      </c>
      <c r="Q469" s="39"/>
      <c r="CA469" s="145"/>
      <c r="CB469" s="147"/>
      <c r="CD469" s="18"/>
      <c r="CG469" s="39"/>
      <c r="CH469" s="5"/>
      <c r="CI469" s="39"/>
      <c r="CJ469" s="146"/>
      <c r="CK469" s="39"/>
      <c r="CL469" s="39"/>
      <c r="CM469" s="20"/>
      <c r="CN469" s="146"/>
      <c r="CO469" s="39"/>
      <c r="CP469" s="39"/>
      <c r="CQ469" s="39"/>
    </row>
    <row r="470" spans="1:95">
      <c r="A470" s="145">
        <v>465</v>
      </c>
      <c r="B470" s="147">
        <v>44182</v>
      </c>
      <c r="C470" t="s">
        <v>105</v>
      </c>
      <c r="D470" s="18" t="s">
        <v>811</v>
      </c>
      <c r="E470" t="s">
        <v>23</v>
      </c>
      <c r="F470" t="s">
        <v>86</v>
      </c>
      <c r="G470" s="39" t="s">
        <v>1419</v>
      </c>
      <c r="H470" s="5"/>
      <c r="I470" s="39">
        <v>1</v>
      </c>
      <c r="J470" s="146"/>
      <c r="L470" s="39"/>
      <c r="M470" s="20">
        <v>1</v>
      </c>
      <c r="N470" s="146"/>
      <c r="O470" s="39" t="s">
        <v>74</v>
      </c>
      <c r="P470" s="39" t="s">
        <v>73</v>
      </c>
      <c r="Q470" s="39"/>
      <c r="CA470" s="145"/>
      <c r="CB470" s="147"/>
      <c r="CD470" s="18"/>
      <c r="CG470" s="39"/>
      <c r="CH470" s="5"/>
      <c r="CI470" s="39"/>
      <c r="CJ470" s="146"/>
      <c r="CK470" s="39"/>
      <c r="CL470" s="39"/>
      <c r="CM470" s="20"/>
      <c r="CN470" s="146"/>
      <c r="CO470" s="39"/>
      <c r="CP470" s="39"/>
      <c r="CQ470" s="39"/>
    </row>
    <row r="471" spans="1:95">
      <c r="A471" s="145">
        <v>466</v>
      </c>
      <c r="B471" s="147">
        <v>44182</v>
      </c>
      <c r="C471" t="s">
        <v>107</v>
      </c>
      <c r="D471" s="18" t="s">
        <v>223</v>
      </c>
      <c r="E471" t="s">
        <v>23</v>
      </c>
      <c r="F471" t="s">
        <v>86</v>
      </c>
      <c r="G471" s="39" t="s">
        <v>1420</v>
      </c>
      <c r="H471" s="5"/>
      <c r="I471" s="39">
        <v>1</v>
      </c>
      <c r="J471" s="146"/>
      <c r="L471" s="39">
        <v>1</v>
      </c>
      <c r="M471" s="20"/>
      <c r="N471" s="146"/>
      <c r="O471" s="39" t="s">
        <v>74</v>
      </c>
      <c r="P471" s="39" t="s">
        <v>73</v>
      </c>
      <c r="Q471" s="39"/>
      <c r="CA471" s="145"/>
      <c r="CB471" s="147"/>
      <c r="CD471" s="18"/>
      <c r="CG471" s="39"/>
      <c r="CH471" s="5"/>
      <c r="CI471" s="39"/>
      <c r="CJ471" s="146"/>
      <c r="CK471" s="39"/>
      <c r="CL471" s="39"/>
      <c r="CM471" s="20"/>
      <c r="CN471" s="146"/>
      <c r="CO471" s="39"/>
      <c r="CP471" s="39"/>
      <c r="CQ471" s="39"/>
    </row>
    <row r="472" spans="1:95">
      <c r="A472" s="145">
        <v>467</v>
      </c>
      <c r="B472" s="147">
        <v>44182</v>
      </c>
      <c r="C472" t="s">
        <v>107</v>
      </c>
      <c r="D472" s="18" t="s">
        <v>292</v>
      </c>
      <c r="E472" t="s">
        <v>23</v>
      </c>
      <c r="F472" t="s">
        <v>86</v>
      </c>
      <c r="G472" s="39" t="s">
        <v>1421</v>
      </c>
      <c r="H472" s="5"/>
      <c r="I472" s="39">
        <v>1</v>
      </c>
      <c r="J472" s="146"/>
      <c r="K472" s="39">
        <v>1</v>
      </c>
      <c r="L472" s="39"/>
      <c r="M472" s="20"/>
      <c r="N472" s="146"/>
      <c r="O472" s="39" t="s">
        <v>74</v>
      </c>
      <c r="P472" s="39" t="s">
        <v>73</v>
      </c>
      <c r="Q472" s="39"/>
      <c r="CA472" s="145"/>
      <c r="CB472" s="147"/>
      <c r="CD472" s="18"/>
      <c r="CG472" s="39"/>
      <c r="CH472" s="5"/>
      <c r="CI472" s="39"/>
      <c r="CJ472" s="146"/>
      <c r="CK472" s="39"/>
      <c r="CL472" s="39"/>
      <c r="CM472" s="20"/>
      <c r="CN472" s="146"/>
      <c r="CO472" s="39"/>
      <c r="CP472" s="39"/>
      <c r="CQ472" s="39"/>
    </row>
    <row r="473" spans="1:95">
      <c r="A473" s="145">
        <v>468</v>
      </c>
      <c r="B473" s="147">
        <v>44182</v>
      </c>
      <c r="C473" t="s">
        <v>740</v>
      </c>
      <c r="D473" s="18" t="s">
        <v>827</v>
      </c>
      <c r="E473" t="s">
        <v>23</v>
      </c>
      <c r="F473" t="s">
        <v>741</v>
      </c>
      <c r="G473" s="39" t="s">
        <v>1422</v>
      </c>
      <c r="H473" s="5"/>
      <c r="I473" s="39">
        <v>1</v>
      </c>
      <c r="J473" s="146"/>
      <c r="K473" s="39">
        <v>1</v>
      </c>
      <c r="L473" s="39"/>
      <c r="M473" s="20"/>
      <c r="N473" s="146"/>
      <c r="O473" s="39" t="s">
        <v>74</v>
      </c>
      <c r="P473" s="39" t="s">
        <v>73</v>
      </c>
      <c r="Q473" s="39"/>
      <c r="CA473" s="145"/>
      <c r="CB473" s="147"/>
      <c r="CD473" s="18"/>
      <c r="CG473" s="39"/>
      <c r="CH473" s="5"/>
      <c r="CI473" s="39"/>
      <c r="CJ473" s="146"/>
      <c r="CK473" s="39"/>
      <c r="CL473" s="39"/>
      <c r="CM473" s="20"/>
      <c r="CN473" s="146"/>
      <c r="CO473" s="39"/>
      <c r="CP473" s="39"/>
      <c r="CQ473" s="39"/>
    </row>
    <row r="474" spans="1:95">
      <c r="A474" s="145">
        <v>469</v>
      </c>
      <c r="B474" s="147">
        <v>44182</v>
      </c>
      <c r="C474" t="s">
        <v>107</v>
      </c>
      <c r="D474" s="18" t="s">
        <v>263</v>
      </c>
      <c r="E474" t="s">
        <v>23</v>
      </c>
      <c r="F474" t="s">
        <v>86</v>
      </c>
      <c r="G474" s="39" t="s">
        <v>1423</v>
      </c>
      <c r="H474" s="5"/>
      <c r="I474" s="39">
        <v>1</v>
      </c>
      <c r="J474" s="146"/>
      <c r="K474" s="39">
        <v>1</v>
      </c>
      <c r="L474" s="39"/>
      <c r="M474" s="20"/>
      <c r="N474" s="146"/>
      <c r="O474" s="39" t="s">
        <v>74</v>
      </c>
      <c r="P474" s="39" t="s">
        <v>73</v>
      </c>
      <c r="Q474" s="39"/>
      <c r="CA474" s="145"/>
      <c r="CB474" s="147"/>
      <c r="CD474" s="18"/>
      <c r="CG474" s="39"/>
      <c r="CH474" s="5"/>
      <c r="CI474" s="39"/>
      <c r="CJ474" s="146"/>
      <c r="CK474" s="39"/>
      <c r="CL474" s="39"/>
      <c r="CM474" s="20"/>
      <c r="CN474" s="146"/>
      <c r="CO474" s="39"/>
      <c r="CP474" s="39"/>
      <c r="CQ474" s="39"/>
    </row>
    <row r="475" spans="1:95">
      <c r="A475" s="145">
        <v>470</v>
      </c>
      <c r="B475" s="147">
        <v>44182</v>
      </c>
      <c r="C475" t="s">
        <v>99</v>
      </c>
      <c r="D475" s="18" t="s">
        <v>1390</v>
      </c>
      <c r="E475" t="s">
        <v>82</v>
      </c>
      <c r="F475" t="s">
        <v>85</v>
      </c>
      <c r="G475" s="39" t="s">
        <v>1424</v>
      </c>
      <c r="H475" s="5"/>
      <c r="I475" s="39">
        <v>1</v>
      </c>
      <c r="J475" s="146"/>
      <c r="K475" s="39">
        <v>1</v>
      </c>
      <c r="L475" s="39"/>
      <c r="M475" s="20"/>
      <c r="N475" s="146"/>
      <c r="O475" s="39" t="s">
        <v>74</v>
      </c>
      <c r="P475" s="39" t="s">
        <v>73</v>
      </c>
      <c r="Q475" s="39"/>
      <c r="CA475" s="145"/>
      <c r="CB475" s="147"/>
      <c r="CD475" s="18"/>
      <c r="CG475" s="39"/>
      <c r="CH475" s="5"/>
      <c r="CI475" s="39"/>
      <c r="CJ475" s="146"/>
      <c r="CK475" s="39"/>
      <c r="CL475" s="39"/>
      <c r="CM475" s="20"/>
      <c r="CN475" s="146"/>
      <c r="CO475" s="39"/>
      <c r="CP475" s="39"/>
      <c r="CQ475" s="39"/>
    </row>
    <row r="476" spans="1:95">
      <c r="A476" s="145">
        <v>471</v>
      </c>
      <c r="B476" s="147">
        <v>44182</v>
      </c>
      <c r="C476" t="s">
        <v>99</v>
      </c>
      <c r="D476" s="18" t="s">
        <v>772</v>
      </c>
      <c r="E476" t="s">
        <v>82</v>
      </c>
      <c r="F476" t="s">
        <v>85</v>
      </c>
      <c r="G476" s="39" t="s">
        <v>1425</v>
      </c>
      <c r="H476" s="5"/>
      <c r="J476" s="146">
        <v>1</v>
      </c>
      <c r="L476" s="39">
        <v>1</v>
      </c>
      <c r="M476" s="20"/>
      <c r="N476" s="146"/>
      <c r="O476" s="39" t="s">
        <v>74</v>
      </c>
      <c r="P476" s="39" t="s">
        <v>73</v>
      </c>
      <c r="Q476" s="39"/>
      <c r="CA476" s="145"/>
      <c r="CB476" s="147"/>
      <c r="CD476" s="18"/>
      <c r="CG476" s="39"/>
      <c r="CH476" s="5"/>
      <c r="CI476" s="39"/>
      <c r="CJ476" s="146"/>
      <c r="CK476" s="39"/>
      <c r="CL476" s="39"/>
      <c r="CM476" s="20"/>
      <c r="CN476" s="146"/>
      <c r="CO476" s="39"/>
      <c r="CP476" s="39"/>
      <c r="CQ476" s="39"/>
    </row>
    <row r="477" spans="1:95">
      <c r="A477" s="145">
        <v>472</v>
      </c>
      <c r="B477" s="147">
        <v>44182</v>
      </c>
      <c r="C477" t="s">
        <v>99</v>
      </c>
      <c r="D477" s="18" t="s">
        <v>835</v>
      </c>
      <c r="E477" t="s">
        <v>82</v>
      </c>
      <c r="F477" t="s">
        <v>85</v>
      </c>
      <c r="G477" s="39" t="s">
        <v>1426</v>
      </c>
      <c r="H477" s="5"/>
      <c r="J477" s="146">
        <v>1</v>
      </c>
      <c r="L477" s="39">
        <v>1</v>
      </c>
      <c r="M477" s="20"/>
      <c r="N477" s="146"/>
      <c r="O477" s="39" t="s">
        <v>74</v>
      </c>
      <c r="P477" s="39" t="s">
        <v>73</v>
      </c>
      <c r="Q477" s="39"/>
      <c r="CA477" s="145"/>
      <c r="CB477" s="147"/>
      <c r="CD477" s="18"/>
      <c r="CG477" s="39"/>
      <c r="CH477" s="5"/>
      <c r="CI477" s="39"/>
      <c r="CJ477" s="146"/>
      <c r="CK477" s="39"/>
      <c r="CL477" s="39"/>
      <c r="CM477" s="20"/>
      <c r="CN477" s="146"/>
      <c r="CO477" s="39"/>
      <c r="CP477" s="39"/>
      <c r="CQ477" s="39"/>
    </row>
    <row r="478" spans="1:95">
      <c r="A478" s="145">
        <v>473</v>
      </c>
      <c r="B478" s="147">
        <v>44182</v>
      </c>
      <c r="C478" t="s">
        <v>99</v>
      </c>
      <c r="D478" s="18" t="s">
        <v>120</v>
      </c>
      <c r="E478" t="s">
        <v>82</v>
      </c>
      <c r="F478" t="s">
        <v>85</v>
      </c>
      <c r="G478" s="39" t="s">
        <v>1427</v>
      </c>
      <c r="H478" s="5"/>
      <c r="J478" s="146">
        <v>1</v>
      </c>
      <c r="K478" s="39">
        <v>1</v>
      </c>
      <c r="L478" s="39"/>
      <c r="M478" s="20"/>
      <c r="N478" s="146"/>
      <c r="O478" s="39" t="s">
        <v>74</v>
      </c>
      <c r="P478" s="39" t="s">
        <v>73</v>
      </c>
      <c r="Q478" s="39"/>
      <c r="CA478" s="145"/>
      <c r="CB478" s="147"/>
      <c r="CD478" s="18"/>
      <c r="CG478" s="39"/>
      <c r="CH478" s="5"/>
      <c r="CI478" s="39"/>
      <c r="CJ478" s="146"/>
      <c r="CK478" s="39"/>
      <c r="CL478" s="39"/>
      <c r="CM478" s="20"/>
      <c r="CN478" s="146"/>
      <c r="CO478" s="39"/>
      <c r="CP478" s="39"/>
      <c r="CQ478" s="39"/>
    </row>
    <row r="479" spans="1:95">
      <c r="A479" s="145">
        <v>474</v>
      </c>
      <c r="B479" s="147">
        <v>44183</v>
      </c>
      <c r="C479" t="s">
        <v>73</v>
      </c>
      <c r="D479" s="18" t="s">
        <v>907</v>
      </c>
      <c r="E479" t="s">
        <v>73</v>
      </c>
      <c r="F479" t="s">
        <v>73</v>
      </c>
      <c r="G479" s="39" t="s">
        <v>1428</v>
      </c>
      <c r="H479" s="5"/>
      <c r="I479" s="39">
        <v>1</v>
      </c>
      <c r="J479" s="146"/>
      <c r="K479" s="39">
        <v>1</v>
      </c>
      <c r="L479" s="39"/>
      <c r="M479" s="20"/>
      <c r="N479" s="146"/>
      <c r="O479" s="39" t="s">
        <v>1</v>
      </c>
      <c r="P479" s="39" t="s">
        <v>73</v>
      </c>
      <c r="Q479" s="39"/>
      <c r="CA479" s="145"/>
      <c r="CB479" s="147"/>
      <c r="CD479" s="18"/>
      <c r="CG479" s="39"/>
      <c r="CH479" s="5"/>
      <c r="CI479" s="39"/>
      <c r="CJ479" s="146"/>
      <c r="CK479" s="39"/>
      <c r="CL479" s="39"/>
      <c r="CM479" s="20"/>
      <c r="CN479" s="146"/>
      <c r="CO479" s="39"/>
      <c r="CP479" s="39"/>
      <c r="CQ479" s="39"/>
    </row>
    <row r="480" spans="1:95">
      <c r="A480" s="145">
        <v>475</v>
      </c>
      <c r="B480" s="147">
        <v>44183</v>
      </c>
      <c r="C480" t="s">
        <v>100</v>
      </c>
      <c r="D480" s="18" t="s">
        <v>1261</v>
      </c>
      <c r="E480" t="s">
        <v>82</v>
      </c>
      <c r="F480" t="s">
        <v>85</v>
      </c>
      <c r="G480" s="39" t="s">
        <v>1429</v>
      </c>
      <c r="H480" s="5"/>
      <c r="I480" s="39">
        <v>1</v>
      </c>
      <c r="J480" s="146"/>
      <c r="K480" s="39">
        <v>1</v>
      </c>
      <c r="L480" s="39"/>
      <c r="M480" s="20"/>
      <c r="N480" s="146"/>
      <c r="O480" s="39" t="s">
        <v>74</v>
      </c>
      <c r="P480" s="39" t="s">
        <v>73</v>
      </c>
      <c r="Q480" s="39"/>
      <c r="CA480" s="145"/>
      <c r="CB480" s="147"/>
      <c r="CD480" s="18"/>
      <c r="CG480" s="39"/>
      <c r="CH480" s="5"/>
      <c r="CI480" s="39"/>
      <c r="CJ480" s="146"/>
      <c r="CK480" s="39"/>
      <c r="CL480" s="39"/>
      <c r="CM480" s="20"/>
      <c r="CN480" s="146"/>
      <c r="CO480" s="39"/>
      <c r="CP480" s="39"/>
      <c r="CQ480" s="39"/>
    </row>
    <row r="481" spans="1:95">
      <c r="A481" s="145">
        <v>476</v>
      </c>
      <c r="B481" s="147">
        <v>44183</v>
      </c>
      <c r="C481" t="s">
        <v>100</v>
      </c>
      <c r="D481" s="18" t="s">
        <v>955</v>
      </c>
      <c r="E481" t="s">
        <v>82</v>
      </c>
      <c r="F481" t="s">
        <v>85</v>
      </c>
      <c r="G481" s="39" t="s">
        <v>1430</v>
      </c>
      <c r="H481" s="5"/>
      <c r="I481" s="39">
        <v>1</v>
      </c>
      <c r="J481" s="146"/>
      <c r="L481" s="39">
        <v>1</v>
      </c>
      <c r="M481" s="20"/>
      <c r="N481" s="146"/>
      <c r="O481" s="39" t="s">
        <v>74</v>
      </c>
      <c r="P481" s="39" t="s">
        <v>73</v>
      </c>
      <c r="Q481" s="39"/>
      <c r="CA481" s="145"/>
      <c r="CB481" s="147"/>
      <c r="CD481" s="18"/>
      <c r="CG481" s="39"/>
      <c r="CH481" s="5"/>
      <c r="CI481" s="39"/>
      <c r="CJ481" s="146"/>
      <c r="CK481" s="39"/>
      <c r="CL481" s="39"/>
      <c r="CM481" s="20"/>
      <c r="CN481" s="146"/>
      <c r="CO481" s="39"/>
      <c r="CP481" s="39"/>
      <c r="CQ481" s="39"/>
    </row>
    <row r="482" spans="1:95">
      <c r="A482" s="145">
        <v>477</v>
      </c>
      <c r="B482" s="147">
        <v>44183</v>
      </c>
      <c r="C482" t="s">
        <v>73</v>
      </c>
      <c r="D482" s="18" t="s">
        <v>1160</v>
      </c>
      <c r="E482" t="s">
        <v>73</v>
      </c>
      <c r="F482" t="s">
        <v>73</v>
      </c>
      <c r="G482" s="39" t="s">
        <v>1431</v>
      </c>
      <c r="H482" s="5"/>
      <c r="I482" s="39">
        <v>1</v>
      </c>
      <c r="J482" s="146"/>
      <c r="K482" s="39">
        <v>1</v>
      </c>
      <c r="L482" s="39"/>
      <c r="M482" s="20"/>
      <c r="N482" s="146"/>
      <c r="O482" s="39" t="s">
        <v>1</v>
      </c>
      <c r="P482" s="39" t="s">
        <v>73</v>
      </c>
      <c r="Q482" s="39"/>
      <c r="CA482" s="145"/>
      <c r="CB482" s="147"/>
      <c r="CD482" s="18"/>
      <c r="CG482" s="39"/>
      <c r="CH482" s="5"/>
      <c r="CI482" s="39"/>
      <c r="CJ482" s="146"/>
      <c r="CK482" s="39"/>
      <c r="CL482" s="39"/>
      <c r="CM482" s="20"/>
      <c r="CN482" s="146"/>
      <c r="CO482" s="39"/>
      <c r="CP482" s="39"/>
      <c r="CQ482" s="39"/>
    </row>
    <row r="483" spans="1:95">
      <c r="A483" s="145">
        <v>478</v>
      </c>
      <c r="B483" s="147">
        <v>44183</v>
      </c>
      <c r="C483" t="s">
        <v>99</v>
      </c>
      <c r="D483" s="18" t="s">
        <v>1390</v>
      </c>
      <c r="E483" t="s">
        <v>82</v>
      </c>
      <c r="F483" t="s">
        <v>85</v>
      </c>
      <c r="G483" s="39" t="s">
        <v>1432</v>
      </c>
      <c r="H483" s="5"/>
      <c r="I483" s="39">
        <v>1</v>
      </c>
      <c r="J483" s="146"/>
      <c r="K483" s="39">
        <v>1</v>
      </c>
      <c r="L483" s="39"/>
      <c r="M483" s="20"/>
      <c r="N483" s="146"/>
      <c r="O483" s="39" t="s">
        <v>116</v>
      </c>
      <c r="P483" s="39" t="s">
        <v>73</v>
      </c>
      <c r="Q483" s="39"/>
      <c r="CA483" s="145"/>
      <c r="CB483" s="147"/>
      <c r="CD483" s="18"/>
      <c r="CG483" s="39"/>
      <c r="CH483" s="5"/>
      <c r="CI483" s="39"/>
      <c r="CJ483" s="146"/>
      <c r="CK483" s="39"/>
      <c r="CL483" s="39"/>
      <c r="CM483" s="20"/>
      <c r="CN483" s="146"/>
      <c r="CO483" s="39"/>
      <c r="CP483" s="39"/>
      <c r="CQ483" s="39"/>
    </row>
    <row r="484" spans="1:95">
      <c r="A484" s="145">
        <v>479</v>
      </c>
      <c r="B484" s="147">
        <v>44183</v>
      </c>
      <c r="C484" t="s">
        <v>99</v>
      </c>
      <c r="D484" s="18" t="s">
        <v>1059</v>
      </c>
      <c r="E484" t="s">
        <v>82</v>
      </c>
      <c r="F484" t="s">
        <v>85</v>
      </c>
      <c r="G484" s="39" t="s">
        <v>1433</v>
      </c>
      <c r="H484" s="5"/>
      <c r="J484" s="146">
        <v>1</v>
      </c>
      <c r="K484" s="39">
        <v>1</v>
      </c>
      <c r="L484" s="39"/>
      <c r="M484" s="20"/>
      <c r="N484" s="146"/>
      <c r="O484" s="39" t="s">
        <v>116</v>
      </c>
      <c r="P484" s="39" t="s">
        <v>73</v>
      </c>
      <c r="Q484" s="39"/>
      <c r="CA484" s="145"/>
      <c r="CB484" s="147"/>
      <c r="CD484" s="18"/>
      <c r="CG484" s="39"/>
      <c r="CH484" s="5"/>
      <c r="CI484" s="39"/>
      <c r="CJ484" s="146"/>
      <c r="CK484" s="39"/>
      <c r="CL484" s="39"/>
      <c r="CM484" s="20"/>
      <c r="CN484" s="146"/>
      <c r="CO484" s="39"/>
      <c r="CP484" s="39"/>
      <c r="CQ484" s="39"/>
    </row>
    <row r="485" spans="1:95">
      <c r="A485" s="145">
        <v>480</v>
      </c>
      <c r="B485" s="147">
        <v>44183</v>
      </c>
      <c r="C485" t="s">
        <v>876</v>
      </c>
      <c r="D485" s="18" t="s">
        <v>754</v>
      </c>
      <c r="E485" t="s">
        <v>23</v>
      </c>
      <c r="F485" t="s">
        <v>745</v>
      </c>
      <c r="G485" s="39" t="s">
        <v>1434</v>
      </c>
      <c r="H485" s="5"/>
      <c r="J485" s="146">
        <v>1</v>
      </c>
      <c r="L485" s="39">
        <v>1</v>
      </c>
      <c r="M485" s="20"/>
      <c r="N485" s="146"/>
      <c r="O485" s="39" t="s">
        <v>116</v>
      </c>
      <c r="P485" s="39" t="s">
        <v>73</v>
      </c>
      <c r="Q485" s="39"/>
      <c r="CA485" s="145"/>
      <c r="CB485" s="147"/>
      <c r="CD485" s="18"/>
      <c r="CG485" s="39"/>
      <c r="CH485" s="5"/>
      <c r="CI485" s="39"/>
      <c r="CJ485" s="146"/>
      <c r="CK485" s="39"/>
      <c r="CL485" s="39"/>
      <c r="CM485" s="20"/>
      <c r="CN485" s="146"/>
      <c r="CO485" s="39"/>
      <c r="CP485" s="39"/>
      <c r="CQ485" s="39"/>
    </row>
    <row r="486" spans="1:95">
      <c r="A486" s="145">
        <v>481</v>
      </c>
      <c r="B486" s="147">
        <v>44184</v>
      </c>
      <c r="C486" t="s">
        <v>107</v>
      </c>
      <c r="D486" s="18" t="s">
        <v>223</v>
      </c>
      <c r="E486" t="s">
        <v>23</v>
      </c>
      <c r="F486" t="s">
        <v>86</v>
      </c>
      <c r="G486" s="39" t="s">
        <v>1435</v>
      </c>
      <c r="H486" s="5">
        <v>1</v>
      </c>
      <c r="J486" s="146"/>
      <c r="K486" s="39">
        <v>1</v>
      </c>
      <c r="L486" s="39">
        <v>1</v>
      </c>
      <c r="M486" s="20"/>
      <c r="N486" s="146"/>
      <c r="O486" s="39" t="s">
        <v>116</v>
      </c>
      <c r="P486" s="39" t="s">
        <v>73</v>
      </c>
      <c r="Q486" s="39"/>
      <c r="CA486" s="145"/>
      <c r="CB486" s="147"/>
      <c r="CD486" s="18"/>
      <c r="CG486" s="39"/>
      <c r="CH486" s="5"/>
      <c r="CI486" s="39"/>
      <c r="CJ486" s="146"/>
      <c r="CK486" s="39"/>
      <c r="CL486" s="39"/>
      <c r="CM486" s="20"/>
      <c r="CN486" s="146"/>
      <c r="CO486" s="39"/>
      <c r="CP486" s="39"/>
      <c r="CQ486" s="39"/>
    </row>
    <row r="487" spans="1:95">
      <c r="A487" s="145">
        <v>482</v>
      </c>
      <c r="B487" s="147">
        <v>44184</v>
      </c>
      <c r="C487" t="s">
        <v>107</v>
      </c>
      <c r="D487" s="18" t="s">
        <v>316</v>
      </c>
      <c r="E487" t="s">
        <v>23</v>
      </c>
      <c r="F487" t="s">
        <v>86</v>
      </c>
      <c r="G487" s="39" t="s">
        <v>1436</v>
      </c>
      <c r="H487" s="5"/>
      <c r="I487" s="39">
        <v>1</v>
      </c>
      <c r="J487" s="146"/>
      <c r="K487" s="39">
        <v>1</v>
      </c>
      <c r="L487" s="39"/>
      <c r="M487" s="20"/>
      <c r="N487" s="146"/>
      <c r="O487" s="39" t="s">
        <v>116</v>
      </c>
      <c r="P487" s="39" t="s">
        <v>73</v>
      </c>
      <c r="Q487" s="39"/>
      <c r="CA487" s="145"/>
      <c r="CB487" s="147"/>
      <c r="CD487" s="18"/>
      <c r="CG487" s="39"/>
      <c r="CH487" s="5"/>
      <c r="CI487" s="39"/>
      <c r="CJ487" s="146"/>
      <c r="CK487" s="39"/>
      <c r="CL487" s="39"/>
      <c r="CM487" s="20"/>
      <c r="CN487" s="146"/>
      <c r="CO487" s="39"/>
      <c r="CP487" s="39"/>
      <c r="CQ487" s="39"/>
    </row>
    <row r="488" spans="1:95">
      <c r="A488" s="145">
        <v>483</v>
      </c>
      <c r="B488" s="147">
        <v>44184</v>
      </c>
      <c r="C488" t="s">
        <v>107</v>
      </c>
      <c r="D488" s="18" t="s">
        <v>333</v>
      </c>
      <c r="E488" t="s">
        <v>23</v>
      </c>
      <c r="F488" t="s">
        <v>86</v>
      </c>
      <c r="G488" s="39" t="s">
        <v>1437</v>
      </c>
      <c r="H488" s="5"/>
      <c r="I488" s="39">
        <v>1</v>
      </c>
      <c r="J488" s="146"/>
      <c r="K488" s="39">
        <v>1</v>
      </c>
      <c r="L488" s="39"/>
      <c r="M488" s="20"/>
      <c r="N488" s="146"/>
      <c r="O488" s="39" t="s">
        <v>116</v>
      </c>
      <c r="P488" s="39" t="s">
        <v>73</v>
      </c>
      <c r="Q488" s="39"/>
      <c r="CA488" s="145"/>
      <c r="CB488" s="147"/>
      <c r="CD488" s="18"/>
      <c r="CG488" s="39"/>
      <c r="CH488" s="5"/>
      <c r="CI488" s="39"/>
      <c r="CJ488" s="146"/>
      <c r="CK488" s="39"/>
      <c r="CL488" s="39"/>
      <c r="CM488" s="20"/>
      <c r="CN488" s="146"/>
      <c r="CO488" s="39"/>
      <c r="CP488" s="39"/>
      <c r="CQ488" s="39"/>
    </row>
    <row r="489" spans="1:95">
      <c r="A489" s="145">
        <v>484</v>
      </c>
      <c r="B489" s="147">
        <v>44186</v>
      </c>
      <c r="C489" t="s">
        <v>879</v>
      </c>
      <c r="D489" s="18" t="s">
        <v>968</v>
      </c>
      <c r="E489" t="s">
        <v>23</v>
      </c>
      <c r="F489" t="s">
        <v>743</v>
      </c>
      <c r="G489" s="39" t="s">
        <v>1439</v>
      </c>
      <c r="H489" s="5"/>
      <c r="I489" s="39">
        <v>1</v>
      </c>
      <c r="J489" s="146"/>
      <c r="K489" s="39">
        <v>1</v>
      </c>
      <c r="L489" s="39"/>
      <c r="M489" s="20"/>
      <c r="N489" s="146"/>
      <c r="O489" s="39" t="s">
        <v>116</v>
      </c>
      <c r="P489" s="39" t="s">
        <v>73</v>
      </c>
      <c r="Q489" s="39"/>
      <c r="CA489" s="145"/>
      <c r="CB489" s="147"/>
      <c r="CD489" s="18"/>
      <c r="CG489" s="39"/>
      <c r="CH489" s="5"/>
      <c r="CI489" s="39"/>
      <c r="CJ489" s="146"/>
      <c r="CK489" s="39"/>
      <c r="CL489" s="39"/>
      <c r="CM489" s="20"/>
      <c r="CN489" s="146"/>
      <c r="CO489" s="39"/>
      <c r="CP489" s="39"/>
      <c r="CQ489" s="39"/>
    </row>
    <row r="490" spans="1:95">
      <c r="A490" s="145">
        <v>485</v>
      </c>
      <c r="B490" s="147" t="s">
        <v>1438</v>
      </c>
      <c r="C490" t="s">
        <v>99</v>
      </c>
      <c r="D490" s="18" t="s">
        <v>120</v>
      </c>
      <c r="E490" t="s">
        <v>82</v>
      </c>
      <c r="F490" t="s">
        <v>85</v>
      </c>
      <c r="G490" s="39" t="s">
        <v>1440</v>
      </c>
      <c r="H490" s="5"/>
      <c r="J490" s="146">
        <v>1</v>
      </c>
      <c r="K490" s="39">
        <v>1</v>
      </c>
      <c r="L490" s="39"/>
      <c r="M490" s="20"/>
      <c r="N490" s="146"/>
      <c r="O490" s="39" t="s">
        <v>116</v>
      </c>
      <c r="P490" s="39" t="s">
        <v>73</v>
      </c>
      <c r="Q490" s="39"/>
      <c r="CA490" s="145"/>
      <c r="CB490" s="147"/>
      <c r="CD490" s="18"/>
      <c r="CG490" s="39"/>
      <c r="CH490" s="5"/>
      <c r="CI490" s="39"/>
      <c r="CJ490" s="146"/>
      <c r="CK490" s="39"/>
      <c r="CL490" s="39"/>
      <c r="CM490" s="20"/>
      <c r="CN490" s="146"/>
      <c r="CO490" s="39"/>
      <c r="CP490" s="39"/>
      <c r="CQ490" s="39"/>
    </row>
    <row r="491" spans="1:95">
      <c r="A491" s="145">
        <v>486</v>
      </c>
      <c r="B491" s="147" t="s">
        <v>1438</v>
      </c>
      <c r="C491" t="s">
        <v>100</v>
      </c>
      <c r="D491" s="18" t="s">
        <v>1261</v>
      </c>
      <c r="E491" t="s">
        <v>82</v>
      </c>
      <c r="F491" t="s">
        <v>85</v>
      </c>
      <c r="G491" s="39" t="s">
        <v>1441</v>
      </c>
      <c r="H491" s="5"/>
      <c r="J491" s="146">
        <v>1</v>
      </c>
      <c r="K491" s="39">
        <v>1</v>
      </c>
      <c r="L491" s="39"/>
      <c r="M491" s="20"/>
      <c r="N491" s="146"/>
      <c r="O491" s="39" t="s">
        <v>116</v>
      </c>
      <c r="P491" s="39" t="s">
        <v>73</v>
      </c>
      <c r="Q491" s="39"/>
      <c r="CA491" s="145"/>
      <c r="CB491" s="147"/>
      <c r="CD491" s="18"/>
      <c r="CG491" s="39"/>
      <c r="CH491" s="5"/>
      <c r="CI491" s="39"/>
      <c r="CJ491" s="146"/>
      <c r="CK491" s="39"/>
      <c r="CL491" s="39"/>
      <c r="CM491" s="20"/>
      <c r="CN491" s="146"/>
      <c r="CO491" s="39"/>
      <c r="CP491" s="39"/>
      <c r="CQ491" s="39"/>
    </row>
    <row r="492" spans="1:95">
      <c r="A492" s="145">
        <v>487</v>
      </c>
      <c r="B492" s="147" t="s">
        <v>1443</v>
      </c>
      <c r="C492" t="s">
        <v>101</v>
      </c>
      <c r="D492" s="18" t="s">
        <v>1442</v>
      </c>
      <c r="E492" t="s">
        <v>23</v>
      </c>
      <c r="F492" t="s">
        <v>86</v>
      </c>
      <c r="G492" s="39" t="s">
        <v>1444</v>
      </c>
      <c r="H492" s="5">
        <v>1</v>
      </c>
      <c r="J492" s="146"/>
      <c r="L492" s="39">
        <v>1</v>
      </c>
      <c r="M492" s="20"/>
      <c r="N492" s="146"/>
      <c r="O492" s="39" t="s">
        <v>116</v>
      </c>
      <c r="P492" s="39" t="s">
        <v>73</v>
      </c>
      <c r="Q492" s="39"/>
      <c r="CA492" s="145"/>
      <c r="CB492" s="147"/>
      <c r="CD492" s="18"/>
      <c r="CG492" s="39"/>
      <c r="CH492" s="5"/>
      <c r="CI492" s="39"/>
      <c r="CJ492" s="146"/>
      <c r="CK492" s="39"/>
      <c r="CL492" s="39"/>
      <c r="CM492" s="20"/>
      <c r="CN492" s="146"/>
      <c r="CO492" s="39"/>
      <c r="CP492" s="39"/>
      <c r="CQ492" s="39"/>
    </row>
    <row r="493" spans="1:95">
      <c r="A493" s="145">
        <v>488</v>
      </c>
      <c r="B493" s="147" t="s">
        <v>1443</v>
      </c>
      <c r="C493" t="s">
        <v>101</v>
      </c>
      <c r="D493" s="18" t="s">
        <v>1445</v>
      </c>
      <c r="E493" t="s">
        <v>23</v>
      </c>
      <c r="F493" t="s">
        <v>86</v>
      </c>
      <c r="G493" s="39" t="s">
        <v>1446</v>
      </c>
      <c r="H493" s="5">
        <v>1</v>
      </c>
      <c r="J493" s="146"/>
      <c r="L493" s="39">
        <v>1</v>
      </c>
      <c r="M493" s="20"/>
      <c r="N493" s="146"/>
      <c r="O493" s="39" t="s">
        <v>116</v>
      </c>
      <c r="P493" s="39" t="s">
        <v>73</v>
      </c>
      <c r="Q493" s="39"/>
      <c r="CA493" s="145"/>
      <c r="CB493" s="147"/>
      <c r="CD493" s="18"/>
      <c r="CG493" s="39"/>
      <c r="CH493" s="5"/>
      <c r="CI493" s="39"/>
      <c r="CJ493" s="146"/>
      <c r="CK493" s="39"/>
      <c r="CL493" s="39"/>
      <c r="CM493" s="20"/>
      <c r="CN493" s="146"/>
      <c r="CO493" s="39"/>
      <c r="CP493" s="39"/>
      <c r="CQ493" s="39"/>
    </row>
    <row r="494" spans="1:95">
      <c r="A494" s="145">
        <v>489</v>
      </c>
      <c r="B494" s="147" t="s">
        <v>1443</v>
      </c>
      <c r="C494" t="s">
        <v>101</v>
      </c>
      <c r="D494" s="18" t="s">
        <v>1447</v>
      </c>
      <c r="E494" t="s">
        <v>23</v>
      </c>
      <c r="F494" t="s">
        <v>86</v>
      </c>
      <c r="G494" s="39" t="s">
        <v>1448</v>
      </c>
      <c r="H494" s="5">
        <v>1</v>
      </c>
      <c r="J494" s="146"/>
      <c r="L494" s="39">
        <v>1</v>
      </c>
      <c r="M494" s="20"/>
      <c r="N494" s="146"/>
      <c r="O494" s="39" t="s">
        <v>116</v>
      </c>
      <c r="P494" s="39" t="s">
        <v>73</v>
      </c>
      <c r="Q494" s="39"/>
      <c r="CA494" s="145"/>
      <c r="CB494" s="147"/>
      <c r="CD494" s="18"/>
      <c r="CG494" s="39"/>
      <c r="CH494" s="5"/>
      <c r="CI494" s="39"/>
      <c r="CJ494" s="146"/>
      <c r="CK494" s="39"/>
      <c r="CL494" s="39"/>
      <c r="CM494" s="20"/>
      <c r="CN494" s="146"/>
      <c r="CO494" s="39"/>
      <c r="CP494" s="39"/>
      <c r="CQ494" s="39"/>
    </row>
    <row r="495" spans="1:95">
      <c r="A495" s="145">
        <v>490</v>
      </c>
      <c r="B495" s="147" t="s">
        <v>1443</v>
      </c>
      <c r="C495" t="s">
        <v>73</v>
      </c>
      <c r="D495" s="18" t="s">
        <v>907</v>
      </c>
      <c r="E495" t="s">
        <v>73</v>
      </c>
      <c r="F495" t="s">
        <v>73</v>
      </c>
      <c r="G495" s="39" t="s">
        <v>1449</v>
      </c>
      <c r="H495" s="5">
        <v>1</v>
      </c>
      <c r="J495" s="146"/>
      <c r="K495" s="39">
        <v>1</v>
      </c>
      <c r="L495" s="39"/>
      <c r="M495" s="20"/>
      <c r="N495" s="146"/>
      <c r="O495" s="39" t="s">
        <v>1</v>
      </c>
      <c r="P495" s="39" t="s">
        <v>73</v>
      </c>
      <c r="Q495" s="39"/>
      <c r="CA495" s="145"/>
      <c r="CB495" s="147"/>
      <c r="CD495" s="18"/>
      <c r="CG495" s="39"/>
      <c r="CH495" s="5"/>
      <c r="CI495" s="39"/>
      <c r="CJ495" s="146"/>
      <c r="CK495" s="39"/>
      <c r="CL495" s="39"/>
      <c r="CM495" s="20"/>
      <c r="CN495" s="146"/>
      <c r="CO495" s="39"/>
      <c r="CP495" s="39"/>
      <c r="CQ495" s="39"/>
    </row>
    <row r="496" spans="1:95">
      <c r="A496" s="145">
        <v>491</v>
      </c>
      <c r="B496" s="147" t="s">
        <v>1443</v>
      </c>
      <c r="C496" t="s">
        <v>108</v>
      </c>
      <c r="D496" s="18" t="s">
        <v>1162</v>
      </c>
      <c r="E496" t="s">
        <v>23</v>
      </c>
      <c r="F496" t="s">
        <v>86</v>
      </c>
      <c r="G496" s="39" t="s">
        <v>1450</v>
      </c>
      <c r="H496" s="5"/>
      <c r="I496" s="39">
        <v>1</v>
      </c>
      <c r="J496" s="146"/>
      <c r="K496" s="39">
        <v>1</v>
      </c>
      <c r="L496" s="39"/>
      <c r="M496" s="20"/>
      <c r="N496" s="146"/>
      <c r="O496" s="39" t="s">
        <v>74</v>
      </c>
      <c r="P496" s="39" t="s">
        <v>73</v>
      </c>
      <c r="Q496" s="39"/>
      <c r="CA496" s="145"/>
      <c r="CB496" s="147"/>
      <c r="CD496" s="18"/>
      <c r="CG496" s="39"/>
      <c r="CH496" s="5"/>
      <c r="CI496" s="39"/>
      <c r="CJ496" s="146"/>
      <c r="CK496" s="39"/>
      <c r="CL496" s="39"/>
      <c r="CM496" s="20"/>
      <c r="CN496" s="146"/>
      <c r="CO496" s="39"/>
      <c r="CP496" s="39"/>
      <c r="CQ496" s="39"/>
    </row>
    <row r="497" spans="1:95">
      <c r="A497" s="145">
        <v>492</v>
      </c>
      <c r="B497" s="147" t="s">
        <v>1452</v>
      </c>
      <c r="C497" t="s">
        <v>107</v>
      </c>
      <c r="D497" s="18" t="s">
        <v>223</v>
      </c>
      <c r="E497" t="s">
        <v>23</v>
      </c>
      <c r="F497" t="s">
        <v>86</v>
      </c>
      <c r="G497" s="39" t="s">
        <v>1453</v>
      </c>
      <c r="H497" s="5"/>
      <c r="I497" s="39">
        <v>1</v>
      </c>
      <c r="J497" s="146"/>
      <c r="L497" s="39">
        <v>1</v>
      </c>
      <c r="M497" s="20"/>
      <c r="N497" s="146"/>
      <c r="O497" s="39" t="s">
        <v>116</v>
      </c>
      <c r="P497" s="39" t="s">
        <v>73</v>
      </c>
      <c r="Q497" s="39"/>
      <c r="CA497" s="145"/>
      <c r="CB497" s="147"/>
      <c r="CD497" s="18"/>
      <c r="CG497" s="39"/>
      <c r="CH497" s="5"/>
      <c r="CI497" s="39"/>
      <c r="CJ497" s="146"/>
      <c r="CK497" s="39"/>
      <c r="CL497" s="39"/>
      <c r="CM497" s="20"/>
      <c r="CN497" s="146"/>
      <c r="CO497" s="39"/>
      <c r="CP497" s="39"/>
      <c r="CQ497" s="39"/>
    </row>
    <row r="498" spans="1:95">
      <c r="A498" s="145">
        <v>493</v>
      </c>
      <c r="B498" s="147" t="s">
        <v>1454</v>
      </c>
      <c r="C498" t="s">
        <v>107</v>
      </c>
      <c r="D498" s="18" t="s">
        <v>333</v>
      </c>
      <c r="E498" t="s">
        <v>23</v>
      </c>
      <c r="F498" t="s">
        <v>86</v>
      </c>
      <c r="G498" s="39" t="s">
        <v>1455</v>
      </c>
      <c r="H498" s="5"/>
      <c r="I498" s="39">
        <v>1</v>
      </c>
      <c r="J498" s="146"/>
      <c r="K498" s="39">
        <v>1</v>
      </c>
      <c r="L498" s="39"/>
      <c r="M498" s="20"/>
      <c r="N498" s="146"/>
      <c r="O498" s="39" t="s">
        <v>116</v>
      </c>
      <c r="P498" s="39" t="s">
        <v>73</v>
      </c>
      <c r="Q498" s="39"/>
      <c r="CA498" s="145"/>
      <c r="CB498" s="147"/>
      <c r="CD498" s="18"/>
      <c r="CG498" s="39"/>
      <c r="CH498" s="5"/>
      <c r="CI498" s="39"/>
      <c r="CJ498" s="146"/>
      <c r="CK498" s="39"/>
      <c r="CL498" s="39"/>
      <c r="CM498" s="20"/>
      <c r="CN498" s="146"/>
      <c r="CO498" s="39"/>
      <c r="CP498" s="39"/>
      <c r="CQ498" s="39"/>
    </row>
    <row r="499" spans="1:95">
      <c r="A499" s="145">
        <v>494</v>
      </c>
      <c r="B499" s="147" t="s">
        <v>1456</v>
      </c>
      <c r="C499" t="s">
        <v>107</v>
      </c>
      <c r="D499" s="18" t="s">
        <v>223</v>
      </c>
      <c r="E499" t="s">
        <v>23</v>
      </c>
      <c r="F499" t="s">
        <v>86</v>
      </c>
      <c r="G499" s="39" t="s">
        <v>1457</v>
      </c>
      <c r="H499" s="5"/>
      <c r="I499" s="39">
        <v>1</v>
      </c>
      <c r="J499" s="146"/>
      <c r="K499" s="39">
        <v>1</v>
      </c>
      <c r="L499" s="39">
        <v>1</v>
      </c>
      <c r="M499" s="20"/>
      <c r="N499" s="146"/>
      <c r="O499" s="39" t="s">
        <v>116</v>
      </c>
      <c r="P499" s="39" t="s">
        <v>73</v>
      </c>
      <c r="Q499" s="39"/>
      <c r="CA499" s="145"/>
      <c r="CB499" s="147"/>
      <c r="CD499" s="18"/>
      <c r="CG499" s="39"/>
      <c r="CH499" s="5"/>
      <c r="CI499" s="39"/>
      <c r="CJ499" s="146"/>
      <c r="CK499" s="39"/>
      <c r="CL499" s="39"/>
      <c r="CM499" s="20"/>
      <c r="CN499" s="146"/>
      <c r="CO499" s="39"/>
      <c r="CP499" s="39"/>
      <c r="CQ499" s="39"/>
    </row>
    <row r="500" spans="1:95">
      <c r="A500" s="145">
        <v>495</v>
      </c>
      <c r="B500" s="147" t="s">
        <v>1456</v>
      </c>
      <c r="C500" t="s">
        <v>107</v>
      </c>
      <c r="D500" s="18" t="s">
        <v>695</v>
      </c>
      <c r="E500" t="s">
        <v>23</v>
      </c>
      <c r="F500" t="s">
        <v>86</v>
      </c>
      <c r="G500" s="39" t="s">
        <v>1458</v>
      </c>
      <c r="H500" s="5"/>
      <c r="I500" s="39">
        <v>1</v>
      </c>
      <c r="J500" s="146"/>
      <c r="K500" s="39">
        <v>1</v>
      </c>
      <c r="L500" s="39"/>
      <c r="M500" s="20"/>
      <c r="N500" s="146"/>
      <c r="O500" s="39" t="s">
        <v>116</v>
      </c>
      <c r="P500" s="39" t="s">
        <v>73</v>
      </c>
      <c r="Q500" s="39"/>
      <c r="CA500" s="145"/>
      <c r="CB500" s="147"/>
      <c r="CD500" s="18"/>
      <c r="CG500" s="39"/>
      <c r="CH500" s="5"/>
      <c r="CI500" s="39"/>
      <c r="CJ500" s="146"/>
      <c r="CK500" s="39"/>
      <c r="CL500" s="39"/>
      <c r="CM500" s="20"/>
      <c r="CN500" s="146"/>
      <c r="CO500" s="39"/>
      <c r="CP500" s="39"/>
      <c r="CQ500" s="39"/>
    </row>
    <row r="501" spans="1:95">
      <c r="A501" s="145">
        <v>496</v>
      </c>
      <c r="B501" s="147" t="s">
        <v>1460</v>
      </c>
      <c r="C501" t="s">
        <v>875</v>
      </c>
      <c r="D501" s="18" t="s">
        <v>1459</v>
      </c>
      <c r="E501" t="s">
        <v>23</v>
      </c>
      <c r="F501" t="s">
        <v>446</v>
      </c>
      <c r="G501" s="39" t="s">
        <v>1461</v>
      </c>
      <c r="H501" s="5"/>
      <c r="I501" s="39">
        <v>1</v>
      </c>
      <c r="J501" s="146"/>
      <c r="K501" s="39">
        <v>1</v>
      </c>
      <c r="L501" s="39"/>
      <c r="M501" s="20"/>
      <c r="N501" s="146"/>
      <c r="O501" s="39" t="s">
        <v>116</v>
      </c>
      <c r="P501" s="39" t="s">
        <v>73</v>
      </c>
      <c r="Q501" s="39"/>
      <c r="CA501" s="145"/>
      <c r="CB501" s="147"/>
      <c r="CD501" s="18"/>
      <c r="CG501" s="39"/>
      <c r="CH501" s="5"/>
      <c r="CI501" s="39"/>
      <c r="CJ501" s="146"/>
      <c r="CK501" s="39"/>
      <c r="CL501" s="39"/>
      <c r="CM501" s="20"/>
      <c r="CN501" s="146"/>
      <c r="CO501" s="39"/>
      <c r="CP501" s="39"/>
      <c r="CQ501" s="39"/>
    </row>
    <row r="502" spans="1:95">
      <c r="A502" s="145">
        <v>497</v>
      </c>
      <c r="B502" s="147" t="s">
        <v>1460</v>
      </c>
      <c r="C502" t="s">
        <v>740</v>
      </c>
      <c r="D502" s="18" t="s">
        <v>833</v>
      </c>
      <c r="E502" t="s">
        <v>23</v>
      </c>
      <c r="F502" t="s">
        <v>741</v>
      </c>
      <c r="G502" s="39" t="s">
        <v>1462</v>
      </c>
      <c r="H502" s="5"/>
      <c r="I502" s="39">
        <v>1</v>
      </c>
      <c r="J502" s="146"/>
      <c r="K502" s="39">
        <v>1</v>
      </c>
      <c r="L502" s="39"/>
      <c r="M502" s="20"/>
      <c r="N502" s="146"/>
      <c r="O502" s="39" t="s">
        <v>116</v>
      </c>
      <c r="P502" s="39" t="s">
        <v>73</v>
      </c>
      <c r="Q502" s="39"/>
      <c r="CA502" s="145"/>
      <c r="CB502" s="147"/>
      <c r="CD502" s="18"/>
      <c r="CG502" s="39"/>
      <c r="CH502" s="5"/>
      <c r="CI502" s="39"/>
      <c r="CJ502" s="146"/>
      <c r="CK502" s="39"/>
      <c r="CL502" s="39"/>
      <c r="CM502" s="20"/>
      <c r="CN502" s="146"/>
      <c r="CO502" s="39"/>
      <c r="CP502" s="39"/>
      <c r="CQ502" s="39"/>
    </row>
    <row r="503" spans="1:95">
      <c r="A503" s="145">
        <v>498</v>
      </c>
      <c r="B503" s="147" t="s">
        <v>1460</v>
      </c>
      <c r="C503" t="s">
        <v>107</v>
      </c>
      <c r="D503" s="18" t="s">
        <v>695</v>
      </c>
      <c r="E503" t="s">
        <v>23</v>
      </c>
      <c r="F503" t="s">
        <v>86</v>
      </c>
      <c r="G503" s="39" t="s">
        <v>1463</v>
      </c>
      <c r="H503" s="5"/>
      <c r="I503" s="39">
        <v>1</v>
      </c>
      <c r="J503" s="146"/>
      <c r="K503" s="39">
        <v>1</v>
      </c>
      <c r="L503" s="39"/>
      <c r="M503" s="20"/>
      <c r="N503" s="146"/>
      <c r="O503" s="39" t="s">
        <v>116</v>
      </c>
      <c r="P503" s="39" t="s">
        <v>73</v>
      </c>
      <c r="Q503" s="39"/>
      <c r="CA503" s="145"/>
      <c r="CB503" s="147"/>
      <c r="CD503" s="18"/>
      <c r="CG503" s="39"/>
      <c r="CH503" s="5"/>
      <c r="CI503" s="39"/>
      <c r="CJ503" s="146"/>
      <c r="CK503" s="39"/>
      <c r="CL503" s="39"/>
      <c r="CM503" s="20"/>
      <c r="CN503" s="146"/>
      <c r="CO503" s="39"/>
      <c r="CP503" s="39"/>
      <c r="CQ503" s="39"/>
    </row>
    <row r="504" spans="1:95">
      <c r="A504" s="145">
        <v>499</v>
      </c>
      <c r="B504" s="147" t="s">
        <v>1465</v>
      </c>
      <c r="C504" t="s">
        <v>113</v>
      </c>
      <c r="D504" s="18" t="s">
        <v>1464</v>
      </c>
      <c r="E504" t="s">
        <v>22</v>
      </c>
      <c r="F504" t="s">
        <v>87</v>
      </c>
      <c r="G504" s="39" t="s">
        <v>1466</v>
      </c>
      <c r="H504" s="5"/>
      <c r="I504" s="39">
        <v>1</v>
      </c>
      <c r="J504" s="146"/>
      <c r="K504" s="39">
        <v>1</v>
      </c>
      <c r="L504" s="39"/>
      <c r="M504" s="20"/>
      <c r="N504" s="146"/>
      <c r="O504" s="39" t="s">
        <v>116</v>
      </c>
      <c r="P504" s="39" t="s">
        <v>73</v>
      </c>
      <c r="Q504" s="39"/>
      <c r="CA504" s="145"/>
      <c r="CB504" s="147"/>
      <c r="CD504" s="18"/>
      <c r="CG504" s="39"/>
      <c r="CH504" s="5"/>
      <c r="CI504" s="39"/>
      <c r="CJ504" s="146"/>
      <c r="CK504" s="39"/>
      <c r="CL504" s="39"/>
      <c r="CM504" s="20"/>
      <c r="CN504" s="146"/>
      <c r="CO504" s="39"/>
      <c r="CP504" s="39"/>
      <c r="CQ504" s="39"/>
    </row>
    <row r="505" spans="1:95">
      <c r="A505" s="145">
        <v>500</v>
      </c>
      <c r="B505" s="147" t="s">
        <v>1465</v>
      </c>
      <c r="C505" t="s">
        <v>874</v>
      </c>
      <c r="D505" s="18" t="s">
        <v>1033</v>
      </c>
      <c r="E505" t="s">
        <v>23</v>
      </c>
      <c r="F505" t="s">
        <v>743</v>
      </c>
      <c r="G505" s="39" t="s">
        <v>1467</v>
      </c>
      <c r="H505" s="5"/>
      <c r="I505" s="39">
        <v>1</v>
      </c>
      <c r="J505" s="146"/>
      <c r="K505" s="39">
        <v>1</v>
      </c>
      <c r="L505" s="39"/>
      <c r="M505" s="20"/>
      <c r="N505" s="146"/>
      <c r="O505" s="39" t="s">
        <v>116</v>
      </c>
      <c r="P505" s="39" t="s">
        <v>73</v>
      </c>
      <c r="Q505" s="39"/>
      <c r="CA505" s="145"/>
      <c r="CB505" s="147"/>
      <c r="CD505" s="18"/>
      <c r="CG505" s="39"/>
      <c r="CH505" s="5"/>
      <c r="CI505" s="39"/>
      <c r="CJ505" s="146"/>
      <c r="CK505" s="39"/>
      <c r="CL505" s="39"/>
      <c r="CM505" s="20"/>
      <c r="CN505" s="146"/>
      <c r="CO505" s="39"/>
      <c r="CP505" s="39"/>
      <c r="CQ505" s="39"/>
    </row>
    <row r="506" spans="1:95">
      <c r="A506" s="145">
        <v>501</v>
      </c>
      <c r="B506" s="147" t="s">
        <v>1469</v>
      </c>
      <c r="C506" t="s">
        <v>26</v>
      </c>
      <c r="D506" s="18" t="s">
        <v>1468</v>
      </c>
      <c r="E506" t="s">
        <v>21</v>
      </c>
      <c r="F506" t="s">
        <v>115</v>
      </c>
      <c r="G506" s="39" t="s">
        <v>1470</v>
      </c>
      <c r="H506" s="5"/>
      <c r="I506" s="39">
        <v>1</v>
      </c>
      <c r="J506" s="146"/>
      <c r="K506" s="39">
        <v>1</v>
      </c>
      <c r="L506" s="39"/>
      <c r="M506" s="20"/>
      <c r="N506" s="146"/>
      <c r="O506" s="39" t="s">
        <v>74</v>
      </c>
      <c r="P506" s="39" t="s">
        <v>73</v>
      </c>
      <c r="Q506" s="39"/>
      <c r="CA506" s="145"/>
      <c r="CB506" s="147"/>
      <c r="CD506" s="18"/>
      <c r="CG506" s="39"/>
      <c r="CH506" s="5"/>
      <c r="CI506" s="39"/>
      <c r="CJ506" s="146"/>
      <c r="CK506" s="39"/>
      <c r="CL506" s="39"/>
      <c r="CM506" s="20"/>
      <c r="CN506" s="146"/>
      <c r="CO506" s="39"/>
      <c r="CP506" s="39"/>
      <c r="CQ506" s="39"/>
    </row>
    <row r="507" spans="1:95">
      <c r="A507" s="145">
        <v>502</v>
      </c>
      <c r="B507" s="147" t="s">
        <v>1469</v>
      </c>
      <c r="C507" t="s">
        <v>113</v>
      </c>
      <c r="D507" s="18" t="s">
        <v>1033</v>
      </c>
      <c r="E507" t="s">
        <v>22</v>
      </c>
      <c r="F507" t="s">
        <v>87</v>
      </c>
      <c r="G507" s="39" t="s">
        <v>1471</v>
      </c>
      <c r="H507" s="5"/>
      <c r="I507" s="39">
        <v>1</v>
      </c>
      <c r="J507" s="146"/>
      <c r="K507" s="39">
        <v>1</v>
      </c>
      <c r="L507" s="39"/>
      <c r="M507" s="20"/>
      <c r="N507" s="146"/>
      <c r="O507" s="39" t="s">
        <v>74</v>
      </c>
      <c r="P507" s="39" t="s">
        <v>73</v>
      </c>
      <c r="Q507" s="39"/>
      <c r="CA507" s="145"/>
      <c r="CB507" s="147"/>
      <c r="CD507" s="18"/>
      <c r="CG507" s="39"/>
      <c r="CH507" s="5"/>
      <c r="CI507" s="39"/>
      <c r="CJ507" s="146"/>
      <c r="CK507" s="39"/>
      <c r="CL507" s="39"/>
      <c r="CM507" s="20"/>
      <c r="CN507" s="146"/>
      <c r="CO507" s="39"/>
      <c r="CP507" s="39"/>
      <c r="CQ507" s="39"/>
    </row>
    <row r="508" spans="1:95">
      <c r="A508" s="145">
        <v>503</v>
      </c>
      <c r="B508" s="147" t="s">
        <v>1473</v>
      </c>
      <c r="C508" t="s">
        <v>875</v>
      </c>
      <c r="D508" s="18" t="s">
        <v>1472</v>
      </c>
      <c r="E508" t="s">
        <v>23</v>
      </c>
      <c r="F508" t="s">
        <v>446</v>
      </c>
      <c r="G508" s="39" t="s">
        <v>1474</v>
      </c>
      <c r="H508" s="5"/>
      <c r="I508" s="39">
        <v>1</v>
      </c>
      <c r="J508" s="146"/>
      <c r="K508" s="39">
        <v>1</v>
      </c>
      <c r="L508" s="39"/>
      <c r="M508" s="20"/>
      <c r="N508" s="146"/>
      <c r="O508" s="39" t="s">
        <v>116</v>
      </c>
      <c r="P508" s="39" t="s">
        <v>73</v>
      </c>
      <c r="Q508" s="39"/>
      <c r="CA508" s="145"/>
      <c r="CB508" s="147"/>
      <c r="CD508" s="18"/>
      <c r="CG508" s="39"/>
      <c r="CH508" s="5"/>
      <c r="CI508" s="39"/>
      <c r="CJ508" s="146"/>
      <c r="CK508" s="39"/>
      <c r="CL508" s="39"/>
      <c r="CM508" s="20"/>
      <c r="CN508" s="146"/>
      <c r="CO508" s="39"/>
      <c r="CP508" s="39"/>
      <c r="CQ508" s="39"/>
    </row>
    <row r="509" spans="1:95">
      <c r="A509" s="145">
        <v>504</v>
      </c>
      <c r="B509" s="147" t="s">
        <v>1473</v>
      </c>
      <c r="C509" t="s">
        <v>875</v>
      </c>
      <c r="D509" s="18" t="s">
        <v>830</v>
      </c>
      <c r="E509" t="s">
        <v>23</v>
      </c>
      <c r="F509" t="s">
        <v>446</v>
      </c>
      <c r="G509" s="39" t="s">
        <v>1475</v>
      </c>
      <c r="H509" s="5"/>
      <c r="I509" s="39">
        <v>1</v>
      </c>
      <c r="J509" s="146"/>
      <c r="K509" s="39">
        <v>1</v>
      </c>
      <c r="L509" s="39"/>
      <c r="M509" s="20"/>
      <c r="N509" s="146"/>
      <c r="O509" s="39" t="s">
        <v>116</v>
      </c>
      <c r="P509" s="39" t="s">
        <v>73</v>
      </c>
      <c r="Q509" s="39"/>
      <c r="CA509" s="145"/>
      <c r="CB509" s="147"/>
      <c r="CD509" s="18"/>
      <c r="CG509" s="39"/>
      <c r="CH509" s="5"/>
      <c r="CI509" s="39"/>
      <c r="CJ509" s="146"/>
      <c r="CK509" s="39"/>
      <c r="CL509" s="39"/>
      <c r="CM509" s="20"/>
      <c r="CN509" s="146"/>
      <c r="CO509" s="39"/>
      <c r="CP509" s="39"/>
      <c r="CQ509" s="39"/>
    </row>
    <row r="510" spans="1:95">
      <c r="A510" s="145">
        <v>505</v>
      </c>
      <c r="B510" s="147" t="s">
        <v>1473</v>
      </c>
      <c r="C510" t="s">
        <v>875</v>
      </c>
      <c r="D510" s="18" t="s">
        <v>828</v>
      </c>
      <c r="E510" t="s">
        <v>23</v>
      </c>
      <c r="F510" t="s">
        <v>446</v>
      </c>
      <c r="G510" s="39" t="s">
        <v>1476</v>
      </c>
      <c r="H510" s="5"/>
      <c r="I510" s="39">
        <v>1</v>
      </c>
      <c r="J510" s="146"/>
      <c r="K510" s="39">
        <v>1</v>
      </c>
      <c r="L510" s="39"/>
      <c r="M510" s="20"/>
      <c r="N510" s="146"/>
      <c r="O510" s="39" t="s">
        <v>116</v>
      </c>
      <c r="P510" s="39" t="s">
        <v>73</v>
      </c>
      <c r="Q510" s="39"/>
      <c r="CA510" s="145"/>
      <c r="CB510" s="147"/>
      <c r="CD510" s="18"/>
      <c r="CG510" s="39"/>
      <c r="CH510" s="5"/>
      <c r="CI510" s="39"/>
      <c r="CJ510" s="146"/>
      <c r="CK510" s="39"/>
      <c r="CL510" s="39"/>
      <c r="CM510" s="20"/>
      <c r="CN510" s="146"/>
      <c r="CO510" s="39"/>
      <c r="CP510" s="39"/>
      <c r="CQ510" s="39"/>
    </row>
    <row r="511" spans="1:95">
      <c r="A511" s="145">
        <v>506</v>
      </c>
      <c r="B511" s="147" t="s">
        <v>1477</v>
      </c>
      <c r="C511" t="s">
        <v>107</v>
      </c>
      <c r="D511" s="18" t="s">
        <v>223</v>
      </c>
      <c r="E511" t="s">
        <v>23</v>
      </c>
      <c r="F511" t="s">
        <v>86</v>
      </c>
      <c r="G511" s="39" t="s">
        <v>1478</v>
      </c>
      <c r="H511" s="5"/>
      <c r="I511" s="39">
        <v>1</v>
      </c>
      <c r="J511" s="146"/>
      <c r="L511" s="39">
        <v>1</v>
      </c>
      <c r="M511" s="20"/>
      <c r="N511" s="146"/>
      <c r="O511" s="39" t="s">
        <v>116</v>
      </c>
      <c r="P511" s="39" t="s">
        <v>73</v>
      </c>
      <c r="Q511" s="39"/>
      <c r="CA511" s="145"/>
      <c r="CB511" s="147"/>
      <c r="CD511" s="18"/>
      <c r="CG511" s="39"/>
      <c r="CH511" s="5"/>
      <c r="CI511" s="39"/>
      <c r="CJ511" s="146"/>
      <c r="CK511" s="39"/>
      <c r="CL511" s="39"/>
      <c r="CM511" s="20"/>
      <c r="CN511" s="146"/>
      <c r="CO511" s="39"/>
      <c r="CP511" s="39"/>
      <c r="CQ511" s="39"/>
    </row>
    <row r="512" spans="1:95">
      <c r="A512" s="145">
        <v>507</v>
      </c>
      <c r="B512" s="147" t="s">
        <v>1477</v>
      </c>
      <c r="C512" t="s">
        <v>107</v>
      </c>
      <c r="D512" s="18" t="s">
        <v>695</v>
      </c>
      <c r="E512" t="s">
        <v>23</v>
      </c>
      <c r="F512" t="s">
        <v>86</v>
      </c>
      <c r="G512" s="39" t="s">
        <v>1479</v>
      </c>
      <c r="H512" s="5"/>
      <c r="I512" s="39">
        <v>1</v>
      </c>
      <c r="J512" s="146"/>
      <c r="K512" s="39">
        <v>1</v>
      </c>
      <c r="L512" s="39"/>
      <c r="M512" s="20"/>
      <c r="N512" s="146"/>
      <c r="O512" s="39" t="s">
        <v>116</v>
      </c>
      <c r="P512" s="39" t="s">
        <v>73</v>
      </c>
      <c r="Q512" s="39"/>
      <c r="CA512" s="145"/>
      <c r="CB512" s="147"/>
      <c r="CD512" s="18"/>
      <c r="CG512" s="39"/>
      <c r="CH512" s="5"/>
      <c r="CI512" s="39"/>
      <c r="CJ512" s="146"/>
      <c r="CK512" s="39"/>
      <c r="CL512" s="39"/>
      <c r="CM512" s="20"/>
      <c r="CN512" s="146"/>
      <c r="CO512" s="39"/>
      <c r="CP512" s="39"/>
      <c r="CQ512" s="39"/>
    </row>
    <row r="513" spans="1:95">
      <c r="A513" s="145">
        <v>508</v>
      </c>
      <c r="B513" s="147" t="s">
        <v>1477</v>
      </c>
      <c r="C513" t="s">
        <v>107</v>
      </c>
      <c r="D513" s="18" t="s">
        <v>138</v>
      </c>
      <c r="E513" t="s">
        <v>23</v>
      </c>
      <c r="F513" t="s">
        <v>86</v>
      </c>
      <c r="G513" s="39" t="s">
        <v>1480</v>
      </c>
      <c r="H513" s="5"/>
      <c r="J513" s="146">
        <v>1</v>
      </c>
      <c r="K513" s="39">
        <v>1</v>
      </c>
      <c r="L513" s="39">
        <v>1</v>
      </c>
      <c r="M513" s="20">
        <v>1</v>
      </c>
      <c r="N513" s="146"/>
      <c r="O513" s="39" t="s">
        <v>116</v>
      </c>
      <c r="P513" s="39" t="s">
        <v>73</v>
      </c>
      <c r="Q513" s="39"/>
      <c r="CA513" s="145"/>
      <c r="CB513" s="147"/>
      <c r="CD513" s="18"/>
      <c r="CG513" s="39"/>
      <c r="CH513" s="5"/>
      <c r="CI513" s="39"/>
      <c r="CJ513" s="146"/>
      <c r="CK513" s="39"/>
      <c r="CL513" s="39"/>
      <c r="CM513" s="20"/>
      <c r="CN513" s="146"/>
      <c r="CO513" s="39"/>
      <c r="CP513" s="39"/>
      <c r="CQ513" s="39"/>
    </row>
    <row r="514" spans="1:95">
      <c r="A514" s="145">
        <v>509</v>
      </c>
      <c r="B514" s="147" t="s">
        <v>1481</v>
      </c>
      <c r="C514" t="s">
        <v>107</v>
      </c>
      <c r="D514" s="18" t="s">
        <v>223</v>
      </c>
      <c r="E514" t="s">
        <v>23</v>
      </c>
      <c r="F514" t="s">
        <v>86</v>
      </c>
      <c r="G514" s="39" t="s">
        <v>1482</v>
      </c>
      <c r="H514" s="5">
        <v>1</v>
      </c>
      <c r="J514" s="146"/>
      <c r="L514" s="39">
        <v>1</v>
      </c>
      <c r="M514" s="20"/>
      <c r="N514" s="146"/>
      <c r="O514" s="39" t="s">
        <v>116</v>
      </c>
      <c r="P514" s="39" t="s">
        <v>73</v>
      </c>
      <c r="Q514" s="39"/>
      <c r="CA514" s="145"/>
      <c r="CB514" s="147"/>
      <c r="CD514" s="18"/>
      <c r="CG514" s="39"/>
      <c r="CH514" s="5"/>
      <c r="CI514" s="39"/>
      <c r="CJ514" s="146"/>
      <c r="CK514" s="39"/>
      <c r="CL514" s="39"/>
      <c r="CM514" s="20"/>
      <c r="CN514" s="146"/>
      <c r="CO514" s="39"/>
      <c r="CP514" s="39"/>
      <c r="CQ514" s="39"/>
    </row>
    <row r="515" spans="1:95">
      <c r="A515" s="145">
        <v>510</v>
      </c>
      <c r="B515" s="147" t="s">
        <v>1481</v>
      </c>
      <c r="C515" t="s">
        <v>107</v>
      </c>
      <c r="D515" s="18" t="s">
        <v>695</v>
      </c>
      <c r="E515" t="s">
        <v>23</v>
      </c>
      <c r="F515" t="s">
        <v>86</v>
      </c>
      <c r="G515" s="39" t="s">
        <v>1483</v>
      </c>
      <c r="H515" s="5"/>
      <c r="I515" s="39">
        <v>1</v>
      </c>
      <c r="J515" s="146"/>
      <c r="K515" s="39">
        <v>1</v>
      </c>
      <c r="L515" s="39"/>
      <c r="M515" s="20"/>
      <c r="N515" s="146"/>
      <c r="O515" s="39" t="s">
        <v>116</v>
      </c>
      <c r="P515" s="39" t="s">
        <v>73</v>
      </c>
      <c r="Q515" s="39"/>
      <c r="CA515" s="145"/>
      <c r="CB515" s="147"/>
      <c r="CD515" s="18"/>
      <c r="CG515" s="39"/>
      <c r="CH515" s="5"/>
      <c r="CI515" s="39"/>
      <c r="CJ515" s="146"/>
      <c r="CK515" s="39"/>
      <c r="CL515" s="39"/>
      <c r="CM515" s="20"/>
      <c r="CN515" s="146"/>
      <c r="CO515" s="39"/>
      <c r="CP515" s="39"/>
      <c r="CQ515" s="39"/>
    </row>
    <row r="516" spans="1:95">
      <c r="A516" s="145">
        <v>511</v>
      </c>
      <c r="B516" s="147" t="s">
        <v>1484</v>
      </c>
      <c r="C516" t="s">
        <v>107</v>
      </c>
      <c r="D516" s="18" t="s">
        <v>223</v>
      </c>
      <c r="E516" t="s">
        <v>23</v>
      </c>
      <c r="F516" t="s">
        <v>86</v>
      </c>
      <c r="G516" s="39" t="s">
        <v>1485</v>
      </c>
      <c r="H516" s="5">
        <v>1</v>
      </c>
      <c r="J516" s="146"/>
      <c r="K516" s="39">
        <v>1</v>
      </c>
      <c r="L516" s="39">
        <v>1</v>
      </c>
      <c r="M516" s="20"/>
      <c r="N516" s="146"/>
      <c r="O516" s="39" t="s">
        <v>116</v>
      </c>
      <c r="P516" s="39" t="s">
        <v>73</v>
      </c>
      <c r="Q516" s="39"/>
      <c r="CA516" s="145"/>
      <c r="CB516" s="147"/>
      <c r="CD516" s="18"/>
      <c r="CG516" s="39"/>
      <c r="CH516" s="5"/>
      <c r="CI516" s="39"/>
      <c r="CJ516" s="146"/>
      <c r="CK516" s="39"/>
      <c r="CL516" s="39"/>
      <c r="CM516" s="20"/>
      <c r="CN516" s="146"/>
      <c r="CO516" s="39"/>
      <c r="CP516" s="39"/>
      <c r="CQ516" s="39"/>
    </row>
    <row r="517" spans="1:95">
      <c r="A517" s="145">
        <v>512</v>
      </c>
      <c r="B517" s="147" t="s">
        <v>1486</v>
      </c>
      <c r="C517" t="s">
        <v>107</v>
      </c>
      <c r="D517" s="18" t="s">
        <v>223</v>
      </c>
      <c r="E517" t="s">
        <v>23</v>
      </c>
      <c r="F517" t="s">
        <v>86</v>
      </c>
      <c r="G517" s="39" t="s">
        <v>1487</v>
      </c>
      <c r="H517" s="5"/>
      <c r="I517" s="39">
        <v>1</v>
      </c>
      <c r="J517" s="146"/>
      <c r="K517" s="39">
        <v>1</v>
      </c>
      <c r="L517" s="39">
        <v>1</v>
      </c>
      <c r="M517" s="20"/>
      <c r="N517" s="146"/>
      <c r="O517" s="39" t="s">
        <v>116</v>
      </c>
      <c r="P517" s="39" t="s">
        <v>73</v>
      </c>
      <c r="Q517" s="39"/>
      <c r="CA517" s="145"/>
      <c r="CB517" s="147"/>
      <c r="CD517" s="18"/>
      <c r="CG517" s="39"/>
      <c r="CH517" s="5"/>
      <c r="CI517" s="39"/>
      <c r="CJ517" s="146"/>
      <c r="CK517" s="39"/>
      <c r="CL517" s="39"/>
      <c r="CM517" s="20"/>
      <c r="CN517" s="146"/>
      <c r="CO517" s="39"/>
      <c r="CP517" s="39"/>
      <c r="CQ517" s="39"/>
    </row>
    <row r="518" spans="1:95">
      <c r="A518" s="145">
        <v>513</v>
      </c>
      <c r="B518" s="147" t="s">
        <v>1486</v>
      </c>
      <c r="C518" t="s">
        <v>105</v>
      </c>
      <c r="D518" s="18" t="s">
        <v>1488</v>
      </c>
      <c r="E518" t="s">
        <v>23</v>
      </c>
      <c r="F518" t="s">
        <v>86</v>
      </c>
      <c r="G518" s="39" t="s">
        <v>1489</v>
      </c>
      <c r="H518" s="5"/>
      <c r="I518" s="39">
        <v>1</v>
      </c>
      <c r="J518" s="146"/>
      <c r="K518" s="39">
        <v>1</v>
      </c>
      <c r="L518" s="39"/>
      <c r="M518" s="20"/>
      <c r="N518" s="146"/>
      <c r="O518" s="39" t="s">
        <v>116</v>
      </c>
      <c r="P518" s="39" t="s">
        <v>73</v>
      </c>
      <c r="Q518" s="39"/>
      <c r="CA518" s="145"/>
      <c r="CB518" s="147"/>
      <c r="CD518" s="18"/>
      <c r="CG518" s="39"/>
      <c r="CH518" s="5"/>
      <c r="CI518" s="39"/>
      <c r="CJ518" s="146"/>
      <c r="CK518" s="39"/>
      <c r="CL518" s="39"/>
      <c r="CM518" s="20"/>
      <c r="CN518" s="146"/>
      <c r="CO518" s="39"/>
      <c r="CP518" s="39"/>
      <c r="CQ518" s="39"/>
    </row>
    <row r="519" spans="1:95">
      <c r="A519" s="145">
        <v>514</v>
      </c>
      <c r="B519" s="147" t="s">
        <v>1486</v>
      </c>
      <c r="C519" t="s">
        <v>107</v>
      </c>
      <c r="D519" s="18" t="s">
        <v>292</v>
      </c>
      <c r="E519" t="s">
        <v>23</v>
      </c>
      <c r="F519" t="s">
        <v>86</v>
      </c>
      <c r="G519" s="39" t="s">
        <v>1490</v>
      </c>
      <c r="H519" s="5"/>
      <c r="I519" s="39">
        <v>1</v>
      </c>
      <c r="J519" s="146"/>
      <c r="K519" s="39">
        <v>1</v>
      </c>
      <c r="L519" s="39"/>
      <c r="M519" s="20"/>
      <c r="N519" s="146"/>
      <c r="O519" s="39" t="s">
        <v>116</v>
      </c>
      <c r="P519" s="39" t="s">
        <v>73</v>
      </c>
      <c r="Q519" s="39"/>
      <c r="CA519" s="145"/>
      <c r="CB519" s="147"/>
      <c r="CD519" s="18"/>
      <c r="CG519" s="39"/>
      <c r="CH519" s="5"/>
      <c r="CI519" s="39"/>
      <c r="CJ519" s="146"/>
      <c r="CK519" s="39"/>
      <c r="CL519" s="39"/>
      <c r="CM519" s="20"/>
      <c r="CN519" s="146"/>
      <c r="CO519" s="39"/>
      <c r="CP519" s="39"/>
      <c r="CQ519" s="39"/>
    </row>
    <row r="520" spans="1:95">
      <c r="A520" s="145">
        <v>515</v>
      </c>
      <c r="B520" s="147" t="s">
        <v>1486</v>
      </c>
      <c r="C520" t="s">
        <v>107</v>
      </c>
      <c r="D520" s="18" t="s">
        <v>223</v>
      </c>
      <c r="E520" t="s">
        <v>23</v>
      </c>
      <c r="F520" t="s">
        <v>86</v>
      </c>
      <c r="G520" s="39" t="s">
        <v>1491</v>
      </c>
      <c r="H520" s="5">
        <v>1</v>
      </c>
      <c r="J520" s="146"/>
      <c r="K520" s="39">
        <v>1</v>
      </c>
      <c r="L520" s="39">
        <v>1</v>
      </c>
      <c r="M520" s="20"/>
      <c r="N520" s="146"/>
      <c r="O520" s="39" t="s">
        <v>116</v>
      </c>
      <c r="P520" s="39" t="s">
        <v>73</v>
      </c>
      <c r="Q520" s="39"/>
      <c r="CA520" s="145"/>
      <c r="CB520" s="147"/>
      <c r="CD520" s="18"/>
      <c r="CG520" s="39"/>
      <c r="CH520" s="5"/>
      <c r="CI520" s="39"/>
      <c r="CJ520" s="146"/>
      <c r="CK520" s="39"/>
      <c r="CL520" s="39"/>
      <c r="CM520" s="20"/>
      <c r="CN520" s="146"/>
      <c r="CO520" s="39"/>
      <c r="CP520" s="39"/>
      <c r="CQ520" s="39"/>
    </row>
    <row r="521" spans="1:95">
      <c r="A521" s="145">
        <v>516</v>
      </c>
      <c r="B521" s="147" t="s">
        <v>1493</v>
      </c>
      <c r="C521" t="s">
        <v>875</v>
      </c>
      <c r="D521" s="18" t="s">
        <v>1492</v>
      </c>
      <c r="E521" t="s">
        <v>23</v>
      </c>
      <c r="F521" t="s">
        <v>446</v>
      </c>
      <c r="G521" s="39" t="s">
        <v>1494</v>
      </c>
      <c r="H521" s="5"/>
      <c r="I521" s="39">
        <v>1</v>
      </c>
      <c r="J521" s="146"/>
      <c r="K521" s="39">
        <v>1</v>
      </c>
      <c r="L521" s="39"/>
      <c r="M521" s="20"/>
      <c r="N521" s="146"/>
      <c r="O521" s="39" t="s">
        <v>116</v>
      </c>
      <c r="P521" s="39" t="s">
        <v>73</v>
      </c>
      <c r="Q521" s="39"/>
      <c r="CA521" s="145"/>
      <c r="CB521" s="147"/>
      <c r="CD521" s="18"/>
      <c r="CG521" s="39"/>
      <c r="CH521" s="5"/>
      <c r="CI521" s="39"/>
      <c r="CJ521" s="146"/>
      <c r="CK521" s="39"/>
      <c r="CL521" s="39"/>
      <c r="CM521" s="20"/>
      <c r="CN521" s="146"/>
      <c r="CO521" s="39"/>
      <c r="CP521" s="39"/>
      <c r="CQ521" s="39"/>
    </row>
    <row r="522" spans="1:95">
      <c r="A522" s="145">
        <v>517</v>
      </c>
      <c r="B522" s="147" t="s">
        <v>1493</v>
      </c>
      <c r="C522" t="s">
        <v>73</v>
      </c>
      <c r="D522" s="18" t="s">
        <v>1495</v>
      </c>
      <c r="E522" t="s">
        <v>73</v>
      </c>
      <c r="F522" t="s">
        <v>73</v>
      </c>
      <c r="G522" s="39" t="s">
        <v>1496</v>
      </c>
      <c r="H522" s="5"/>
      <c r="J522" s="146">
        <v>1</v>
      </c>
      <c r="K522" s="39">
        <v>1</v>
      </c>
      <c r="L522" s="39"/>
      <c r="M522" s="20"/>
      <c r="N522" s="146"/>
      <c r="O522" s="39" t="s">
        <v>1</v>
      </c>
      <c r="P522" s="39" t="s">
        <v>73</v>
      </c>
      <c r="Q522" s="39"/>
      <c r="CA522" s="145"/>
      <c r="CB522" s="147"/>
      <c r="CD522" s="18"/>
      <c r="CG522" s="39"/>
      <c r="CH522" s="5"/>
      <c r="CI522" s="39"/>
      <c r="CJ522" s="146"/>
      <c r="CK522" s="39"/>
      <c r="CL522" s="39"/>
      <c r="CM522" s="20"/>
      <c r="CN522" s="146"/>
      <c r="CO522" s="39"/>
      <c r="CP522" s="39"/>
      <c r="CQ522" s="39"/>
    </row>
    <row r="523" spans="1:95">
      <c r="A523" s="145">
        <v>518</v>
      </c>
      <c r="B523" s="147" t="s">
        <v>1493</v>
      </c>
      <c r="C523" t="s">
        <v>73</v>
      </c>
      <c r="D523" s="18" t="s">
        <v>1497</v>
      </c>
      <c r="E523" t="s">
        <v>73</v>
      </c>
      <c r="F523" t="s">
        <v>73</v>
      </c>
      <c r="G523" s="39" t="s">
        <v>1498</v>
      </c>
      <c r="H523" s="5"/>
      <c r="J523" s="146">
        <v>1</v>
      </c>
      <c r="K523" s="39">
        <v>1</v>
      </c>
      <c r="L523" s="39"/>
      <c r="M523" s="20"/>
      <c r="N523" s="146"/>
      <c r="O523" s="39" t="s">
        <v>1</v>
      </c>
      <c r="P523" s="39" t="s">
        <v>73</v>
      </c>
      <c r="Q523" s="39"/>
      <c r="CA523" s="145"/>
      <c r="CB523" s="147"/>
      <c r="CD523" s="18"/>
      <c r="CG523" s="39"/>
      <c r="CH523" s="5"/>
      <c r="CI523" s="39"/>
      <c r="CJ523" s="146"/>
      <c r="CK523" s="39"/>
      <c r="CL523" s="39"/>
      <c r="CM523" s="20"/>
      <c r="CN523" s="146"/>
      <c r="CO523" s="39"/>
      <c r="CP523" s="39"/>
      <c r="CQ523" s="39"/>
    </row>
    <row r="524" spans="1:95">
      <c r="A524" s="145">
        <v>519</v>
      </c>
      <c r="B524" s="147" t="s">
        <v>1499</v>
      </c>
      <c r="C524" t="s">
        <v>107</v>
      </c>
      <c r="D524" s="18" t="s">
        <v>223</v>
      </c>
      <c r="E524" t="s">
        <v>23</v>
      </c>
      <c r="F524" t="s">
        <v>86</v>
      </c>
      <c r="G524" s="39" t="s">
        <v>1500</v>
      </c>
      <c r="H524" s="5"/>
      <c r="I524" s="39">
        <v>1</v>
      </c>
      <c r="J524" s="146"/>
      <c r="K524" s="39">
        <v>1</v>
      </c>
      <c r="L524" s="39">
        <v>1</v>
      </c>
      <c r="M524" s="20"/>
      <c r="N524" s="146"/>
      <c r="O524" s="39" t="s">
        <v>116</v>
      </c>
      <c r="P524" s="39" t="s">
        <v>73</v>
      </c>
      <c r="Q524" s="39"/>
      <c r="CA524" s="145"/>
      <c r="CB524" s="147"/>
      <c r="CD524" s="18"/>
      <c r="CG524" s="39"/>
      <c r="CH524" s="5"/>
      <c r="CI524" s="39"/>
      <c r="CJ524" s="146"/>
      <c r="CK524" s="39"/>
      <c r="CL524" s="39"/>
      <c r="CM524" s="20"/>
      <c r="CN524" s="146"/>
      <c r="CO524" s="39"/>
      <c r="CP524" s="39"/>
      <c r="CQ524" s="39"/>
    </row>
    <row r="525" spans="1:95">
      <c r="A525" s="145">
        <v>520</v>
      </c>
      <c r="B525" s="147" t="s">
        <v>1499</v>
      </c>
      <c r="C525" t="s">
        <v>875</v>
      </c>
      <c r="D525" s="18" t="s">
        <v>827</v>
      </c>
      <c r="E525" t="s">
        <v>23</v>
      </c>
      <c r="F525" t="s">
        <v>446</v>
      </c>
      <c r="G525" s="39" t="s">
        <v>1501</v>
      </c>
      <c r="H525" s="5"/>
      <c r="I525" s="39">
        <v>1</v>
      </c>
      <c r="J525" s="146"/>
      <c r="K525" s="39">
        <v>1</v>
      </c>
      <c r="L525" s="39"/>
      <c r="M525" s="20"/>
      <c r="N525" s="146"/>
      <c r="O525" s="39" t="s">
        <v>116</v>
      </c>
      <c r="P525" s="39" t="s">
        <v>73</v>
      </c>
      <c r="Q525" s="39"/>
      <c r="CA525" s="145"/>
      <c r="CB525" s="147"/>
      <c r="CD525" s="18"/>
      <c r="CG525" s="39"/>
      <c r="CH525" s="5"/>
      <c r="CI525" s="39"/>
      <c r="CJ525" s="146"/>
      <c r="CK525" s="39"/>
      <c r="CL525" s="39"/>
      <c r="CM525" s="20"/>
      <c r="CN525" s="146"/>
      <c r="CO525" s="39"/>
      <c r="CP525" s="39"/>
      <c r="CQ525" s="39"/>
    </row>
    <row r="526" spans="1:95">
      <c r="A526" s="145">
        <v>521</v>
      </c>
      <c r="B526" s="147" t="s">
        <v>1499</v>
      </c>
      <c r="C526" t="s">
        <v>107</v>
      </c>
      <c r="D526" s="18" t="s">
        <v>292</v>
      </c>
      <c r="E526" t="s">
        <v>23</v>
      </c>
      <c r="F526" t="s">
        <v>86</v>
      </c>
      <c r="G526" s="39" t="s">
        <v>1502</v>
      </c>
      <c r="H526" s="5"/>
      <c r="I526" s="39">
        <v>1</v>
      </c>
      <c r="J526" s="146"/>
      <c r="K526" s="39">
        <v>1</v>
      </c>
      <c r="L526" s="39"/>
      <c r="M526" s="20"/>
      <c r="N526" s="146"/>
      <c r="O526" s="39" t="s">
        <v>116</v>
      </c>
      <c r="P526" s="39" t="s">
        <v>73</v>
      </c>
      <c r="Q526" s="39"/>
      <c r="CA526" s="145"/>
      <c r="CB526" s="147"/>
      <c r="CD526" s="18"/>
      <c r="CG526" s="39"/>
      <c r="CH526" s="5"/>
      <c r="CI526" s="39"/>
      <c r="CJ526" s="146"/>
      <c r="CK526" s="39"/>
      <c r="CL526" s="39"/>
      <c r="CM526" s="20"/>
      <c r="CN526" s="146"/>
      <c r="CO526" s="39"/>
      <c r="CP526" s="39"/>
      <c r="CQ526" s="39"/>
    </row>
    <row r="527" spans="1:95">
      <c r="A527" s="145">
        <v>522</v>
      </c>
      <c r="B527" s="147" t="s">
        <v>1499</v>
      </c>
      <c r="C527" t="s">
        <v>875</v>
      </c>
      <c r="D527" s="18" t="s">
        <v>1459</v>
      </c>
      <c r="E527" t="s">
        <v>23</v>
      </c>
      <c r="F527" t="s">
        <v>446</v>
      </c>
      <c r="G527" s="39" t="s">
        <v>1503</v>
      </c>
      <c r="H527" s="5"/>
      <c r="I527" s="39">
        <v>1</v>
      </c>
      <c r="J527" s="146"/>
      <c r="K527" s="39">
        <v>1</v>
      </c>
      <c r="L527" s="39"/>
      <c r="M527" s="20"/>
      <c r="N527" s="146"/>
      <c r="O527" s="39" t="s">
        <v>116</v>
      </c>
      <c r="P527" s="39" t="s">
        <v>73</v>
      </c>
      <c r="Q527" s="39"/>
      <c r="CA527" s="145"/>
      <c r="CB527" s="147"/>
      <c r="CD527" s="18"/>
      <c r="CG527" s="39"/>
      <c r="CH527" s="5"/>
      <c r="CI527" s="39"/>
      <c r="CJ527" s="146"/>
      <c r="CK527" s="39"/>
      <c r="CL527" s="39"/>
      <c r="CM527" s="20"/>
      <c r="CN527" s="146"/>
      <c r="CO527" s="39"/>
      <c r="CP527" s="39"/>
      <c r="CQ527" s="39"/>
    </row>
    <row r="528" spans="1:95">
      <c r="A528" s="145">
        <v>523</v>
      </c>
      <c r="B528" s="147" t="s">
        <v>1499</v>
      </c>
      <c r="C528" t="s">
        <v>875</v>
      </c>
      <c r="D528" s="18" t="s">
        <v>787</v>
      </c>
      <c r="E528" t="s">
        <v>23</v>
      </c>
      <c r="F528" t="s">
        <v>446</v>
      </c>
      <c r="G528" s="39" t="s">
        <v>1504</v>
      </c>
      <c r="H528" s="5"/>
      <c r="I528" s="39">
        <v>1</v>
      </c>
      <c r="J528" s="146"/>
      <c r="K528" s="39">
        <v>1</v>
      </c>
      <c r="L528" s="39"/>
      <c r="M528" s="20"/>
      <c r="N528" s="146"/>
      <c r="O528" s="39" t="s">
        <v>116</v>
      </c>
      <c r="P528" s="39" t="s">
        <v>73</v>
      </c>
      <c r="Q528" s="39"/>
      <c r="CA528" s="145"/>
      <c r="CB528" s="147"/>
      <c r="CD528" s="18"/>
      <c r="CG528" s="39"/>
      <c r="CH528" s="5"/>
      <c r="CI528" s="39"/>
      <c r="CJ528" s="146"/>
      <c r="CK528" s="39"/>
      <c r="CL528" s="39"/>
      <c r="CM528" s="20"/>
      <c r="CN528" s="146"/>
      <c r="CO528" s="39"/>
      <c r="CP528" s="39"/>
      <c r="CQ528" s="39"/>
    </row>
    <row r="529" spans="1:95">
      <c r="A529" s="145">
        <v>524</v>
      </c>
      <c r="B529" s="147" t="s">
        <v>1499</v>
      </c>
      <c r="C529" t="s">
        <v>875</v>
      </c>
      <c r="D529" s="18" t="s">
        <v>822</v>
      </c>
      <c r="E529" t="s">
        <v>23</v>
      </c>
      <c r="F529" t="s">
        <v>446</v>
      </c>
      <c r="G529" s="39" t="s">
        <v>1505</v>
      </c>
      <c r="H529" s="5"/>
      <c r="I529" s="39">
        <v>1</v>
      </c>
      <c r="J529" s="146"/>
      <c r="K529" s="39">
        <v>1</v>
      </c>
      <c r="L529" s="39"/>
      <c r="M529" s="20"/>
      <c r="N529" s="146"/>
      <c r="O529" s="39" t="s">
        <v>116</v>
      </c>
      <c r="P529" s="39" t="s">
        <v>73</v>
      </c>
      <c r="Q529" s="39"/>
      <c r="CA529" s="145"/>
      <c r="CB529" s="147"/>
      <c r="CD529" s="18"/>
      <c r="CG529" s="39"/>
      <c r="CH529" s="5"/>
      <c r="CI529" s="39"/>
      <c r="CJ529" s="146"/>
      <c r="CK529" s="39"/>
      <c r="CL529" s="39"/>
      <c r="CM529" s="20"/>
      <c r="CN529" s="146"/>
      <c r="CO529" s="39"/>
      <c r="CP529" s="39"/>
      <c r="CQ529" s="39"/>
    </row>
    <row r="530" spans="1:95">
      <c r="A530" s="145">
        <v>525</v>
      </c>
      <c r="B530" s="147" t="s">
        <v>1499</v>
      </c>
      <c r="C530" t="s">
        <v>875</v>
      </c>
      <c r="D530" s="18" t="s">
        <v>832</v>
      </c>
      <c r="E530" t="s">
        <v>23</v>
      </c>
      <c r="F530" t="s">
        <v>446</v>
      </c>
      <c r="G530" s="39" t="s">
        <v>1506</v>
      </c>
      <c r="H530" s="5"/>
      <c r="I530" s="39">
        <v>1</v>
      </c>
      <c r="J530" s="146"/>
      <c r="K530" s="39">
        <v>1</v>
      </c>
      <c r="L530" s="39"/>
      <c r="M530" s="20"/>
      <c r="N530" s="146"/>
      <c r="O530" s="39" t="s">
        <v>116</v>
      </c>
      <c r="P530" s="39" t="s">
        <v>73</v>
      </c>
      <c r="Q530" s="39"/>
      <c r="CA530" s="145"/>
      <c r="CB530" s="147"/>
      <c r="CD530" s="18"/>
      <c r="CG530" s="39"/>
      <c r="CH530" s="5"/>
      <c r="CI530" s="39"/>
      <c r="CJ530" s="146"/>
      <c r="CK530" s="39"/>
      <c r="CL530" s="39"/>
      <c r="CM530" s="20"/>
      <c r="CN530" s="146"/>
      <c r="CO530" s="39"/>
      <c r="CP530" s="39"/>
      <c r="CQ530" s="39"/>
    </row>
    <row r="531" spans="1:95">
      <c r="A531" s="145">
        <v>526</v>
      </c>
      <c r="B531" s="147" t="s">
        <v>1499</v>
      </c>
      <c r="C531" t="s">
        <v>875</v>
      </c>
      <c r="D531" s="18" t="s">
        <v>833</v>
      </c>
      <c r="E531" t="s">
        <v>23</v>
      </c>
      <c r="F531" t="s">
        <v>446</v>
      </c>
      <c r="G531" s="39" t="s">
        <v>1507</v>
      </c>
      <c r="H531" s="5"/>
      <c r="I531" s="39">
        <v>1</v>
      </c>
      <c r="J531" s="146"/>
      <c r="K531" s="39">
        <v>1</v>
      </c>
      <c r="L531" s="39"/>
      <c r="M531" s="20"/>
      <c r="N531" s="146"/>
      <c r="O531" s="39" t="s">
        <v>116</v>
      </c>
      <c r="P531" s="39" t="s">
        <v>73</v>
      </c>
      <c r="Q531" s="39"/>
      <c r="CA531" s="145"/>
      <c r="CB531" s="147"/>
      <c r="CD531" s="18"/>
      <c r="CG531" s="39"/>
      <c r="CH531" s="5"/>
      <c r="CI531" s="39"/>
      <c r="CJ531" s="146"/>
      <c r="CK531" s="39"/>
      <c r="CL531" s="39"/>
      <c r="CM531" s="20"/>
      <c r="CN531" s="146"/>
      <c r="CO531" s="39"/>
      <c r="CP531" s="39"/>
      <c r="CQ531" s="39"/>
    </row>
    <row r="532" spans="1:95">
      <c r="A532" s="145">
        <v>527</v>
      </c>
      <c r="B532" s="147" t="s">
        <v>1499</v>
      </c>
      <c r="C532" t="s">
        <v>875</v>
      </c>
      <c r="D532" s="18" t="s">
        <v>834</v>
      </c>
      <c r="E532" t="s">
        <v>23</v>
      </c>
      <c r="F532" t="s">
        <v>446</v>
      </c>
      <c r="G532" s="39" t="s">
        <v>1508</v>
      </c>
      <c r="H532" s="5"/>
      <c r="I532" s="39">
        <v>1</v>
      </c>
      <c r="J532" s="146"/>
      <c r="K532" s="39">
        <v>1</v>
      </c>
      <c r="L532" s="39"/>
      <c r="M532" s="20"/>
      <c r="N532" s="146"/>
      <c r="O532" s="39" t="s">
        <v>116</v>
      </c>
      <c r="P532" s="39" t="s">
        <v>73</v>
      </c>
      <c r="Q532" s="39"/>
      <c r="CA532" s="145"/>
      <c r="CB532" s="147"/>
      <c r="CD532" s="18"/>
      <c r="CG532" s="39"/>
      <c r="CH532" s="5"/>
      <c r="CI532" s="39"/>
      <c r="CJ532" s="146"/>
      <c r="CK532" s="39"/>
      <c r="CL532" s="39"/>
      <c r="CM532" s="20"/>
      <c r="CN532" s="146"/>
      <c r="CO532" s="39"/>
      <c r="CP532" s="39"/>
      <c r="CQ532" s="39"/>
    </row>
    <row r="533" spans="1:95">
      <c r="A533" s="145">
        <v>528</v>
      </c>
      <c r="B533" s="147" t="s">
        <v>1499</v>
      </c>
      <c r="C533" t="s">
        <v>875</v>
      </c>
      <c r="D533" s="18" t="s">
        <v>831</v>
      </c>
      <c r="E533" t="s">
        <v>23</v>
      </c>
      <c r="F533" t="s">
        <v>446</v>
      </c>
      <c r="G533" s="39" t="s">
        <v>1509</v>
      </c>
      <c r="H533" s="5"/>
      <c r="I533" s="39">
        <v>1</v>
      </c>
      <c r="J533" s="146"/>
      <c r="K533" s="39">
        <v>1</v>
      </c>
      <c r="L533" s="39"/>
      <c r="M533" s="20"/>
      <c r="N533" s="146"/>
      <c r="O533" s="39" t="s">
        <v>116</v>
      </c>
      <c r="P533" s="39" t="s">
        <v>73</v>
      </c>
      <c r="Q533" s="39"/>
      <c r="CA533" s="145"/>
      <c r="CB533" s="147"/>
      <c r="CD533" s="18"/>
      <c r="CG533" s="39"/>
      <c r="CH533" s="5"/>
      <c r="CI533" s="39"/>
      <c r="CJ533" s="146"/>
      <c r="CK533" s="39"/>
      <c r="CL533" s="39"/>
      <c r="CM533" s="20"/>
      <c r="CN533" s="146"/>
      <c r="CO533" s="39"/>
      <c r="CP533" s="39"/>
      <c r="CQ533" s="39"/>
    </row>
    <row r="534" spans="1:95">
      <c r="A534" s="145">
        <v>529</v>
      </c>
      <c r="B534" s="147" t="s">
        <v>1499</v>
      </c>
      <c r="C534" t="s">
        <v>875</v>
      </c>
      <c r="D534" s="18" t="s">
        <v>788</v>
      </c>
      <c r="E534" t="s">
        <v>23</v>
      </c>
      <c r="F534" t="s">
        <v>446</v>
      </c>
      <c r="G534" s="39" t="s">
        <v>1510</v>
      </c>
      <c r="H534" s="5"/>
      <c r="I534" s="39">
        <v>1</v>
      </c>
      <c r="J534" s="146"/>
      <c r="K534" s="39">
        <v>1</v>
      </c>
      <c r="L534" s="39"/>
      <c r="M534" s="20"/>
      <c r="N534" s="146"/>
      <c r="O534" s="39" t="s">
        <v>74</v>
      </c>
      <c r="P534" s="39" t="s">
        <v>73</v>
      </c>
      <c r="Q534" s="39"/>
      <c r="CA534" s="145"/>
      <c r="CB534" s="147"/>
      <c r="CD534" s="18"/>
      <c r="CG534" s="39"/>
      <c r="CH534" s="5"/>
      <c r="CI534" s="39"/>
      <c r="CJ534" s="146"/>
      <c r="CK534" s="39"/>
      <c r="CL534" s="39"/>
      <c r="CM534" s="20"/>
      <c r="CN534" s="146"/>
      <c r="CO534" s="39"/>
      <c r="CP534" s="39"/>
      <c r="CQ534" s="39"/>
    </row>
    <row r="535" spans="1:95">
      <c r="A535" s="145">
        <v>530</v>
      </c>
      <c r="B535" s="147" t="s">
        <v>1499</v>
      </c>
      <c r="C535" t="s">
        <v>73</v>
      </c>
      <c r="D535" s="18" t="s">
        <v>1512</v>
      </c>
      <c r="E535" t="s">
        <v>73</v>
      </c>
      <c r="F535" t="s">
        <v>73</v>
      </c>
      <c r="G535" s="39" t="s">
        <v>1513</v>
      </c>
      <c r="H535" s="5"/>
      <c r="J535" s="146">
        <v>1</v>
      </c>
      <c r="L535" s="39"/>
      <c r="M535" s="20">
        <v>1</v>
      </c>
      <c r="N535" s="146"/>
      <c r="O535" s="39" t="s">
        <v>0</v>
      </c>
      <c r="P535" s="39" t="s">
        <v>1511</v>
      </c>
      <c r="Q535" s="39"/>
      <c r="CA535" s="145"/>
      <c r="CB535" s="147"/>
      <c r="CD535" s="18"/>
      <c r="CG535" s="39"/>
      <c r="CH535" s="5"/>
      <c r="CI535" s="39"/>
      <c r="CJ535" s="146"/>
      <c r="CK535" s="39"/>
      <c r="CL535" s="39"/>
      <c r="CM535" s="20"/>
      <c r="CN535" s="146"/>
      <c r="CO535" s="39"/>
      <c r="CP535" s="39"/>
      <c r="CQ535" s="39"/>
    </row>
    <row r="536" spans="1:95">
      <c r="A536" s="145">
        <v>531</v>
      </c>
      <c r="B536" s="147" t="s">
        <v>1499</v>
      </c>
      <c r="C536" t="s">
        <v>73</v>
      </c>
      <c r="D536" s="18" t="s">
        <v>1515</v>
      </c>
      <c r="E536" t="s">
        <v>73</v>
      </c>
      <c r="F536" t="s">
        <v>73</v>
      </c>
      <c r="G536" s="39" t="s">
        <v>1025</v>
      </c>
      <c r="H536" s="5"/>
      <c r="J536" s="146">
        <v>1</v>
      </c>
      <c r="L536" s="39"/>
      <c r="M536" s="20">
        <v>1</v>
      </c>
      <c r="N536" s="146"/>
      <c r="O536" s="39" t="s">
        <v>0</v>
      </c>
      <c r="P536" s="39" t="s">
        <v>1514</v>
      </c>
      <c r="Q536" s="39"/>
      <c r="CA536" s="145"/>
      <c r="CB536" s="147"/>
      <c r="CD536" s="18"/>
      <c r="CG536" s="39"/>
      <c r="CH536" s="5"/>
      <c r="CI536" s="39"/>
      <c r="CJ536" s="146"/>
      <c r="CK536" s="39"/>
      <c r="CL536" s="39"/>
      <c r="CM536" s="20"/>
      <c r="CN536" s="146"/>
      <c r="CO536" s="39"/>
      <c r="CP536" s="39"/>
      <c r="CQ536" s="39"/>
    </row>
    <row r="537" spans="1:95">
      <c r="A537" s="145">
        <v>532</v>
      </c>
      <c r="B537" s="147" t="s">
        <v>1516</v>
      </c>
      <c r="C537" t="s">
        <v>107</v>
      </c>
      <c r="D537" s="18" t="s">
        <v>223</v>
      </c>
      <c r="E537" t="s">
        <v>23</v>
      </c>
      <c r="F537" t="s">
        <v>86</v>
      </c>
      <c r="G537" s="39" t="s">
        <v>1517</v>
      </c>
      <c r="H537" s="5">
        <v>1</v>
      </c>
      <c r="J537" s="146"/>
      <c r="K537" s="39">
        <v>1</v>
      </c>
      <c r="L537" s="39">
        <v>1</v>
      </c>
      <c r="M537" s="20"/>
      <c r="N537" s="146"/>
      <c r="O537" s="39" t="s">
        <v>116</v>
      </c>
      <c r="P537" s="39" t="s">
        <v>73</v>
      </c>
      <c r="Q537" s="39"/>
      <c r="CA537" s="145"/>
      <c r="CB537" s="147"/>
      <c r="CD537" s="18"/>
      <c r="CG537" s="39"/>
      <c r="CH537" s="5"/>
      <c r="CI537" s="39"/>
      <c r="CJ537" s="146"/>
      <c r="CK537" s="39"/>
      <c r="CL537" s="39"/>
      <c r="CM537" s="20"/>
      <c r="CN537" s="146"/>
      <c r="CO537" s="39"/>
      <c r="CP537" s="39"/>
      <c r="CQ537" s="39"/>
    </row>
    <row r="538" spans="1:95">
      <c r="A538" s="145">
        <v>533</v>
      </c>
      <c r="B538" s="147" t="s">
        <v>1516</v>
      </c>
      <c r="C538" t="s">
        <v>107</v>
      </c>
      <c r="D538" s="18" t="s">
        <v>1518</v>
      </c>
      <c r="E538" t="s">
        <v>23</v>
      </c>
      <c r="F538" t="s">
        <v>86</v>
      </c>
      <c r="G538" s="39" t="s">
        <v>1519</v>
      </c>
      <c r="H538" s="5"/>
      <c r="I538" s="39">
        <v>1</v>
      </c>
      <c r="J538" s="146"/>
      <c r="K538" s="39">
        <v>1</v>
      </c>
      <c r="L538" s="39"/>
      <c r="M538" s="20"/>
      <c r="N538" s="146"/>
      <c r="O538" s="39" t="s">
        <v>116</v>
      </c>
      <c r="P538" s="39" t="s">
        <v>73</v>
      </c>
      <c r="Q538" s="39"/>
      <c r="CA538" s="145"/>
      <c r="CB538" s="147"/>
      <c r="CD538" s="18"/>
      <c r="CG538" s="39"/>
      <c r="CH538" s="5"/>
      <c r="CI538" s="39"/>
      <c r="CJ538" s="146"/>
      <c r="CK538" s="39"/>
      <c r="CL538" s="39"/>
      <c r="CM538" s="20"/>
      <c r="CN538" s="146"/>
      <c r="CO538" s="39"/>
      <c r="CP538" s="39"/>
      <c r="CQ538" s="39"/>
    </row>
    <row r="539" spans="1:95">
      <c r="A539" s="145">
        <v>534</v>
      </c>
      <c r="B539" s="147" t="s">
        <v>1516</v>
      </c>
      <c r="C539" t="s">
        <v>107</v>
      </c>
      <c r="D539" s="18" t="s">
        <v>281</v>
      </c>
      <c r="E539" t="s">
        <v>23</v>
      </c>
      <c r="F539" t="s">
        <v>86</v>
      </c>
      <c r="G539" s="39" t="s">
        <v>1520</v>
      </c>
      <c r="H539" s="5"/>
      <c r="I539" s="39">
        <v>1</v>
      </c>
      <c r="J539" s="146"/>
      <c r="K539" s="39">
        <v>1</v>
      </c>
      <c r="L539" s="39"/>
      <c r="M539" s="20"/>
      <c r="N539" s="146"/>
      <c r="O539" s="39" t="s">
        <v>116</v>
      </c>
      <c r="P539" s="39" t="s">
        <v>73</v>
      </c>
      <c r="Q539" s="39"/>
      <c r="CA539" s="145"/>
      <c r="CB539" s="147"/>
      <c r="CD539" s="18"/>
      <c r="CG539" s="39"/>
      <c r="CH539" s="5"/>
      <c r="CI539" s="39"/>
      <c r="CJ539" s="146"/>
      <c r="CK539" s="39"/>
      <c r="CL539" s="39"/>
      <c r="CM539" s="20"/>
      <c r="CN539" s="146"/>
      <c r="CO539" s="39"/>
      <c r="CP539" s="39"/>
      <c r="CQ539" s="39"/>
    </row>
    <row r="540" spans="1:95">
      <c r="A540" s="145">
        <v>535</v>
      </c>
      <c r="B540" s="147" t="s">
        <v>1521</v>
      </c>
      <c r="C540" t="s">
        <v>106</v>
      </c>
      <c r="D540" s="18" t="s">
        <v>301</v>
      </c>
      <c r="E540" t="s">
        <v>23</v>
      </c>
      <c r="F540" t="s">
        <v>86</v>
      </c>
      <c r="G540" s="39" t="s">
        <v>1522</v>
      </c>
      <c r="H540" s="5">
        <v>1</v>
      </c>
      <c r="J540" s="146"/>
      <c r="K540" s="39">
        <v>1</v>
      </c>
      <c r="L540" s="39"/>
      <c r="M540" s="20"/>
      <c r="N540" s="146"/>
      <c r="O540" s="39" t="s">
        <v>116</v>
      </c>
      <c r="P540" s="39" t="s">
        <v>73</v>
      </c>
      <c r="Q540" s="39"/>
      <c r="CA540" s="145"/>
      <c r="CB540" s="147"/>
      <c r="CD540" s="18"/>
      <c r="CG540" s="39"/>
      <c r="CH540" s="5"/>
      <c r="CI540" s="39"/>
      <c r="CJ540" s="146"/>
      <c r="CK540" s="39"/>
      <c r="CL540" s="39"/>
      <c r="CM540" s="20"/>
      <c r="CN540" s="146"/>
      <c r="CO540" s="39"/>
      <c r="CP540" s="39"/>
      <c r="CQ540" s="39"/>
    </row>
    <row r="541" spans="1:95">
      <c r="A541" s="145">
        <v>536</v>
      </c>
      <c r="B541" s="147" t="s">
        <v>1521</v>
      </c>
      <c r="C541" t="s">
        <v>107</v>
      </c>
      <c r="D541" s="18" t="s">
        <v>813</v>
      </c>
      <c r="E541" t="s">
        <v>23</v>
      </c>
      <c r="F541" t="s">
        <v>86</v>
      </c>
      <c r="G541" s="39" t="s">
        <v>1523</v>
      </c>
      <c r="H541" s="5">
        <v>1</v>
      </c>
      <c r="J541" s="146"/>
      <c r="K541" s="39">
        <v>1</v>
      </c>
      <c r="L541" s="39"/>
      <c r="M541" s="20"/>
      <c r="N541" s="146"/>
      <c r="O541" s="39" t="s">
        <v>116</v>
      </c>
      <c r="P541" s="39" t="s">
        <v>73</v>
      </c>
      <c r="Q541" s="39"/>
      <c r="CA541" s="145"/>
      <c r="CB541" s="147"/>
      <c r="CD541" s="18"/>
      <c r="CG541" s="39"/>
      <c r="CH541" s="5"/>
      <c r="CI541" s="39"/>
      <c r="CJ541" s="146"/>
      <c r="CK541" s="39"/>
      <c r="CL541" s="39"/>
      <c r="CM541" s="20"/>
      <c r="CN541" s="146"/>
      <c r="CO541" s="39"/>
      <c r="CP541" s="39"/>
      <c r="CQ541" s="39"/>
    </row>
    <row r="542" spans="1:95">
      <c r="A542" s="145">
        <v>537</v>
      </c>
      <c r="B542" s="147" t="s">
        <v>1521</v>
      </c>
      <c r="C542" t="s">
        <v>106</v>
      </c>
      <c r="D542" s="18" t="s">
        <v>749</v>
      </c>
      <c r="E542" t="s">
        <v>23</v>
      </c>
      <c r="F542" t="s">
        <v>86</v>
      </c>
      <c r="G542" s="39" t="s">
        <v>1524</v>
      </c>
      <c r="H542" s="5">
        <v>1</v>
      </c>
      <c r="J542" s="146"/>
      <c r="K542" s="39">
        <v>1</v>
      </c>
      <c r="L542" s="39"/>
      <c r="M542" s="20"/>
      <c r="N542" s="146"/>
      <c r="O542" s="39" t="s">
        <v>116</v>
      </c>
      <c r="P542" s="39" t="s">
        <v>73</v>
      </c>
      <c r="Q542" s="39"/>
      <c r="CA542" s="145"/>
      <c r="CB542" s="147"/>
      <c r="CD542" s="18"/>
      <c r="CG542" s="39"/>
      <c r="CH542" s="5"/>
      <c r="CI542" s="39"/>
      <c r="CJ542" s="146"/>
      <c r="CK542" s="39"/>
      <c r="CL542" s="39"/>
      <c r="CM542" s="20"/>
      <c r="CN542" s="146"/>
      <c r="CO542" s="39"/>
      <c r="CP542" s="39"/>
      <c r="CQ542" s="39"/>
    </row>
    <row r="543" spans="1:95">
      <c r="A543" s="145">
        <v>538</v>
      </c>
      <c r="B543" s="147" t="s">
        <v>1521</v>
      </c>
      <c r="C543" t="s">
        <v>107</v>
      </c>
      <c r="D543" s="18" t="s">
        <v>1518</v>
      </c>
      <c r="E543" t="s">
        <v>23</v>
      </c>
      <c r="F543" t="s">
        <v>86</v>
      </c>
      <c r="G543" s="39" t="s">
        <v>1525</v>
      </c>
      <c r="H543" s="5">
        <v>1</v>
      </c>
      <c r="J543" s="146"/>
      <c r="K543" s="39">
        <v>1</v>
      </c>
      <c r="L543" s="39"/>
      <c r="M543" s="20"/>
      <c r="N543" s="146"/>
      <c r="O543" s="39" t="s">
        <v>116</v>
      </c>
      <c r="P543" s="39" t="s">
        <v>73</v>
      </c>
      <c r="Q543" s="39"/>
      <c r="CA543" s="145"/>
      <c r="CB543" s="147"/>
      <c r="CD543" s="18"/>
      <c r="CG543" s="39"/>
      <c r="CH543" s="5"/>
      <c r="CI543" s="39"/>
      <c r="CJ543" s="146"/>
      <c r="CK543" s="39"/>
      <c r="CL543" s="39"/>
      <c r="CM543" s="20"/>
      <c r="CN543" s="146"/>
      <c r="CO543" s="39"/>
      <c r="CP543" s="39"/>
      <c r="CQ543" s="39"/>
    </row>
    <row r="544" spans="1:95">
      <c r="A544" s="145">
        <v>539</v>
      </c>
      <c r="B544" s="147" t="s">
        <v>1521</v>
      </c>
      <c r="C544" t="s">
        <v>111</v>
      </c>
      <c r="D544" s="18" t="s">
        <v>819</v>
      </c>
      <c r="E544" t="s">
        <v>23</v>
      </c>
      <c r="F544" t="s">
        <v>86</v>
      </c>
      <c r="G544" s="39" t="s">
        <v>1526</v>
      </c>
      <c r="H544" s="5"/>
      <c r="I544" s="39">
        <v>1</v>
      </c>
      <c r="J544" s="146"/>
      <c r="K544" s="39">
        <v>1</v>
      </c>
      <c r="L544" s="39"/>
      <c r="M544" s="20"/>
      <c r="N544" s="146"/>
      <c r="O544" s="39" t="s">
        <v>116</v>
      </c>
      <c r="P544" s="39" t="s">
        <v>73</v>
      </c>
      <c r="Q544" s="39"/>
      <c r="CA544" s="145"/>
      <c r="CB544" s="147"/>
      <c r="CD544" s="18"/>
      <c r="CG544" s="39"/>
      <c r="CH544" s="5"/>
      <c r="CI544" s="39"/>
      <c r="CJ544" s="146"/>
      <c r="CK544" s="39"/>
      <c r="CL544" s="39"/>
      <c r="CM544" s="20"/>
      <c r="CN544" s="146"/>
      <c r="CO544" s="39"/>
      <c r="CP544" s="39"/>
      <c r="CQ544" s="39"/>
    </row>
    <row r="545" spans="1:95">
      <c r="A545" s="145">
        <v>540</v>
      </c>
      <c r="B545" s="147" t="s">
        <v>1527</v>
      </c>
      <c r="C545" t="s">
        <v>875</v>
      </c>
      <c r="D545" s="18" t="s">
        <v>822</v>
      </c>
      <c r="E545" t="s">
        <v>23</v>
      </c>
      <c r="F545" t="s">
        <v>446</v>
      </c>
      <c r="G545" s="39" t="s">
        <v>1528</v>
      </c>
      <c r="H545" s="5"/>
      <c r="I545" s="39">
        <v>1</v>
      </c>
      <c r="J545" s="146"/>
      <c r="K545" s="39">
        <v>1</v>
      </c>
      <c r="L545" s="39"/>
      <c r="M545" s="20"/>
      <c r="N545" s="146"/>
      <c r="O545" s="39" t="s">
        <v>116</v>
      </c>
      <c r="P545" s="39" t="s">
        <v>73</v>
      </c>
      <c r="Q545" s="39"/>
      <c r="CA545" s="145"/>
      <c r="CB545" s="147"/>
      <c r="CD545" s="18"/>
      <c r="CG545" s="39"/>
      <c r="CH545" s="5"/>
      <c r="CI545" s="39"/>
      <c r="CJ545" s="146"/>
      <c r="CK545" s="39"/>
      <c r="CL545" s="39"/>
      <c r="CM545" s="20"/>
      <c r="CN545" s="146"/>
      <c r="CO545" s="39"/>
      <c r="CP545" s="39"/>
      <c r="CQ545" s="39"/>
    </row>
    <row r="546" spans="1:95">
      <c r="A546" s="145">
        <v>541</v>
      </c>
      <c r="B546" s="147" t="s">
        <v>1530</v>
      </c>
      <c r="C546" t="s">
        <v>26</v>
      </c>
      <c r="D546" s="18" t="s">
        <v>1529</v>
      </c>
      <c r="E546" t="s">
        <v>21</v>
      </c>
      <c r="F546" t="s">
        <v>115</v>
      </c>
      <c r="G546" s="39" t="s">
        <v>1531</v>
      </c>
      <c r="H546" s="5"/>
      <c r="I546" s="39">
        <v>1</v>
      </c>
      <c r="J546" s="146"/>
      <c r="K546" s="39">
        <v>1</v>
      </c>
      <c r="L546" s="39"/>
      <c r="M546" s="20"/>
      <c r="N546" s="146"/>
      <c r="O546" s="39" t="s">
        <v>116</v>
      </c>
      <c r="P546" s="39" t="s">
        <v>73</v>
      </c>
      <c r="Q546" s="39"/>
      <c r="CA546" s="145"/>
      <c r="CB546" s="147"/>
      <c r="CD546" s="18"/>
      <c r="CG546" s="39"/>
      <c r="CH546" s="5"/>
      <c r="CI546" s="39"/>
      <c r="CJ546" s="146"/>
      <c r="CK546" s="39"/>
      <c r="CL546" s="39"/>
      <c r="CM546" s="20"/>
      <c r="CN546" s="146"/>
      <c r="CO546" s="39"/>
      <c r="CP546" s="39"/>
      <c r="CQ546" s="39"/>
    </row>
    <row r="547" spans="1:95">
      <c r="A547" s="145">
        <v>542</v>
      </c>
      <c r="B547" s="147" t="s">
        <v>1532</v>
      </c>
      <c r="C547" t="s">
        <v>876</v>
      </c>
      <c r="D547" s="18" t="s">
        <v>795</v>
      </c>
      <c r="E547" t="s">
        <v>23</v>
      </c>
      <c r="F547" t="s">
        <v>745</v>
      </c>
      <c r="G547" s="39" t="s">
        <v>1533</v>
      </c>
      <c r="H547" s="5"/>
      <c r="I547" s="39">
        <v>1</v>
      </c>
      <c r="J547" s="146"/>
      <c r="L547" s="39">
        <v>1</v>
      </c>
      <c r="M547" s="20"/>
      <c r="N547" s="146"/>
      <c r="O547" s="39" t="s">
        <v>116</v>
      </c>
      <c r="P547" s="39" t="s">
        <v>73</v>
      </c>
      <c r="Q547" s="39"/>
      <c r="CA547" s="145"/>
      <c r="CB547" s="147"/>
      <c r="CD547" s="18"/>
      <c r="CG547" s="39"/>
      <c r="CH547" s="5"/>
      <c r="CI547" s="39"/>
      <c r="CJ547" s="146"/>
      <c r="CK547" s="39"/>
      <c r="CL547" s="39"/>
      <c r="CM547" s="20"/>
      <c r="CN547" s="146"/>
      <c r="CO547" s="39"/>
      <c r="CP547" s="39"/>
      <c r="CQ547" s="39"/>
    </row>
    <row r="548" spans="1:95">
      <c r="A548" s="145">
        <v>543</v>
      </c>
      <c r="B548" s="147" t="s">
        <v>1532</v>
      </c>
      <c r="C548" t="s">
        <v>740</v>
      </c>
      <c r="D548" s="18" t="s">
        <v>1180</v>
      </c>
      <c r="E548" t="s">
        <v>23</v>
      </c>
      <c r="F548" t="s">
        <v>741</v>
      </c>
      <c r="G548" s="39" t="s">
        <v>1534</v>
      </c>
      <c r="H548" s="5"/>
      <c r="I548" s="39">
        <v>1</v>
      </c>
      <c r="J548" s="146"/>
      <c r="K548" s="39">
        <v>1</v>
      </c>
      <c r="L548" s="39">
        <v>1</v>
      </c>
      <c r="M548" s="20"/>
      <c r="N548" s="146"/>
      <c r="O548" s="39" t="s">
        <v>116</v>
      </c>
      <c r="P548" s="39" t="s">
        <v>73</v>
      </c>
      <c r="Q548" s="39"/>
      <c r="CA548" s="145"/>
      <c r="CB548" s="147"/>
      <c r="CD548" s="18"/>
      <c r="CG548" s="39"/>
      <c r="CH548" s="5"/>
      <c r="CI548" s="39"/>
      <c r="CJ548" s="146"/>
      <c r="CK548" s="39"/>
      <c r="CL548" s="39"/>
      <c r="CM548" s="20"/>
      <c r="CN548" s="146"/>
      <c r="CO548" s="39"/>
      <c r="CP548" s="39"/>
      <c r="CQ548" s="39"/>
    </row>
    <row r="549" spans="1:95">
      <c r="A549" s="145">
        <v>544</v>
      </c>
      <c r="B549" s="147" t="s">
        <v>1532</v>
      </c>
      <c r="C549" t="s">
        <v>876</v>
      </c>
      <c r="D549" s="18" t="s">
        <v>842</v>
      </c>
      <c r="E549" t="s">
        <v>23</v>
      </c>
      <c r="F549" t="s">
        <v>745</v>
      </c>
      <c r="G549" s="39" t="s">
        <v>1535</v>
      </c>
      <c r="H549" s="5"/>
      <c r="J549" s="146">
        <v>1</v>
      </c>
      <c r="L549" s="39">
        <v>1</v>
      </c>
      <c r="M549" s="20"/>
      <c r="N549" s="146"/>
      <c r="O549" s="39" t="s">
        <v>116</v>
      </c>
      <c r="P549" s="39" t="s">
        <v>73</v>
      </c>
      <c r="Q549" s="39"/>
      <c r="CA549" s="145"/>
      <c r="CB549" s="147"/>
      <c r="CD549" s="18"/>
      <c r="CG549" s="39"/>
      <c r="CH549" s="5"/>
      <c r="CI549" s="39"/>
      <c r="CJ549" s="146"/>
      <c r="CK549" s="39"/>
      <c r="CL549" s="39"/>
      <c r="CM549" s="20"/>
      <c r="CN549" s="146"/>
      <c r="CO549" s="39"/>
      <c r="CP549" s="39"/>
      <c r="CQ549" s="39"/>
    </row>
    <row r="550" spans="1:95">
      <c r="A550" s="145">
        <v>545</v>
      </c>
      <c r="B550" s="147" t="s">
        <v>1536</v>
      </c>
      <c r="C550" t="s">
        <v>105</v>
      </c>
      <c r="D550" s="18" t="s">
        <v>811</v>
      </c>
      <c r="E550" t="s">
        <v>23</v>
      </c>
      <c r="F550" t="s">
        <v>86</v>
      </c>
      <c r="G550" s="39" t="s">
        <v>1537</v>
      </c>
      <c r="H550" s="5"/>
      <c r="I550" s="39">
        <v>1</v>
      </c>
      <c r="J550" s="146"/>
      <c r="K550" s="39">
        <v>1</v>
      </c>
      <c r="L550" s="39"/>
      <c r="M550" s="20"/>
      <c r="N550" s="146"/>
      <c r="O550" s="39" t="s">
        <v>116</v>
      </c>
      <c r="P550" s="39" t="s">
        <v>73</v>
      </c>
      <c r="Q550" s="39"/>
      <c r="CA550" s="145"/>
      <c r="CB550" s="147"/>
      <c r="CD550" s="18"/>
      <c r="CG550" s="39"/>
      <c r="CH550" s="5"/>
      <c r="CI550" s="39"/>
      <c r="CJ550" s="146"/>
      <c r="CK550" s="39"/>
      <c r="CL550" s="39"/>
      <c r="CM550" s="20"/>
      <c r="CN550" s="146"/>
      <c r="CO550" s="39"/>
      <c r="CP550" s="39"/>
      <c r="CQ550" s="39"/>
    </row>
    <row r="551" spans="1:95">
      <c r="A551" s="145">
        <v>546</v>
      </c>
      <c r="B551" s="147" t="s">
        <v>1536</v>
      </c>
      <c r="C551" t="s">
        <v>105</v>
      </c>
      <c r="D551" s="18" t="s">
        <v>1538</v>
      </c>
      <c r="E551" t="s">
        <v>23</v>
      </c>
      <c r="F551" t="s">
        <v>86</v>
      </c>
      <c r="G551" s="39" t="s">
        <v>1539</v>
      </c>
      <c r="H551" s="5"/>
      <c r="I551" s="39">
        <v>1</v>
      </c>
      <c r="J551" s="146"/>
      <c r="K551" s="39">
        <v>1</v>
      </c>
      <c r="L551" s="39"/>
      <c r="M551" s="20"/>
      <c r="N551" s="146"/>
      <c r="O551" s="39" t="s">
        <v>116</v>
      </c>
      <c r="P551" s="39" t="s">
        <v>73</v>
      </c>
      <c r="Q551" s="39"/>
      <c r="CA551" s="145"/>
      <c r="CB551" s="147"/>
      <c r="CD551" s="18"/>
      <c r="CG551" s="39"/>
      <c r="CH551" s="5"/>
      <c r="CI551" s="39"/>
      <c r="CJ551" s="5"/>
      <c r="CK551" s="39"/>
      <c r="CL551" s="5"/>
      <c r="CM551" s="5"/>
      <c r="CN551" s="20"/>
      <c r="CO551" s="5"/>
      <c r="CP551" s="5"/>
      <c r="CQ551" s="5"/>
    </row>
    <row r="552" spans="1:95">
      <c r="A552" s="145">
        <v>547</v>
      </c>
      <c r="B552" s="147" t="s">
        <v>1536</v>
      </c>
      <c r="C552" t="s">
        <v>105</v>
      </c>
      <c r="D552" s="18" t="s">
        <v>1540</v>
      </c>
      <c r="E552" t="s">
        <v>23</v>
      </c>
      <c r="F552" t="s">
        <v>86</v>
      </c>
      <c r="G552" s="39" t="s">
        <v>1541</v>
      </c>
      <c r="H552" s="5"/>
      <c r="I552" s="39">
        <v>1</v>
      </c>
      <c r="J552" s="146"/>
      <c r="K552" s="39">
        <v>1</v>
      </c>
      <c r="L552" s="39"/>
      <c r="M552" s="20"/>
      <c r="N552" s="146"/>
      <c r="O552" s="39" t="s">
        <v>116</v>
      </c>
      <c r="P552" s="39" t="s">
        <v>73</v>
      </c>
      <c r="Q552" s="39"/>
      <c r="CA552" s="145"/>
      <c r="CB552" s="147"/>
      <c r="CD552" s="18"/>
      <c r="CG552" s="39"/>
      <c r="CH552" s="5"/>
      <c r="CI552" s="39"/>
      <c r="CJ552" s="5"/>
      <c r="CK552" s="39"/>
      <c r="CL552" s="5"/>
      <c r="CM552" s="5"/>
      <c r="CN552" s="20"/>
      <c r="CO552" s="5"/>
      <c r="CP552" s="5"/>
      <c r="CQ552" s="5"/>
    </row>
    <row r="553" spans="1:95">
      <c r="A553" s="145">
        <v>548</v>
      </c>
      <c r="B553" s="147" t="s">
        <v>1536</v>
      </c>
      <c r="C553" t="s">
        <v>98</v>
      </c>
      <c r="D553" s="18" t="s">
        <v>138</v>
      </c>
      <c r="E553" t="s">
        <v>82</v>
      </c>
      <c r="F553" t="s">
        <v>85</v>
      </c>
      <c r="G553" s="39" t="s">
        <v>1542</v>
      </c>
      <c r="H553" s="5"/>
      <c r="I553" s="39">
        <v>1</v>
      </c>
      <c r="J553" s="146"/>
      <c r="K553" s="39">
        <v>1</v>
      </c>
      <c r="L553" s="39">
        <v>1</v>
      </c>
      <c r="M553" s="20">
        <v>1</v>
      </c>
      <c r="N553" s="146"/>
      <c r="O553" s="39" t="s">
        <v>116</v>
      </c>
      <c r="P553" s="39" t="s">
        <v>73</v>
      </c>
      <c r="Q553" s="39"/>
      <c r="CA553" s="145"/>
      <c r="CB553" s="147"/>
      <c r="CD553" s="18"/>
      <c r="CG553" s="39"/>
      <c r="CH553" s="5"/>
      <c r="CI553" s="39"/>
      <c r="CJ553" s="5"/>
      <c r="CK553" s="39"/>
      <c r="CL553" s="5"/>
      <c r="CM553" s="5"/>
      <c r="CN553" s="20"/>
      <c r="CO553" s="5"/>
      <c r="CP553" s="5"/>
      <c r="CQ553" s="5"/>
    </row>
    <row r="554" spans="1:95">
      <c r="A554" s="145">
        <v>549</v>
      </c>
      <c r="B554" s="147" t="s">
        <v>1536</v>
      </c>
      <c r="C554" t="s">
        <v>98</v>
      </c>
      <c r="D554" s="18" t="s">
        <v>136</v>
      </c>
      <c r="E554" t="s">
        <v>82</v>
      </c>
      <c r="F554" t="s">
        <v>85</v>
      </c>
      <c r="G554" s="39" t="s">
        <v>1543</v>
      </c>
      <c r="H554" s="5"/>
      <c r="J554" s="146">
        <v>1</v>
      </c>
      <c r="L554" s="39">
        <v>1</v>
      </c>
      <c r="M554" s="20"/>
      <c r="N554" s="146"/>
      <c r="O554" s="39" t="s">
        <v>116</v>
      </c>
      <c r="P554" s="39" t="s">
        <v>73</v>
      </c>
      <c r="Q554" s="39"/>
      <c r="CA554" s="145"/>
      <c r="CB554" s="147"/>
      <c r="CD554" s="18"/>
      <c r="CG554" s="39"/>
      <c r="CH554" s="5"/>
      <c r="CI554" s="39"/>
      <c r="CJ554" s="5"/>
      <c r="CK554" s="39"/>
      <c r="CL554" s="5"/>
      <c r="CM554" s="5"/>
      <c r="CN554" s="20"/>
      <c r="CO554" s="5"/>
      <c r="CP554" s="5"/>
      <c r="CQ554" s="5"/>
    </row>
    <row r="555" spans="1:95">
      <c r="A555" s="145">
        <v>550</v>
      </c>
      <c r="B555" s="147" t="s">
        <v>1536</v>
      </c>
      <c r="C555" t="s">
        <v>876</v>
      </c>
      <c r="D555" s="18" t="s">
        <v>916</v>
      </c>
      <c r="E555" t="s">
        <v>23</v>
      </c>
      <c r="F555" t="s">
        <v>745</v>
      </c>
      <c r="G555" s="39" t="s">
        <v>1544</v>
      </c>
      <c r="H555" s="5"/>
      <c r="J555" s="146">
        <v>1</v>
      </c>
      <c r="K555" s="39">
        <v>1</v>
      </c>
      <c r="L555" s="39"/>
      <c r="M555" s="20"/>
      <c r="N555" s="146"/>
      <c r="O555" s="39" t="s">
        <v>116</v>
      </c>
      <c r="P555" s="39" t="s">
        <v>73</v>
      </c>
      <c r="Q555" s="39"/>
      <c r="CA555" s="145"/>
      <c r="CB555" s="147"/>
      <c r="CD555" s="18"/>
      <c r="CG555" s="39"/>
      <c r="CH555" s="5"/>
      <c r="CI555" s="39"/>
      <c r="CJ555" s="5"/>
      <c r="CK555" s="39"/>
      <c r="CL555" s="5"/>
      <c r="CM555" s="5"/>
      <c r="CN555" s="20"/>
      <c r="CO555" s="5"/>
      <c r="CP555" s="5"/>
      <c r="CQ555" s="5"/>
    </row>
  </sheetData>
  <mergeCells count="2">
    <mergeCell ref="AW1:AW4"/>
    <mergeCell ref="AT2:AT4"/>
  </mergeCells>
  <pageMargins left="0.511811024" right="0.511811024" top="0.78740157499999996" bottom="0.78740157499999996" header="0.31496062000000002" footer="0.31496062000000002"/>
  <pageSetup paperSize="9" scale="1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BtnDATASGRAFICOS">
          <controlPr defaultSize="0" autoLine="0" autoPict="0" r:id="rId5">
            <anchor moveWithCells="1">
              <from>
                <xdr:col>1</xdr:col>
                <xdr:colOff>19050</xdr:colOff>
                <xdr:row>0</xdr:row>
                <xdr:rowOff>85725</xdr:rowOff>
              </from>
              <to>
                <xdr:col>2</xdr:col>
                <xdr:colOff>438150</xdr:colOff>
                <xdr:row>1</xdr:row>
                <xdr:rowOff>142875</xdr:rowOff>
              </to>
            </anchor>
          </controlPr>
        </control>
      </mc:Choice>
      <mc:Fallback>
        <control shapeId="1025" r:id="rId4" name="BtnDATASGRAFICOS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9" tint="0.59999389629810485"/>
  </sheetPr>
  <dimension ref="A1:CQ39"/>
  <sheetViews>
    <sheetView showGridLines="0" zoomScaleNormal="100" workbookViewId="0">
      <pane ySplit="6" topLeftCell="A7" activePane="bottomLeft" state="frozen"/>
      <selection activeCell="B9" sqref="B9"/>
      <selection pane="bottomLeft" activeCell="A7" sqref="A7"/>
    </sheetView>
  </sheetViews>
  <sheetFormatPr defaultRowHeight="15"/>
  <cols>
    <col min="1" max="1" width="5.42578125" bestFit="1" customWidth="1"/>
    <col min="2" max="2" width="36.140625" customWidth="1"/>
    <col min="4" max="4" width="41.42578125" customWidth="1"/>
    <col min="5" max="5" width="10.7109375" customWidth="1"/>
    <col min="6" max="6" width="15.42578125" customWidth="1"/>
    <col min="7" max="7" width="14" customWidth="1"/>
    <col min="8" max="8" width="10.28515625" customWidth="1"/>
    <col min="9" max="9" width="19.85546875" customWidth="1"/>
    <col min="10" max="10" width="9.28515625" customWidth="1"/>
    <col min="11" max="11" width="9.140625" customWidth="1"/>
    <col min="12" max="12" width="39.5703125" customWidth="1"/>
    <col min="14" max="14" width="40.5703125" customWidth="1"/>
    <col min="15" max="15" width="10.140625" bestFit="1" customWidth="1"/>
    <col min="16" max="16" width="10.5703125" customWidth="1"/>
    <col min="17" max="17" width="10.42578125" customWidth="1"/>
    <col min="18" max="18" width="20.42578125" customWidth="1"/>
  </cols>
  <sheetData>
    <row r="1" spans="1:95">
      <c r="A1" t="s">
        <v>68</v>
      </c>
    </row>
    <row r="2" spans="1:95">
      <c r="A2" s="190" t="s">
        <v>433</v>
      </c>
      <c r="B2" s="191"/>
      <c r="C2" s="184" t="s">
        <v>65</v>
      </c>
      <c r="D2" s="185"/>
      <c r="E2" s="12"/>
      <c r="F2" s="12" t="s">
        <v>66</v>
      </c>
      <c r="G2" s="13"/>
      <c r="BA2" t="s">
        <v>73</v>
      </c>
    </row>
    <row r="3" spans="1:95">
      <c r="A3" s="192"/>
      <c r="B3" s="193"/>
      <c r="C3" s="186"/>
      <c r="D3" s="187"/>
      <c r="E3" s="14"/>
      <c r="F3" s="14" t="s">
        <v>67</v>
      </c>
      <c r="G3" s="15"/>
      <c r="CP3" t="s">
        <v>70</v>
      </c>
      <c r="CQ3" t="s">
        <v>41</v>
      </c>
    </row>
    <row r="4" spans="1:95">
      <c r="A4" s="194"/>
      <c r="B4" s="195"/>
      <c r="C4" s="188"/>
      <c r="D4" s="189"/>
      <c r="E4" s="16"/>
      <c r="F4" s="16" t="s">
        <v>52</v>
      </c>
      <c r="G4" s="17"/>
    </row>
    <row r="5" spans="1:95">
      <c r="B5" s="5" t="s">
        <v>715</v>
      </c>
      <c r="C5" s="5" t="s">
        <v>716</v>
      </c>
      <c r="D5" s="5" t="s">
        <v>717</v>
      </c>
      <c r="E5" s="5" t="s">
        <v>718</v>
      </c>
      <c r="F5" s="5" t="s">
        <v>719</v>
      </c>
    </row>
    <row r="6" spans="1:95">
      <c r="A6" s="10" t="s">
        <v>4</v>
      </c>
      <c r="B6" s="10" t="s">
        <v>24</v>
      </c>
      <c r="C6" s="8" t="s">
        <v>5</v>
      </c>
      <c r="D6" s="10" t="s">
        <v>25</v>
      </c>
      <c r="E6" s="9" t="s">
        <v>88</v>
      </c>
      <c r="F6" s="109" t="s">
        <v>89</v>
      </c>
      <c r="G6" s="8" t="s">
        <v>90</v>
      </c>
      <c r="L6" s="10" t="s">
        <v>24</v>
      </c>
      <c r="M6" s="8" t="s">
        <v>5</v>
      </c>
      <c r="N6" s="10" t="s">
        <v>25</v>
      </c>
      <c r="O6" s="9" t="s">
        <v>88</v>
      </c>
      <c r="P6" s="109" t="s">
        <v>89</v>
      </c>
      <c r="Q6" s="8" t="s">
        <v>90</v>
      </c>
      <c r="R6" s="10" t="s">
        <v>89</v>
      </c>
      <c r="S6" s="8" t="s">
        <v>90</v>
      </c>
    </row>
    <row r="7" spans="1:95">
      <c r="A7" s="22">
        <v>1</v>
      </c>
      <c r="B7" s="19" t="s">
        <v>98</v>
      </c>
      <c r="C7" s="88"/>
      <c r="D7" s="34" t="s">
        <v>85</v>
      </c>
      <c r="E7" s="11" t="s">
        <v>82</v>
      </c>
      <c r="F7" s="7"/>
      <c r="G7" s="59" t="s">
        <v>83</v>
      </c>
      <c r="L7" s="19" t="s">
        <v>112</v>
      </c>
      <c r="M7" s="88"/>
      <c r="N7" s="34" t="s">
        <v>87</v>
      </c>
      <c r="O7" s="11" t="s">
        <v>22</v>
      </c>
      <c r="P7" s="7"/>
      <c r="Q7" s="59" t="s">
        <v>40</v>
      </c>
      <c r="S7" t="s">
        <v>40</v>
      </c>
    </row>
    <row r="8" spans="1:95">
      <c r="A8" s="22">
        <v>2</v>
      </c>
      <c r="B8" s="19" t="s">
        <v>99</v>
      </c>
      <c r="C8" s="88"/>
      <c r="D8" s="34" t="s">
        <v>85</v>
      </c>
      <c r="E8" s="11" t="s">
        <v>82</v>
      </c>
      <c r="F8" s="7"/>
      <c r="G8" s="59" t="s">
        <v>83</v>
      </c>
      <c r="L8" s="19" t="s">
        <v>113</v>
      </c>
      <c r="M8" s="88"/>
      <c r="N8" s="34" t="s">
        <v>87</v>
      </c>
      <c r="O8" s="11" t="s">
        <v>22</v>
      </c>
      <c r="P8" s="7"/>
      <c r="Q8" s="59" t="s">
        <v>40</v>
      </c>
    </row>
    <row r="9" spans="1:95">
      <c r="A9" s="22">
        <v>3</v>
      </c>
      <c r="B9" s="19" t="s">
        <v>100</v>
      </c>
      <c r="C9" s="88"/>
      <c r="D9" s="34" t="s">
        <v>85</v>
      </c>
      <c r="E9" s="11" t="s">
        <v>82</v>
      </c>
      <c r="F9" s="7"/>
      <c r="G9" s="59" t="s">
        <v>83</v>
      </c>
    </row>
    <row r="10" spans="1:95">
      <c r="A10" s="22">
        <v>4</v>
      </c>
      <c r="B10" s="19" t="s">
        <v>95</v>
      </c>
      <c r="C10" s="88"/>
      <c r="D10" s="34" t="s">
        <v>84</v>
      </c>
      <c r="E10" s="11" t="s">
        <v>92</v>
      </c>
      <c r="F10" s="7"/>
      <c r="G10" s="59" t="s">
        <v>91</v>
      </c>
    </row>
    <row r="11" spans="1:95">
      <c r="A11" s="22">
        <v>5</v>
      </c>
      <c r="B11" s="19" t="s">
        <v>96</v>
      </c>
      <c r="C11" s="88"/>
      <c r="D11" s="34" t="s">
        <v>84</v>
      </c>
      <c r="E11" s="11" t="s">
        <v>92</v>
      </c>
      <c r="F11" s="7"/>
      <c r="G11" s="59" t="s">
        <v>91</v>
      </c>
    </row>
    <row r="12" spans="1:95">
      <c r="A12" s="22">
        <v>6</v>
      </c>
      <c r="B12" s="19" t="s">
        <v>97</v>
      </c>
      <c r="C12" s="88"/>
      <c r="D12" s="34" t="s">
        <v>84</v>
      </c>
      <c r="E12" s="11" t="s">
        <v>92</v>
      </c>
      <c r="F12" s="7"/>
      <c r="G12" s="59" t="s">
        <v>91</v>
      </c>
    </row>
    <row r="13" spans="1:95">
      <c r="A13" s="22">
        <v>7</v>
      </c>
      <c r="B13" s="19" t="s">
        <v>877</v>
      </c>
      <c r="C13" s="88"/>
      <c r="D13" s="34" t="s">
        <v>743</v>
      </c>
      <c r="E13" s="11" t="s">
        <v>23</v>
      </c>
      <c r="F13" s="7"/>
      <c r="G13" s="59" t="s">
        <v>41</v>
      </c>
    </row>
    <row r="14" spans="1:95">
      <c r="A14" s="22">
        <v>8</v>
      </c>
      <c r="B14" s="19" t="s">
        <v>879</v>
      </c>
      <c r="C14" s="88"/>
      <c r="D14" s="34" t="s">
        <v>743</v>
      </c>
      <c r="E14" s="11" t="s">
        <v>23</v>
      </c>
      <c r="F14" s="7"/>
      <c r="G14" s="59" t="s">
        <v>41</v>
      </c>
    </row>
    <row r="15" spans="1:95">
      <c r="A15" s="22">
        <v>9</v>
      </c>
      <c r="B15" s="19" t="s">
        <v>742</v>
      </c>
      <c r="C15" s="88"/>
      <c r="D15" s="34" t="s">
        <v>743</v>
      </c>
      <c r="E15" s="11" t="s">
        <v>23</v>
      </c>
      <c r="F15" s="7"/>
      <c r="G15" s="59" t="s">
        <v>41</v>
      </c>
    </row>
    <row r="16" spans="1:95">
      <c r="A16" s="22">
        <v>10</v>
      </c>
      <c r="B16" s="19" t="s">
        <v>81</v>
      </c>
      <c r="C16" s="88"/>
      <c r="D16" s="34" t="s">
        <v>86</v>
      </c>
      <c r="E16" s="11" t="s">
        <v>23</v>
      </c>
      <c r="F16" s="7"/>
      <c r="G16" s="59" t="s">
        <v>41</v>
      </c>
    </row>
    <row r="17" spans="1:7">
      <c r="A17" s="22">
        <v>11</v>
      </c>
      <c r="B17" s="19" t="s">
        <v>1003</v>
      </c>
      <c r="C17" s="88"/>
      <c r="D17" s="34" t="s">
        <v>86</v>
      </c>
      <c r="E17" s="11" t="s">
        <v>23</v>
      </c>
      <c r="F17" s="7"/>
      <c r="G17" s="59" t="s">
        <v>41</v>
      </c>
    </row>
    <row r="18" spans="1:7">
      <c r="A18" s="22">
        <v>12</v>
      </c>
      <c r="B18" s="19" t="s">
        <v>104</v>
      </c>
      <c r="C18" s="88"/>
      <c r="D18" s="34" t="s">
        <v>86</v>
      </c>
      <c r="E18" s="11" t="s">
        <v>23</v>
      </c>
      <c r="F18" s="7"/>
      <c r="G18" s="59" t="s">
        <v>41</v>
      </c>
    </row>
    <row r="19" spans="1:7">
      <c r="A19" s="22">
        <v>13</v>
      </c>
      <c r="B19" s="19" t="s">
        <v>108</v>
      </c>
      <c r="C19" s="88"/>
      <c r="D19" s="34" t="s">
        <v>86</v>
      </c>
      <c r="E19" s="11" t="s">
        <v>23</v>
      </c>
      <c r="F19" s="7"/>
      <c r="G19" s="59" t="s">
        <v>41</v>
      </c>
    </row>
    <row r="20" spans="1:7">
      <c r="A20" s="22">
        <v>14</v>
      </c>
      <c r="B20" s="19" t="s">
        <v>445</v>
      </c>
      <c r="C20" s="88"/>
      <c r="D20" s="34" t="s">
        <v>446</v>
      </c>
      <c r="E20" s="11" t="s">
        <v>23</v>
      </c>
      <c r="F20" s="7"/>
      <c r="G20" s="59" t="s">
        <v>41</v>
      </c>
    </row>
    <row r="21" spans="1:7">
      <c r="A21" s="22">
        <v>15</v>
      </c>
      <c r="B21" s="19" t="s">
        <v>744</v>
      </c>
      <c r="C21" s="88"/>
      <c r="D21" s="34" t="s">
        <v>745</v>
      </c>
      <c r="E21" s="11" t="s">
        <v>23</v>
      </c>
      <c r="F21" s="7"/>
      <c r="G21" s="59" t="s">
        <v>41</v>
      </c>
    </row>
    <row r="22" spans="1:7">
      <c r="A22" s="22">
        <v>16</v>
      </c>
      <c r="B22" s="19" t="s">
        <v>874</v>
      </c>
      <c r="C22" s="88"/>
      <c r="D22" s="34" t="s">
        <v>743</v>
      </c>
      <c r="E22" s="11" t="s">
        <v>23</v>
      </c>
      <c r="F22" s="7"/>
      <c r="G22" s="59" t="s">
        <v>41</v>
      </c>
    </row>
    <row r="23" spans="1:7">
      <c r="A23" s="22">
        <v>17</v>
      </c>
      <c r="B23" s="19" t="s">
        <v>101</v>
      </c>
      <c r="C23" s="88"/>
      <c r="D23" s="34" t="s">
        <v>86</v>
      </c>
      <c r="E23" s="11" t="s">
        <v>23</v>
      </c>
      <c r="F23" s="7"/>
      <c r="G23" s="59" t="s">
        <v>41</v>
      </c>
    </row>
    <row r="24" spans="1:7">
      <c r="A24" s="22">
        <v>18</v>
      </c>
      <c r="B24" s="19" t="s">
        <v>105</v>
      </c>
      <c r="C24" s="88"/>
      <c r="D24" s="34" t="s">
        <v>86</v>
      </c>
      <c r="E24" s="11" t="s">
        <v>23</v>
      </c>
      <c r="F24" s="7"/>
      <c r="G24" s="59" t="s">
        <v>41</v>
      </c>
    </row>
    <row r="25" spans="1:7">
      <c r="A25" s="22">
        <v>19</v>
      </c>
      <c r="B25" s="19" t="s">
        <v>109</v>
      </c>
      <c r="C25" s="88"/>
      <c r="D25" s="34" t="s">
        <v>86</v>
      </c>
      <c r="E25" s="11" t="s">
        <v>23</v>
      </c>
      <c r="F25" s="7"/>
      <c r="G25" s="59" t="s">
        <v>41</v>
      </c>
    </row>
    <row r="26" spans="1:7">
      <c r="A26" s="22">
        <v>20</v>
      </c>
      <c r="B26" s="19" t="s">
        <v>740</v>
      </c>
      <c r="C26" s="88"/>
      <c r="D26" s="34" t="s">
        <v>741</v>
      </c>
      <c r="E26" s="11" t="s">
        <v>23</v>
      </c>
      <c r="F26" s="7"/>
      <c r="G26" s="59" t="s">
        <v>41</v>
      </c>
    </row>
    <row r="27" spans="1:7">
      <c r="A27" s="22">
        <v>21</v>
      </c>
      <c r="B27" s="19" t="s">
        <v>876</v>
      </c>
      <c r="C27" s="88"/>
      <c r="D27" s="34" t="s">
        <v>745</v>
      </c>
      <c r="E27" s="11" t="s">
        <v>23</v>
      </c>
      <c r="F27" s="7"/>
      <c r="G27" s="59" t="s">
        <v>41</v>
      </c>
    </row>
    <row r="28" spans="1:7">
      <c r="A28" s="22">
        <v>22</v>
      </c>
      <c r="B28" s="19" t="s">
        <v>102</v>
      </c>
      <c r="C28" s="88"/>
      <c r="D28" s="34" t="s">
        <v>86</v>
      </c>
      <c r="E28" s="11" t="s">
        <v>23</v>
      </c>
      <c r="F28" s="7"/>
      <c r="G28" s="59" t="s">
        <v>41</v>
      </c>
    </row>
    <row r="29" spans="1:7">
      <c r="A29" s="22">
        <v>23</v>
      </c>
      <c r="B29" s="19" t="s">
        <v>106</v>
      </c>
      <c r="C29" s="88"/>
      <c r="D29" s="34" t="s">
        <v>86</v>
      </c>
      <c r="E29" s="11" t="s">
        <v>23</v>
      </c>
      <c r="F29" s="7"/>
      <c r="G29" s="59" t="s">
        <v>41</v>
      </c>
    </row>
    <row r="30" spans="1:7">
      <c r="A30" s="22">
        <v>24</v>
      </c>
      <c r="B30" s="19" t="s">
        <v>110</v>
      </c>
      <c r="C30" s="88"/>
      <c r="D30" s="34" t="s">
        <v>86</v>
      </c>
      <c r="E30" s="11" t="s">
        <v>23</v>
      </c>
      <c r="F30" s="7"/>
      <c r="G30" s="59" t="s">
        <v>41</v>
      </c>
    </row>
    <row r="31" spans="1:7">
      <c r="A31" s="22">
        <v>25</v>
      </c>
      <c r="B31" s="19" t="s">
        <v>875</v>
      </c>
      <c r="C31" s="88"/>
      <c r="D31" s="34" t="s">
        <v>446</v>
      </c>
      <c r="E31" s="11" t="s">
        <v>23</v>
      </c>
      <c r="F31" s="7"/>
      <c r="G31" s="59" t="s">
        <v>41</v>
      </c>
    </row>
    <row r="32" spans="1:7">
      <c r="A32" s="22">
        <v>26</v>
      </c>
      <c r="B32" s="19" t="s">
        <v>103</v>
      </c>
      <c r="C32" s="88"/>
      <c r="D32" s="34" t="s">
        <v>86</v>
      </c>
      <c r="E32" s="11" t="s">
        <v>23</v>
      </c>
      <c r="F32" s="7"/>
      <c r="G32" s="59" t="s">
        <v>41</v>
      </c>
    </row>
    <row r="33" spans="1:7">
      <c r="A33" s="22">
        <v>27</v>
      </c>
      <c r="B33" s="19" t="s">
        <v>107</v>
      </c>
      <c r="C33" s="88"/>
      <c r="D33" s="34" t="s">
        <v>86</v>
      </c>
      <c r="E33" s="11" t="s">
        <v>23</v>
      </c>
      <c r="F33" s="7"/>
      <c r="G33" s="59" t="s">
        <v>41</v>
      </c>
    </row>
    <row r="34" spans="1:7">
      <c r="A34" s="22">
        <v>28</v>
      </c>
      <c r="B34" s="19" t="s">
        <v>111</v>
      </c>
      <c r="C34" s="88"/>
      <c r="D34" s="34" t="s">
        <v>86</v>
      </c>
      <c r="E34" s="11" t="s">
        <v>23</v>
      </c>
      <c r="F34" s="7"/>
      <c r="G34" s="59" t="s">
        <v>41</v>
      </c>
    </row>
    <row r="35" spans="1:7">
      <c r="A35" s="22">
        <v>29</v>
      </c>
      <c r="B35" s="19" t="s">
        <v>112</v>
      </c>
      <c r="C35" s="88"/>
      <c r="D35" s="34" t="s">
        <v>87</v>
      </c>
      <c r="E35" s="11" t="s">
        <v>22</v>
      </c>
      <c r="F35" s="7"/>
      <c r="G35" s="59" t="s">
        <v>40</v>
      </c>
    </row>
    <row r="36" spans="1:7">
      <c r="A36" s="22">
        <v>30</v>
      </c>
      <c r="B36" s="19" t="s">
        <v>113</v>
      </c>
      <c r="C36" s="88"/>
      <c r="D36" s="34" t="s">
        <v>87</v>
      </c>
      <c r="E36" s="11" t="s">
        <v>22</v>
      </c>
      <c r="F36" s="7"/>
      <c r="G36" s="59" t="s">
        <v>40</v>
      </c>
    </row>
    <row r="37" spans="1:7">
      <c r="A37" s="22">
        <v>31</v>
      </c>
      <c r="B37" s="19" t="s">
        <v>26</v>
      </c>
      <c r="C37" s="88"/>
      <c r="D37" s="34" t="s">
        <v>115</v>
      </c>
      <c r="E37" s="11" t="s">
        <v>21</v>
      </c>
      <c r="F37" s="7"/>
      <c r="G37" s="59" t="s">
        <v>114</v>
      </c>
    </row>
    <row r="38" spans="1:7">
      <c r="A38" s="22">
        <v>32</v>
      </c>
      <c r="B38" s="19" t="s">
        <v>50</v>
      </c>
      <c r="C38" s="88"/>
      <c r="D38" s="34"/>
      <c r="E38" s="11" t="s">
        <v>51</v>
      </c>
      <c r="F38" s="7"/>
      <c r="G38" s="59" t="s">
        <v>49</v>
      </c>
    </row>
    <row r="39" spans="1:7">
      <c r="A39" s="22">
        <v>33</v>
      </c>
      <c r="B39" s="19" t="s">
        <v>52</v>
      </c>
      <c r="C39" s="88"/>
      <c r="D39" s="34" t="s">
        <v>52</v>
      </c>
      <c r="E39" s="11" t="s">
        <v>52</v>
      </c>
      <c r="F39" s="7"/>
      <c r="G39" s="59" t="s">
        <v>52</v>
      </c>
    </row>
  </sheetData>
  <sortState ref="A7:G54">
    <sortCondition ref="A6"/>
  </sortState>
  <mergeCells count="2">
    <mergeCell ref="C2:D4"/>
    <mergeCell ref="A2:B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8" tint="0.59999389629810485"/>
  </sheetPr>
  <dimension ref="A2:F52"/>
  <sheetViews>
    <sheetView workbookViewId="0">
      <selection activeCell="A44" sqref="A44"/>
    </sheetView>
  </sheetViews>
  <sheetFormatPr defaultRowHeight="15"/>
  <cols>
    <col min="1" max="1" width="10.85546875" bestFit="1" customWidth="1"/>
    <col min="2" max="2" width="10.7109375" bestFit="1" customWidth="1"/>
    <col min="5" max="5" width="14" customWidth="1"/>
    <col min="6" max="6" width="11.85546875" customWidth="1"/>
  </cols>
  <sheetData>
    <row r="2" spans="1:6">
      <c r="A2" s="64" t="s">
        <v>32</v>
      </c>
      <c r="B2" s="64" t="s">
        <v>58</v>
      </c>
      <c r="E2" s="196" t="s">
        <v>739</v>
      </c>
      <c r="F2" s="197"/>
    </row>
    <row r="3" spans="1:6">
      <c r="A3" s="147">
        <v>44128</v>
      </c>
      <c r="B3" s="5">
        <v>1</v>
      </c>
      <c r="E3" s="46" t="s">
        <v>6</v>
      </c>
      <c r="F3" s="46" t="s">
        <v>3</v>
      </c>
    </row>
    <row r="4" spans="1:6">
      <c r="A4" s="147">
        <v>44130</v>
      </c>
      <c r="B4" s="5">
        <v>4</v>
      </c>
      <c r="E4" s="47" t="s">
        <v>7</v>
      </c>
      <c r="F4" s="70">
        <f>IFERROR(SUMIFS($B$3:$B$1048576,$A$3:$A$1048576,"&gt;="&amp;DATE(2020,1,1),$A$3:$A$1048576,"&lt;"&amp;DATE(2020,2,1)),"")</f>
        <v>0</v>
      </c>
    </row>
    <row r="5" spans="1:6">
      <c r="A5" s="147">
        <v>44133</v>
      </c>
      <c r="B5" s="5">
        <v>8</v>
      </c>
      <c r="E5" s="48" t="s">
        <v>8</v>
      </c>
      <c r="F5" s="71">
        <f>IFERROR(SUMIFS($B$3:$B$1048576,$A$3:$A$1048576,"&gt;="&amp;DATE(2020,2,1),$A$3:$A$1048576,"&lt;"&amp;DATE(2020,3,1)),"")</f>
        <v>0</v>
      </c>
    </row>
    <row r="6" spans="1:6">
      <c r="A6" s="147">
        <v>44133</v>
      </c>
      <c r="B6" s="5">
        <v>17</v>
      </c>
      <c r="E6" s="47" t="s">
        <v>9</v>
      </c>
      <c r="F6" s="72">
        <f>IFERROR(SUMIFS($B$3:$B$1048576,$A$3:$A$1048576,"&gt;="&amp;DATE(2020,3,1),$A$3:$A$1048576,"&lt;"&amp;DATE(2020,4,1)),"")</f>
        <v>0</v>
      </c>
    </row>
    <row r="7" spans="1:6">
      <c r="A7" s="147">
        <v>44134</v>
      </c>
      <c r="B7" s="5">
        <v>4</v>
      </c>
      <c r="E7" s="48" t="s">
        <v>10</v>
      </c>
      <c r="F7" s="71">
        <f>IFERROR(SUMIFS($B$3:$B$1048576,$A$3:$A$1048576,"&gt;="&amp;DATE(2020,4,1),$A$3:$A$1048576,"&lt;"&amp;DATE(2020,5,1)),"")</f>
        <v>0</v>
      </c>
    </row>
    <row r="8" spans="1:6">
      <c r="A8" s="147">
        <v>44138</v>
      </c>
      <c r="B8" s="5">
        <v>8</v>
      </c>
      <c r="E8" s="47" t="s">
        <v>11</v>
      </c>
      <c r="F8" s="72">
        <f>IFERROR(SUMIFS($B$3:$B$1048576,$A$3:$A$1048576,"&gt;="&amp;DATE(2020,5,1),$A$3:$A$1048576,"&lt;"&amp;DATE(2020,6,1)),"")</f>
        <v>0</v>
      </c>
    </row>
    <row r="9" spans="1:6">
      <c r="A9" s="147">
        <v>44139</v>
      </c>
      <c r="B9" s="5">
        <v>5</v>
      </c>
      <c r="E9" s="48" t="s">
        <v>12</v>
      </c>
      <c r="F9" s="71">
        <f>IFERROR(SUMIFS($B$3:$B$1048576,$A$3:$A$1048576,"&gt;="&amp;DATE(2020,6,1),$A$3:$A$1048576,"&lt;"&amp;DATE(2020,7,1)),"")</f>
        <v>0</v>
      </c>
    </row>
    <row r="10" spans="1:6">
      <c r="A10" s="147">
        <v>44140</v>
      </c>
      <c r="B10" s="5">
        <v>10</v>
      </c>
      <c r="E10" s="47" t="s">
        <v>13</v>
      </c>
      <c r="F10" s="72">
        <f>IFERROR(SUMIFS($B$3:$B$1048576,$A$3:$A$1048576,"&gt;="&amp;DATE(2020,7,1),$A$3:$A$1048576,"&lt;"&amp;DATE(2020,8,1)),"")</f>
        <v>0</v>
      </c>
    </row>
    <row r="11" spans="1:6">
      <c r="A11" s="147">
        <v>44141</v>
      </c>
      <c r="B11" s="5">
        <v>11</v>
      </c>
      <c r="E11" s="48" t="s">
        <v>14</v>
      </c>
      <c r="F11" s="71">
        <f>IFERROR(SUMIFS($B$3:$B$1048576,$A$3:$A$1048576,"&gt;="&amp;DATE(2020,8,1),$A$3:$A$1048576,"&lt;"&amp;DATE(2020,9,1)),"")</f>
        <v>0</v>
      </c>
    </row>
    <row r="12" spans="1:6">
      <c r="A12" s="147">
        <v>44142</v>
      </c>
      <c r="B12" s="5">
        <v>0</v>
      </c>
      <c r="E12" s="47" t="s">
        <v>15</v>
      </c>
      <c r="F12" s="74">
        <f>IFERROR(SUMIFS($B$3:$B$1048576,$A$3:$A$1048576,"&gt;="&amp;DATE(2020,9,1),$A$3:$A$1048576,"&lt;"&amp;DATE(2020,10,1)),"")</f>
        <v>0</v>
      </c>
    </row>
    <row r="13" spans="1:6">
      <c r="A13" s="147">
        <v>44144</v>
      </c>
      <c r="B13" s="5">
        <v>9</v>
      </c>
      <c r="E13" s="48" t="s">
        <v>16</v>
      </c>
      <c r="F13" s="71">
        <f>IFERROR(SUMIFS($B$3:$B$1048576,$A$3:$A$1048576,"&gt;="&amp;DATE(2020,10,1),$A$3:$A$1048576,"&lt;"&amp;DATE(2020,11,1)),"")</f>
        <v>34</v>
      </c>
    </row>
    <row r="14" spans="1:6">
      <c r="A14" s="147">
        <v>44145</v>
      </c>
      <c r="B14" s="5">
        <v>8</v>
      </c>
      <c r="E14" s="47" t="s">
        <v>17</v>
      </c>
      <c r="F14" s="72">
        <f>IFERROR(SUMIFS($B$3:$B$1048576,$A$3:$A$1048576,"&gt;="&amp;DATE(2020,11,1),$A$3:$A$1048576,"&lt;"&amp;DATE(2020,12,1)),"")</f>
        <v>186</v>
      </c>
    </row>
    <row r="15" spans="1:6">
      <c r="A15" s="147">
        <v>44146</v>
      </c>
      <c r="B15" s="5">
        <v>2</v>
      </c>
      <c r="E15" s="48" t="s">
        <v>18</v>
      </c>
      <c r="F15" s="71">
        <f>IFERROR(SUMIFS($B$3:$B$1048576,$A$3:$A$1048576,"&gt;="&amp;DATE(2020,12,1),$A$3:$A$1048576,"&lt;"&amp;DATE(2021,1,1)),"")</f>
        <v>168</v>
      </c>
    </row>
    <row r="16" spans="1:6">
      <c r="A16" s="147">
        <v>44147</v>
      </c>
      <c r="B16" s="5">
        <v>9</v>
      </c>
      <c r="E16" s="46" t="s">
        <v>2</v>
      </c>
      <c r="F16" s="73">
        <f>SUM(F4:F15)</f>
        <v>388</v>
      </c>
    </row>
    <row r="17" spans="1:2">
      <c r="A17" s="147">
        <v>44148</v>
      </c>
      <c r="B17" s="5">
        <v>7</v>
      </c>
    </row>
    <row r="18" spans="1:2">
      <c r="A18" s="147">
        <v>44151</v>
      </c>
      <c r="B18" s="5">
        <v>8</v>
      </c>
    </row>
    <row r="19" spans="1:2">
      <c r="A19" s="147">
        <v>44152</v>
      </c>
      <c r="B19" s="5">
        <v>13</v>
      </c>
    </row>
    <row r="20" spans="1:2">
      <c r="A20" s="147">
        <v>44153</v>
      </c>
      <c r="B20" s="5">
        <v>5</v>
      </c>
    </row>
    <row r="21" spans="1:2">
      <c r="A21" s="147">
        <v>44154</v>
      </c>
      <c r="B21" s="5">
        <v>4</v>
      </c>
    </row>
    <row r="22" spans="1:2">
      <c r="A22" s="147">
        <v>44155</v>
      </c>
      <c r="B22" s="5">
        <v>13</v>
      </c>
    </row>
    <row r="23" spans="1:2">
      <c r="A23" s="147">
        <v>44156</v>
      </c>
      <c r="B23" s="5">
        <v>0</v>
      </c>
    </row>
    <row r="24" spans="1:2">
      <c r="A24" s="147">
        <v>44158</v>
      </c>
      <c r="B24" s="5">
        <v>13</v>
      </c>
    </row>
    <row r="25" spans="1:2">
      <c r="A25" s="147">
        <v>44159</v>
      </c>
      <c r="B25" s="5">
        <v>13</v>
      </c>
    </row>
    <row r="26" spans="1:2">
      <c r="A26" s="147">
        <v>44160</v>
      </c>
      <c r="B26" s="5">
        <v>12</v>
      </c>
    </row>
    <row r="27" spans="1:2">
      <c r="A27" s="147">
        <v>44161</v>
      </c>
      <c r="B27" s="5">
        <v>12</v>
      </c>
    </row>
    <row r="28" spans="1:2">
      <c r="A28" s="147">
        <v>44162</v>
      </c>
      <c r="B28" s="5">
        <v>7</v>
      </c>
    </row>
    <row r="29" spans="1:2">
      <c r="A29" s="147">
        <v>44165</v>
      </c>
      <c r="B29" s="5">
        <v>17</v>
      </c>
    </row>
    <row r="30" spans="1:2">
      <c r="A30" s="147">
        <v>44166</v>
      </c>
      <c r="B30" s="5">
        <v>11</v>
      </c>
    </row>
    <row r="31" spans="1:2">
      <c r="A31" s="147">
        <v>44167</v>
      </c>
      <c r="B31" s="5">
        <v>10</v>
      </c>
    </row>
    <row r="32" spans="1:2">
      <c r="A32" s="147">
        <v>44168</v>
      </c>
      <c r="B32" s="5">
        <v>7</v>
      </c>
    </row>
    <row r="33" spans="1:2">
      <c r="A33" s="147">
        <v>44169</v>
      </c>
      <c r="B33" s="5">
        <v>7</v>
      </c>
    </row>
    <row r="34" spans="1:2">
      <c r="A34" s="147">
        <v>44172</v>
      </c>
      <c r="B34" s="5">
        <v>22</v>
      </c>
    </row>
    <row r="35" spans="1:2">
      <c r="A35" s="147">
        <v>44173</v>
      </c>
      <c r="B35" s="5">
        <v>16</v>
      </c>
    </row>
    <row r="36" spans="1:2">
      <c r="A36" s="147">
        <v>44174</v>
      </c>
      <c r="B36" s="5">
        <v>17</v>
      </c>
    </row>
    <row r="37" spans="1:2">
      <c r="A37" s="147">
        <v>44175</v>
      </c>
      <c r="B37" s="5">
        <v>12</v>
      </c>
    </row>
    <row r="38" spans="1:2">
      <c r="A38" s="147">
        <v>44176</v>
      </c>
      <c r="B38" s="5">
        <v>14</v>
      </c>
    </row>
    <row r="39" spans="1:2">
      <c r="A39" s="147">
        <v>44179</v>
      </c>
      <c r="B39" s="5">
        <v>14</v>
      </c>
    </row>
    <row r="40" spans="1:2">
      <c r="A40" s="147">
        <v>44180</v>
      </c>
      <c r="B40" s="5">
        <v>15</v>
      </c>
    </row>
    <row r="41" spans="1:2">
      <c r="A41" s="147">
        <v>44182</v>
      </c>
      <c r="B41" s="5">
        <v>13</v>
      </c>
    </row>
    <row r="42" spans="1:2">
      <c r="A42" s="147">
        <v>44183</v>
      </c>
      <c r="B42" s="5">
        <v>7</v>
      </c>
    </row>
    <row r="43" spans="1:2">
      <c r="A43" s="147">
        <v>44184</v>
      </c>
      <c r="B43" s="5">
        <v>3</v>
      </c>
    </row>
    <row r="44" spans="1:2">
      <c r="A44" s="176" t="s">
        <v>1438</v>
      </c>
      <c r="B44" s="5">
        <v>3</v>
      </c>
    </row>
    <row r="45" spans="1:2">
      <c r="A45" s="176" t="s">
        <v>1443</v>
      </c>
      <c r="B45" s="5">
        <v>5</v>
      </c>
    </row>
    <row r="46" spans="1:2">
      <c r="A46" s="176" t="s">
        <v>1451</v>
      </c>
      <c r="B46" s="5">
        <v>0</v>
      </c>
    </row>
    <row r="47" spans="1:2">
      <c r="A47" s="176" t="s">
        <v>1452</v>
      </c>
      <c r="B47" s="5">
        <v>0</v>
      </c>
    </row>
    <row r="48" spans="1:2">
      <c r="A48" s="176" t="s">
        <v>1473</v>
      </c>
      <c r="B48" s="5">
        <v>3</v>
      </c>
    </row>
    <row r="49" spans="1:2">
      <c r="A49" s="176" t="s">
        <v>1527</v>
      </c>
      <c r="B49" s="5">
        <v>1</v>
      </c>
    </row>
    <row r="50" spans="1:2">
      <c r="A50" s="176" t="s">
        <v>1545</v>
      </c>
      <c r="B50" s="5">
        <v>0</v>
      </c>
    </row>
    <row r="51" spans="1:2">
      <c r="A51" s="176" t="s">
        <v>1545</v>
      </c>
      <c r="B51" s="5">
        <v>0</v>
      </c>
    </row>
    <row r="52" spans="1:2">
      <c r="A52" s="176" t="s">
        <v>1545</v>
      </c>
      <c r="B52" s="5">
        <v>0</v>
      </c>
    </row>
  </sheetData>
  <mergeCells count="1">
    <mergeCell ref="E2:F2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49" r:id="rId3" name="BtnFREQMENSAL">
          <controlPr defaultSize="0" autoLine="0" autoPict="0" r:id="rId4">
            <anchor moveWithCells="1">
              <from>
                <xdr:col>7</xdr:col>
                <xdr:colOff>9525</xdr:colOff>
                <xdr:row>0</xdr:row>
                <xdr:rowOff>180975</xdr:rowOff>
              </from>
              <to>
                <xdr:col>9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2049" r:id="rId3" name="BtnFREQMENSA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9" tint="0.59999389629810485"/>
  </sheetPr>
  <dimension ref="A1:FN1000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AJ3" sqref="AJ3:AV5214"/>
    </sheetView>
  </sheetViews>
  <sheetFormatPr defaultRowHeight="15"/>
  <cols>
    <col min="1" max="1" width="6" bestFit="1" customWidth="1"/>
    <col min="2" max="2" width="10.7109375" bestFit="1" customWidth="1"/>
    <col min="4" max="4" width="15.140625" customWidth="1"/>
    <col min="5" max="5" width="5.5703125" bestFit="1" customWidth="1"/>
    <col min="6" max="6" width="17" customWidth="1"/>
    <col min="7" max="7" width="8.140625" bestFit="1" customWidth="1"/>
    <col min="8" max="8" width="7" bestFit="1" customWidth="1"/>
    <col min="9" max="10" width="6" bestFit="1" customWidth="1"/>
    <col min="11" max="11" width="8.28515625" bestFit="1" customWidth="1"/>
    <col min="18" max="18" width="9.140625" customWidth="1"/>
    <col min="19" max="19" width="7.5703125" customWidth="1"/>
    <col min="20" max="20" width="24.7109375" customWidth="1"/>
    <col min="21" max="22" width="9.140625" customWidth="1"/>
    <col min="23" max="23" width="9.140625" style="104" customWidth="1"/>
    <col min="24" max="30" width="9.140625" customWidth="1"/>
    <col min="31" max="31" width="13.85546875" bestFit="1" customWidth="1"/>
    <col min="36" max="36" width="45.42578125" customWidth="1"/>
    <col min="37" max="37" width="9.140625" customWidth="1"/>
    <col min="38" max="38" width="18.85546875" customWidth="1"/>
    <col min="39" max="45" width="9.140625" customWidth="1"/>
    <col min="46" max="46" width="11" customWidth="1"/>
    <col min="47" max="47" width="13.85546875" bestFit="1" customWidth="1"/>
    <col min="56" max="56" width="7.5703125" customWidth="1"/>
    <col min="78" max="78" width="10.7109375" bestFit="1" customWidth="1"/>
    <col min="106" max="106" width="15.140625" bestFit="1" customWidth="1"/>
    <col min="107" max="107" width="10.85546875" bestFit="1" customWidth="1"/>
    <col min="108" max="108" width="11.28515625" bestFit="1" customWidth="1"/>
    <col min="110" max="110" width="10.85546875" bestFit="1" customWidth="1"/>
    <col min="138" max="138" width="10.85546875" bestFit="1" customWidth="1"/>
    <col min="140" max="140" width="11" bestFit="1" customWidth="1"/>
    <col min="142" max="142" width="10.7109375" bestFit="1" customWidth="1"/>
    <col min="170" max="170" width="10.7109375" bestFit="1" customWidth="1"/>
  </cols>
  <sheetData>
    <row r="1" spans="1:170" ht="23.25" customHeight="1">
      <c r="A1" s="67"/>
      <c r="B1" s="156" t="s">
        <v>720</v>
      </c>
      <c r="C1" s="67"/>
      <c r="D1" s="67"/>
      <c r="E1" s="67"/>
      <c r="F1" s="67"/>
      <c r="G1" s="67"/>
      <c r="H1" s="67"/>
      <c r="I1" s="67"/>
      <c r="J1" s="67"/>
      <c r="K1" s="68"/>
      <c r="L1" s="68"/>
      <c r="M1" s="68"/>
      <c r="N1" s="68"/>
      <c r="O1" s="68"/>
      <c r="P1" s="68">
        <v>16</v>
      </c>
      <c r="Q1" s="68">
        <v>17</v>
      </c>
      <c r="R1" s="69"/>
      <c r="S1" s="68"/>
      <c r="T1" s="67" t="s">
        <v>721</v>
      </c>
      <c r="U1" s="67"/>
      <c r="V1" s="67"/>
      <c r="W1" s="105"/>
      <c r="X1" s="67"/>
      <c r="Y1" s="67"/>
      <c r="Z1" s="67"/>
      <c r="AA1" s="67"/>
      <c r="AB1" s="67"/>
      <c r="AC1" s="67"/>
      <c r="AD1" s="67"/>
      <c r="AE1" s="67"/>
      <c r="AF1" s="67"/>
      <c r="AG1" s="68">
        <v>33</v>
      </c>
      <c r="AH1" s="69"/>
      <c r="AI1" s="68"/>
      <c r="AJ1" s="67" t="s">
        <v>722</v>
      </c>
      <c r="AK1" s="67"/>
      <c r="AL1" s="67"/>
      <c r="AM1" s="105"/>
      <c r="AN1" s="67"/>
      <c r="AO1" s="67"/>
      <c r="AP1" s="67"/>
      <c r="AQ1" s="67"/>
      <c r="AR1" s="67"/>
      <c r="AS1" s="67"/>
      <c r="AT1" s="67"/>
      <c r="AU1" s="67"/>
      <c r="AV1" s="67"/>
      <c r="AW1" s="68">
        <v>49</v>
      </c>
      <c r="AY1" t="s">
        <v>64</v>
      </c>
      <c r="BD1" s="5">
        <v>56</v>
      </c>
      <c r="BE1" t="s">
        <v>60</v>
      </c>
      <c r="BG1" s="84" t="s">
        <v>62</v>
      </c>
      <c r="BH1" s="85"/>
      <c r="BI1" s="85"/>
      <c r="BJ1" s="85"/>
      <c r="BK1" s="85"/>
      <c r="BL1" s="85"/>
      <c r="BM1" s="85"/>
      <c r="BN1" s="85"/>
      <c r="BO1" s="85"/>
      <c r="BP1" s="85"/>
      <c r="BQ1" t="s">
        <v>60</v>
      </c>
      <c r="BS1" s="5"/>
      <c r="BT1" s="5"/>
      <c r="BU1" s="5"/>
      <c r="BV1" s="5"/>
      <c r="BW1" s="5"/>
      <c r="BX1" s="5"/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t="s">
        <v>69</v>
      </c>
      <c r="CQ1" s="5"/>
      <c r="CR1" s="5"/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/>
      <c r="DD1" s="5"/>
      <c r="DE1" s="93" t="s">
        <v>72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/>
      <c r="EJ1" s="5"/>
      <c r="EK1" s="93" t="s">
        <v>76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</row>
    <row r="2" spans="1:170" ht="18.75">
      <c r="A2" s="90" t="s">
        <v>3</v>
      </c>
      <c r="B2" s="107" t="s">
        <v>32</v>
      </c>
      <c r="C2" s="90" t="s">
        <v>33</v>
      </c>
      <c r="D2" s="90" t="s">
        <v>34</v>
      </c>
      <c r="E2" s="90" t="s">
        <v>43</v>
      </c>
      <c r="F2" s="90" t="s">
        <v>44</v>
      </c>
      <c r="G2" s="90" t="s">
        <v>45</v>
      </c>
      <c r="H2" s="66" t="s">
        <v>35</v>
      </c>
      <c r="I2" s="66" t="s">
        <v>36</v>
      </c>
      <c r="J2" s="66" t="s">
        <v>37</v>
      </c>
      <c r="K2" s="66" t="s">
        <v>28</v>
      </c>
      <c r="L2" s="66" t="s">
        <v>38</v>
      </c>
      <c r="M2" s="66" t="s">
        <v>39</v>
      </c>
      <c r="N2" s="66" t="s">
        <v>42</v>
      </c>
      <c r="O2" s="90" t="s">
        <v>53</v>
      </c>
      <c r="P2" s="90" t="s">
        <v>51</v>
      </c>
      <c r="Q2" s="90" t="s">
        <v>54</v>
      </c>
      <c r="S2" s="65" t="s">
        <v>3</v>
      </c>
      <c r="T2" s="65" t="s">
        <v>34</v>
      </c>
      <c r="U2" s="65" t="s">
        <v>43</v>
      </c>
      <c r="V2" s="65" t="s">
        <v>44</v>
      </c>
      <c r="W2" s="65" t="s">
        <v>45</v>
      </c>
      <c r="X2" s="65" t="s">
        <v>35</v>
      </c>
      <c r="Y2" s="65" t="s">
        <v>36</v>
      </c>
      <c r="Z2" s="65" t="s">
        <v>37</v>
      </c>
      <c r="AA2" s="65" t="s">
        <v>28</v>
      </c>
      <c r="AB2" s="65" t="s">
        <v>38</v>
      </c>
      <c r="AC2" s="65" t="s">
        <v>39</v>
      </c>
      <c r="AD2" s="65" t="s">
        <v>42</v>
      </c>
      <c r="AE2" s="65" t="s">
        <v>53</v>
      </c>
      <c r="AF2" s="65" t="s">
        <v>51</v>
      </c>
      <c r="AG2" s="65"/>
      <c r="AI2" s="65" t="s">
        <v>3</v>
      </c>
      <c r="AJ2" s="65" t="s">
        <v>34</v>
      </c>
      <c r="AK2" s="65" t="s">
        <v>43</v>
      </c>
      <c r="AL2" s="65" t="s">
        <v>44</v>
      </c>
      <c r="AM2" s="65" t="s">
        <v>45</v>
      </c>
      <c r="AN2" s="65" t="s">
        <v>35</v>
      </c>
      <c r="AO2" s="65" t="s">
        <v>36</v>
      </c>
      <c r="AP2" s="65" t="s">
        <v>37</v>
      </c>
      <c r="AQ2" s="65" t="s">
        <v>28</v>
      </c>
      <c r="AR2" s="65" t="s">
        <v>38</v>
      </c>
      <c r="AS2" s="65" t="s">
        <v>39</v>
      </c>
      <c r="AT2" s="65" t="s">
        <v>42</v>
      </c>
      <c r="AU2" s="65" t="s">
        <v>53</v>
      </c>
      <c r="AV2" s="65" t="s">
        <v>51</v>
      </c>
      <c r="AW2" s="65"/>
      <c r="AX2" s="5"/>
      <c r="AY2" s="5">
        <v>51</v>
      </c>
      <c r="AZ2" s="5">
        <v>52</v>
      </c>
      <c r="BA2" s="5">
        <v>53</v>
      </c>
      <c r="BB2" s="5">
        <v>54</v>
      </c>
      <c r="BC2" s="5"/>
      <c r="BD2" s="81" t="s">
        <v>3</v>
      </c>
      <c r="BE2" s="81" t="s">
        <v>34</v>
      </c>
      <c r="BF2" s="82" t="s">
        <v>43</v>
      </c>
      <c r="BG2" s="61" t="s">
        <v>44</v>
      </c>
      <c r="BH2" s="81" t="s">
        <v>45</v>
      </c>
      <c r="BI2" s="82" t="s">
        <v>35</v>
      </c>
      <c r="BJ2" s="82" t="s">
        <v>36</v>
      </c>
      <c r="BK2" s="83" t="s">
        <v>37</v>
      </c>
      <c r="BL2" s="61" t="s">
        <v>28</v>
      </c>
      <c r="BM2" s="81" t="s">
        <v>38</v>
      </c>
      <c r="BN2" s="82" t="s">
        <v>39</v>
      </c>
      <c r="BO2" s="81" t="s">
        <v>42</v>
      </c>
      <c r="BP2" s="61" t="s">
        <v>53</v>
      </c>
      <c r="BQ2" s="61" t="s">
        <v>51</v>
      </c>
      <c r="BR2" s="61" t="s">
        <v>53</v>
      </c>
      <c r="BS2" s="5"/>
      <c r="BT2" s="5">
        <v>72</v>
      </c>
      <c r="BU2" s="5">
        <v>73</v>
      </c>
      <c r="BV2" s="5">
        <v>74</v>
      </c>
      <c r="BW2" s="5">
        <v>75</v>
      </c>
      <c r="BX2" s="5"/>
      <c r="BY2" s="81" t="s">
        <v>3</v>
      </c>
      <c r="BZ2" s="81" t="s">
        <v>32</v>
      </c>
      <c r="CA2" s="81" t="s">
        <v>33</v>
      </c>
      <c r="CB2" s="81" t="s">
        <v>34</v>
      </c>
      <c r="CC2" s="81" t="s">
        <v>43</v>
      </c>
      <c r="CD2" s="81" t="s">
        <v>44</v>
      </c>
      <c r="CE2" s="81" t="s">
        <v>45</v>
      </c>
      <c r="CF2" s="81" t="s">
        <v>35</v>
      </c>
      <c r="CG2" s="81" t="s">
        <v>36</v>
      </c>
      <c r="CH2" s="81" t="s">
        <v>37</v>
      </c>
      <c r="CI2" s="81" t="s">
        <v>28</v>
      </c>
      <c r="CJ2" s="81" t="s">
        <v>38</v>
      </c>
      <c r="CK2" s="81" t="s">
        <v>39</v>
      </c>
      <c r="CL2" s="81" t="s">
        <v>42</v>
      </c>
      <c r="CM2" s="81" t="s">
        <v>53</v>
      </c>
      <c r="CN2" s="81" t="s">
        <v>51</v>
      </c>
      <c r="CO2" s="81" t="s">
        <v>54</v>
      </c>
      <c r="CP2" s="89" t="s">
        <v>33</v>
      </c>
      <c r="CQ2" s="89" t="s">
        <v>34</v>
      </c>
      <c r="CR2" s="89" t="s">
        <v>43</v>
      </c>
      <c r="CS2" s="89" t="s">
        <v>53</v>
      </c>
      <c r="CT2" s="89" t="s">
        <v>35</v>
      </c>
      <c r="CU2" s="89" t="s">
        <v>36</v>
      </c>
      <c r="CV2" s="89" t="s">
        <v>37</v>
      </c>
      <c r="CW2" s="89" t="s">
        <v>28</v>
      </c>
      <c r="CX2" s="89" t="s">
        <v>38</v>
      </c>
      <c r="CY2" s="89" t="s">
        <v>39</v>
      </c>
      <c r="CZ2" s="89" t="s">
        <v>42</v>
      </c>
      <c r="DA2" s="89" t="s">
        <v>54</v>
      </c>
      <c r="DB2" s="157" t="s">
        <v>32</v>
      </c>
      <c r="DD2" s="93"/>
      <c r="DE2" s="92" t="s">
        <v>3</v>
      </c>
      <c r="DF2" s="92" t="s">
        <v>32</v>
      </c>
      <c r="DG2" s="92" t="s">
        <v>33</v>
      </c>
      <c r="DH2" s="92" t="s">
        <v>34</v>
      </c>
      <c r="DI2" s="92" t="s">
        <v>43</v>
      </c>
      <c r="DJ2" s="92" t="s">
        <v>44</v>
      </c>
      <c r="DK2" s="92" t="s">
        <v>45</v>
      </c>
      <c r="DL2" s="92" t="s">
        <v>35</v>
      </c>
      <c r="DM2" s="92" t="s">
        <v>36</v>
      </c>
      <c r="DN2" s="92" t="s">
        <v>37</v>
      </c>
      <c r="DO2" s="92" t="s">
        <v>28</v>
      </c>
      <c r="DP2" s="92" t="s">
        <v>38</v>
      </c>
      <c r="DQ2" s="92" t="s">
        <v>39</v>
      </c>
      <c r="DR2" s="92" t="s">
        <v>42</v>
      </c>
      <c r="DS2" s="92" t="s">
        <v>53</v>
      </c>
      <c r="DT2" s="92" t="s">
        <v>51</v>
      </c>
      <c r="DU2" s="92" t="s">
        <v>54</v>
      </c>
      <c r="DV2" s="89" t="s">
        <v>33</v>
      </c>
      <c r="DW2" s="89" t="s">
        <v>34</v>
      </c>
      <c r="DX2" s="89" t="s">
        <v>43</v>
      </c>
      <c r="DY2" s="89" t="s">
        <v>53</v>
      </c>
      <c r="DZ2" s="89" t="s">
        <v>35</v>
      </c>
      <c r="EA2" s="89" t="s">
        <v>36</v>
      </c>
      <c r="EB2" s="89" t="s">
        <v>37</v>
      </c>
      <c r="EC2" s="89" t="s">
        <v>28</v>
      </c>
      <c r="ED2" s="89" t="s">
        <v>38</v>
      </c>
      <c r="EE2" s="89" t="s">
        <v>39</v>
      </c>
      <c r="EF2" s="89" t="s">
        <v>42</v>
      </c>
      <c r="EG2" s="89" t="s">
        <v>54</v>
      </c>
      <c r="EH2" s="91" t="s">
        <v>32</v>
      </c>
      <c r="EJ2" s="93"/>
      <c r="EK2" s="103" t="s">
        <v>3</v>
      </c>
      <c r="EL2" s="103" t="s">
        <v>32</v>
      </c>
      <c r="EM2" s="103" t="s">
        <v>33</v>
      </c>
      <c r="EN2" s="103" t="s">
        <v>34</v>
      </c>
      <c r="EO2" s="103" t="s">
        <v>43</v>
      </c>
      <c r="EP2" s="103" t="s">
        <v>44</v>
      </c>
      <c r="EQ2" s="103" t="s">
        <v>45</v>
      </c>
      <c r="ER2" s="103" t="s">
        <v>35</v>
      </c>
      <c r="ES2" s="103" t="s">
        <v>36</v>
      </c>
      <c r="ET2" s="103" t="s">
        <v>37</v>
      </c>
      <c r="EU2" s="103" t="s">
        <v>28</v>
      </c>
      <c r="EV2" s="103" t="s">
        <v>38</v>
      </c>
      <c r="EW2" s="103" t="s">
        <v>39</v>
      </c>
      <c r="EX2" s="103" t="s">
        <v>42</v>
      </c>
      <c r="EY2" s="103" t="s">
        <v>53</v>
      </c>
      <c r="EZ2" s="103" t="s">
        <v>51</v>
      </c>
      <c r="FA2" s="103" t="s">
        <v>54</v>
      </c>
      <c r="FB2" s="89" t="s">
        <v>33</v>
      </c>
      <c r="FC2" s="89" t="s">
        <v>34</v>
      </c>
      <c r="FD2" s="89" t="s">
        <v>43</v>
      </c>
      <c r="FE2" s="89" t="s">
        <v>53</v>
      </c>
      <c r="FF2" s="89" t="s">
        <v>35</v>
      </c>
      <c r="FG2" s="89" t="s">
        <v>36</v>
      </c>
      <c r="FH2" s="89" t="s">
        <v>37</v>
      </c>
      <c r="FI2" s="89" t="s">
        <v>28</v>
      </c>
      <c r="FJ2" s="89" t="s">
        <v>38</v>
      </c>
      <c r="FK2" s="89" t="s">
        <v>39</v>
      </c>
      <c r="FL2" s="89" t="s">
        <v>42</v>
      </c>
      <c r="FM2" s="89" t="s">
        <v>54</v>
      </c>
      <c r="FN2" s="91" t="s">
        <v>32</v>
      </c>
    </row>
    <row r="3" spans="1:170">
      <c r="A3" s="108">
        <v>1</v>
      </c>
      <c r="B3" s="98">
        <v>44118</v>
      </c>
      <c r="C3" t="s">
        <v>876</v>
      </c>
      <c r="D3" t="s">
        <v>842</v>
      </c>
      <c r="E3" t="s">
        <v>23</v>
      </c>
      <c r="F3" t="s">
        <v>745</v>
      </c>
      <c r="G3" s="148">
        <v>0.7615277777777778</v>
      </c>
      <c r="J3">
        <v>1</v>
      </c>
      <c r="L3">
        <v>1</v>
      </c>
      <c r="O3" t="s">
        <v>116</v>
      </c>
      <c r="S3">
        <v>1</v>
      </c>
      <c r="T3" t="s">
        <v>1120</v>
      </c>
      <c r="U3" t="s">
        <v>23</v>
      </c>
      <c r="V3" t="s">
        <v>86</v>
      </c>
      <c r="W3" s="104">
        <v>0.73934027777777767</v>
      </c>
      <c r="Y3">
        <v>1</v>
      </c>
      <c r="AA3">
        <v>1</v>
      </c>
      <c r="AE3" t="s">
        <v>116</v>
      </c>
      <c r="AI3">
        <v>1</v>
      </c>
      <c r="AJ3" t="s">
        <v>209</v>
      </c>
      <c r="AM3" s="104">
        <v>0.66465277777777776</v>
      </c>
      <c r="AO3">
        <v>1</v>
      </c>
      <c r="AU3" t="s">
        <v>0</v>
      </c>
      <c r="AV3">
        <v>70993</v>
      </c>
      <c r="BD3">
        <v>1</v>
      </c>
      <c r="BE3" t="s">
        <v>209</v>
      </c>
      <c r="BH3" s="104">
        <v>0.66465277777777776</v>
      </c>
      <c r="BJ3">
        <v>1</v>
      </c>
      <c r="BP3" t="s">
        <v>0</v>
      </c>
      <c r="BQ3">
        <v>70993</v>
      </c>
      <c r="BR3" t="s">
        <v>0</v>
      </c>
      <c r="BZ3" s="98">
        <v>44118</v>
      </c>
      <c r="CA3" t="s">
        <v>876</v>
      </c>
      <c r="CB3" t="s">
        <v>842</v>
      </c>
      <c r="CC3" t="s">
        <v>23</v>
      </c>
      <c r="CD3" t="s">
        <v>745</v>
      </c>
      <c r="CE3" s="148">
        <v>0.7615277777777778</v>
      </c>
      <c r="CH3">
        <v>1</v>
      </c>
      <c r="CJ3">
        <v>1</v>
      </c>
      <c r="CM3" t="s">
        <v>116</v>
      </c>
      <c r="CS3" t="s">
        <v>738</v>
      </c>
      <c r="DB3" s="98"/>
      <c r="DF3" s="149">
        <v>43678</v>
      </c>
      <c r="DG3" t="s">
        <v>102</v>
      </c>
      <c r="DH3" t="s">
        <v>844</v>
      </c>
      <c r="DI3" t="s">
        <v>23</v>
      </c>
      <c r="DJ3" t="s">
        <v>86</v>
      </c>
      <c r="DK3" s="148">
        <v>0.39732638888888888</v>
      </c>
      <c r="DL3">
        <v>1</v>
      </c>
      <c r="DO3">
        <v>1</v>
      </c>
      <c r="DS3" t="s">
        <v>116</v>
      </c>
    </row>
    <row r="4" spans="1:170">
      <c r="A4" s="108">
        <v>2</v>
      </c>
      <c r="B4" s="98">
        <v>44118</v>
      </c>
      <c r="C4" t="s">
        <v>879</v>
      </c>
      <c r="D4" t="s">
        <v>881</v>
      </c>
      <c r="E4" t="s">
        <v>23</v>
      </c>
      <c r="F4" t="s">
        <v>743</v>
      </c>
      <c r="G4" s="148">
        <v>0.76215277777777779</v>
      </c>
      <c r="J4">
        <v>1</v>
      </c>
      <c r="K4">
        <v>1</v>
      </c>
      <c r="O4" t="s">
        <v>116</v>
      </c>
      <c r="S4">
        <v>2</v>
      </c>
      <c r="T4" t="s">
        <v>402</v>
      </c>
      <c r="U4" t="s">
        <v>82</v>
      </c>
      <c r="V4" t="s">
        <v>85</v>
      </c>
      <c r="W4" s="104">
        <v>0.83759259259259267</v>
      </c>
      <c r="Z4">
        <v>1</v>
      </c>
      <c r="AB4">
        <v>1</v>
      </c>
      <c r="AE4" t="s">
        <v>74</v>
      </c>
      <c r="AI4">
        <v>2</v>
      </c>
      <c r="AJ4" t="s">
        <v>347</v>
      </c>
      <c r="AM4" s="104">
        <v>0.42989583333333337</v>
      </c>
      <c r="AN4">
        <v>1</v>
      </c>
      <c r="AR4">
        <v>1</v>
      </c>
      <c r="AU4" t="s">
        <v>0</v>
      </c>
      <c r="AV4">
        <v>72702</v>
      </c>
      <c r="BD4">
        <v>2</v>
      </c>
      <c r="BE4" t="s">
        <v>347</v>
      </c>
      <c r="BH4" s="104">
        <v>0.42989583333333337</v>
      </c>
      <c r="BI4">
        <v>1</v>
      </c>
      <c r="BM4">
        <v>1</v>
      </c>
      <c r="BP4" t="s">
        <v>0</v>
      </c>
      <c r="BQ4">
        <v>72702</v>
      </c>
      <c r="BZ4" s="98">
        <v>44118</v>
      </c>
      <c r="CA4" t="s">
        <v>879</v>
      </c>
      <c r="CB4" t="s">
        <v>881</v>
      </c>
      <c r="CC4" t="s">
        <v>23</v>
      </c>
      <c r="CD4" t="s">
        <v>743</v>
      </c>
      <c r="CE4" s="148">
        <v>0.76215277777777779</v>
      </c>
      <c r="CH4">
        <v>1</v>
      </c>
      <c r="CI4">
        <v>1</v>
      </c>
      <c r="CM4" t="s">
        <v>116</v>
      </c>
      <c r="DB4" s="98"/>
      <c r="DF4" s="149">
        <v>43678</v>
      </c>
      <c r="DG4" t="s">
        <v>102</v>
      </c>
      <c r="DH4" t="s">
        <v>290</v>
      </c>
      <c r="DI4" t="s">
        <v>23</v>
      </c>
      <c r="DJ4" t="s">
        <v>86</v>
      </c>
      <c r="DK4" s="148">
        <v>0.50466435185185188</v>
      </c>
      <c r="DM4">
        <v>1</v>
      </c>
      <c r="DP4">
        <v>1</v>
      </c>
      <c r="DS4" t="s">
        <v>74</v>
      </c>
    </row>
    <row r="5" spans="1:170">
      <c r="A5" s="108">
        <v>3</v>
      </c>
      <c r="B5" s="98">
        <v>44119</v>
      </c>
      <c r="C5" t="s">
        <v>103</v>
      </c>
      <c r="D5" t="s">
        <v>337</v>
      </c>
      <c r="E5" t="s">
        <v>23</v>
      </c>
      <c r="F5" t="s">
        <v>86</v>
      </c>
      <c r="G5" s="148">
        <v>0.37299768518518522</v>
      </c>
      <c r="H5">
        <v>1</v>
      </c>
      <c r="K5">
        <v>1</v>
      </c>
      <c r="O5" t="s">
        <v>116</v>
      </c>
      <c r="S5">
        <v>3</v>
      </c>
      <c r="T5" t="s">
        <v>500</v>
      </c>
      <c r="U5" t="s">
        <v>21</v>
      </c>
      <c r="V5" t="s">
        <v>115</v>
      </c>
      <c r="W5" s="104">
        <v>0.71009259259259261</v>
      </c>
      <c r="Y5">
        <v>1</v>
      </c>
      <c r="AA5">
        <v>1</v>
      </c>
      <c r="AE5" t="s">
        <v>74</v>
      </c>
      <c r="AI5">
        <v>3</v>
      </c>
      <c r="AJ5" t="s">
        <v>118</v>
      </c>
      <c r="AM5" s="104">
        <v>0.62063657407407413</v>
      </c>
      <c r="AO5">
        <v>1</v>
      </c>
      <c r="AU5" t="s">
        <v>0</v>
      </c>
      <c r="AV5">
        <v>74387</v>
      </c>
      <c r="BD5">
        <v>3</v>
      </c>
      <c r="BE5" t="s">
        <v>118</v>
      </c>
      <c r="BH5" s="104">
        <v>0.62063657407407413</v>
      </c>
      <c r="BJ5">
        <v>1</v>
      </c>
      <c r="BP5" t="s">
        <v>0</v>
      </c>
      <c r="BQ5">
        <v>74387</v>
      </c>
      <c r="BZ5" s="98">
        <v>44119</v>
      </c>
      <c r="CA5" t="s">
        <v>103</v>
      </c>
      <c r="CB5" t="s">
        <v>337</v>
      </c>
      <c r="CC5" t="s">
        <v>23</v>
      </c>
      <c r="CD5" t="s">
        <v>86</v>
      </c>
      <c r="CE5" s="148">
        <v>0.37299768518518522</v>
      </c>
      <c r="CF5">
        <v>1</v>
      </c>
      <c r="CI5">
        <v>1</v>
      </c>
      <c r="CM5" t="s">
        <v>116</v>
      </c>
      <c r="DB5" s="98"/>
      <c r="DF5" s="149">
        <v>43679</v>
      </c>
      <c r="DG5" t="s">
        <v>102</v>
      </c>
      <c r="DH5" t="s">
        <v>844</v>
      </c>
      <c r="DI5" t="s">
        <v>23</v>
      </c>
      <c r="DJ5" t="s">
        <v>86</v>
      </c>
      <c r="DK5" s="148">
        <v>0.39789351851851856</v>
      </c>
      <c r="DL5">
        <v>1</v>
      </c>
      <c r="DO5">
        <v>1</v>
      </c>
      <c r="DS5" t="s">
        <v>74</v>
      </c>
    </row>
    <row r="6" spans="1:170">
      <c r="A6" s="108">
        <v>4</v>
      </c>
      <c r="B6" s="98">
        <v>44119</v>
      </c>
      <c r="C6" t="s">
        <v>103</v>
      </c>
      <c r="D6" t="s">
        <v>222</v>
      </c>
      <c r="E6" t="s">
        <v>23</v>
      </c>
      <c r="F6" t="s">
        <v>86</v>
      </c>
      <c r="G6" s="148">
        <v>0.37351851851851853</v>
      </c>
      <c r="H6">
        <v>1</v>
      </c>
      <c r="K6">
        <v>1</v>
      </c>
      <c r="O6" t="s">
        <v>116</v>
      </c>
      <c r="S6">
        <v>4</v>
      </c>
      <c r="T6" t="s">
        <v>806</v>
      </c>
      <c r="U6" t="s">
        <v>23</v>
      </c>
      <c r="V6" t="s">
        <v>743</v>
      </c>
      <c r="W6" s="104">
        <v>0.5600694444444444</v>
      </c>
      <c r="Y6">
        <v>1</v>
      </c>
      <c r="AB6">
        <v>1</v>
      </c>
      <c r="AE6" t="s">
        <v>74</v>
      </c>
      <c r="AI6">
        <v>4</v>
      </c>
      <c r="AJ6" t="s">
        <v>178</v>
      </c>
      <c r="AM6" s="104">
        <v>0.75262731481481471</v>
      </c>
      <c r="AP6">
        <v>1</v>
      </c>
      <c r="AR6">
        <v>1</v>
      </c>
      <c r="AU6" t="s">
        <v>0</v>
      </c>
      <c r="AV6">
        <v>74430</v>
      </c>
      <c r="BD6">
        <v>4</v>
      </c>
      <c r="BE6" t="s">
        <v>178</v>
      </c>
      <c r="BH6" s="104">
        <v>0.75262731481481471</v>
      </c>
      <c r="BK6">
        <v>1</v>
      </c>
      <c r="BM6">
        <v>1</v>
      </c>
      <c r="BP6" t="s">
        <v>0</v>
      </c>
      <c r="BQ6">
        <v>74430</v>
      </c>
      <c r="BZ6" s="98">
        <v>44119</v>
      </c>
      <c r="CA6" t="s">
        <v>103</v>
      </c>
      <c r="CB6" t="s">
        <v>222</v>
      </c>
      <c r="CC6" t="s">
        <v>23</v>
      </c>
      <c r="CD6" t="s">
        <v>86</v>
      </c>
      <c r="CE6" s="148">
        <v>0.37351851851851853</v>
      </c>
      <c r="CF6">
        <v>1</v>
      </c>
      <c r="CI6">
        <v>1</v>
      </c>
      <c r="CM6" t="s">
        <v>116</v>
      </c>
      <c r="DB6" s="98"/>
      <c r="DF6" s="149">
        <v>43682</v>
      </c>
      <c r="DG6" t="s">
        <v>102</v>
      </c>
      <c r="DH6" t="s">
        <v>844</v>
      </c>
      <c r="DI6" t="s">
        <v>23</v>
      </c>
      <c r="DJ6" t="s">
        <v>86</v>
      </c>
      <c r="DK6" s="148">
        <v>0.39842592592592596</v>
      </c>
      <c r="DL6">
        <v>1</v>
      </c>
      <c r="DO6">
        <v>1</v>
      </c>
      <c r="DS6" t="s">
        <v>74</v>
      </c>
    </row>
    <row r="7" spans="1:170">
      <c r="A7" s="108">
        <v>5</v>
      </c>
      <c r="B7" s="98">
        <v>44119</v>
      </c>
      <c r="C7" t="s">
        <v>103</v>
      </c>
      <c r="D7" t="s">
        <v>322</v>
      </c>
      <c r="E7" t="s">
        <v>23</v>
      </c>
      <c r="F7" t="s">
        <v>86</v>
      </c>
      <c r="G7" s="148">
        <v>0.37388888888888888</v>
      </c>
      <c r="H7">
        <v>1</v>
      </c>
      <c r="K7">
        <v>1</v>
      </c>
      <c r="O7" t="s">
        <v>116</v>
      </c>
      <c r="S7">
        <v>5</v>
      </c>
      <c r="T7" t="s">
        <v>413</v>
      </c>
      <c r="U7" t="s">
        <v>23</v>
      </c>
      <c r="V7" t="s">
        <v>86</v>
      </c>
      <c r="W7" s="104">
        <v>0.40504629629629635</v>
      </c>
      <c r="X7">
        <v>1</v>
      </c>
      <c r="AA7">
        <v>1</v>
      </c>
      <c r="AE7" t="s">
        <v>74</v>
      </c>
      <c r="AI7">
        <v>5</v>
      </c>
      <c r="AJ7" t="s">
        <v>214</v>
      </c>
      <c r="AM7" s="104">
        <v>0.73335648148148147</v>
      </c>
      <c r="AO7">
        <v>1</v>
      </c>
      <c r="AR7">
        <v>1</v>
      </c>
      <c r="AU7" t="s">
        <v>0</v>
      </c>
      <c r="AV7">
        <v>1006003</v>
      </c>
      <c r="BD7">
        <v>5</v>
      </c>
      <c r="BE7" t="s">
        <v>214</v>
      </c>
      <c r="BH7" s="104">
        <v>0.73335648148148147</v>
      </c>
      <c r="BJ7">
        <v>1</v>
      </c>
      <c r="BM7">
        <v>1</v>
      </c>
      <c r="BP7" t="s">
        <v>0</v>
      </c>
      <c r="BQ7">
        <v>1006003</v>
      </c>
      <c r="BZ7" s="98">
        <v>44119</v>
      </c>
      <c r="CA7" t="s">
        <v>103</v>
      </c>
      <c r="CB7" t="s">
        <v>322</v>
      </c>
      <c r="CC7" t="s">
        <v>23</v>
      </c>
      <c r="CD7" t="s">
        <v>86</v>
      </c>
      <c r="CE7" s="148">
        <v>0.37388888888888888</v>
      </c>
      <c r="CF7">
        <v>1</v>
      </c>
      <c r="CI7">
        <v>1</v>
      </c>
      <c r="CM7" t="s">
        <v>116</v>
      </c>
      <c r="DB7" s="98"/>
      <c r="DF7" s="149">
        <v>43683</v>
      </c>
      <c r="DG7" t="s">
        <v>102</v>
      </c>
      <c r="DH7" t="s">
        <v>844</v>
      </c>
      <c r="DI7" t="s">
        <v>23</v>
      </c>
      <c r="DJ7" t="s">
        <v>86</v>
      </c>
      <c r="DK7" s="148">
        <v>0.39782407407407411</v>
      </c>
      <c r="DL7">
        <v>1</v>
      </c>
      <c r="DO7">
        <v>1</v>
      </c>
      <c r="DS7" t="s">
        <v>74</v>
      </c>
    </row>
    <row r="8" spans="1:170">
      <c r="A8" s="108">
        <v>6</v>
      </c>
      <c r="B8" s="98">
        <v>44119</v>
      </c>
      <c r="C8" t="s">
        <v>103</v>
      </c>
      <c r="D8" t="s">
        <v>426</v>
      </c>
      <c r="E8" t="s">
        <v>23</v>
      </c>
      <c r="F8" t="s">
        <v>86</v>
      </c>
      <c r="G8" s="148">
        <v>0.37420138888888888</v>
      </c>
      <c r="H8">
        <v>1</v>
      </c>
      <c r="K8">
        <v>1</v>
      </c>
      <c r="O8" t="s">
        <v>116</v>
      </c>
      <c r="S8">
        <v>6</v>
      </c>
      <c r="T8" t="s">
        <v>367</v>
      </c>
      <c r="U8" t="s">
        <v>23</v>
      </c>
      <c r="V8" t="s">
        <v>86</v>
      </c>
      <c r="W8" s="104">
        <v>0.82489583333333327</v>
      </c>
      <c r="Z8">
        <v>1</v>
      </c>
      <c r="AA8">
        <v>1</v>
      </c>
      <c r="AE8" t="s">
        <v>74</v>
      </c>
      <c r="AI8">
        <v>6</v>
      </c>
      <c r="AJ8" t="s">
        <v>369</v>
      </c>
      <c r="AM8" s="104">
        <v>0.79349537037037043</v>
      </c>
      <c r="AP8">
        <v>1</v>
      </c>
      <c r="AQ8">
        <v>1</v>
      </c>
      <c r="AU8" t="s">
        <v>0</v>
      </c>
      <c r="AV8">
        <v>1007611</v>
      </c>
      <c r="BD8">
        <v>6</v>
      </c>
      <c r="BE8" t="s">
        <v>369</v>
      </c>
      <c r="BH8" s="104">
        <v>0.79349537037037043</v>
      </c>
      <c r="BK8">
        <v>1</v>
      </c>
      <c r="BL8">
        <v>1</v>
      </c>
      <c r="BP8" t="s">
        <v>0</v>
      </c>
      <c r="BQ8">
        <v>1007611</v>
      </c>
      <c r="BZ8" s="98">
        <v>44119</v>
      </c>
      <c r="CA8" t="s">
        <v>103</v>
      </c>
      <c r="CB8" t="s">
        <v>426</v>
      </c>
      <c r="CC8" t="s">
        <v>23</v>
      </c>
      <c r="CD8" t="s">
        <v>86</v>
      </c>
      <c r="CE8" s="148">
        <v>0.37420138888888888</v>
      </c>
      <c r="CF8">
        <v>1</v>
      </c>
      <c r="CI8">
        <v>1</v>
      </c>
      <c r="CM8" t="s">
        <v>116</v>
      </c>
      <c r="DB8" s="98"/>
      <c r="DF8" s="149">
        <v>43683</v>
      </c>
      <c r="DG8" t="s">
        <v>102</v>
      </c>
      <c r="DH8" t="s">
        <v>844</v>
      </c>
      <c r="DI8" t="s">
        <v>23</v>
      </c>
      <c r="DJ8" t="s">
        <v>86</v>
      </c>
      <c r="DK8" s="148">
        <v>0.48071759259259261</v>
      </c>
      <c r="DL8">
        <v>1</v>
      </c>
      <c r="DO8">
        <v>1</v>
      </c>
      <c r="DQ8">
        <v>1</v>
      </c>
      <c r="DS8" t="s">
        <v>74</v>
      </c>
    </row>
    <row r="9" spans="1:170">
      <c r="A9" s="108">
        <v>7</v>
      </c>
      <c r="B9" s="98">
        <v>44119</v>
      </c>
      <c r="C9" t="s">
        <v>103</v>
      </c>
      <c r="D9" t="s">
        <v>778</v>
      </c>
      <c r="E9" t="s">
        <v>23</v>
      </c>
      <c r="F9" t="s">
        <v>86</v>
      </c>
      <c r="G9" s="148">
        <v>0.37473379629629627</v>
      </c>
      <c r="H9">
        <v>1</v>
      </c>
      <c r="K9">
        <v>1</v>
      </c>
      <c r="O9" t="s">
        <v>116</v>
      </c>
      <c r="S9">
        <v>7</v>
      </c>
      <c r="T9" t="s">
        <v>236</v>
      </c>
      <c r="U9" t="s">
        <v>23</v>
      </c>
      <c r="V9" t="s">
        <v>86</v>
      </c>
      <c r="W9" s="104">
        <v>0.51729166666666659</v>
      </c>
      <c r="Y9">
        <v>1</v>
      </c>
      <c r="AB9">
        <v>1</v>
      </c>
      <c r="AE9" t="s">
        <v>74</v>
      </c>
      <c r="AI9">
        <v>7</v>
      </c>
      <c r="AJ9" t="s">
        <v>369</v>
      </c>
      <c r="AM9" s="104">
        <v>0.82622685185185185</v>
      </c>
      <c r="AP9">
        <v>1</v>
      </c>
      <c r="AQ9">
        <v>1</v>
      </c>
      <c r="AU9" t="s">
        <v>0</v>
      </c>
      <c r="AV9">
        <v>1007611</v>
      </c>
      <c r="BD9">
        <v>7</v>
      </c>
      <c r="BE9" t="s">
        <v>369</v>
      </c>
      <c r="BH9" s="104">
        <v>0.82622685185185185</v>
      </c>
      <c r="BK9">
        <v>1</v>
      </c>
      <c r="BL9">
        <v>1</v>
      </c>
      <c r="BP9" t="s">
        <v>0</v>
      </c>
      <c r="BQ9">
        <v>1007611</v>
      </c>
      <c r="BZ9" s="98">
        <v>44119</v>
      </c>
      <c r="CA9" t="s">
        <v>103</v>
      </c>
      <c r="CB9" t="s">
        <v>778</v>
      </c>
      <c r="CC9" t="s">
        <v>23</v>
      </c>
      <c r="CD9" t="s">
        <v>86</v>
      </c>
      <c r="CE9" s="148">
        <v>0.37473379629629627</v>
      </c>
      <c r="CF9">
        <v>1</v>
      </c>
      <c r="CI9">
        <v>1</v>
      </c>
      <c r="CM9" t="s">
        <v>116</v>
      </c>
      <c r="DB9" s="98"/>
      <c r="DF9" s="149">
        <v>43683</v>
      </c>
      <c r="DG9" t="s">
        <v>102</v>
      </c>
      <c r="DH9" t="s">
        <v>376</v>
      </c>
      <c r="DI9" t="s">
        <v>23</v>
      </c>
      <c r="DJ9" t="s">
        <v>86</v>
      </c>
      <c r="DK9" s="148">
        <v>0.48875000000000002</v>
      </c>
      <c r="DL9">
        <v>1</v>
      </c>
      <c r="DP9">
        <v>1</v>
      </c>
      <c r="DS9" t="s">
        <v>74</v>
      </c>
    </row>
    <row r="10" spans="1:170">
      <c r="A10" s="108">
        <v>8</v>
      </c>
      <c r="B10" s="98">
        <v>44119</v>
      </c>
      <c r="C10" t="s">
        <v>103</v>
      </c>
      <c r="D10" t="s">
        <v>428</v>
      </c>
      <c r="E10" t="s">
        <v>23</v>
      </c>
      <c r="F10" t="s">
        <v>86</v>
      </c>
      <c r="G10" s="148">
        <v>0.37496527777777783</v>
      </c>
      <c r="H10">
        <v>1</v>
      </c>
      <c r="K10">
        <v>1</v>
      </c>
      <c r="O10" t="s">
        <v>116</v>
      </c>
      <c r="S10">
        <v>8</v>
      </c>
      <c r="T10" t="s">
        <v>791</v>
      </c>
      <c r="U10" t="s">
        <v>23</v>
      </c>
      <c r="V10" t="s">
        <v>86</v>
      </c>
      <c r="W10" s="104">
        <v>0.3877430555555556</v>
      </c>
      <c r="X10">
        <v>1</v>
      </c>
      <c r="AB10">
        <v>1</v>
      </c>
      <c r="AE10" t="s">
        <v>74</v>
      </c>
      <c r="AI10">
        <v>8</v>
      </c>
      <c r="AJ10" t="s">
        <v>160</v>
      </c>
      <c r="AM10" s="104">
        <v>0.34429398148148144</v>
      </c>
      <c r="AN10">
        <v>1</v>
      </c>
      <c r="AU10" t="s">
        <v>0</v>
      </c>
      <c r="AV10">
        <v>1008452</v>
      </c>
      <c r="BD10">
        <v>8</v>
      </c>
      <c r="BE10" t="s">
        <v>160</v>
      </c>
      <c r="BH10" s="104">
        <v>0.34429398148148144</v>
      </c>
      <c r="BI10">
        <v>1</v>
      </c>
      <c r="BP10" t="s">
        <v>0</v>
      </c>
      <c r="BQ10">
        <v>1008452</v>
      </c>
      <c r="BZ10" s="98">
        <v>44119</v>
      </c>
      <c r="CA10" t="s">
        <v>103</v>
      </c>
      <c r="CB10" t="s">
        <v>428</v>
      </c>
      <c r="CC10" t="s">
        <v>23</v>
      </c>
      <c r="CD10" t="s">
        <v>86</v>
      </c>
      <c r="CE10" s="148">
        <v>0.37496527777777783</v>
      </c>
      <c r="CF10">
        <v>1</v>
      </c>
      <c r="CI10">
        <v>1</v>
      </c>
      <c r="CM10" t="s">
        <v>116</v>
      </c>
      <c r="DB10" s="98"/>
      <c r="DF10" s="149">
        <v>43684</v>
      </c>
      <c r="DG10" t="s">
        <v>102</v>
      </c>
      <c r="DH10" t="s">
        <v>844</v>
      </c>
      <c r="DI10" t="s">
        <v>23</v>
      </c>
      <c r="DJ10" t="s">
        <v>86</v>
      </c>
      <c r="DK10" s="148">
        <v>0.39662037037037035</v>
      </c>
      <c r="DL10">
        <v>1</v>
      </c>
      <c r="DO10">
        <v>1</v>
      </c>
      <c r="DS10" t="s">
        <v>116</v>
      </c>
    </row>
    <row r="11" spans="1:170">
      <c r="A11" s="108">
        <v>9</v>
      </c>
      <c r="B11" s="98">
        <v>44119</v>
      </c>
      <c r="C11" t="s">
        <v>103</v>
      </c>
      <c r="D11" t="s">
        <v>889</v>
      </c>
      <c r="E11" t="s">
        <v>23</v>
      </c>
      <c r="F11" t="s">
        <v>86</v>
      </c>
      <c r="G11" s="148">
        <v>0.37542824074074077</v>
      </c>
      <c r="H11">
        <v>1</v>
      </c>
      <c r="K11">
        <v>1</v>
      </c>
      <c r="O11" t="s">
        <v>116</v>
      </c>
      <c r="S11">
        <v>9</v>
      </c>
      <c r="T11" t="s">
        <v>712</v>
      </c>
      <c r="U11" t="s">
        <v>23</v>
      </c>
      <c r="V11" t="s">
        <v>446</v>
      </c>
      <c r="W11" s="104">
        <v>0.48508101851851854</v>
      </c>
      <c r="X11">
        <v>1</v>
      </c>
      <c r="AA11">
        <v>1</v>
      </c>
      <c r="AB11">
        <v>1</v>
      </c>
      <c r="AE11" t="s">
        <v>74</v>
      </c>
      <c r="AI11">
        <v>9</v>
      </c>
      <c r="AJ11" t="s">
        <v>448</v>
      </c>
      <c r="AK11" t="s">
        <v>21</v>
      </c>
      <c r="AL11" t="s">
        <v>115</v>
      </c>
      <c r="AM11" s="104">
        <v>0.71056712962962953</v>
      </c>
      <c r="AO11">
        <v>1</v>
      </c>
      <c r="AQ11">
        <v>1</v>
      </c>
      <c r="AU11" t="s">
        <v>0</v>
      </c>
      <c r="AV11">
        <v>1008452</v>
      </c>
      <c r="BD11">
        <v>9</v>
      </c>
      <c r="BE11" t="s">
        <v>448</v>
      </c>
      <c r="BF11" t="s">
        <v>21</v>
      </c>
      <c r="BG11" t="s">
        <v>115</v>
      </c>
      <c r="BH11" s="104">
        <v>0.71056712962962953</v>
      </c>
      <c r="BJ11">
        <v>1</v>
      </c>
      <c r="BL11">
        <v>1</v>
      </c>
      <c r="BP11" t="s">
        <v>0</v>
      </c>
      <c r="BQ11">
        <v>1008452</v>
      </c>
      <c r="BZ11" s="98">
        <v>44119</v>
      </c>
      <c r="CA11" t="s">
        <v>103</v>
      </c>
      <c r="CB11" t="s">
        <v>889</v>
      </c>
      <c r="CC11" t="s">
        <v>23</v>
      </c>
      <c r="CD11" t="s">
        <v>86</v>
      </c>
      <c r="CE11" s="148">
        <v>0.37542824074074077</v>
      </c>
      <c r="CF11">
        <v>1</v>
      </c>
      <c r="CI11">
        <v>1</v>
      </c>
      <c r="CM11" t="s">
        <v>116</v>
      </c>
      <c r="DB11" s="98"/>
      <c r="DF11" s="149">
        <v>43684</v>
      </c>
      <c r="DG11" t="s">
        <v>102</v>
      </c>
      <c r="DH11" t="s">
        <v>171</v>
      </c>
      <c r="DI11" t="s">
        <v>23</v>
      </c>
      <c r="DJ11" t="s">
        <v>86</v>
      </c>
      <c r="DK11" s="148">
        <v>0.39769675925925929</v>
      </c>
      <c r="DL11">
        <v>1</v>
      </c>
      <c r="DO11">
        <v>1</v>
      </c>
      <c r="DS11" t="s">
        <v>74</v>
      </c>
    </row>
    <row r="12" spans="1:170">
      <c r="A12" s="108">
        <v>10</v>
      </c>
      <c r="B12" s="98">
        <v>44119</v>
      </c>
      <c r="C12" t="s">
        <v>103</v>
      </c>
      <c r="D12" t="s">
        <v>410</v>
      </c>
      <c r="E12" t="s">
        <v>23</v>
      </c>
      <c r="F12" t="s">
        <v>86</v>
      </c>
      <c r="G12" s="148">
        <v>0.43313657407407408</v>
      </c>
      <c r="H12">
        <v>1</v>
      </c>
      <c r="K12">
        <v>1</v>
      </c>
      <c r="O12" t="s">
        <v>116</v>
      </c>
      <c r="S12">
        <v>10</v>
      </c>
      <c r="T12" t="s">
        <v>618</v>
      </c>
      <c r="U12" t="s">
        <v>23</v>
      </c>
      <c r="V12" t="s">
        <v>446</v>
      </c>
      <c r="W12" s="104">
        <v>0.63052083333333331</v>
      </c>
      <c r="Y12">
        <v>1</v>
      </c>
      <c r="AA12">
        <v>1</v>
      </c>
      <c r="AB12">
        <v>1</v>
      </c>
      <c r="AE12" t="s">
        <v>74</v>
      </c>
      <c r="AI12">
        <v>10</v>
      </c>
      <c r="AJ12" t="s">
        <v>414</v>
      </c>
      <c r="AM12" s="104">
        <v>0.48856481481481479</v>
      </c>
      <c r="AN12">
        <v>1</v>
      </c>
      <c r="AU12" t="s">
        <v>0</v>
      </c>
      <c r="AV12">
        <v>1011950</v>
      </c>
      <c r="BD12">
        <v>10</v>
      </c>
      <c r="BE12" t="s">
        <v>414</v>
      </c>
      <c r="BH12" s="104">
        <v>0.48856481481481479</v>
      </c>
      <c r="BI12">
        <v>1</v>
      </c>
      <c r="BP12" t="s">
        <v>0</v>
      </c>
      <c r="BQ12">
        <v>1011950</v>
      </c>
      <c r="BZ12" s="98">
        <v>44119</v>
      </c>
      <c r="CA12" t="s">
        <v>103</v>
      </c>
      <c r="CB12" t="s">
        <v>410</v>
      </c>
      <c r="CC12" t="s">
        <v>23</v>
      </c>
      <c r="CD12" t="s">
        <v>86</v>
      </c>
      <c r="CE12" s="148">
        <v>0.43313657407407408</v>
      </c>
      <c r="CF12">
        <v>1</v>
      </c>
      <c r="CI12">
        <v>1</v>
      </c>
      <c r="CM12" t="s">
        <v>116</v>
      </c>
      <c r="DB12" s="98"/>
      <c r="DF12" s="149">
        <v>43684</v>
      </c>
      <c r="DG12" t="s">
        <v>102</v>
      </c>
      <c r="DH12" t="s">
        <v>376</v>
      </c>
      <c r="DI12" t="s">
        <v>23</v>
      </c>
      <c r="DJ12" t="s">
        <v>86</v>
      </c>
      <c r="DK12" s="148">
        <v>0.48118055555555556</v>
      </c>
      <c r="DL12">
        <v>1</v>
      </c>
      <c r="DP12">
        <v>1</v>
      </c>
      <c r="DS12" t="s">
        <v>74</v>
      </c>
    </row>
    <row r="13" spans="1:170">
      <c r="A13" s="108">
        <v>11</v>
      </c>
      <c r="B13" s="98">
        <v>44119</v>
      </c>
      <c r="C13" t="s">
        <v>103</v>
      </c>
      <c r="D13" t="s">
        <v>778</v>
      </c>
      <c r="E13" t="s">
        <v>23</v>
      </c>
      <c r="F13" t="s">
        <v>86</v>
      </c>
      <c r="G13" s="148">
        <v>0.43332175925925925</v>
      </c>
      <c r="H13">
        <v>1</v>
      </c>
      <c r="K13">
        <v>1</v>
      </c>
      <c r="O13" t="s">
        <v>116</v>
      </c>
      <c r="S13">
        <v>11</v>
      </c>
      <c r="T13" t="s">
        <v>851</v>
      </c>
      <c r="U13" t="s">
        <v>21</v>
      </c>
      <c r="V13" t="s">
        <v>115</v>
      </c>
      <c r="W13" s="104">
        <v>0.73746527777777782</v>
      </c>
      <c r="Y13">
        <v>1</v>
      </c>
      <c r="AB13">
        <v>1</v>
      </c>
      <c r="AE13" t="s">
        <v>74</v>
      </c>
      <c r="AI13">
        <v>11</v>
      </c>
      <c r="AJ13" t="s">
        <v>1515</v>
      </c>
      <c r="AM13" s="104">
        <v>0.85898148148148146</v>
      </c>
      <c r="AP13">
        <v>1</v>
      </c>
      <c r="AS13">
        <v>1</v>
      </c>
      <c r="AU13" t="s">
        <v>0</v>
      </c>
      <c r="AV13">
        <v>1011991</v>
      </c>
      <c r="BD13">
        <v>11</v>
      </c>
      <c r="BE13" t="s">
        <v>1515</v>
      </c>
      <c r="BH13" s="104">
        <v>0.85898148148148146</v>
      </c>
      <c r="BK13">
        <v>1</v>
      </c>
      <c r="BN13">
        <v>1</v>
      </c>
      <c r="BP13" t="s">
        <v>0</v>
      </c>
      <c r="BQ13">
        <v>1011991</v>
      </c>
      <c r="BZ13" s="98">
        <v>44119</v>
      </c>
      <c r="CA13" t="s">
        <v>103</v>
      </c>
      <c r="CB13" t="s">
        <v>778</v>
      </c>
      <c r="CC13" t="s">
        <v>23</v>
      </c>
      <c r="CD13" t="s">
        <v>86</v>
      </c>
      <c r="CE13" s="148">
        <v>0.43332175925925925</v>
      </c>
      <c r="CF13">
        <v>1</v>
      </c>
      <c r="CI13">
        <v>1</v>
      </c>
      <c r="CM13" t="s">
        <v>116</v>
      </c>
      <c r="DB13" s="98"/>
      <c r="DF13" s="149">
        <v>43684</v>
      </c>
      <c r="DG13" t="s">
        <v>102</v>
      </c>
      <c r="DH13" t="s">
        <v>329</v>
      </c>
      <c r="DI13" t="s">
        <v>23</v>
      </c>
      <c r="DJ13" t="s">
        <v>86</v>
      </c>
      <c r="DK13" s="148">
        <v>0.48364583333333333</v>
      </c>
      <c r="DL13">
        <v>1</v>
      </c>
      <c r="DO13">
        <v>1</v>
      </c>
      <c r="DS13" t="s">
        <v>74</v>
      </c>
    </row>
    <row r="14" spans="1:170">
      <c r="A14" s="108">
        <v>12</v>
      </c>
      <c r="B14" s="98">
        <v>44119</v>
      </c>
      <c r="C14" t="s">
        <v>103</v>
      </c>
      <c r="D14" t="s">
        <v>778</v>
      </c>
      <c r="E14" t="s">
        <v>23</v>
      </c>
      <c r="F14" t="s">
        <v>86</v>
      </c>
      <c r="G14" s="148">
        <v>0.46625</v>
      </c>
      <c r="H14">
        <v>1</v>
      </c>
      <c r="K14">
        <v>1</v>
      </c>
      <c r="O14" t="s">
        <v>116</v>
      </c>
      <c r="S14">
        <v>12</v>
      </c>
      <c r="T14" t="s">
        <v>308</v>
      </c>
      <c r="W14" s="104">
        <v>0.61113425925925924</v>
      </c>
      <c r="Y14">
        <v>1</v>
      </c>
      <c r="AA14">
        <v>1</v>
      </c>
      <c r="AE14" t="s">
        <v>1</v>
      </c>
      <c r="AI14">
        <v>12</v>
      </c>
      <c r="AJ14" t="s">
        <v>1158</v>
      </c>
      <c r="AM14" s="104">
        <v>0.41444444444444445</v>
      </c>
      <c r="AN14">
        <v>1</v>
      </c>
      <c r="AQ14">
        <v>1</v>
      </c>
      <c r="AU14" t="s">
        <v>0</v>
      </c>
      <c r="AV14">
        <v>1022695</v>
      </c>
      <c r="BD14">
        <v>12</v>
      </c>
      <c r="BE14" t="s">
        <v>1158</v>
      </c>
      <c r="BH14" s="104">
        <v>0.41444444444444445</v>
      </c>
      <c r="BI14">
        <v>1</v>
      </c>
      <c r="BL14">
        <v>1</v>
      </c>
      <c r="BP14" t="s">
        <v>0</v>
      </c>
      <c r="BQ14">
        <v>1022695</v>
      </c>
      <c r="BZ14" s="98">
        <v>44119</v>
      </c>
      <c r="CA14" t="s">
        <v>103</v>
      </c>
      <c r="CB14" t="s">
        <v>778</v>
      </c>
      <c r="CC14" t="s">
        <v>23</v>
      </c>
      <c r="CD14" t="s">
        <v>86</v>
      </c>
      <c r="CE14" s="148">
        <v>0.46625</v>
      </c>
      <c r="CF14">
        <v>1</v>
      </c>
      <c r="CI14">
        <v>1</v>
      </c>
      <c r="CM14" t="s">
        <v>116</v>
      </c>
      <c r="DB14" s="98"/>
      <c r="DF14" s="149">
        <v>43684</v>
      </c>
      <c r="DG14" t="s">
        <v>102</v>
      </c>
      <c r="DH14" t="s">
        <v>340</v>
      </c>
      <c r="DI14" t="s">
        <v>23</v>
      </c>
      <c r="DJ14" t="s">
        <v>86</v>
      </c>
      <c r="DK14" s="148">
        <v>0.48400462962962965</v>
      </c>
      <c r="DL14">
        <v>1</v>
      </c>
      <c r="DO14">
        <v>1</v>
      </c>
      <c r="DS14" t="s">
        <v>74</v>
      </c>
    </row>
    <row r="15" spans="1:170">
      <c r="A15" s="108">
        <v>13</v>
      </c>
      <c r="B15" s="98">
        <v>44119</v>
      </c>
      <c r="C15" t="s">
        <v>107</v>
      </c>
      <c r="D15" t="s">
        <v>223</v>
      </c>
      <c r="E15" t="s">
        <v>23</v>
      </c>
      <c r="F15" t="s">
        <v>86</v>
      </c>
      <c r="G15" s="148">
        <v>0.54465277777777776</v>
      </c>
      <c r="I15">
        <v>1</v>
      </c>
      <c r="L15">
        <v>1</v>
      </c>
      <c r="O15" t="s">
        <v>116</v>
      </c>
      <c r="S15">
        <v>13</v>
      </c>
      <c r="T15" t="s">
        <v>1233</v>
      </c>
      <c r="U15" t="s">
        <v>23</v>
      </c>
      <c r="V15" t="s">
        <v>86</v>
      </c>
      <c r="W15" s="104">
        <v>0.78908564814814808</v>
      </c>
      <c r="Z15">
        <v>1</v>
      </c>
      <c r="AA15">
        <v>1</v>
      </c>
      <c r="AE15" t="s">
        <v>74</v>
      </c>
      <c r="AI15">
        <v>13</v>
      </c>
      <c r="AJ15" t="s">
        <v>141</v>
      </c>
      <c r="AM15" s="104">
        <v>0.82082175925925915</v>
      </c>
      <c r="AP15">
        <v>1</v>
      </c>
      <c r="AQ15">
        <v>1</v>
      </c>
      <c r="AR15">
        <v>1</v>
      </c>
      <c r="AU15" t="s">
        <v>0</v>
      </c>
      <c r="AV15">
        <v>1032128</v>
      </c>
      <c r="BD15">
        <v>13</v>
      </c>
      <c r="BE15" t="s">
        <v>141</v>
      </c>
      <c r="BH15" s="104">
        <v>0.82082175925925915</v>
      </c>
      <c r="BK15">
        <v>1</v>
      </c>
      <c r="BL15">
        <v>1</v>
      </c>
      <c r="BM15">
        <v>1</v>
      </c>
      <c r="BP15" t="s">
        <v>0</v>
      </c>
      <c r="BQ15">
        <v>1032128</v>
      </c>
      <c r="BZ15" s="98">
        <v>44119</v>
      </c>
      <c r="CA15" t="s">
        <v>107</v>
      </c>
      <c r="CB15" t="s">
        <v>223</v>
      </c>
      <c r="CC15" t="s">
        <v>23</v>
      </c>
      <c r="CD15" t="s">
        <v>86</v>
      </c>
      <c r="CE15" s="148">
        <v>0.54465277777777776</v>
      </c>
      <c r="CG15">
        <v>1</v>
      </c>
      <c r="CJ15">
        <v>1</v>
      </c>
      <c r="CM15" t="s">
        <v>116</v>
      </c>
      <c r="DB15" s="98"/>
      <c r="DF15" s="149">
        <v>43684</v>
      </c>
      <c r="DG15" t="s">
        <v>102</v>
      </c>
      <c r="DH15" t="s">
        <v>290</v>
      </c>
      <c r="DI15" t="s">
        <v>23</v>
      </c>
      <c r="DJ15" t="s">
        <v>86</v>
      </c>
      <c r="DK15" s="148">
        <v>0.51271990740740747</v>
      </c>
      <c r="DM15">
        <v>1</v>
      </c>
      <c r="DO15">
        <v>1</v>
      </c>
      <c r="DP15">
        <v>1</v>
      </c>
      <c r="DQ15">
        <v>1</v>
      </c>
      <c r="DS15" t="s">
        <v>74</v>
      </c>
    </row>
    <row r="16" spans="1:170">
      <c r="A16" s="108">
        <v>14</v>
      </c>
      <c r="B16" s="98">
        <v>44119</v>
      </c>
      <c r="C16" t="s">
        <v>111</v>
      </c>
      <c r="D16" t="s">
        <v>277</v>
      </c>
      <c r="E16" t="s">
        <v>23</v>
      </c>
      <c r="F16" t="s">
        <v>86</v>
      </c>
      <c r="G16" s="148">
        <v>0.65503472222222225</v>
      </c>
      <c r="I16">
        <v>1</v>
      </c>
      <c r="L16">
        <v>1</v>
      </c>
      <c r="O16" t="s">
        <v>116</v>
      </c>
      <c r="S16">
        <v>14</v>
      </c>
      <c r="T16" t="s">
        <v>748</v>
      </c>
      <c r="U16" t="s">
        <v>23</v>
      </c>
      <c r="V16" t="s">
        <v>741</v>
      </c>
      <c r="W16" s="104">
        <v>0.66263888888888889</v>
      </c>
      <c r="Y16">
        <v>1</v>
      </c>
      <c r="AB16">
        <v>1</v>
      </c>
      <c r="AE16" t="s">
        <v>116</v>
      </c>
      <c r="AI16">
        <v>14</v>
      </c>
      <c r="AJ16" t="s">
        <v>140</v>
      </c>
      <c r="AM16" s="104">
        <v>0.81760416666666658</v>
      </c>
      <c r="AP16">
        <v>1</v>
      </c>
      <c r="AQ16">
        <v>1</v>
      </c>
      <c r="AU16" t="s">
        <v>0</v>
      </c>
      <c r="AV16">
        <v>1037166</v>
      </c>
      <c r="BD16">
        <v>14</v>
      </c>
      <c r="BE16" t="s">
        <v>140</v>
      </c>
      <c r="BH16" s="104">
        <v>0.81760416666666658</v>
      </c>
      <c r="BK16">
        <v>1</v>
      </c>
      <c r="BL16">
        <v>1</v>
      </c>
      <c r="BP16" t="s">
        <v>0</v>
      </c>
      <c r="BQ16">
        <v>1037166</v>
      </c>
      <c r="BZ16" s="98">
        <v>44119</v>
      </c>
      <c r="CA16" t="s">
        <v>111</v>
      </c>
      <c r="CB16" t="s">
        <v>277</v>
      </c>
      <c r="CC16" t="s">
        <v>23</v>
      </c>
      <c r="CD16" t="s">
        <v>86</v>
      </c>
      <c r="CE16" s="148">
        <v>0.65503472222222225</v>
      </c>
      <c r="CG16">
        <v>1</v>
      </c>
      <c r="CJ16">
        <v>1</v>
      </c>
      <c r="CM16" t="s">
        <v>116</v>
      </c>
      <c r="DB16" s="98"/>
      <c r="DF16" s="149">
        <v>43685</v>
      </c>
      <c r="DG16" t="s">
        <v>102</v>
      </c>
      <c r="DH16" t="s">
        <v>844</v>
      </c>
      <c r="DI16" t="s">
        <v>23</v>
      </c>
      <c r="DJ16" t="s">
        <v>86</v>
      </c>
      <c r="DK16" s="148">
        <v>0.40280092592592592</v>
      </c>
      <c r="DL16">
        <v>1</v>
      </c>
      <c r="DO16">
        <v>1</v>
      </c>
      <c r="DS16" t="s">
        <v>74</v>
      </c>
    </row>
    <row r="17" spans="1:123">
      <c r="A17" s="108">
        <v>15</v>
      </c>
      <c r="B17" s="98">
        <v>44119</v>
      </c>
      <c r="C17" t="s">
        <v>111</v>
      </c>
      <c r="D17" t="s">
        <v>277</v>
      </c>
      <c r="E17" t="s">
        <v>23</v>
      </c>
      <c r="F17" t="s">
        <v>86</v>
      </c>
      <c r="G17" s="148">
        <v>0.69527777777777777</v>
      </c>
      <c r="I17">
        <v>1</v>
      </c>
      <c r="K17">
        <v>1</v>
      </c>
      <c r="O17" t="s">
        <v>116</v>
      </c>
      <c r="S17">
        <v>15</v>
      </c>
      <c r="T17" t="s">
        <v>489</v>
      </c>
      <c r="U17" t="s">
        <v>23</v>
      </c>
      <c r="V17" t="s">
        <v>446</v>
      </c>
      <c r="W17" s="104">
        <v>0.73815972222222215</v>
      </c>
      <c r="Y17">
        <v>1</v>
      </c>
      <c r="AA17">
        <v>1</v>
      </c>
      <c r="AE17" t="s">
        <v>74</v>
      </c>
      <c r="AI17">
        <v>15</v>
      </c>
      <c r="AJ17" t="s">
        <v>635</v>
      </c>
      <c r="AM17" s="104">
        <v>0.78738425925925926</v>
      </c>
      <c r="AP17">
        <v>1</v>
      </c>
      <c r="AQ17">
        <v>1</v>
      </c>
      <c r="AU17" t="s">
        <v>0</v>
      </c>
      <c r="AV17">
        <v>1038694</v>
      </c>
      <c r="BD17">
        <v>15</v>
      </c>
      <c r="BE17" t="s">
        <v>635</v>
      </c>
      <c r="BH17" s="104">
        <v>0.78738425925925926</v>
      </c>
      <c r="BK17">
        <v>1</v>
      </c>
      <c r="BL17">
        <v>1</v>
      </c>
      <c r="BP17" t="s">
        <v>0</v>
      </c>
      <c r="BQ17">
        <v>1038694</v>
      </c>
      <c r="BZ17" s="98">
        <v>44119</v>
      </c>
      <c r="CA17" t="s">
        <v>111</v>
      </c>
      <c r="CB17" t="s">
        <v>277</v>
      </c>
      <c r="CC17" t="s">
        <v>23</v>
      </c>
      <c r="CD17" t="s">
        <v>86</v>
      </c>
      <c r="CE17" s="148">
        <v>0.69527777777777777</v>
      </c>
      <c r="CG17">
        <v>1</v>
      </c>
      <c r="CI17">
        <v>1</v>
      </c>
      <c r="CM17" t="s">
        <v>116</v>
      </c>
      <c r="DB17" s="98"/>
      <c r="DF17" s="149">
        <v>43685</v>
      </c>
      <c r="DG17" t="s">
        <v>102</v>
      </c>
      <c r="DH17" t="s">
        <v>290</v>
      </c>
      <c r="DI17" t="s">
        <v>23</v>
      </c>
      <c r="DJ17" t="s">
        <v>86</v>
      </c>
      <c r="DK17" s="148">
        <v>0.52401620370370372</v>
      </c>
      <c r="DM17">
        <v>1</v>
      </c>
      <c r="DO17">
        <v>1</v>
      </c>
      <c r="DP17">
        <v>1</v>
      </c>
      <c r="DS17" t="s">
        <v>74</v>
      </c>
    </row>
    <row r="18" spans="1:123">
      <c r="A18" s="108">
        <v>16</v>
      </c>
      <c r="B18" s="98">
        <v>44119</v>
      </c>
      <c r="C18" t="s">
        <v>879</v>
      </c>
      <c r="D18" t="s">
        <v>881</v>
      </c>
      <c r="E18" t="s">
        <v>23</v>
      </c>
      <c r="F18" t="s">
        <v>743</v>
      </c>
      <c r="G18" s="148">
        <v>0.71523148148148152</v>
      </c>
      <c r="I18">
        <v>1</v>
      </c>
      <c r="K18">
        <v>1</v>
      </c>
      <c r="O18" t="s">
        <v>116</v>
      </c>
      <c r="S18">
        <v>16</v>
      </c>
      <c r="T18" t="s">
        <v>602</v>
      </c>
      <c r="U18" t="s">
        <v>22</v>
      </c>
      <c r="V18" t="s">
        <v>87</v>
      </c>
      <c r="W18" s="104">
        <v>0.58562499999999995</v>
      </c>
      <c r="Y18">
        <v>1</v>
      </c>
      <c r="AA18">
        <v>1</v>
      </c>
      <c r="AB18">
        <v>1</v>
      </c>
      <c r="AE18" t="s">
        <v>74</v>
      </c>
      <c r="AI18">
        <v>16</v>
      </c>
      <c r="AJ18" t="s">
        <v>1512</v>
      </c>
      <c r="AM18" s="104">
        <v>0.85864583333333344</v>
      </c>
      <c r="AP18">
        <v>1</v>
      </c>
      <c r="AS18">
        <v>1</v>
      </c>
      <c r="AU18" t="s">
        <v>0</v>
      </c>
      <c r="AV18">
        <v>1039424</v>
      </c>
      <c r="BD18">
        <v>16</v>
      </c>
      <c r="BE18" t="s">
        <v>1512</v>
      </c>
      <c r="BH18" s="104">
        <v>0.85864583333333344</v>
      </c>
      <c r="BK18">
        <v>1</v>
      </c>
      <c r="BN18">
        <v>1</v>
      </c>
      <c r="BP18" t="s">
        <v>0</v>
      </c>
      <c r="BQ18">
        <v>1039424</v>
      </c>
      <c r="BZ18" s="98">
        <v>44119</v>
      </c>
      <c r="CA18" t="s">
        <v>879</v>
      </c>
      <c r="CB18" t="s">
        <v>881</v>
      </c>
      <c r="CC18" t="s">
        <v>23</v>
      </c>
      <c r="CD18" t="s">
        <v>743</v>
      </c>
      <c r="CE18" s="148">
        <v>0.71523148148148152</v>
      </c>
      <c r="CG18">
        <v>1</v>
      </c>
      <c r="CI18">
        <v>1</v>
      </c>
      <c r="CM18" t="s">
        <v>116</v>
      </c>
      <c r="DB18" s="98"/>
      <c r="DF18" s="149">
        <v>43686</v>
      </c>
      <c r="DG18" t="s">
        <v>102</v>
      </c>
      <c r="DH18" t="s">
        <v>844</v>
      </c>
      <c r="DI18" t="s">
        <v>23</v>
      </c>
      <c r="DJ18" t="s">
        <v>86</v>
      </c>
      <c r="DK18" s="148">
        <v>0.39603009259259259</v>
      </c>
      <c r="DL18">
        <v>1</v>
      </c>
      <c r="DO18">
        <v>1</v>
      </c>
      <c r="DS18" t="s">
        <v>74</v>
      </c>
    </row>
    <row r="19" spans="1:123">
      <c r="A19" s="108">
        <v>17</v>
      </c>
      <c r="B19" s="98">
        <v>44119</v>
      </c>
      <c r="C19" t="s">
        <v>99</v>
      </c>
      <c r="D19" t="s">
        <v>898</v>
      </c>
      <c r="E19" t="s">
        <v>82</v>
      </c>
      <c r="F19" t="s">
        <v>85</v>
      </c>
      <c r="G19" s="148">
        <v>0.7219444444444445</v>
      </c>
      <c r="I19">
        <v>1</v>
      </c>
      <c r="L19">
        <v>1</v>
      </c>
      <c r="O19" t="s">
        <v>116</v>
      </c>
      <c r="S19">
        <v>17</v>
      </c>
      <c r="T19" t="s">
        <v>652</v>
      </c>
      <c r="U19" t="s">
        <v>21</v>
      </c>
      <c r="V19" t="s">
        <v>115</v>
      </c>
      <c r="W19" s="104">
        <v>0.53408564814814818</v>
      </c>
      <c r="Y19">
        <v>1</v>
      </c>
      <c r="AA19">
        <v>1</v>
      </c>
      <c r="AE19" t="s">
        <v>74</v>
      </c>
      <c r="AI19">
        <v>17</v>
      </c>
      <c r="AJ19" t="s">
        <v>117</v>
      </c>
      <c r="AM19" s="104">
        <v>0.59281249999999996</v>
      </c>
      <c r="AO19">
        <v>1</v>
      </c>
      <c r="AU19" t="s">
        <v>0</v>
      </c>
      <c r="AV19">
        <v>1039904</v>
      </c>
      <c r="BD19">
        <v>17</v>
      </c>
      <c r="BE19" t="s">
        <v>117</v>
      </c>
      <c r="BH19" s="104">
        <v>0.59281249999999996</v>
      </c>
      <c r="BJ19">
        <v>1</v>
      </c>
      <c r="BP19" t="s">
        <v>0</v>
      </c>
      <c r="BQ19">
        <v>1039904</v>
      </c>
      <c r="BZ19" s="98">
        <v>44119</v>
      </c>
      <c r="CA19" t="s">
        <v>99</v>
      </c>
      <c r="CB19" t="s">
        <v>898</v>
      </c>
      <c r="CC19" t="s">
        <v>82</v>
      </c>
      <c r="CD19" t="s">
        <v>85</v>
      </c>
      <c r="CE19" s="148">
        <v>0.7219444444444445</v>
      </c>
      <c r="CG19">
        <v>1</v>
      </c>
      <c r="CJ19">
        <v>1</v>
      </c>
      <c r="CM19" t="s">
        <v>116</v>
      </c>
      <c r="DB19" s="98"/>
      <c r="DF19" s="149">
        <v>43686</v>
      </c>
      <c r="DG19" t="s">
        <v>102</v>
      </c>
      <c r="DH19" t="s">
        <v>376</v>
      </c>
      <c r="DI19" t="s">
        <v>23</v>
      </c>
      <c r="DJ19" t="s">
        <v>86</v>
      </c>
      <c r="DK19" s="148">
        <v>0.47827546296296292</v>
      </c>
      <c r="DL19">
        <v>1</v>
      </c>
      <c r="DP19">
        <v>1</v>
      </c>
      <c r="DS19" t="s">
        <v>74</v>
      </c>
    </row>
    <row r="20" spans="1:123">
      <c r="A20" s="108">
        <v>18</v>
      </c>
      <c r="B20" s="98">
        <v>44119</v>
      </c>
      <c r="C20" t="s">
        <v>99</v>
      </c>
      <c r="D20" t="s">
        <v>120</v>
      </c>
      <c r="E20" t="s">
        <v>82</v>
      </c>
      <c r="F20" t="s">
        <v>85</v>
      </c>
      <c r="G20" s="148">
        <v>0.75005787037037042</v>
      </c>
      <c r="J20">
        <v>1</v>
      </c>
      <c r="K20">
        <v>1</v>
      </c>
      <c r="O20" t="s">
        <v>116</v>
      </c>
      <c r="S20">
        <v>18</v>
      </c>
      <c r="T20" t="s">
        <v>643</v>
      </c>
      <c r="U20" t="s">
        <v>23</v>
      </c>
      <c r="V20" t="s">
        <v>86</v>
      </c>
      <c r="W20" s="104">
        <v>0.76166666666666671</v>
      </c>
      <c r="Z20">
        <v>1</v>
      </c>
      <c r="AA20">
        <v>1</v>
      </c>
      <c r="AE20" t="s">
        <v>74</v>
      </c>
      <c r="AI20">
        <v>18</v>
      </c>
      <c r="AJ20" t="s">
        <v>242</v>
      </c>
      <c r="AM20" s="104">
        <v>0.74821759259259257</v>
      </c>
      <c r="AO20">
        <v>1</v>
      </c>
      <c r="AS20">
        <v>1</v>
      </c>
      <c r="AU20" t="s">
        <v>0</v>
      </c>
      <c r="AV20">
        <v>1051912</v>
      </c>
      <c r="BD20">
        <v>18</v>
      </c>
      <c r="BE20" t="s">
        <v>242</v>
      </c>
      <c r="BH20" s="104">
        <v>0.74821759259259257</v>
      </c>
      <c r="BJ20">
        <v>1</v>
      </c>
      <c r="BN20">
        <v>1</v>
      </c>
      <c r="BP20" t="s">
        <v>0</v>
      </c>
      <c r="BQ20">
        <v>1051912</v>
      </c>
      <c r="BZ20" s="98">
        <v>44119</v>
      </c>
      <c r="CA20" t="s">
        <v>99</v>
      </c>
      <c r="CB20" t="s">
        <v>120</v>
      </c>
      <c r="CC20" t="s">
        <v>82</v>
      </c>
      <c r="CD20" t="s">
        <v>85</v>
      </c>
      <c r="CE20" s="148">
        <v>0.75005787037037042</v>
      </c>
      <c r="CH20">
        <v>1</v>
      </c>
      <c r="CI20">
        <v>1</v>
      </c>
      <c r="CM20" t="s">
        <v>116</v>
      </c>
      <c r="DB20" s="98"/>
      <c r="DF20" s="149">
        <v>43686</v>
      </c>
      <c r="DG20" t="s">
        <v>102</v>
      </c>
      <c r="DH20" t="s">
        <v>171</v>
      </c>
      <c r="DI20" t="s">
        <v>23</v>
      </c>
      <c r="DJ20" t="s">
        <v>86</v>
      </c>
      <c r="DK20" s="148">
        <v>0.48645833333333338</v>
      </c>
      <c r="DL20">
        <v>1</v>
      </c>
      <c r="DO20">
        <v>1</v>
      </c>
      <c r="DP20">
        <v>1</v>
      </c>
      <c r="DS20" t="s">
        <v>74</v>
      </c>
    </row>
    <row r="21" spans="1:123">
      <c r="A21" s="108">
        <v>19</v>
      </c>
      <c r="B21" s="98">
        <v>44119</v>
      </c>
      <c r="C21" t="s">
        <v>99</v>
      </c>
      <c r="D21" t="s">
        <v>155</v>
      </c>
      <c r="E21" t="s">
        <v>82</v>
      </c>
      <c r="F21" t="s">
        <v>85</v>
      </c>
      <c r="G21" s="148">
        <v>0.77749999999999997</v>
      </c>
      <c r="J21">
        <v>1</v>
      </c>
      <c r="L21">
        <v>1</v>
      </c>
      <c r="O21" t="s">
        <v>116</v>
      </c>
      <c r="S21">
        <v>19</v>
      </c>
      <c r="T21" t="s">
        <v>545</v>
      </c>
      <c r="U21" t="s">
        <v>22</v>
      </c>
      <c r="V21" t="s">
        <v>87</v>
      </c>
      <c r="W21" s="104">
        <v>0.53589120370370369</v>
      </c>
      <c r="Y21">
        <v>1</v>
      </c>
      <c r="AA21">
        <v>1</v>
      </c>
      <c r="AE21" t="s">
        <v>74</v>
      </c>
      <c r="AI21">
        <v>19</v>
      </c>
      <c r="AJ21" t="s">
        <v>804</v>
      </c>
      <c r="AM21" s="104">
        <v>0.52650462962962963</v>
      </c>
      <c r="AO21">
        <v>1</v>
      </c>
      <c r="AQ21">
        <v>1</v>
      </c>
      <c r="AU21" t="s">
        <v>0</v>
      </c>
      <c r="AV21">
        <v>1055465</v>
      </c>
      <c r="BD21">
        <v>19</v>
      </c>
      <c r="BE21" t="s">
        <v>804</v>
      </c>
      <c r="BH21" s="104">
        <v>0.52650462962962963</v>
      </c>
      <c r="BJ21">
        <v>1</v>
      </c>
      <c r="BL21">
        <v>1</v>
      </c>
      <c r="BP21" t="s">
        <v>0</v>
      </c>
      <c r="BQ21">
        <v>1055465</v>
      </c>
      <c r="BZ21" s="98">
        <v>44119</v>
      </c>
      <c r="CA21" t="s">
        <v>99</v>
      </c>
      <c r="CB21" t="s">
        <v>155</v>
      </c>
      <c r="CC21" t="s">
        <v>82</v>
      </c>
      <c r="CD21" t="s">
        <v>85</v>
      </c>
      <c r="CE21" s="148">
        <v>0.77749999999999997</v>
      </c>
      <c r="CH21">
        <v>1</v>
      </c>
      <c r="CJ21">
        <v>1</v>
      </c>
      <c r="CM21" t="s">
        <v>116</v>
      </c>
      <c r="DB21" s="98"/>
      <c r="DF21" s="149">
        <v>43686</v>
      </c>
      <c r="DG21" t="s">
        <v>102</v>
      </c>
      <c r="DH21" t="s">
        <v>290</v>
      </c>
      <c r="DI21" t="s">
        <v>23</v>
      </c>
      <c r="DJ21" t="s">
        <v>86</v>
      </c>
      <c r="DK21" s="148">
        <v>0.51579861111111114</v>
      </c>
      <c r="DM21">
        <v>1</v>
      </c>
      <c r="DO21">
        <v>1</v>
      </c>
      <c r="DP21">
        <v>1</v>
      </c>
      <c r="DS21" t="s">
        <v>74</v>
      </c>
    </row>
    <row r="22" spans="1:123">
      <c r="A22" s="108">
        <v>20</v>
      </c>
      <c r="B22" s="98">
        <v>44119</v>
      </c>
      <c r="C22" t="s">
        <v>876</v>
      </c>
      <c r="D22" t="s">
        <v>842</v>
      </c>
      <c r="E22" t="s">
        <v>23</v>
      </c>
      <c r="F22" t="s">
        <v>745</v>
      </c>
      <c r="G22" s="148">
        <v>0.85873842592592586</v>
      </c>
      <c r="J22">
        <v>1</v>
      </c>
      <c r="L22">
        <v>1</v>
      </c>
      <c r="O22" t="s">
        <v>116</v>
      </c>
      <c r="S22">
        <v>20</v>
      </c>
      <c r="T22" t="s">
        <v>578</v>
      </c>
      <c r="U22" t="s">
        <v>22</v>
      </c>
      <c r="V22" t="s">
        <v>87</v>
      </c>
      <c r="W22" s="104">
        <v>0.34943287037037035</v>
      </c>
      <c r="X22">
        <v>1</v>
      </c>
      <c r="AA22">
        <v>1</v>
      </c>
      <c r="AE22" t="s">
        <v>74</v>
      </c>
      <c r="AI22">
        <v>20</v>
      </c>
      <c r="AJ22" t="s">
        <v>143</v>
      </c>
      <c r="AM22" s="104">
        <v>0.89670138888888884</v>
      </c>
      <c r="AP22">
        <v>1</v>
      </c>
      <c r="AS22">
        <v>1</v>
      </c>
      <c r="AU22" t="s">
        <v>0</v>
      </c>
      <c r="AV22">
        <v>1058158</v>
      </c>
      <c r="BD22">
        <v>20</v>
      </c>
      <c r="BE22" t="s">
        <v>143</v>
      </c>
      <c r="BH22" s="104">
        <v>0.89670138888888884</v>
      </c>
      <c r="BK22">
        <v>1</v>
      </c>
      <c r="BN22">
        <v>1</v>
      </c>
      <c r="BP22" t="s">
        <v>0</v>
      </c>
      <c r="BQ22">
        <v>1058158</v>
      </c>
      <c r="BZ22" s="98">
        <v>44119</v>
      </c>
      <c r="CA22" t="s">
        <v>876</v>
      </c>
      <c r="CB22" t="s">
        <v>842</v>
      </c>
      <c r="CC22" t="s">
        <v>23</v>
      </c>
      <c r="CD22" t="s">
        <v>745</v>
      </c>
      <c r="CE22" s="148">
        <v>0.85873842592592586</v>
      </c>
      <c r="CH22">
        <v>1</v>
      </c>
      <c r="CJ22">
        <v>1</v>
      </c>
      <c r="CM22" t="s">
        <v>116</v>
      </c>
      <c r="DB22" s="98"/>
      <c r="DF22" s="149">
        <v>43686</v>
      </c>
      <c r="DG22" t="s">
        <v>102</v>
      </c>
      <c r="DH22" t="s">
        <v>844</v>
      </c>
      <c r="DI22" t="s">
        <v>23</v>
      </c>
      <c r="DJ22" t="s">
        <v>86</v>
      </c>
      <c r="DK22" s="148">
        <v>0.72010416666666666</v>
      </c>
      <c r="DM22">
        <v>1</v>
      </c>
      <c r="DO22">
        <v>1</v>
      </c>
      <c r="DS22" t="s">
        <v>74</v>
      </c>
    </row>
    <row r="23" spans="1:123">
      <c r="A23" s="108">
        <v>21</v>
      </c>
      <c r="B23" s="98">
        <v>44120</v>
      </c>
      <c r="C23" t="s">
        <v>113</v>
      </c>
      <c r="D23" t="s">
        <v>542</v>
      </c>
      <c r="E23" t="s">
        <v>22</v>
      </c>
      <c r="F23" t="s">
        <v>87</v>
      </c>
      <c r="G23" s="148">
        <v>0.54627314814814809</v>
      </c>
      <c r="I23">
        <v>1</v>
      </c>
      <c r="K23">
        <v>1</v>
      </c>
      <c r="O23" t="s">
        <v>116</v>
      </c>
      <c r="S23">
        <v>21</v>
      </c>
      <c r="T23" t="s">
        <v>269</v>
      </c>
      <c r="U23" t="s">
        <v>23</v>
      </c>
      <c r="V23" t="s">
        <v>86</v>
      </c>
      <c r="W23" s="104">
        <v>0.47579861111111116</v>
      </c>
      <c r="X23">
        <v>1</v>
      </c>
      <c r="AB23">
        <v>1</v>
      </c>
      <c r="AE23" t="s">
        <v>74</v>
      </c>
      <c r="AI23">
        <v>21</v>
      </c>
      <c r="AJ23" t="s">
        <v>514</v>
      </c>
      <c r="AM23" s="104">
        <v>0.54737268518518511</v>
      </c>
      <c r="AO23">
        <v>1</v>
      </c>
      <c r="AR23">
        <v>1</v>
      </c>
      <c r="AU23" t="s">
        <v>0</v>
      </c>
      <c r="AV23">
        <v>1059537</v>
      </c>
      <c r="BD23">
        <v>21</v>
      </c>
      <c r="BE23" t="s">
        <v>514</v>
      </c>
      <c r="BH23" s="104">
        <v>0.54737268518518511</v>
      </c>
      <c r="BJ23">
        <v>1</v>
      </c>
      <c r="BM23">
        <v>1</v>
      </c>
      <c r="BP23" t="s">
        <v>0</v>
      </c>
      <c r="BQ23">
        <v>1059537</v>
      </c>
      <c r="BZ23" s="98">
        <v>44120</v>
      </c>
      <c r="CA23" t="s">
        <v>113</v>
      </c>
      <c r="CB23" t="s">
        <v>542</v>
      </c>
      <c r="CC23" t="s">
        <v>22</v>
      </c>
      <c r="CD23" t="s">
        <v>87</v>
      </c>
      <c r="CE23" s="148">
        <v>0.54627314814814809</v>
      </c>
      <c r="CG23">
        <v>1</v>
      </c>
      <c r="CI23">
        <v>1</v>
      </c>
      <c r="CM23" t="s">
        <v>116</v>
      </c>
      <c r="DB23" s="98"/>
      <c r="DF23" s="149">
        <v>43689</v>
      </c>
      <c r="DG23" t="s">
        <v>102</v>
      </c>
      <c r="DH23" t="s">
        <v>171</v>
      </c>
      <c r="DI23" t="s">
        <v>23</v>
      </c>
      <c r="DJ23" t="s">
        <v>86</v>
      </c>
      <c r="DK23" s="148">
        <v>0.39761574074074074</v>
      </c>
      <c r="DL23">
        <v>1</v>
      </c>
      <c r="DO23">
        <v>1</v>
      </c>
      <c r="DP23">
        <v>1</v>
      </c>
      <c r="DS23" t="s">
        <v>74</v>
      </c>
    </row>
    <row r="24" spans="1:123">
      <c r="A24" s="108">
        <v>22</v>
      </c>
      <c r="B24" s="98">
        <v>44120</v>
      </c>
      <c r="C24" t="s">
        <v>113</v>
      </c>
      <c r="D24" t="s">
        <v>601</v>
      </c>
      <c r="E24" t="s">
        <v>22</v>
      </c>
      <c r="F24" t="s">
        <v>87</v>
      </c>
      <c r="G24" s="148">
        <v>0.5536226851851852</v>
      </c>
      <c r="I24">
        <v>1</v>
      </c>
      <c r="K24">
        <v>1</v>
      </c>
      <c r="L24">
        <v>1</v>
      </c>
      <c r="O24" t="s">
        <v>116</v>
      </c>
      <c r="S24">
        <v>22</v>
      </c>
      <c r="T24" t="s">
        <v>1515</v>
      </c>
      <c r="W24" s="104">
        <v>0.85898148148148146</v>
      </c>
      <c r="Z24">
        <v>1</v>
      </c>
      <c r="AC24">
        <v>1</v>
      </c>
      <c r="AE24" t="s">
        <v>0</v>
      </c>
      <c r="AF24">
        <v>1011991</v>
      </c>
      <c r="AI24">
        <v>22</v>
      </c>
      <c r="AJ24" t="s">
        <v>513</v>
      </c>
      <c r="AM24" s="104">
        <v>0.54668981481481482</v>
      </c>
      <c r="AO24">
        <v>1</v>
      </c>
      <c r="AR24">
        <v>1</v>
      </c>
      <c r="AU24" t="s">
        <v>0</v>
      </c>
      <c r="AV24">
        <v>1059548</v>
      </c>
      <c r="BD24">
        <v>22</v>
      </c>
      <c r="BE24" t="s">
        <v>513</v>
      </c>
      <c r="BH24" s="104">
        <v>0.54668981481481482</v>
      </c>
      <c r="BJ24">
        <v>1</v>
      </c>
      <c r="BM24">
        <v>1</v>
      </c>
      <c r="BP24" t="s">
        <v>0</v>
      </c>
      <c r="BQ24">
        <v>1059548</v>
      </c>
      <c r="BZ24" s="98">
        <v>44120</v>
      </c>
      <c r="CA24" t="s">
        <v>113</v>
      </c>
      <c r="CB24" t="s">
        <v>601</v>
      </c>
      <c r="CC24" t="s">
        <v>22</v>
      </c>
      <c r="CD24" t="s">
        <v>87</v>
      </c>
      <c r="CE24" s="148">
        <v>0.5536226851851852</v>
      </c>
      <c r="CG24">
        <v>1</v>
      </c>
      <c r="CI24">
        <v>1</v>
      </c>
      <c r="CJ24">
        <v>1</v>
      </c>
      <c r="CM24" t="s">
        <v>116</v>
      </c>
      <c r="DB24" s="98"/>
      <c r="DF24" s="149">
        <v>43689</v>
      </c>
      <c r="DG24" t="s">
        <v>102</v>
      </c>
      <c r="DH24" t="s">
        <v>844</v>
      </c>
      <c r="DI24" t="s">
        <v>23</v>
      </c>
      <c r="DJ24" t="s">
        <v>86</v>
      </c>
      <c r="DK24" s="148">
        <v>0.39906250000000004</v>
      </c>
      <c r="DL24">
        <v>1</v>
      </c>
      <c r="DO24">
        <v>1</v>
      </c>
      <c r="DS24" t="s">
        <v>74</v>
      </c>
    </row>
    <row r="25" spans="1:123">
      <c r="A25" s="108">
        <v>23</v>
      </c>
      <c r="B25" s="98">
        <v>44120</v>
      </c>
      <c r="C25" t="s">
        <v>113</v>
      </c>
      <c r="D25" t="s">
        <v>531</v>
      </c>
      <c r="E25" t="s">
        <v>22</v>
      </c>
      <c r="F25" t="s">
        <v>87</v>
      </c>
      <c r="G25" s="148">
        <v>0.55390046296296302</v>
      </c>
      <c r="I25">
        <v>1</v>
      </c>
      <c r="L25">
        <v>1</v>
      </c>
      <c r="O25" t="s">
        <v>116</v>
      </c>
      <c r="S25">
        <v>23</v>
      </c>
      <c r="T25" t="s">
        <v>443</v>
      </c>
      <c r="U25" t="s">
        <v>23</v>
      </c>
      <c r="V25" t="s">
        <v>86</v>
      </c>
      <c r="W25" s="104">
        <v>0.79287037037037045</v>
      </c>
      <c r="Z25">
        <v>1</v>
      </c>
      <c r="AB25">
        <v>1</v>
      </c>
      <c r="AE25" t="s">
        <v>74</v>
      </c>
      <c r="AI25">
        <v>23</v>
      </c>
      <c r="AJ25" t="s">
        <v>1120</v>
      </c>
      <c r="AK25" t="s">
        <v>23</v>
      </c>
      <c r="AL25" t="s">
        <v>86</v>
      </c>
      <c r="AM25" s="104">
        <v>0.73934027777777767</v>
      </c>
      <c r="AO25">
        <v>1</v>
      </c>
      <c r="AQ25">
        <v>1</v>
      </c>
      <c r="AU25" t="s">
        <v>116</v>
      </c>
      <c r="BZ25" s="98">
        <v>44120</v>
      </c>
      <c r="CA25" t="s">
        <v>113</v>
      </c>
      <c r="CB25" t="s">
        <v>531</v>
      </c>
      <c r="CC25" t="s">
        <v>22</v>
      </c>
      <c r="CD25" t="s">
        <v>87</v>
      </c>
      <c r="CE25" s="148">
        <v>0.55390046296296302</v>
      </c>
      <c r="CG25">
        <v>1</v>
      </c>
      <c r="CJ25">
        <v>1</v>
      </c>
      <c r="CM25" t="s">
        <v>116</v>
      </c>
      <c r="DB25" s="98"/>
      <c r="DF25" s="149">
        <v>43689</v>
      </c>
      <c r="DG25" t="s">
        <v>102</v>
      </c>
      <c r="DH25" t="s">
        <v>376</v>
      </c>
      <c r="DI25" t="s">
        <v>23</v>
      </c>
      <c r="DJ25" t="s">
        <v>86</v>
      </c>
      <c r="DK25" s="148">
        <v>0.48064814814814816</v>
      </c>
      <c r="DL25">
        <v>1</v>
      </c>
      <c r="DP25">
        <v>1</v>
      </c>
      <c r="DS25" t="s">
        <v>74</v>
      </c>
    </row>
    <row r="26" spans="1:123">
      <c r="A26" s="108">
        <v>24</v>
      </c>
      <c r="B26" s="98">
        <v>44120</v>
      </c>
      <c r="C26" t="s">
        <v>113</v>
      </c>
      <c r="D26" t="s">
        <v>532</v>
      </c>
      <c r="E26" t="s">
        <v>22</v>
      </c>
      <c r="F26" t="s">
        <v>87</v>
      </c>
      <c r="G26" s="148">
        <v>0.55420138888888892</v>
      </c>
      <c r="I26">
        <v>1</v>
      </c>
      <c r="L26">
        <v>1</v>
      </c>
      <c r="O26" t="s">
        <v>116</v>
      </c>
      <c r="S26">
        <v>24</v>
      </c>
      <c r="T26" t="s">
        <v>346</v>
      </c>
      <c r="W26" s="104">
        <v>0.61814814814814811</v>
      </c>
      <c r="Y26">
        <v>1</v>
      </c>
      <c r="AB26">
        <v>1</v>
      </c>
      <c r="AE26" t="s">
        <v>1</v>
      </c>
      <c r="AI26">
        <v>24</v>
      </c>
      <c r="AJ26" t="s">
        <v>402</v>
      </c>
      <c r="AK26" t="s">
        <v>82</v>
      </c>
      <c r="AL26" t="s">
        <v>85</v>
      </c>
      <c r="AM26" s="104">
        <v>0.83759259259259267</v>
      </c>
      <c r="AP26">
        <v>1</v>
      </c>
      <c r="AR26">
        <v>1</v>
      </c>
      <c r="AU26" t="s">
        <v>74</v>
      </c>
      <c r="BZ26" s="98">
        <v>44120</v>
      </c>
      <c r="CA26" t="s">
        <v>113</v>
      </c>
      <c r="CB26" t="s">
        <v>532</v>
      </c>
      <c r="CC26" t="s">
        <v>22</v>
      </c>
      <c r="CD26" t="s">
        <v>87</v>
      </c>
      <c r="CE26" s="148">
        <v>0.55420138888888892</v>
      </c>
      <c r="CG26">
        <v>1</v>
      </c>
      <c r="CJ26">
        <v>1</v>
      </c>
      <c r="CM26" t="s">
        <v>116</v>
      </c>
      <c r="DB26" s="98"/>
      <c r="DF26" s="149">
        <v>43689</v>
      </c>
      <c r="DG26" t="s">
        <v>102</v>
      </c>
      <c r="DH26" t="s">
        <v>340</v>
      </c>
      <c r="DI26" t="s">
        <v>23</v>
      </c>
      <c r="DJ26" t="s">
        <v>86</v>
      </c>
      <c r="DK26" s="148">
        <v>0.48098379629629634</v>
      </c>
      <c r="DL26">
        <v>1</v>
      </c>
      <c r="DO26">
        <v>1</v>
      </c>
      <c r="DS26" t="s">
        <v>74</v>
      </c>
    </row>
    <row r="27" spans="1:123">
      <c r="A27" s="108">
        <v>25</v>
      </c>
      <c r="B27" s="98">
        <v>44123</v>
      </c>
      <c r="D27" t="s">
        <v>907</v>
      </c>
      <c r="G27" s="148">
        <v>0.54075231481481478</v>
      </c>
      <c r="I27">
        <v>1</v>
      </c>
      <c r="K27">
        <v>1</v>
      </c>
      <c r="O27" t="s">
        <v>1</v>
      </c>
      <c r="S27">
        <v>25</v>
      </c>
      <c r="T27" t="s">
        <v>292</v>
      </c>
      <c r="U27" t="s">
        <v>23</v>
      </c>
      <c r="V27" t="s">
        <v>86</v>
      </c>
      <c r="W27" s="104">
        <v>0.43321759259259257</v>
      </c>
      <c r="X27">
        <v>1</v>
      </c>
      <c r="AA27">
        <v>1</v>
      </c>
      <c r="AE27" t="s">
        <v>74</v>
      </c>
      <c r="AI27">
        <v>25</v>
      </c>
      <c r="AJ27" t="s">
        <v>500</v>
      </c>
      <c r="AK27" t="s">
        <v>21</v>
      </c>
      <c r="AL27" t="s">
        <v>115</v>
      </c>
      <c r="AM27" s="104">
        <v>0.71009259259259261</v>
      </c>
      <c r="AO27">
        <v>1</v>
      </c>
      <c r="AQ27">
        <v>1</v>
      </c>
      <c r="AU27" t="s">
        <v>74</v>
      </c>
      <c r="BZ27" s="98">
        <v>44123</v>
      </c>
      <c r="CB27" t="s">
        <v>907</v>
      </c>
      <c r="CE27" s="148">
        <v>0.54075231481481478</v>
      </c>
      <c r="CG27">
        <v>1</v>
      </c>
      <c r="CI27">
        <v>1</v>
      </c>
      <c r="CM27" t="s">
        <v>1</v>
      </c>
      <c r="DB27" s="98"/>
      <c r="DF27" s="149">
        <v>43689</v>
      </c>
      <c r="DG27" t="s">
        <v>102</v>
      </c>
      <c r="DH27" t="s">
        <v>329</v>
      </c>
      <c r="DI27" t="s">
        <v>23</v>
      </c>
      <c r="DJ27" t="s">
        <v>86</v>
      </c>
      <c r="DK27" s="148">
        <v>0.48126157407407405</v>
      </c>
      <c r="DL27">
        <v>1</v>
      </c>
      <c r="DO27">
        <v>1</v>
      </c>
      <c r="DS27" t="s">
        <v>74</v>
      </c>
    </row>
    <row r="28" spans="1:123">
      <c r="A28" s="108">
        <v>26</v>
      </c>
      <c r="B28" s="98">
        <v>44123</v>
      </c>
      <c r="C28" t="s">
        <v>742</v>
      </c>
      <c r="D28" t="s">
        <v>785</v>
      </c>
      <c r="E28" t="s">
        <v>23</v>
      </c>
      <c r="F28" t="s">
        <v>743</v>
      </c>
      <c r="G28" s="148">
        <v>0.57039351851851849</v>
      </c>
      <c r="I28">
        <v>1</v>
      </c>
      <c r="L28">
        <v>1</v>
      </c>
      <c r="O28" t="s">
        <v>74</v>
      </c>
      <c r="S28">
        <v>26</v>
      </c>
      <c r="T28" t="s">
        <v>292</v>
      </c>
      <c r="U28" t="s">
        <v>23</v>
      </c>
      <c r="V28" t="s">
        <v>86</v>
      </c>
      <c r="W28" s="104">
        <v>0.7457407407407407</v>
      </c>
      <c r="Y28">
        <v>1</v>
      </c>
      <c r="AA28">
        <v>1</v>
      </c>
      <c r="AD28" t="s">
        <v>293</v>
      </c>
      <c r="AE28" t="s">
        <v>74</v>
      </c>
      <c r="AI28">
        <v>26</v>
      </c>
      <c r="AJ28" t="s">
        <v>806</v>
      </c>
      <c r="AK28" t="s">
        <v>23</v>
      </c>
      <c r="AL28" t="s">
        <v>743</v>
      </c>
      <c r="AM28" s="104">
        <v>0.5600694444444444</v>
      </c>
      <c r="AO28">
        <v>1</v>
      </c>
      <c r="AR28">
        <v>1</v>
      </c>
      <c r="AU28" t="s">
        <v>74</v>
      </c>
      <c r="BZ28" s="98">
        <v>44123</v>
      </c>
      <c r="CA28" t="s">
        <v>742</v>
      </c>
      <c r="CB28" t="s">
        <v>785</v>
      </c>
      <c r="CC28" t="s">
        <v>23</v>
      </c>
      <c r="CD28" t="s">
        <v>743</v>
      </c>
      <c r="CE28" s="148">
        <v>0.57039351851851849</v>
      </c>
      <c r="CG28">
        <v>1</v>
      </c>
      <c r="CJ28">
        <v>1</v>
      </c>
      <c r="CM28" t="s">
        <v>74</v>
      </c>
      <c r="DB28" s="98"/>
      <c r="DF28" s="149">
        <v>43690</v>
      </c>
      <c r="DG28" t="s">
        <v>102</v>
      </c>
      <c r="DH28" t="s">
        <v>171</v>
      </c>
      <c r="DI28" t="s">
        <v>23</v>
      </c>
      <c r="DJ28" t="s">
        <v>86</v>
      </c>
      <c r="DK28" s="148">
        <v>0.39879629629629632</v>
      </c>
      <c r="DL28">
        <v>1</v>
      </c>
      <c r="DO28">
        <v>1</v>
      </c>
      <c r="DP28">
        <v>1</v>
      </c>
      <c r="DS28" t="s">
        <v>74</v>
      </c>
    </row>
    <row r="29" spans="1:123">
      <c r="A29" s="108">
        <v>27</v>
      </c>
      <c r="B29" s="98">
        <v>44123</v>
      </c>
      <c r="C29" t="s">
        <v>98</v>
      </c>
      <c r="D29" t="s">
        <v>793</v>
      </c>
      <c r="E29" t="s">
        <v>82</v>
      </c>
      <c r="F29" t="s">
        <v>85</v>
      </c>
      <c r="G29" s="148">
        <v>0.71248842592592598</v>
      </c>
      <c r="I29">
        <v>1</v>
      </c>
      <c r="M29">
        <v>1</v>
      </c>
      <c r="O29" t="s">
        <v>74</v>
      </c>
      <c r="S29">
        <v>27</v>
      </c>
      <c r="T29" t="s">
        <v>243</v>
      </c>
      <c r="U29" t="s">
        <v>23</v>
      </c>
      <c r="V29" t="s">
        <v>86</v>
      </c>
      <c r="W29" s="104">
        <v>0.47332175925925929</v>
      </c>
      <c r="X29">
        <v>1</v>
      </c>
      <c r="AB29">
        <v>1</v>
      </c>
      <c r="AE29" t="s">
        <v>74</v>
      </c>
      <c r="AI29">
        <v>27</v>
      </c>
      <c r="AJ29" t="s">
        <v>413</v>
      </c>
      <c r="AK29" t="s">
        <v>23</v>
      </c>
      <c r="AL29" t="s">
        <v>86</v>
      </c>
      <c r="AM29" s="104">
        <v>0.40504629629629635</v>
      </c>
      <c r="AN29">
        <v>1</v>
      </c>
      <c r="AQ29">
        <v>1</v>
      </c>
      <c r="AU29" t="s">
        <v>74</v>
      </c>
      <c r="BZ29" s="98">
        <v>44123</v>
      </c>
      <c r="CA29" t="s">
        <v>98</v>
      </c>
      <c r="CB29" t="s">
        <v>793</v>
      </c>
      <c r="CC29" t="s">
        <v>82</v>
      </c>
      <c r="CD29" t="s">
        <v>85</v>
      </c>
      <c r="CE29" s="148">
        <v>0.71248842592592598</v>
      </c>
      <c r="CG29">
        <v>1</v>
      </c>
      <c r="CK29">
        <v>1</v>
      </c>
      <c r="CM29" t="s">
        <v>74</v>
      </c>
      <c r="DB29" s="98"/>
      <c r="DF29" s="149">
        <v>43690</v>
      </c>
      <c r="DG29" t="s">
        <v>102</v>
      </c>
      <c r="DH29" t="s">
        <v>376</v>
      </c>
      <c r="DI29" t="s">
        <v>23</v>
      </c>
      <c r="DJ29" t="s">
        <v>86</v>
      </c>
      <c r="DK29" s="148">
        <v>0.48084490740740743</v>
      </c>
      <c r="DL29">
        <v>1</v>
      </c>
      <c r="DP29">
        <v>1</v>
      </c>
      <c r="DS29" t="s">
        <v>74</v>
      </c>
    </row>
    <row r="30" spans="1:123">
      <c r="A30" s="108">
        <v>28</v>
      </c>
      <c r="B30" s="98">
        <v>44123</v>
      </c>
      <c r="C30" t="s">
        <v>110</v>
      </c>
      <c r="D30" t="s">
        <v>801</v>
      </c>
      <c r="E30" t="s">
        <v>23</v>
      </c>
      <c r="F30" t="s">
        <v>86</v>
      </c>
      <c r="G30" s="148">
        <v>0.72474537037037035</v>
      </c>
      <c r="I30">
        <v>1</v>
      </c>
      <c r="K30">
        <v>1</v>
      </c>
      <c r="O30" t="s">
        <v>74</v>
      </c>
      <c r="S30">
        <v>28</v>
      </c>
      <c r="T30" t="s">
        <v>859</v>
      </c>
      <c r="U30" t="s">
        <v>23</v>
      </c>
      <c r="V30" t="s">
        <v>86</v>
      </c>
      <c r="W30" s="104">
        <v>0.61812500000000004</v>
      </c>
      <c r="Y30">
        <v>1</v>
      </c>
      <c r="AA30">
        <v>1</v>
      </c>
      <c r="AE30" t="s">
        <v>74</v>
      </c>
      <c r="AI30">
        <v>28</v>
      </c>
      <c r="AJ30" t="s">
        <v>367</v>
      </c>
      <c r="AK30" t="s">
        <v>23</v>
      </c>
      <c r="AL30" t="s">
        <v>86</v>
      </c>
      <c r="AM30" s="104">
        <v>0.82489583333333327</v>
      </c>
      <c r="AP30">
        <v>1</v>
      </c>
      <c r="AQ30">
        <v>1</v>
      </c>
      <c r="AU30" t="s">
        <v>74</v>
      </c>
      <c r="BZ30" s="98">
        <v>44123</v>
      </c>
      <c r="CA30" t="s">
        <v>110</v>
      </c>
      <c r="CB30" t="s">
        <v>801</v>
      </c>
      <c r="CC30" t="s">
        <v>23</v>
      </c>
      <c r="CD30" t="s">
        <v>86</v>
      </c>
      <c r="CE30" s="148">
        <v>0.72474537037037035</v>
      </c>
      <c r="CG30">
        <v>1</v>
      </c>
      <c r="CI30">
        <v>1</v>
      </c>
      <c r="CM30" t="s">
        <v>74</v>
      </c>
      <c r="DB30" s="98"/>
      <c r="DF30" s="149">
        <v>43690</v>
      </c>
      <c r="DG30" t="s">
        <v>102</v>
      </c>
      <c r="DH30" t="s">
        <v>844</v>
      </c>
      <c r="DI30" t="s">
        <v>23</v>
      </c>
      <c r="DJ30" t="s">
        <v>86</v>
      </c>
      <c r="DK30" s="148">
        <v>0.48217592592592595</v>
      </c>
      <c r="DL30">
        <v>1</v>
      </c>
      <c r="DO30">
        <v>1</v>
      </c>
      <c r="DP30">
        <v>1</v>
      </c>
      <c r="DS30" t="s">
        <v>74</v>
      </c>
    </row>
    <row r="31" spans="1:123">
      <c r="A31" s="108">
        <v>29</v>
      </c>
      <c r="B31" s="98">
        <v>44123</v>
      </c>
      <c r="C31" t="s">
        <v>111</v>
      </c>
      <c r="D31" t="s">
        <v>258</v>
      </c>
      <c r="E31" t="s">
        <v>23</v>
      </c>
      <c r="F31" t="s">
        <v>86</v>
      </c>
      <c r="G31" s="148">
        <v>0.7306597222222222</v>
      </c>
      <c r="I31">
        <v>1</v>
      </c>
      <c r="K31">
        <v>1</v>
      </c>
      <c r="L31">
        <v>1</v>
      </c>
      <c r="O31" t="s">
        <v>74</v>
      </c>
      <c r="S31">
        <v>29</v>
      </c>
      <c r="T31" t="s">
        <v>142</v>
      </c>
      <c r="U31" t="s">
        <v>23</v>
      </c>
      <c r="V31" t="s">
        <v>86</v>
      </c>
      <c r="W31" s="104">
        <v>0.86706018518518524</v>
      </c>
      <c r="Z31">
        <v>1</v>
      </c>
      <c r="AB31">
        <v>1</v>
      </c>
      <c r="AE31" t="s">
        <v>74</v>
      </c>
      <c r="AI31">
        <v>29</v>
      </c>
      <c r="AJ31" t="s">
        <v>236</v>
      </c>
      <c r="AK31" t="s">
        <v>23</v>
      </c>
      <c r="AL31" t="s">
        <v>86</v>
      </c>
      <c r="AM31" s="104">
        <v>0.51729166666666659</v>
      </c>
      <c r="AO31">
        <v>1</v>
      </c>
      <c r="AR31">
        <v>1</v>
      </c>
      <c r="AU31" t="s">
        <v>74</v>
      </c>
      <c r="BZ31" s="98">
        <v>44123</v>
      </c>
      <c r="CA31" t="s">
        <v>111</v>
      </c>
      <c r="CB31" t="s">
        <v>258</v>
      </c>
      <c r="CC31" t="s">
        <v>23</v>
      </c>
      <c r="CD31" t="s">
        <v>86</v>
      </c>
      <c r="CE31" s="148">
        <v>0.7306597222222222</v>
      </c>
      <c r="CG31">
        <v>1</v>
      </c>
      <c r="CI31">
        <v>1</v>
      </c>
      <c r="CJ31">
        <v>1</v>
      </c>
      <c r="CM31" t="s">
        <v>74</v>
      </c>
      <c r="DB31" s="98"/>
      <c r="DF31" s="149">
        <v>43690</v>
      </c>
      <c r="DG31" t="s">
        <v>102</v>
      </c>
      <c r="DH31" t="s">
        <v>290</v>
      </c>
      <c r="DI31" t="s">
        <v>23</v>
      </c>
      <c r="DJ31" t="s">
        <v>86</v>
      </c>
      <c r="DK31" s="148">
        <v>0.67646990740740742</v>
      </c>
      <c r="DM31">
        <v>1</v>
      </c>
      <c r="DO31">
        <v>1</v>
      </c>
      <c r="DP31">
        <v>1</v>
      </c>
      <c r="DS31" t="s">
        <v>74</v>
      </c>
    </row>
    <row r="32" spans="1:123">
      <c r="A32" s="108">
        <v>30</v>
      </c>
      <c r="B32" s="98">
        <v>44123</v>
      </c>
      <c r="C32" t="s">
        <v>26</v>
      </c>
      <c r="D32" t="s">
        <v>913</v>
      </c>
      <c r="E32" t="s">
        <v>21</v>
      </c>
      <c r="F32" t="s">
        <v>115</v>
      </c>
      <c r="G32" s="148">
        <v>0.75486111111111109</v>
      </c>
      <c r="J32">
        <v>1</v>
      </c>
      <c r="K32">
        <v>1</v>
      </c>
      <c r="O32" t="s">
        <v>74</v>
      </c>
      <c r="S32">
        <v>30</v>
      </c>
      <c r="T32" t="s">
        <v>603</v>
      </c>
      <c r="U32" t="s">
        <v>22</v>
      </c>
      <c r="V32" t="s">
        <v>87</v>
      </c>
      <c r="W32" s="104">
        <v>0.58596064814814819</v>
      </c>
      <c r="Y32">
        <v>1</v>
      </c>
      <c r="AB32">
        <v>1</v>
      </c>
      <c r="AE32" t="s">
        <v>74</v>
      </c>
      <c r="AI32">
        <v>30</v>
      </c>
      <c r="AJ32" t="s">
        <v>791</v>
      </c>
      <c r="AK32" t="s">
        <v>23</v>
      </c>
      <c r="AL32" t="s">
        <v>86</v>
      </c>
      <c r="AM32" s="104">
        <v>0.3877430555555556</v>
      </c>
      <c r="AN32">
        <v>1</v>
      </c>
      <c r="AR32">
        <v>1</v>
      </c>
      <c r="AU32" t="s">
        <v>74</v>
      </c>
      <c r="BZ32" s="98">
        <v>44123</v>
      </c>
      <c r="CA32" t="s">
        <v>26</v>
      </c>
      <c r="CB32" t="s">
        <v>913</v>
      </c>
      <c r="CC32" t="s">
        <v>21</v>
      </c>
      <c r="CD32" t="s">
        <v>115</v>
      </c>
      <c r="CE32" s="148">
        <v>0.75486111111111109</v>
      </c>
      <c r="CH32">
        <v>1</v>
      </c>
      <c r="CI32">
        <v>1</v>
      </c>
      <c r="CM32" t="s">
        <v>74</v>
      </c>
      <c r="DB32" s="98"/>
      <c r="DF32" s="149">
        <v>43691</v>
      </c>
      <c r="DG32" t="s">
        <v>102</v>
      </c>
      <c r="DH32" t="s">
        <v>844</v>
      </c>
      <c r="DI32" t="s">
        <v>23</v>
      </c>
      <c r="DJ32" t="s">
        <v>86</v>
      </c>
      <c r="DK32" s="148">
        <v>0.39956018518518516</v>
      </c>
      <c r="DL32">
        <v>1</v>
      </c>
      <c r="DO32">
        <v>1</v>
      </c>
      <c r="DS32" t="s">
        <v>74</v>
      </c>
    </row>
    <row r="33" spans="1:123">
      <c r="A33" s="108">
        <v>31</v>
      </c>
      <c r="B33" s="98">
        <v>44123</v>
      </c>
      <c r="C33" t="s">
        <v>109</v>
      </c>
      <c r="D33" t="s">
        <v>773</v>
      </c>
      <c r="E33" t="s">
        <v>23</v>
      </c>
      <c r="F33" t="s">
        <v>86</v>
      </c>
      <c r="G33" s="148">
        <v>0.85958333333333325</v>
      </c>
      <c r="J33">
        <v>1</v>
      </c>
      <c r="M33">
        <v>1</v>
      </c>
      <c r="O33" t="s">
        <v>74</v>
      </c>
      <c r="S33">
        <v>31</v>
      </c>
      <c r="T33" t="s">
        <v>579</v>
      </c>
      <c r="U33" t="s">
        <v>22</v>
      </c>
      <c r="V33" t="s">
        <v>87</v>
      </c>
      <c r="W33" s="104">
        <v>0.34976851851851848</v>
      </c>
      <c r="X33">
        <v>1</v>
      </c>
      <c r="AB33">
        <v>1</v>
      </c>
      <c r="AE33" t="s">
        <v>74</v>
      </c>
      <c r="AI33">
        <v>31</v>
      </c>
      <c r="AJ33" t="s">
        <v>712</v>
      </c>
      <c r="AK33" t="s">
        <v>23</v>
      </c>
      <c r="AL33" t="s">
        <v>446</v>
      </c>
      <c r="AM33" s="104">
        <v>0.48508101851851854</v>
      </c>
      <c r="AN33">
        <v>1</v>
      </c>
      <c r="AQ33">
        <v>1</v>
      </c>
      <c r="AR33">
        <v>1</v>
      </c>
      <c r="AU33" t="s">
        <v>74</v>
      </c>
      <c r="BZ33" s="98">
        <v>44123</v>
      </c>
      <c r="CA33" t="s">
        <v>109</v>
      </c>
      <c r="CB33" t="s">
        <v>773</v>
      </c>
      <c r="CC33" t="s">
        <v>23</v>
      </c>
      <c r="CD33" t="s">
        <v>86</v>
      </c>
      <c r="CE33" s="148">
        <v>0.85958333333333325</v>
      </c>
      <c r="CH33">
        <v>1</v>
      </c>
      <c r="CK33">
        <v>1</v>
      </c>
      <c r="CM33" t="s">
        <v>74</v>
      </c>
      <c r="DB33" s="98"/>
      <c r="DF33" s="149">
        <v>43691</v>
      </c>
      <c r="DG33" t="s">
        <v>102</v>
      </c>
      <c r="DH33" t="s">
        <v>290</v>
      </c>
      <c r="DI33" t="s">
        <v>23</v>
      </c>
      <c r="DJ33" t="s">
        <v>86</v>
      </c>
      <c r="DK33" s="148">
        <v>0.50550925925925927</v>
      </c>
      <c r="DM33">
        <v>1</v>
      </c>
      <c r="DO33">
        <v>1</v>
      </c>
      <c r="DP33">
        <v>1</v>
      </c>
      <c r="DS33" t="s">
        <v>74</v>
      </c>
    </row>
    <row r="34" spans="1:123">
      <c r="A34" s="108">
        <v>32</v>
      </c>
      <c r="B34" s="98">
        <v>44123</v>
      </c>
      <c r="C34" t="s">
        <v>744</v>
      </c>
      <c r="D34" t="s">
        <v>916</v>
      </c>
      <c r="E34" t="s">
        <v>23</v>
      </c>
      <c r="F34" t="s">
        <v>745</v>
      </c>
      <c r="G34" s="148">
        <v>0.86450231481481488</v>
      </c>
      <c r="J34">
        <v>1</v>
      </c>
      <c r="K34">
        <v>1</v>
      </c>
      <c r="O34" t="s">
        <v>74</v>
      </c>
      <c r="S34">
        <v>32</v>
      </c>
      <c r="T34" t="s">
        <v>676</v>
      </c>
      <c r="U34" t="s">
        <v>21</v>
      </c>
      <c r="V34" t="s">
        <v>115</v>
      </c>
      <c r="W34" s="104">
        <v>0.74050925925925926</v>
      </c>
      <c r="Y34">
        <v>1</v>
      </c>
      <c r="AA34">
        <v>1</v>
      </c>
      <c r="AE34" t="s">
        <v>74</v>
      </c>
      <c r="AI34">
        <v>32</v>
      </c>
      <c r="AJ34" t="s">
        <v>618</v>
      </c>
      <c r="AK34" t="s">
        <v>23</v>
      </c>
      <c r="AL34" t="s">
        <v>446</v>
      </c>
      <c r="AM34" s="104">
        <v>0.63052083333333331</v>
      </c>
      <c r="AO34">
        <v>1</v>
      </c>
      <c r="AQ34">
        <v>1</v>
      </c>
      <c r="AR34">
        <v>1</v>
      </c>
      <c r="AU34" t="s">
        <v>74</v>
      </c>
      <c r="BZ34" s="98">
        <v>44123</v>
      </c>
      <c r="CA34" t="s">
        <v>744</v>
      </c>
      <c r="CB34" t="s">
        <v>916</v>
      </c>
      <c r="CC34" t="s">
        <v>23</v>
      </c>
      <c r="CD34" t="s">
        <v>745</v>
      </c>
      <c r="CE34" s="148">
        <v>0.86450231481481488</v>
      </c>
      <c r="CH34">
        <v>1</v>
      </c>
      <c r="CI34">
        <v>1</v>
      </c>
      <c r="CM34" t="s">
        <v>74</v>
      </c>
      <c r="DB34" s="98"/>
      <c r="DF34" s="149">
        <v>43691</v>
      </c>
      <c r="DG34" t="s">
        <v>102</v>
      </c>
      <c r="DH34" t="s">
        <v>844</v>
      </c>
      <c r="DI34" t="s">
        <v>23</v>
      </c>
      <c r="DJ34" t="s">
        <v>86</v>
      </c>
      <c r="DK34" s="148">
        <v>0.53931712962962963</v>
      </c>
      <c r="DM34">
        <v>1</v>
      </c>
      <c r="DO34">
        <v>1</v>
      </c>
      <c r="DS34" t="s">
        <v>74</v>
      </c>
    </row>
    <row r="35" spans="1:123">
      <c r="A35" s="108">
        <v>33</v>
      </c>
      <c r="B35" s="98">
        <v>44124</v>
      </c>
      <c r="C35" t="s">
        <v>99</v>
      </c>
      <c r="D35" t="s">
        <v>210</v>
      </c>
      <c r="E35" t="s">
        <v>82</v>
      </c>
      <c r="F35" t="s">
        <v>85</v>
      </c>
      <c r="G35" s="148">
        <v>0.54109953703703706</v>
      </c>
      <c r="I35">
        <v>1</v>
      </c>
      <c r="K35">
        <v>1</v>
      </c>
      <c r="O35" t="s">
        <v>116</v>
      </c>
      <c r="S35">
        <v>33</v>
      </c>
      <c r="T35" t="s">
        <v>178</v>
      </c>
      <c r="W35" s="104">
        <v>0.75262731481481471</v>
      </c>
      <c r="Z35">
        <v>1</v>
      </c>
      <c r="AB35">
        <v>1</v>
      </c>
      <c r="AE35" t="s">
        <v>0</v>
      </c>
      <c r="AF35">
        <v>74430</v>
      </c>
      <c r="AI35">
        <v>33</v>
      </c>
      <c r="AJ35" t="s">
        <v>851</v>
      </c>
      <c r="AK35" t="s">
        <v>21</v>
      </c>
      <c r="AL35" t="s">
        <v>115</v>
      </c>
      <c r="AM35" s="104">
        <v>0.73746527777777782</v>
      </c>
      <c r="AO35">
        <v>1</v>
      </c>
      <c r="AR35">
        <v>1</v>
      </c>
      <c r="AU35" t="s">
        <v>74</v>
      </c>
      <c r="BZ35" s="98">
        <v>44124</v>
      </c>
      <c r="CA35" t="s">
        <v>99</v>
      </c>
      <c r="CB35" t="s">
        <v>210</v>
      </c>
      <c r="CC35" t="s">
        <v>82</v>
      </c>
      <c r="CD35" t="s">
        <v>85</v>
      </c>
      <c r="CE35" s="148">
        <v>0.54109953703703706</v>
      </c>
      <c r="CG35">
        <v>1</v>
      </c>
      <c r="CI35">
        <v>1</v>
      </c>
      <c r="CM35" t="s">
        <v>116</v>
      </c>
      <c r="DB35" s="98"/>
      <c r="DF35" s="149">
        <v>43691</v>
      </c>
      <c r="DG35" t="s">
        <v>102</v>
      </c>
      <c r="DH35" t="s">
        <v>844</v>
      </c>
      <c r="DI35" t="s">
        <v>23</v>
      </c>
      <c r="DJ35" t="s">
        <v>86</v>
      </c>
      <c r="DK35" s="148">
        <v>0.539525462962963</v>
      </c>
      <c r="DM35">
        <v>1</v>
      </c>
      <c r="DO35">
        <v>1</v>
      </c>
      <c r="DS35" t="s">
        <v>74</v>
      </c>
    </row>
    <row r="36" spans="1:123">
      <c r="A36" s="108">
        <v>34</v>
      </c>
      <c r="B36" s="98">
        <v>44124</v>
      </c>
      <c r="C36" t="s">
        <v>109</v>
      </c>
      <c r="D36" t="s">
        <v>790</v>
      </c>
      <c r="E36" t="s">
        <v>23</v>
      </c>
      <c r="F36" t="s">
        <v>86</v>
      </c>
      <c r="G36" s="148">
        <v>0.68724537037037037</v>
      </c>
      <c r="I36">
        <v>1</v>
      </c>
      <c r="K36">
        <v>1</v>
      </c>
      <c r="O36" t="s">
        <v>116</v>
      </c>
      <c r="S36">
        <v>34</v>
      </c>
      <c r="T36" t="s">
        <v>296</v>
      </c>
      <c r="W36" s="104">
        <v>0.74449074074074073</v>
      </c>
      <c r="Y36">
        <v>1</v>
      </c>
      <c r="AA36">
        <v>1</v>
      </c>
      <c r="AE36" t="s">
        <v>1</v>
      </c>
      <c r="AI36">
        <v>34</v>
      </c>
      <c r="AJ36" t="s">
        <v>308</v>
      </c>
      <c r="AM36" s="104">
        <v>0.61113425925925924</v>
      </c>
      <c r="AO36">
        <v>1</v>
      </c>
      <c r="AQ36">
        <v>1</v>
      </c>
      <c r="AU36" t="s">
        <v>1</v>
      </c>
      <c r="BZ36" s="98">
        <v>44124</v>
      </c>
      <c r="CA36" t="s">
        <v>109</v>
      </c>
      <c r="CB36" t="s">
        <v>790</v>
      </c>
      <c r="CC36" t="s">
        <v>23</v>
      </c>
      <c r="CD36" t="s">
        <v>86</v>
      </c>
      <c r="CE36" s="148">
        <v>0.68724537037037037</v>
      </c>
      <c r="CG36">
        <v>1</v>
      </c>
      <c r="CI36">
        <v>1</v>
      </c>
      <c r="CM36" t="s">
        <v>116</v>
      </c>
      <c r="DB36" s="98"/>
      <c r="DF36" s="149">
        <v>43692</v>
      </c>
      <c r="DG36" t="s">
        <v>102</v>
      </c>
      <c r="DH36" t="s">
        <v>844</v>
      </c>
      <c r="DI36" t="s">
        <v>23</v>
      </c>
      <c r="DJ36" t="s">
        <v>86</v>
      </c>
      <c r="DK36" s="148">
        <v>0.39874999999999999</v>
      </c>
      <c r="DL36">
        <v>1</v>
      </c>
      <c r="DO36">
        <v>1</v>
      </c>
      <c r="DS36" t="s">
        <v>74</v>
      </c>
    </row>
    <row r="37" spans="1:123">
      <c r="A37" s="108">
        <v>35</v>
      </c>
      <c r="B37" s="98">
        <v>44124</v>
      </c>
      <c r="C37" t="s">
        <v>99</v>
      </c>
      <c r="D37" t="s">
        <v>120</v>
      </c>
      <c r="E37" t="s">
        <v>82</v>
      </c>
      <c r="F37" t="s">
        <v>85</v>
      </c>
      <c r="G37" s="148">
        <v>0.75744212962962953</v>
      </c>
      <c r="J37">
        <v>1</v>
      </c>
      <c r="K37">
        <v>1</v>
      </c>
      <c r="O37" t="s">
        <v>116</v>
      </c>
      <c r="S37">
        <v>35</v>
      </c>
      <c r="T37" t="s">
        <v>1488</v>
      </c>
      <c r="U37" t="s">
        <v>23</v>
      </c>
      <c r="V37" t="s">
        <v>86</v>
      </c>
      <c r="W37" s="104">
        <v>0.59594907407407405</v>
      </c>
      <c r="Y37">
        <v>1</v>
      </c>
      <c r="AA37">
        <v>1</v>
      </c>
      <c r="AE37" t="s">
        <v>116</v>
      </c>
      <c r="AI37">
        <v>35</v>
      </c>
      <c r="AJ37" t="s">
        <v>1233</v>
      </c>
      <c r="AK37" t="s">
        <v>23</v>
      </c>
      <c r="AL37" t="s">
        <v>86</v>
      </c>
      <c r="AM37" s="104">
        <v>0.78908564814814808</v>
      </c>
      <c r="AP37">
        <v>1</v>
      </c>
      <c r="AQ37">
        <v>1</v>
      </c>
      <c r="AU37" t="s">
        <v>74</v>
      </c>
      <c r="BZ37" s="98">
        <v>44124</v>
      </c>
      <c r="CA37" t="s">
        <v>99</v>
      </c>
      <c r="CB37" t="s">
        <v>120</v>
      </c>
      <c r="CC37" t="s">
        <v>82</v>
      </c>
      <c r="CD37" t="s">
        <v>85</v>
      </c>
      <c r="CE37" s="148">
        <v>0.75744212962962953</v>
      </c>
      <c r="CH37">
        <v>1</v>
      </c>
      <c r="CI37">
        <v>1</v>
      </c>
      <c r="CM37" t="s">
        <v>116</v>
      </c>
      <c r="DB37" s="98"/>
      <c r="DF37" s="149">
        <v>43692</v>
      </c>
      <c r="DG37" t="s">
        <v>102</v>
      </c>
      <c r="DH37" t="s">
        <v>329</v>
      </c>
      <c r="DI37" t="s">
        <v>23</v>
      </c>
      <c r="DJ37" t="s">
        <v>86</v>
      </c>
      <c r="DK37" s="148">
        <v>0.45953703703703702</v>
      </c>
      <c r="DL37">
        <v>1</v>
      </c>
      <c r="DO37">
        <v>1</v>
      </c>
      <c r="DS37" t="s">
        <v>74</v>
      </c>
    </row>
    <row r="38" spans="1:123">
      <c r="A38" s="108">
        <v>36</v>
      </c>
      <c r="B38" s="98">
        <v>44124</v>
      </c>
      <c r="C38" t="s">
        <v>98</v>
      </c>
      <c r="D38" t="s">
        <v>172</v>
      </c>
      <c r="E38" t="s">
        <v>82</v>
      </c>
      <c r="F38" t="s">
        <v>85</v>
      </c>
      <c r="G38" s="148">
        <v>0.77131944444444445</v>
      </c>
      <c r="J38">
        <v>1</v>
      </c>
      <c r="K38">
        <v>1</v>
      </c>
      <c r="O38" t="s">
        <v>116</v>
      </c>
      <c r="S38">
        <v>36</v>
      </c>
      <c r="T38" t="s">
        <v>601</v>
      </c>
      <c r="U38" t="s">
        <v>22</v>
      </c>
      <c r="V38" t="s">
        <v>87</v>
      </c>
      <c r="W38" s="104">
        <v>0.5852546296296296</v>
      </c>
      <c r="Y38">
        <v>1</v>
      </c>
      <c r="AA38">
        <v>1</v>
      </c>
      <c r="AB38">
        <v>1</v>
      </c>
      <c r="AE38" t="s">
        <v>74</v>
      </c>
      <c r="AI38">
        <v>36</v>
      </c>
      <c r="AJ38" t="s">
        <v>748</v>
      </c>
      <c r="AK38" t="s">
        <v>23</v>
      </c>
      <c r="AL38" t="s">
        <v>741</v>
      </c>
      <c r="AM38" s="104">
        <v>0.66263888888888889</v>
      </c>
      <c r="AO38">
        <v>1</v>
      </c>
      <c r="AR38">
        <v>1</v>
      </c>
      <c r="AU38" t="s">
        <v>116</v>
      </c>
      <c r="BZ38" s="98">
        <v>44124</v>
      </c>
      <c r="CA38" t="s">
        <v>98</v>
      </c>
      <c r="CB38" t="s">
        <v>172</v>
      </c>
      <c r="CC38" t="s">
        <v>82</v>
      </c>
      <c r="CD38" t="s">
        <v>85</v>
      </c>
      <c r="CE38" s="148">
        <v>0.77131944444444445</v>
      </c>
      <c r="CH38">
        <v>1</v>
      </c>
      <c r="CI38">
        <v>1</v>
      </c>
      <c r="CM38" t="s">
        <v>116</v>
      </c>
      <c r="DB38" s="98"/>
      <c r="DF38" s="149">
        <v>43692</v>
      </c>
      <c r="DG38" t="s">
        <v>102</v>
      </c>
      <c r="DH38" t="s">
        <v>844</v>
      </c>
      <c r="DI38" t="s">
        <v>23</v>
      </c>
      <c r="DJ38" t="s">
        <v>86</v>
      </c>
      <c r="DK38" s="148">
        <v>0.4824074074074074</v>
      </c>
      <c r="DL38">
        <v>1</v>
      </c>
      <c r="DO38">
        <v>1</v>
      </c>
      <c r="DP38">
        <v>1</v>
      </c>
      <c r="DS38" t="s">
        <v>74</v>
      </c>
    </row>
    <row r="39" spans="1:123">
      <c r="A39" s="108">
        <v>37</v>
      </c>
      <c r="B39" s="98">
        <v>44124</v>
      </c>
      <c r="C39" t="s">
        <v>99</v>
      </c>
      <c r="D39" t="s">
        <v>772</v>
      </c>
      <c r="E39" t="s">
        <v>82</v>
      </c>
      <c r="F39" t="s">
        <v>85</v>
      </c>
      <c r="G39" s="148">
        <v>0.77422453703703698</v>
      </c>
      <c r="J39">
        <v>1</v>
      </c>
      <c r="L39">
        <v>1</v>
      </c>
      <c r="O39" t="s">
        <v>116</v>
      </c>
      <c r="S39">
        <v>37</v>
      </c>
      <c r="T39" t="s">
        <v>320</v>
      </c>
      <c r="U39" t="s">
        <v>23</v>
      </c>
      <c r="V39" t="s">
        <v>86</v>
      </c>
      <c r="W39" s="104">
        <v>0.51800925925925922</v>
      </c>
      <c r="Y39">
        <v>1</v>
      </c>
      <c r="AA39">
        <v>1</v>
      </c>
      <c r="AE39" t="s">
        <v>74</v>
      </c>
      <c r="AI39">
        <v>37</v>
      </c>
      <c r="AJ39" t="s">
        <v>489</v>
      </c>
      <c r="AK39" t="s">
        <v>23</v>
      </c>
      <c r="AL39" t="s">
        <v>446</v>
      </c>
      <c r="AM39" s="104">
        <v>0.73815972222222215</v>
      </c>
      <c r="AO39">
        <v>1</v>
      </c>
      <c r="AQ39">
        <v>1</v>
      </c>
      <c r="AU39" t="s">
        <v>74</v>
      </c>
      <c r="BZ39" s="98">
        <v>44124</v>
      </c>
      <c r="CA39" t="s">
        <v>99</v>
      </c>
      <c r="CB39" t="s">
        <v>772</v>
      </c>
      <c r="CC39" t="s">
        <v>82</v>
      </c>
      <c r="CD39" t="s">
        <v>85</v>
      </c>
      <c r="CE39" s="148">
        <v>0.77422453703703698</v>
      </c>
      <c r="CH39">
        <v>1</v>
      </c>
      <c r="CJ39">
        <v>1</v>
      </c>
      <c r="CM39" t="s">
        <v>116</v>
      </c>
      <c r="DB39" s="98"/>
      <c r="DF39" s="149">
        <v>43692</v>
      </c>
      <c r="DG39" t="s">
        <v>102</v>
      </c>
      <c r="DH39" t="s">
        <v>844</v>
      </c>
      <c r="DI39" t="s">
        <v>23</v>
      </c>
      <c r="DJ39" t="s">
        <v>86</v>
      </c>
      <c r="DK39" s="148">
        <v>0.48303240740740744</v>
      </c>
      <c r="DL39">
        <v>1</v>
      </c>
      <c r="DQ39">
        <v>1</v>
      </c>
      <c r="DS39" t="s">
        <v>74</v>
      </c>
    </row>
    <row r="40" spans="1:123">
      <c r="A40" s="108">
        <v>38</v>
      </c>
      <c r="B40" s="98">
        <v>44124</v>
      </c>
      <c r="C40" t="s">
        <v>99</v>
      </c>
      <c r="D40" t="s">
        <v>835</v>
      </c>
      <c r="E40" t="s">
        <v>82</v>
      </c>
      <c r="F40" t="s">
        <v>85</v>
      </c>
      <c r="G40" s="148">
        <v>0.77458333333333329</v>
      </c>
      <c r="J40">
        <v>1</v>
      </c>
      <c r="L40">
        <v>1</v>
      </c>
      <c r="O40" t="s">
        <v>116</v>
      </c>
      <c r="S40">
        <v>38</v>
      </c>
      <c r="T40" t="s">
        <v>141</v>
      </c>
      <c r="W40" s="104">
        <v>0.82082175925925915</v>
      </c>
      <c r="Z40">
        <v>1</v>
      </c>
      <c r="AA40">
        <v>1</v>
      </c>
      <c r="AB40">
        <v>1</v>
      </c>
      <c r="AE40" t="s">
        <v>0</v>
      </c>
      <c r="AF40">
        <v>1032128</v>
      </c>
      <c r="AI40">
        <v>38</v>
      </c>
      <c r="AJ40" t="s">
        <v>602</v>
      </c>
      <c r="AK40" t="s">
        <v>22</v>
      </c>
      <c r="AL40" t="s">
        <v>87</v>
      </c>
      <c r="AM40" s="104">
        <v>0.58562499999999995</v>
      </c>
      <c r="AO40">
        <v>1</v>
      </c>
      <c r="AQ40">
        <v>1</v>
      </c>
      <c r="AR40">
        <v>1</v>
      </c>
      <c r="AU40" t="s">
        <v>74</v>
      </c>
      <c r="BZ40" s="98">
        <v>44124</v>
      </c>
      <c r="CA40" t="s">
        <v>99</v>
      </c>
      <c r="CB40" t="s">
        <v>835</v>
      </c>
      <c r="CC40" t="s">
        <v>82</v>
      </c>
      <c r="CD40" t="s">
        <v>85</v>
      </c>
      <c r="CE40" s="148">
        <v>0.77458333333333329</v>
      </c>
      <c r="CH40">
        <v>1</v>
      </c>
      <c r="CJ40">
        <v>1</v>
      </c>
      <c r="CM40" t="s">
        <v>116</v>
      </c>
      <c r="DB40" s="98"/>
      <c r="DF40" s="149">
        <v>43692</v>
      </c>
      <c r="DG40" t="s">
        <v>102</v>
      </c>
      <c r="DH40" t="s">
        <v>290</v>
      </c>
      <c r="DI40" t="s">
        <v>23</v>
      </c>
      <c r="DJ40" t="s">
        <v>86</v>
      </c>
      <c r="DK40" s="148">
        <v>0.53976851851851848</v>
      </c>
      <c r="DM40">
        <v>1</v>
      </c>
      <c r="DO40">
        <v>1</v>
      </c>
      <c r="DS40" t="s">
        <v>74</v>
      </c>
    </row>
    <row r="41" spans="1:123">
      <c r="A41" s="108">
        <v>39</v>
      </c>
      <c r="B41" s="98">
        <v>44124</v>
      </c>
      <c r="C41" t="s">
        <v>99</v>
      </c>
      <c r="D41" t="s">
        <v>924</v>
      </c>
      <c r="E41" t="s">
        <v>82</v>
      </c>
      <c r="F41" t="s">
        <v>85</v>
      </c>
      <c r="G41" s="148">
        <v>0.77506944444444448</v>
      </c>
      <c r="J41">
        <v>1</v>
      </c>
      <c r="L41">
        <v>1</v>
      </c>
      <c r="O41" t="s">
        <v>116</v>
      </c>
      <c r="S41">
        <v>39</v>
      </c>
      <c r="T41" t="s">
        <v>816</v>
      </c>
      <c r="U41" t="s">
        <v>23</v>
      </c>
      <c r="V41" t="s">
        <v>743</v>
      </c>
      <c r="W41" s="104">
        <v>0.73940972222222223</v>
      </c>
      <c r="Y41">
        <v>1</v>
      </c>
      <c r="AB41">
        <v>1</v>
      </c>
      <c r="AE41" t="s">
        <v>74</v>
      </c>
      <c r="AI41">
        <v>39</v>
      </c>
      <c r="AJ41" t="s">
        <v>652</v>
      </c>
      <c r="AK41" t="s">
        <v>21</v>
      </c>
      <c r="AL41" t="s">
        <v>115</v>
      </c>
      <c r="AM41" s="104">
        <v>0.53408564814814818</v>
      </c>
      <c r="AO41">
        <v>1</v>
      </c>
      <c r="AQ41">
        <v>1</v>
      </c>
      <c r="AU41" t="s">
        <v>74</v>
      </c>
      <c r="BZ41" s="98">
        <v>44124</v>
      </c>
      <c r="CA41" t="s">
        <v>99</v>
      </c>
      <c r="CB41" t="s">
        <v>924</v>
      </c>
      <c r="CC41" t="s">
        <v>82</v>
      </c>
      <c r="CD41" t="s">
        <v>85</v>
      </c>
      <c r="CE41" s="148">
        <v>0.77506944444444448</v>
      </c>
      <c r="CH41">
        <v>1</v>
      </c>
      <c r="CJ41">
        <v>1</v>
      </c>
      <c r="CM41" t="s">
        <v>116</v>
      </c>
      <c r="DB41" s="98"/>
      <c r="DF41" s="149">
        <v>43693</v>
      </c>
      <c r="DG41" t="s">
        <v>102</v>
      </c>
      <c r="DH41" t="s">
        <v>218</v>
      </c>
      <c r="DI41" t="s">
        <v>23</v>
      </c>
      <c r="DJ41" t="s">
        <v>86</v>
      </c>
      <c r="DK41" s="148">
        <v>0.39769675925925929</v>
      </c>
      <c r="DL41">
        <v>1</v>
      </c>
      <c r="DP41">
        <v>1</v>
      </c>
      <c r="DS41" t="s">
        <v>74</v>
      </c>
    </row>
    <row r="42" spans="1:123">
      <c r="A42" s="108">
        <v>40</v>
      </c>
      <c r="B42" s="98">
        <v>44124</v>
      </c>
      <c r="C42" t="s">
        <v>98</v>
      </c>
      <c r="D42" t="s">
        <v>793</v>
      </c>
      <c r="E42" t="s">
        <v>82</v>
      </c>
      <c r="F42" t="s">
        <v>85</v>
      </c>
      <c r="G42" s="148">
        <v>0.77864583333333337</v>
      </c>
      <c r="J42">
        <v>1</v>
      </c>
      <c r="L42">
        <v>1</v>
      </c>
      <c r="O42" t="s">
        <v>116</v>
      </c>
      <c r="S42">
        <v>40</v>
      </c>
      <c r="T42" t="s">
        <v>306</v>
      </c>
      <c r="U42" t="s">
        <v>23</v>
      </c>
      <c r="V42" t="s">
        <v>86</v>
      </c>
      <c r="W42" s="104">
        <v>0.73025462962962961</v>
      </c>
      <c r="Y42">
        <v>1</v>
      </c>
      <c r="AA42">
        <v>1</v>
      </c>
      <c r="AE42" t="s">
        <v>74</v>
      </c>
      <c r="AI42">
        <v>40</v>
      </c>
      <c r="AJ42" t="s">
        <v>643</v>
      </c>
      <c r="AK42" t="s">
        <v>23</v>
      </c>
      <c r="AL42" t="s">
        <v>86</v>
      </c>
      <c r="AM42" s="104">
        <v>0.76166666666666671</v>
      </c>
      <c r="AP42">
        <v>1</v>
      </c>
      <c r="AQ42">
        <v>1</v>
      </c>
      <c r="AU42" t="s">
        <v>74</v>
      </c>
      <c r="BZ42" s="98">
        <v>44124</v>
      </c>
      <c r="CA42" t="s">
        <v>98</v>
      </c>
      <c r="CB42" t="s">
        <v>793</v>
      </c>
      <c r="CC42" t="s">
        <v>82</v>
      </c>
      <c r="CD42" t="s">
        <v>85</v>
      </c>
      <c r="CE42" s="148">
        <v>0.77864583333333337</v>
      </c>
      <c r="CH42">
        <v>1</v>
      </c>
      <c r="CJ42">
        <v>1</v>
      </c>
      <c r="CM42" t="s">
        <v>116</v>
      </c>
      <c r="DB42" s="98"/>
      <c r="DF42" s="149">
        <v>43693</v>
      </c>
      <c r="DG42" t="s">
        <v>102</v>
      </c>
      <c r="DH42" t="s">
        <v>218</v>
      </c>
      <c r="DI42" t="s">
        <v>23</v>
      </c>
      <c r="DJ42" t="s">
        <v>86</v>
      </c>
      <c r="DK42" s="148">
        <v>0.48125000000000001</v>
      </c>
      <c r="DL42">
        <v>1</v>
      </c>
      <c r="DO42">
        <v>1</v>
      </c>
      <c r="DP42">
        <v>1</v>
      </c>
      <c r="DQ42">
        <v>1</v>
      </c>
      <c r="DS42" t="s">
        <v>74</v>
      </c>
    </row>
    <row r="43" spans="1:123">
      <c r="A43" s="108">
        <v>41</v>
      </c>
      <c r="B43" s="98">
        <v>44125</v>
      </c>
      <c r="D43" t="s">
        <v>927</v>
      </c>
      <c r="G43" s="148">
        <v>0.37052083333333335</v>
      </c>
      <c r="H43">
        <v>1</v>
      </c>
      <c r="K43">
        <v>1</v>
      </c>
      <c r="O43" t="s">
        <v>1</v>
      </c>
      <c r="S43">
        <v>41</v>
      </c>
      <c r="T43" t="s">
        <v>795</v>
      </c>
      <c r="U43" t="s">
        <v>23</v>
      </c>
      <c r="V43" t="s">
        <v>745</v>
      </c>
      <c r="W43" s="104">
        <v>0.71931712962962957</v>
      </c>
      <c r="Y43">
        <v>1</v>
      </c>
      <c r="AB43">
        <v>1</v>
      </c>
      <c r="AE43" t="s">
        <v>116</v>
      </c>
      <c r="AI43">
        <v>41</v>
      </c>
      <c r="AJ43" t="s">
        <v>545</v>
      </c>
      <c r="AK43" t="s">
        <v>22</v>
      </c>
      <c r="AL43" t="s">
        <v>87</v>
      </c>
      <c r="AM43" s="104">
        <v>0.53589120370370369</v>
      </c>
      <c r="AO43">
        <v>1</v>
      </c>
      <c r="AQ43">
        <v>1</v>
      </c>
      <c r="AU43" t="s">
        <v>74</v>
      </c>
      <c r="BZ43" s="98">
        <v>44125</v>
      </c>
      <c r="CB43" t="s">
        <v>927</v>
      </c>
      <c r="CE43" s="148">
        <v>0.37052083333333335</v>
      </c>
      <c r="CF43">
        <v>1</v>
      </c>
      <c r="CI43">
        <v>1</v>
      </c>
      <c r="CM43" t="s">
        <v>1</v>
      </c>
      <c r="DB43" s="98"/>
      <c r="DF43" s="149">
        <v>43693</v>
      </c>
      <c r="DG43" t="s">
        <v>102</v>
      </c>
      <c r="DH43" t="s">
        <v>376</v>
      </c>
      <c r="DI43" t="s">
        <v>23</v>
      </c>
      <c r="DJ43" t="s">
        <v>86</v>
      </c>
      <c r="DK43" s="148">
        <v>0.48144675925925928</v>
      </c>
      <c r="DL43">
        <v>1</v>
      </c>
      <c r="DP43">
        <v>1</v>
      </c>
      <c r="DS43" t="s">
        <v>74</v>
      </c>
    </row>
    <row r="44" spans="1:123">
      <c r="A44" s="108">
        <v>42</v>
      </c>
      <c r="B44" s="98">
        <v>44125</v>
      </c>
      <c r="D44" t="s">
        <v>929</v>
      </c>
      <c r="G44" s="148">
        <v>0.37917824074074075</v>
      </c>
      <c r="H44">
        <v>1</v>
      </c>
      <c r="K44">
        <v>1</v>
      </c>
      <c r="O44" t="s">
        <v>1</v>
      </c>
      <c r="S44">
        <v>42</v>
      </c>
      <c r="T44" t="s">
        <v>190</v>
      </c>
      <c r="U44" t="s">
        <v>82</v>
      </c>
      <c r="V44" t="s">
        <v>85</v>
      </c>
      <c r="W44" s="104">
        <v>0.85398148148148145</v>
      </c>
      <c r="Z44">
        <v>1</v>
      </c>
      <c r="AA44">
        <v>1</v>
      </c>
      <c r="AE44" t="s">
        <v>74</v>
      </c>
      <c r="AI44">
        <v>42</v>
      </c>
      <c r="AJ44" t="s">
        <v>578</v>
      </c>
      <c r="AK44" t="s">
        <v>22</v>
      </c>
      <c r="AL44" t="s">
        <v>87</v>
      </c>
      <c r="AM44" s="104">
        <v>0.34943287037037035</v>
      </c>
      <c r="AN44">
        <v>1</v>
      </c>
      <c r="AQ44">
        <v>1</v>
      </c>
      <c r="AU44" t="s">
        <v>74</v>
      </c>
      <c r="BZ44" s="98">
        <v>44125</v>
      </c>
      <c r="CB44" t="s">
        <v>929</v>
      </c>
      <c r="CE44" s="148">
        <v>0.37917824074074075</v>
      </c>
      <c r="CF44">
        <v>1</v>
      </c>
      <c r="CI44">
        <v>1</v>
      </c>
      <c r="CM44" t="s">
        <v>1</v>
      </c>
      <c r="DB44" s="98"/>
      <c r="DF44" s="149">
        <v>43693</v>
      </c>
      <c r="DG44" t="s">
        <v>102</v>
      </c>
      <c r="DH44" t="s">
        <v>844</v>
      </c>
      <c r="DI44" t="s">
        <v>23</v>
      </c>
      <c r="DJ44" t="s">
        <v>86</v>
      </c>
      <c r="DK44" s="148">
        <v>0.48581018518518521</v>
      </c>
      <c r="DL44">
        <v>1</v>
      </c>
      <c r="DO44">
        <v>1</v>
      </c>
      <c r="DP44">
        <v>1</v>
      </c>
      <c r="DS44" t="s">
        <v>74</v>
      </c>
    </row>
    <row r="45" spans="1:123">
      <c r="A45" s="108">
        <v>43</v>
      </c>
      <c r="B45" s="98">
        <v>44125</v>
      </c>
      <c r="C45" t="s">
        <v>99</v>
      </c>
      <c r="D45" t="s">
        <v>210</v>
      </c>
      <c r="E45" t="s">
        <v>82</v>
      </c>
      <c r="F45" t="s">
        <v>85</v>
      </c>
      <c r="G45" s="148">
        <v>0.54241898148148149</v>
      </c>
      <c r="I45">
        <v>1</v>
      </c>
      <c r="K45">
        <v>1</v>
      </c>
      <c r="O45" t="s">
        <v>74</v>
      </c>
      <c r="S45">
        <v>43</v>
      </c>
      <c r="T45" t="s">
        <v>1208</v>
      </c>
      <c r="W45" s="104">
        <v>0.57517361111111109</v>
      </c>
      <c r="Y45">
        <v>1</v>
      </c>
      <c r="AA45">
        <v>1</v>
      </c>
      <c r="AE45" t="s">
        <v>1</v>
      </c>
      <c r="AI45">
        <v>43</v>
      </c>
      <c r="AJ45" t="s">
        <v>269</v>
      </c>
      <c r="AK45" t="s">
        <v>23</v>
      </c>
      <c r="AL45" t="s">
        <v>86</v>
      </c>
      <c r="AM45" s="104">
        <v>0.47579861111111116</v>
      </c>
      <c r="AN45">
        <v>1</v>
      </c>
      <c r="AR45">
        <v>1</v>
      </c>
      <c r="AU45" t="s">
        <v>74</v>
      </c>
      <c r="BZ45" s="98">
        <v>44125</v>
      </c>
      <c r="CA45" t="s">
        <v>99</v>
      </c>
      <c r="CB45" t="s">
        <v>210</v>
      </c>
      <c r="CC45" t="s">
        <v>82</v>
      </c>
      <c r="CD45" t="s">
        <v>85</v>
      </c>
      <c r="CE45" s="148">
        <v>0.54241898148148149</v>
      </c>
      <c r="CG45">
        <v>1</v>
      </c>
      <c r="CI45">
        <v>1</v>
      </c>
      <c r="CM45" t="s">
        <v>74</v>
      </c>
      <c r="DB45" s="98"/>
      <c r="DF45" s="149">
        <v>43693</v>
      </c>
      <c r="DG45" t="s">
        <v>102</v>
      </c>
      <c r="DH45" t="s">
        <v>171</v>
      </c>
      <c r="DI45" t="s">
        <v>23</v>
      </c>
      <c r="DJ45" t="s">
        <v>86</v>
      </c>
      <c r="DK45" s="148">
        <v>0.48781249999999998</v>
      </c>
      <c r="DL45">
        <v>1</v>
      </c>
      <c r="DO45">
        <v>1</v>
      </c>
      <c r="DP45">
        <v>1</v>
      </c>
      <c r="DS45" t="s">
        <v>74</v>
      </c>
    </row>
    <row r="46" spans="1:123">
      <c r="A46" s="108">
        <v>44</v>
      </c>
      <c r="B46" s="98">
        <v>44125</v>
      </c>
      <c r="C46" t="s">
        <v>109</v>
      </c>
      <c r="D46" t="s">
        <v>790</v>
      </c>
      <c r="E46" t="s">
        <v>23</v>
      </c>
      <c r="F46" t="s">
        <v>86</v>
      </c>
      <c r="G46" s="148">
        <v>0.65903935185185192</v>
      </c>
      <c r="I46">
        <v>1</v>
      </c>
      <c r="K46">
        <v>1</v>
      </c>
      <c r="O46" t="s">
        <v>74</v>
      </c>
      <c r="S46">
        <v>44</v>
      </c>
      <c r="T46" t="s">
        <v>773</v>
      </c>
      <c r="U46" t="s">
        <v>23</v>
      </c>
      <c r="V46" t="s">
        <v>86</v>
      </c>
      <c r="W46" s="104">
        <v>0.42349537037037038</v>
      </c>
      <c r="X46">
        <v>1</v>
      </c>
      <c r="AC46">
        <v>1</v>
      </c>
      <c r="AE46" t="s">
        <v>116</v>
      </c>
      <c r="AI46">
        <v>44</v>
      </c>
      <c r="AJ46" t="s">
        <v>443</v>
      </c>
      <c r="AK46" t="s">
        <v>23</v>
      </c>
      <c r="AL46" t="s">
        <v>86</v>
      </c>
      <c r="AM46" s="104">
        <v>0.79287037037037045</v>
      </c>
      <c r="AP46">
        <v>1</v>
      </c>
      <c r="AR46">
        <v>1</v>
      </c>
      <c r="AU46" t="s">
        <v>74</v>
      </c>
      <c r="BZ46" s="98">
        <v>44125</v>
      </c>
      <c r="CA46" t="s">
        <v>109</v>
      </c>
      <c r="CB46" t="s">
        <v>790</v>
      </c>
      <c r="CC46" t="s">
        <v>23</v>
      </c>
      <c r="CD46" t="s">
        <v>86</v>
      </c>
      <c r="CE46" s="148">
        <v>0.65903935185185192</v>
      </c>
      <c r="CG46">
        <v>1</v>
      </c>
      <c r="CI46">
        <v>1</v>
      </c>
      <c r="CM46" t="s">
        <v>74</v>
      </c>
      <c r="DB46" s="98"/>
      <c r="DF46" s="149">
        <v>43696</v>
      </c>
      <c r="DG46" t="s">
        <v>102</v>
      </c>
      <c r="DH46" t="s">
        <v>844</v>
      </c>
      <c r="DI46" t="s">
        <v>23</v>
      </c>
      <c r="DJ46" t="s">
        <v>86</v>
      </c>
      <c r="DK46" s="148">
        <v>0.35174768518518523</v>
      </c>
      <c r="DL46">
        <v>1</v>
      </c>
      <c r="DP46">
        <v>1</v>
      </c>
      <c r="DS46" t="s">
        <v>116</v>
      </c>
    </row>
    <row r="47" spans="1:123">
      <c r="A47" s="108">
        <v>45</v>
      </c>
      <c r="B47" s="98">
        <v>44125</v>
      </c>
      <c r="C47" t="s">
        <v>110</v>
      </c>
      <c r="D47" t="s">
        <v>801</v>
      </c>
      <c r="E47" t="s">
        <v>23</v>
      </c>
      <c r="F47" t="s">
        <v>86</v>
      </c>
      <c r="G47" s="148">
        <v>0.69506944444444441</v>
      </c>
      <c r="I47">
        <v>1</v>
      </c>
      <c r="K47">
        <v>1</v>
      </c>
      <c r="O47" t="s">
        <v>74</v>
      </c>
      <c r="S47">
        <v>45</v>
      </c>
      <c r="T47" t="s">
        <v>783</v>
      </c>
      <c r="U47" t="s">
        <v>23</v>
      </c>
      <c r="V47" t="s">
        <v>86</v>
      </c>
      <c r="W47" s="104">
        <v>0.51070601851851849</v>
      </c>
      <c r="Y47">
        <v>1</v>
      </c>
      <c r="AC47">
        <v>1</v>
      </c>
      <c r="AE47" t="s">
        <v>116</v>
      </c>
      <c r="AI47">
        <v>45</v>
      </c>
      <c r="AJ47" t="s">
        <v>346</v>
      </c>
      <c r="AM47" s="104">
        <v>0.61814814814814811</v>
      </c>
      <c r="AO47">
        <v>1</v>
      </c>
      <c r="AR47">
        <v>1</v>
      </c>
      <c r="AU47" t="s">
        <v>1</v>
      </c>
      <c r="BZ47" s="98">
        <v>44125</v>
      </c>
      <c r="CA47" t="s">
        <v>110</v>
      </c>
      <c r="CB47" t="s">
        <v>801</v>
      </c>
      <c r="CC47" t="s">
        <v>23</v>
      </c>
      <c r="CD47" t="s">
        <v>86</v>
      </c>
      <c r="CE47" s="148">
        <v>0.69506944444444441</v>
      </c>
      <c r="CG47">
        <v>1</v>
      </c>
      <c r="CI47">
        <v>1</v>
      </c>
      <c r="CM47" t="s">
        <v>74</v>
      </c>
      <c r="DB47" s="98"/>
      <c r="DF47" s="149">
        <v>43696</v>
      </c>
      <c r="DG47" t="s">
        <v>102</v>
      </c>
      <c r="DH47" t="s">
        <v>844</v>
      </c>
      <c r="DI47" t="s">
        <v>23</v>
      </c>
      <c r="DJ47" t="s">
        <v>86</v>
      </c>
      <c r="DK47" s="148">
        <v>0.35211805555555559</v>
      </c>
      <c r="DL47">
        <v>1</v>
      </c>
      <c r="DO47">
        <v>1</v>
      </c>
      <c r="DS47" t="s">
        <v>74</v>
      </c>
    </row>
    <row r="48" spans="1:123">
      <c r="A48" s="108">
        <v>46</v>
      </c>
      <c r="B48" s="98">
        <v>44125</v>
      </c>
      <c r="C48" t="s">
        <v>99</v>
      </c>
      <c r="D48" t="s">
        <v>793</v>
      </c>
      <c r="E48" t="s">
        <v>82</v>
      </c>
      <c r="F48" t="s">
        <v>85</v>
      </c>
      <c r="G48" s="148">
        <v>0.72151620370370362</v>
      </c>
      <c r="I48">
        <v>1</v>
      </c>
      <c r="L48">
        <v>1</v>
      </c>
      <c r="O48" t="s">
        <v>74</v>
      </c>
      <c r="S48">
        <v>46</v>
      </c>
      <c r="T48" t="s">
        <v>323</v>
      </c>
      <c r="U48" t="s">
        <v>82</v>
      </c>
      <c r="V48" t="s">
        <v>85</v>
      </c>
      <c r="W48" s="104">
        <v>0.68135416666666659</v>
      </c>
      <c r="Y48">
        <v>1</v>
      </c>
      <c r="AA48">
        <v>1</v>
      </c>
      <c r="AE48" t="s">
        <v>74</v>
      </c>
      <c r="AI48">
        <v>46</v>
      </c>
      <c r="AJ48" t="s">
        <v>292</v>
      </c>
      <c r="AK48" t="s">
        <v>23</v>
      </c>
      <c r="AL48" t="s">
        <v>86</v>
      </c>
      <c r="AM48" s="104">
        <v>0.43321759259259257</v>
      </c>
      <c r="AN48">
        <v>1</v>
      </c>
      <c r="AQ48">
        <v>1</v>
      </c>
      <c r="AU48" t="s">
        <v>74</v>
      </c>
      <c r="BZ48" s="98">
        <v>44125</v>
      </c>
      <c r="CA48" t="s">
        <v>99</v>
      </c>
      <c r="CB48" t="s">
        <v>793</v>
      </c>
      <c r="CC48" t="s">
        <v>82</v>
      </c>
      <c r="CD48" t="s">
        <v>85</v>
      </c>
      <c r="CE48" s="148">
        <v>0.72151620370370362</v>
      </c>
      <c r="CG48">
        <v>1</v>
      </c>
      <c r="CJ48">
        <v>1</v>
      </c>
      <c r="CM48" t="s">
        <v>74</v>
      </c>
      <c r="DB48" s="98"/>
      <c r="DF48" s="149">
        <v>43696</v>
      </c>
      <c r="DG48" t="s">
        <v>102</v>
      </c>
      <c r="DH48" t="s">
        <v>405</v>
      </c>
      <c r="DI48" t="s">
        <v>23</v>
      </c>
      <c r="DJ48" t="s">
        <v>86</v>
      </c>
      <c r="DK48" s="148">
        <v>0.35322916666666665</v>
      </c>
      <c r="DL48">
        <v>1</v>
      </c>
      <c r="DP48">
        <v>1</v>
      </c>
      <c r="DS48" t="s">
        <v>74</v>
      </c>
    </row>
    <row r="49" spans="1:123">
      <c r="A49" s="108">
        <v>47</v>
      </c>
      <c r="B49" s="98">
        <v>44125</v>
      </c>
      <c r="C49" t="s">
        <v>109</v>
      </c>
      <c r="D49" t="s">
        <v>570</v>
      </c>
      <c r="E49" t="s">
        <v>23</v>
      </c>
      <c r="F49" t="s">
        <v>86</v>
      </c>
      <c r="G49" s="148">
        <v>0.74686342592592592</v>
      </c>
      <c r="I49">
        <v>1</v>
      </c>
      <c r="K49">
        <v>1</v>
      </c>
      <c r="O49" t="s">
        <v>74</v>
      </c>
      <c r="S49">
        <v>47</v>
      </c>
      <c r="T49" t="s">
        <v>323</v>
      </c>
      <c r="U49" t="s">
        <v>82</v>
      </c>
      <c r="V49" t="s">
        <v>85</v>
      </c>
      <c r="W49" s="104">
        <v>0.71552083333333327</v>
      </c>
      <c r="Y49">
        <v>1</v>
      </c>
      <c r="AA49">
        <v>1</v>
      </c>
      <c r="AE49" t="s">
        <v>74</v>
      </c>
      <c r="AI49">
        <v>47</v>
      </c>
      <c r="AJ49" t="s">
        <v>292</v>
      </c>
      <c r="AK49" t="s">
        <v>23</v>
      </c>
      <c r="AL49" t="s">
        <v>86</v>
      </c>
      <c r="AM49" s="104">
        <v>0.7457407407407407</v>
      </c>
      <c r="AO49">
        <v>1</v>
      </c>
      <c r="AQ49">
        <v>1</v>
      </c>
      <c r="AT49" t="s">
        <v>293</v>
      </c>
      <c r="AU49" t="s">
        <v>74</v>
      </c>
      <c r="BZ49" s="98">
        <v>44125</v>
      </c>
      <c r="CA49" t="s">
        <v>109</v>
      </c>
      <c r="CB49" t="s">
        <v>570</v>
      </c>
      <c r="CC49" t="s">
        <v>23</v>
      </c>
      <c r="CD49" t="s">
        <v>86</v>
      </c>
      <c r="CE49" s="148">
        <v>0.74686342592592592</v>
      </c>
      <c r="CG49">
        <v>1</v>
      </c>
      <c r="CI49">
        <v>1</v>
      </c>
      <c r="CM49" t="s">
        <v>74</v>
      </c>
      <c r="DF49" s="149">
        <v>43696</v>
      </c>
      <c r="DG49" t="s">
        <v>102</v>
      </c>
      <c r="DH49" t="s">
        <v>568</v>
      </c>
      <c r="DI49" t="s">
        <v>23</v>
      </c>
      <c r="DJ49" t="s">
        <v>86</v>
      </c>
      <c r="DK49" s="148">
        <v>0.35358796296296297</v>
      </c>
      <c r="DL49">
        <v>1</v>
      </c>
      <c r="DP49">
        <v>1</v>
      </c>
      <c r="DS49" t="s">
        <v>74</v>
      </c>
    </row>
    <row r="50" spans="1:123">
      <c r="A50" s="108">
        <v>48</v>
      </c>
      <c r="B50" s="98">
        <v>44125</v>
      </c>
      <c r="C50" t="s">
        <v>26</v>
      </c>
      <c r="D50" t="s">
        <v>913</v>
      </c>
      <c r="E50" t="s">
        <v>21</v>
      </c>
      <c r="F50" t="s">
        <v>115</v>
      </c>
      <c r="G50" s="148">
        <v>0.74709490740740747</v>
      </c>
      <c r="I50">
        <v>1</v>
      </c>
      <c r="K50">
        <v>1</v>
      </c>
      <c r="O50" t="s">
        <v>74</v>
      </c>
      <c r="S50">
        <v>48</v>
      </c>
      <c r="T50" t="s">
        <v>159</v>
      </c>
      <c r="U50" t="s">
        <v>23</v>
      </c>
      <c r="V50" t="s">
        <v>86</v>
      </c>
      <c r="W50" s="104">
        <v>0.13497685185185185</v>
      </c>
      <c r="X50">
        <v>1</v>
      </c>
      <c r="AA50">
        <v>1</v>
      </c>
      <c r="AE50" t="s">
        <v>74</v>
      </c>
      <c r="AI50">
        <v>48</v>
      </c>
      <c r="AJ50" t="s">
        <v>243</v>
      </c>
      <c r="AK50" t="s">
        <v>23</v>
      </c>
      <c r="AL50" t="s">
        <v>86</v>
      </c>
      <c r="AM50" s="104">
        <v>0.47332175925925929</v>
      </c>
      <c r="AN50">
        <v>1</v>
      </c>
      <c r="AR50">
        <v>1</v>
      </c>
      <c r="AU50" t="s">
        <v>74</v>
      </c>
      <c r="BZ50" s="98">
        <v>44125</v>
      </c>
      <c r="CA50" t="s">
        <v>26</v>
      </c>
      <c r="CB50" t="s">
        <v>913</v>
      </c>
      <c r="CC50" t="s">
        <v>21</v>
      </c>
      <c r="CD50" t="s">
        <v>115</v>
      </c>
      <c r="CE50" s="148">
        <v>0.74709490740740747</v>
      </c>
      <c r="CG50">
        <v>1</v>
      </c>
      <c r="CI50">
        <v>1</v>
      </c>
      <c r="CM50" t="s">
        <v>74</v>
      </c>
      <c r="DF50" s="149">
        <v>43696</v>
      </c>
      <c r="DG50" t="s">
        <v>102</v>
      </c>
      <c r="DH50" t="s">
        <v>844</v>
      </c>
      <c r="DI50" t="s">
        <v>23</v>
      </c>
      <c r="DJ50" t="s">
        <v>86</v>
      </c>
      <c r="DK50" s="148">
        <v>0.3997337962962963</v>
      </c>
      <c r="DL50">
        <v>1</v>
      </c>
      <c r="DO50">
        <v>1</v>
      </c>
      <c r="DS50" t="s">
        <v>74</v>
      </c>
    </row>
    <row r="51" spans="1:123">
      <c r="A51" s="108">
        <v>49</v>
      </c>
      <c r="B51" s="98">
        <v>44125</v>
      </c>
      <c r="C51" t="s">
        <v>99</v>
      </c>
      <c r="D51" t="s">
        <v>120</v>
      </c>
      <c r="E51" t="s">
        <v>82</v>
      </c>
      <c r="F51" t="s">
        <v>85</v>
      </c>
      <c r="G51" s="148">
        <v>0.76688657407407401</v>
      </c>
      <c r="J51">
        <v>1</v>
      </c>
      <c r="L51">
        <v>1</v>
      </c>
      <c r="O51" t="s">
        <v>74</v>
      </c>
      <c r="S51">
        <v>49</v>
      </c>
      <c r="T51" t="s">
        <v>648</v>
      </c>
      <c r="U51" t="s">
        <v>21</v>
      </c>
      <c r="V51" t="s">
        <v>115</v>
      </c>
      <c r="W51" s="104">
        <v>0.74447916666666669</v>
      </c>
      <c r="Y51">
        <v>1</v>
      </c>
      <c r="AA51">
        <v>1</v>
      </c>
      <c r="AE51" t="s">
        <v>74</v>
      </c>
      <c r="AI51">
        <v>49</v>
      </c>
      <c r="AJ51" t="s">
        <v>859</v>
      </c>
      <c r="AK51" t="s">
        <v>23</v>
      </c>
      <c r="AL51" t="s">
        <v>86</v>
      </c>
      <c r="AM51" s="104">
        <v>0.61812500000000004</v>
      </c>
      <c r="AO51">
        <v>1</v>
      </c>
      <c r="AQ51">
        <v>1</v>
      </c>
      <c r="AU51" t="s">
        <v>74</v>
      </c>
      <c r="BZ51" s="98">
        <v>44125</v>
      </c>
      <c r="CA51" t="s">
        <v>99</v>
      </c>
      <c r="CB51" t="s">
        <v>120</v>
      </c>
      <c r="CC51" t="s">
        <v>82</v>
      </c>
      <c r="CD51" t="s">
        <v>85</v>
      </c>
      <c r="CE51" s="148">
        <v>0.76688657407407401</v>
      </c>
      <c r="CH51">
        <v>1</v>
      </c>
      <c r="CJ51">
        <v>1</v>
      </c>
      <c r="CM51" t="s">
        <v>74</v>
      </c>
      <c r="DF51" s="149">
        <v>43696</v>
      </c>
      <c r="DG51" t="s">
        <v>102</v>
      </c>
      <c r="DH51" t="s">
        <v>844</v>
      </c>
      <c r="DI51" t="s">
        <v>23</v>
      </c>
      <c r="DJ51" t="s">
        <v>86</v>
      </c>
      <c r="DK51" s="148">
        <v>0.48274305555555558</v>
      </c>
      <c r="DL51">
        <v>1</v>
      </c>
      <c r="DO51">
        <v>1</v>
      </c>
      <c r="DP51">
        <v>1</v>
      </c>
      <c r="DS51" t="s">
        <v>74</v>
      </c>
    </row>
    <row r="52" spans="1:123">
      <c r="A52" s="108">
        <v>50</v>
      </c>
      <c r="B52" s="98">
        <v>44126</v>
      </c>
      <c r="C52" t="s">
        <v>103</v>
      </c>
      <c r="D52" t="s">
        <v>889</v>
      </c>
      <c r="E52" t="s">
        <v>23</v>
      </c>
      <c r="F52" t="s">
        <v>86</v>
      </c>
      <c r="G52" s="148">
        <v>0.35372685185185188</v>
      </c>
      <c r="H52">
        <v>1</v>
      </c>
      <c r="K52">
        <v>1</v>
      </c>
      <c r="O52" t="s">
        <v>116</v>
      </c>
      <c r="S52">
        <v>50</v>
      </c>
      <c r="T52" t="s">
        <v>540</v>
      </c>
      <c r="U52" t="s">
        <v>21</v>
      </c>
      <c r="V52" t="s">
        <v>115</v>
      </c>
      <c r="W52" s="104">
        <v>0.7388541666666667</v>
      </c>
      <c r="Y52">
        <v>1</v>
      </c>
      <c r="AA52">
        <v>1</v>
      </c>
      <c r="AE52" t="s">
        <v>74</v>
      </c>
      <c r="AI52">
        <v>50</v>
      </c>
      <c r="AJ52" t="s">
        <v>142</v>
      </c>
      <c r="AK52" t="s">
        <v>23</v>
      </c>
      <c r="AL52" t="s">
        <v>86</v>
      </c>
      <c r="AM52" s="104">
        <v>0.86706018518518524</v>
      </c>
      <c r="AP52">
        <v>1</v>
      </c>
      <c r="AR52">
        <v>1</v>
      </c>
      <c r="AU52" t="s">
        <v>74</v>
      </c>
      <c r="BZ52" s="98">
        <v>44126</v>
      </c>
      <c r="CA52" t="s">
        <v>103</v>
      </c>
      <c r="CB52" t="s">
        <v>889</v>
      </c>
      <c r="CC52" t="s">
        <v>23</v>
      </c>
      <c r="CD52" t="s">
        <v>86</v>
      </c>
      <c r="CE52" s="148">
        <v>0.35372685185185188</v>
      </c>
      <c r="CF52">
        <v>1</v>
      </c>
      <c r="CI52">
        <v>1</v>
      </c>
      <c r="CM52" t="s">
        <v>116</v>
      </c>
      <c r="DF52" s="149">
        <v>43696</v>
      </c>
      <c r="DG52" t="s">
        <v>102</v>
      </c>
      <c r="DH52" t="s">
        <v>844</v>
      </c>
      <c r="DI52" t="s">
        <v>23</v>
      </c>
      <c r="DJ52" t="s">
        <v>86</v>
      </c>
      <c r="DK52" s="148">
        <v>0.48295138888888894</v>
      </c>
      <c r="DL52">
        <v>1</v>
      </c>
      <c r="DO52">
        <v>1</v>
      </c>
      <c r="DS52" t="s">
        <v>74</v>
      </c>
    </row>
    <row r="53" spans="1:123">
      <c r="A53" s="108">
        <v>51</v>
      </c>
      <c r="B53" s="98">
        <v>44126</v>
      </c>
      <c r="C53" t="s">
        <v>103</v>
      </c>
      <c r="D53" t="s">
        <v>222</v>
      </c>
      <c r="E53" t="s">
        <v>23</v>
      </c>
      <c r="F53" t="s">
        <v>86</v>
      </c>
      <c r="G53" s="148">
        <v>0.35399305555555555</v>
      </c>
      <c r="H53">
        <v>1</v>
      </c>
      <c r="K53">
        <v>1</v>
      </c>
      <c r="O53" t="s">
        <v>116</v>
      </c>
      <c r="S53">
        <v>51</v>
      </c>
      <c r="T53" t="s">
        <v>675</v>
      </c>
      <c r="U53" t="s">
        <v>21</v>
      </c>
      <c r="V53" t="s">
        <v>115</v>
      </c>
      <c r="W53" s="104">
        <v>0.73162037037037031</v>
      </c>
      <c r="Y53">
        <v>1</v>
      </c>
      <c r="AA53">
        <v>1</v>
      </c>
      <c r="AE53" t="s">
        <v>74</v>
      </c>
      <c r="AI53">
        <v>51</v>
      </c>
      <c r="AJ53" t="s">
        <v>603</v>
      </c>
      <c r="AK53" t="s">
        <v>22</v>
      </c>
      <c r="AL53" t="s">
        <v>87</v>
      </c>
      <c r="AM53" s="104">
        <v>0.58596064814814819</v>
      </c>
      <c r="AO53">
        <v>1</v>
      </c>
      <c r="AR53">
        <v>1</v>
      </c>
      <c r="AU53" t="s">
        <v>74</v>
      </c>
      <c r="BZ53" s="98">
        <v>44126</v>
      </c>
      <c r="CA53" t="s">
        <v>103</v>
      </c>
      <c r="CB53" t="s">
        <v>222</v>
      </c>
      <c r="CC53" t="s">
        <v>23</v>
      </c>
      <c r="CD53" t="s">
        <v>86</v>
      </c>
      <c r="CE53" s="148">
        <v>0.35399305555555555</v>
      </c>
      <c r="CF53">
        <v>1</v>
      </c>
      <c r="CI53">
        <v>1</v>
      </c>
      <c r="CM53" t="s">
        <v>116</v>
      </c>
      <c r="DF53" s="149">
        <v>43697</v>
      </c>
      <c r="DG53" t="s">
        <v>102</v>
      </c>
      <c r="DH53" t="s">
        <v>290</v>
      </c>
      <c r="DI53" t="s">
        <v>23</v>
      </c>
      <c r="DJ53" t="s">
        <v>86</v>
      </c>
      <c r="DK53" s="148">
        <v>0.50953703703703701</v>
      </c>
      <c r="DM53">
        <v>1</v>
      </c>
      <c r="DO53">
        <v>1</v>
      </c>
      <c r="DP53">
        <v>1</v>
      </c>
      <c r="DS53" t="s">
        <v>74</v>
      </c>
    </row>
    <row r="54" spans="1:123">
      <c r="A54" s="108">
        <v>52</v>
      </c>
      <c r="B54" s="98">
        <v>44126</v>
      </c>
      <c r="C54" t="s">
        <v>103</v>
      </c>
      <c r="D54" t="s">
        <v>426</v>
      </c>
      <c r="E54" t="s">
        <v>23</v>
      </c>
      <c r="F54" t="s">
        <v>86</v>
      </c>
      <c r="G54" s="148">
        <v>0.35421296296296295</v>
      </c>
      <c r="H54">
        <v>1</v>
      </c>
      <c r="K54">
        <v>1</v>
      </c>
      <c r="O54" t="s">
        <v>116</v>
      </c>
      <c r="S54">
        <v>52</v>
      </c>
      <c r="T54" t="s">
        <v>262</v>
      </c>
      <c r="U54" t="s">
        <v>23</v>
      </c>
      <c r="V54" t="s">
        <v>86</v>
      </c>
      <c r="W54" s="104">
        <v>0.830011574074074</v>
      </c>
      <c r="Z54">
        <v>1</v>
      </c>
      <c r="AB54">
        <v>1</v>
      </c>
      <c r="AE54" t="s">
        <v>74</v>
      </c>
      <c r="AI54">
        <v>52</v>
      </c>
      <c r="AJ54" t="s">
        <v>579</v>
      </c>
      <c r="AK54" t="s">
        <v>22</v>
      </c>
      <c r="AL54" t="s">
        <v>87</v>
      </c>
      <c r="AM54" s="104">
        <v>0.34976851851851848</v>
      </c>
      <c r="AN54">
        <v>1</v>
      </c>
      <c r="AR54">
        <v>1</v>
      </c>
      <c r="AU54" t="s">
        <v>74</v>
      </c>
      <c r="BZ54" s="98">
        <v>44126</v>
      </c>
      <c r="CA54" t="s">
        <v>103</v>
      </c>
      <c r="CB54" t="s">
        <v>426</v>
      </c>
      <c r="CC54" t="s">
        <v>23</v>
      </c>
      <c r="CD54" t="s">
        <v>86</v>
      </c>
      <c r="CE54" s="148">
        <v>0.35421296296296295</v>
      </c>
      <c r="CF54">
        <v>1</v>
      </c>
      <c r="CI54">
        <v>1</v>
      </c>
      <c r="CM54" t="s">
        <v>116</v>
      </c>
      <c r="DF54" s="149">
        <v>43698</v>
      </c>
      <c r="DG54" t="s">
        <v>102</v>
      </c>
      <c r="DH54" t="s">
        <v>844</v>
      </c>
      <c r="DI54" t="s">
        <v>23</v>
      </c>
      <c r="DJ54" t="s">
        <v>86</v>
      </c>
      <c r="DK54" s="148">
        <v>0.39910879629629631</v>
      </c>
      <c r="DL54">
        <v>1</v>
      </c>
      <c r="DO54">
        <v>1</v>
      </c>
      <c r="DS54" t="s">
        <v>74</v>
      </c>
    </row>
    <row r="55" spans="1:123">
      <c r="A55" s="108">
        <v>53</v>
      </c>
      <c r="B55" s="98">
        <v>44126</v>
      </c>
      <c r="C55" t="s">
        <v>103</v>
      </c>
      <c r="D55" t="s">
        <v>322</v>
      </c>
      <c r="E55" t="s">
        <v>23</v>
      </c>
      <c r="F55" t="s">
        <v>86</v>
      </c>
      <c r="G55" s="148">
        <v>0.35437500000000005</v>
      </c>
      <c r="H55">
        <v>1</v>
      </c>
      <c r="K55">
        <v>1</v>
      </c>
      <c r="O55" t="s">
        <v>116</v>
      </c>
      <c r="S55">
        <v>53</v>
      </c>
      <c r="T55" t="s">
        <v>117</v>
      </c>
      <c r="W55" s="104">
        <v>0.59281249999999996</v>
      </c>
      <c r="Y55">
        <v>1</v>
      </c>
      <c r="AE55" t="s">
        <v>0</v>
      </c>
      <c r="AF55">
        <v>1039904</v>
      </c>
      <c r="AI55">
        <v>53</v>
      </c>
      <c r="AJ55" t="s">
        <v>676</v>
      </c>
      <c r="AK55" t="s">
        <v>21</v>
      </c>
      <c r="AL55" t="s">
        <v>115</v>
      </c>
      <c r="AM55" s="104">
        <v>0.74050925925925926</v>
      </c>
      <c r="AO55">
        <v>1</v>
      </c>
      <c r="AQ55">
        <v>1</v>
      </c>
      <c r="AU55" t="s">
        <v>74</v>
      </c>
      <c r="BZ55" s="98">
        <v>44126</v>
      </c>
      <c r="CA55" t="s">
        <v>103</v>
      </c>
      <c r="CB55" t="s">
        <v>322</v>
      </c>
      <c r="CC55" t="s">
        <v>23</v>
      </c>
      <c r="CD55" t="s">
        <v>86</v>
      </c>
      <c r="CE55" s="148">
        <v>0.35437500000000005</v>
      </c>
      <c r="CF55">
        <v>1</v>
      </c>
      <c r="CI55">
        <v>1</v>
      </c>
      <c r="CM55" t="s">
        <v>116</v>
      </c>
      <c r="DF55" s="149">
        <v>43698</v>
      </c>
      <c r="DG55" t="s">
        <v>102</v>
      </c>
      <c r="DH55" t="s">
        <v>376</v>
      </c>
      <c r="DI55" t="s">
        <v>23</v>
      </c>
      <c r="DJ55" t="s">
        <v>86</v>
      </c>
      <c r="DK55" s="148">
        <v>0.48719907407407409</v>
      </c>
      <c r="DL55">
        <v>1</v>
      </c>
      <c r="DP55">
        <v>1</v>
      </c>
      <c r="DS55" t="s">
        <v>74</v>
      </c>
    </row>
    <row r="56" spans="1:123">
      <c r="A56" s="108">
        <v>54</v>
      </c>
      <c r="B56" s="98">
        <v>44126</v>
      </c>
      <c r="C56" t="s">
        <v>103</v>
      </c>
      <c r="D56" t="s">
        <v>778</v>
      </c>
      <c r="E56" t="s">
        <v>23</v>
      </c>
      <c r="F56" t="s">
        <v>86</v>
      </c>
      <c r="G56" s="148">
        <v>0.35456018518518517</v>
      </c>
      <c r="H56">
        <v>1</v>
      </c>
      <c r="K56">
        <v>1</v>
      </c>
      <c r="O56" t="s">
        <v>116</v>
      </c>
      <c r="S56">
        <v>54</v>
      </c>
      <c r="T56" t="s">
        <v>583</v>
      </c>
      <c r="U56" t="s">
        <v>22</v>
      </c>
      <c r="V56" t="s">
        <v>87</v>
      </c>
      <c r="W56" s="104">
        <v>0.4305208333333333</v>
      </c>
      <c r="X56">
        <v>1</v>
      </c>
      <c r="AA56">
        <v>1</v>
      </c>
      <c r="AE56" t="s">
        <v>74</v>
      </c>
      <c r="AI56">
        <v>54</v>
      </c>
      <c r="AJ56" t="s">
        <v>296</v>
      </c>
      <c r="AM56" s="104">
        <v>0.74449074074074073</v>
      </c>
      <c r="AO56">
        <v>1</v>
      </c>
      <c r="AQ56">
        <v>1</v>
      </c>
      <c r="AU56" t="s">
        <v>1</v>
      </c>
      <c r="BZ56" s="98">
        <v>44126</v>
      </c>
      <c r="CA56" t="s">
        <v>103</v>
      </c>
      <c r="CB56" t="s">
        <v>778</v>
      </c>
      <c r="CC56" t="s">
        <v>23</v>
      </c>
      <c r="CD56" t="s">
        <v>86</v>
      </c>
      <c r="CE56" s="148">
        <v>0.35456018518518517</v>
      </c>
      <c r="CF56">
        <v>1</v>
      </c>
      <c r="CI56">
        <v>1</v>
      </c>
      <c r="CM56" t="s">
        <v>116</v>
      </c>
      <c r="DF56" s="149">
        <v>43700</v>
      </c>
      <c r="DG56" t="s">
        <v>102</v>
      </c>
      <c r="DH56" t="s">
        <v>844</v>
      </c>
      <c r="DI56" t="s">
        <v>23</v>
      </c>
      <c r="DJ56" t="s">
        <v>86</v>
      </c>
      <c r="DK56" s="148">
        <v>0.40033564814814815</v>
      </c>
      <c r="DL56">
        <v>1</v>
      </c>
      <c r="DO56">
        <v>1</v>
      </c>
      <c r="DS56" t="s">
        <v>74</v>
      </c>
    </row>
    <row r="57" spans="1:123">
      <c r="A57" s="108">
        <v>55</v>
      </c>
      <c r="B57" s="98">
        <v>44126</v>
      </c>
      <c r="C57" t="s">
        <v>103</v>
      </c>
      <c r="D57" t="s">
        <v>410</v>
      </c>
      <c r="E57" t="s">
        <v>23</v>
      </c>
      <c r="F57" t="s">
        <v>86</v>
      </c>
      <c r="G57" s="148">
        <v>0.35494212962962962</v>
      </c>
      <c r="H57">
        <v>1</v>
      </c>
      <c r="K57">
        <v>1</v>
      </c>
      <c r="O57" t="s">
        <v>116</v>
      </c>
      <c r="S57">
        <v>55</v>
      </c>
      <c r="T57" t="s">
        <v>583</v>
      </c>
      <c r="U57" t="s">
        <v>22</v>
      </c>
      <c r="V57" t="s">
        <v>87</v>
      </c>
      <c r="W57" s="104">
        <v>0.35238425925925926</v>
      </c>
      <c r="X57">
        <v>1</v>
      </c>
      <c r="AA57">
        <v>1</v>
      </c>
      <c r="AE57" t="s">
        <v>74</v>
      </c>
      <c r="AI57">
        <v>55</v>
      </c>
      <c r="AJ57" t="s">
        <v>1488</v>
      </c>
      <c r="AK57" t="s">
        <v>23</v>
      </c>
      <c r="AL57" t="s">
        <v>86</v>
      </c>
      <c r="AM57" s="104">
        <v>0.59594907407407405</v>
      </c>
      <c r="AO57">
        <v>1</v>
      </c>
      <c r="AQ57">
        <v>1</v>
      </c>
      <c r="AU57" t="s">
        <v>116</v>
      </c>
      <c r="BZ57" s="98">
        <v>44126</v>
      </c>
      <c r="CA57" t="s">
        <v>103</v>
      </c>
      <c r="CB57" t="s">
        <v>410</v>
      </c>
      <c r="CC57" t="s">
        <v>23</v>
      </c>
      <c r="CD57" t="s">
        <v>86</v>
      </c>
      <c r="CE57" s="148">
        <v>0.35494212962962962</v>
      </c>
      <c r="CF57">
        <v>1</v>
      </c>
      <c r="CI57">
        <v>1</v>
      </c>
      <c r="CM57" t="s">
        <v>116</v>
      </c>
      <c r="DF57" s="149">
        <v>43703</v>
      </c>
      <c r="DG57" t="s">
        <v>102</v>
      </c>
      <c r="DH57" t="s">
        <v>404</v>
      </c>
      <c r="DI57" t="s">
        <v>23</v>
      </c>
      <c r="DJ57" t="s">
        <v>86</v>
      </c>
      <c r="DK57" s="148">
        <v>0.36343750000000002</v>
      </c>
      <c r="DL57">
        <v>1</v>
      </c>
      <c r="DO57">
        <v>1</v>
      </c>
      <c r="DS57" t="s">
        <v>116</v>
      </c>
    </row>
    <row r="58" spans="1:123">
      <c r="A58" s="108">
        <v>56</v>
      </c>
      <c r="B58" s="98">
        <v>44126</v>
      </c>
      <c r="C58" t="s">
        <v>103</v>
      </c>
      <c r="D58" t="s">
        <v>337</v>
      </c>
      <c r="E58" t="s">
        <v>23</v>
      </c>
      <c r="F58" t="s">
        <v>86</v>
      </c>
      <c r="G58" s="148">
        <v>0.35519675925925925</v>
      </c>
      <c r="H58">
        <v>1</v>
      </c>
      <c r="K58">
        <v>1</v>
      </c>
      <c r="O58" t="s">
        <v>116</v>
      </c>
      <c r="S58">
        <v>56</v>
      </c>
      <c r="T58" t="s">
        <v>589</v>
      </c>
      <c r="U58" t="s">
        <v>22</v>
      </c>
      <c r="V58" t="s">
        <v>87</v>
      </c>
      <c r="W58" s="104">
        <v>0.35471064814814812</v>
      </c>
      <c r="X58">
        <v>1</v>
      </c>
      <c r="AB58">
        <v>1</v>
      </c>
      <c r="AE58" t="s">
        <v>74</v>
      </c>
      <c r="AI58">
        <v>56</v>
      </c>
      <c r="AJ58" t="s">
        <v>601</v>
      </c>
      <c r="AK58" t="s">
        <v>22</v>
      </c>
      <c r="AL58" t="s">
        <v>87</v>
      </c>
      <c r="AM58" s="104">
        <v>0.5852546296296296</v>
      </c>
      <c r="AO58">
        <v>1</v>
      </c>
      <c r="AQ58">
        <v>1</v>
      </c>
      <c r="AR58">
        <v>1</v>
      </c>
      <c r="AU58" t="s">
        <v>74</v>
      </c>
      <c r="BZ58" s="98">
        <v>44126</v>
      </c>
      <c r="CA58" t="s">
        <v>103</v>
      </c>
      <c r="CB58" t="s">
        <v>337</v>
      </c>
      <c r="CC58" t="s">
        <v>23</v>
      </c>
      <c r="CD58" t="s">
        <v>86</v>
      </c>
      <c r="CE58" s="148">
        <v>0.35519675925925925</v>
      </c>
      <c r="CF58">
        <v>1</v>
      </c>
      <c r="CI58">
        <v>1</v>
      </c>
      <c r="CM58" t="s">
        <v>116</v>
      </c>
      <c r="DF58" s="149">
        <v>43703</v>
      </c>
      <c r="DG58" t="s">
        <v>102</v>
      </c>
      <c r="DH58" t="s">
        <v>200</v>
      </c>
      <c r="DI58" t="s">
        <v>23</v>
      </c>
      <c r="DJ58" t="s">
        <v>86</v>
      </c>
      <c r="DK58" s="148">
        <v>0.36387731481481483</v>
      </c>
      <c r="DL58">
        <v>1</v>
      </c>
      <c r="DO58">
        <v>1</v>
      </c>
      <c r="DS58" t="s">
        <v>74</v>
      </c>
    </row>
    <row r="59" spans="1:123">
      <c r="A59" s="108">
        <v>57</v>
      </c>
      <c r="B59" s="98">
        <v>44126</v>
      </c>
      <c r="C59" t="s">
        <v>103</v>
      </c>
      <c r="D59" t="s">
        <v>428</v>
      </c>
      <c r="E59" t="s">
        <v>23</v>
      </c>
      <c r="F59" t="s">
        <v>86</v>
      </c>
      <c r="G59" s="148">
        <v>0.35538194444444443</v>
      </c>
      <c r="H59">
        <v>1</v>
      </c>
      <c r="K59">
        <v>1</v>
      </c>
      <c r="O59" t="s">
        <v>116</v>
      </c>
      <c r="S59">
        <v>57</v>
      </c>
      <c r="T59" t="s">
        <v>275</v>
      </c>
      <c r="U59" t="s">
        <v>23</v>
      </c>
      <c r="V59" t="s">
        <v>86</v>
      </c>
      <c r="W59" s="104">
        <v>0.47734953703703703</v>
      </c>
      <c r="X59">
        <v>1</v>
      </c>
      <c r="AB59">
        <v>1</v>
      </c>
      <c r="AE59" t="s">
        <v>74</v>
      </c>
      <c r="AI59">
        <v>57</v>
      </c>
      <c r="AJ59" t="s">
        <v>320</v>
      </c>
      <c r="AK59" t="s">
        <v>23</v>
      </c>
      <c r="AL59" t="s">
        <v>86</v>
      </c>
      <c r="AM59" s="104">
        <v>0.51800925925925922</v>
      </c>
      <c r="AO59">
        <v>1</v>
      </c>
      <c r="AQ59">
        <v>1</v>
      </c>
      <c r="AU59" t="s">
        <v>74</v>
      </c>
      <c r="BZ59" s="98">
        <v>44126</v>
      </c>
      <c r="CA59" t="s">
        <v>103</v>
      </c>
      <c r="CB59" t="s">
        <v>428</v>
      </c>
      <c r="CC59" t="s">
        <v>23</v>
      </c>
      <c r="CD59" t="s">
        <v>86</v>
      </c>
      <c r="CE59" s="148">
        <v>0.35538194444444443</v>
      </c>
      <c r="CF59">
        <v>1</v>
      </c>
      <c r="CI59">
        <v>1</v>
      </c>
      <c r="CM59" t="s">
        <v>116</v>
      </c>
      <c r="DF59" s="149">
        <v>43703</v>
      </c>
      <c r="DG59" t="s">
        <v>102</v>
      </c>
      <c r="DH59" t="s">
        <v>844</v>
      </c>
      <c r="DI59" t="s">
        <v>23</v>
      </c>
      <c r="DJ59" t="s">
        <v>86</v>
      </c>
      <c r="DK59" s="148">
        <v>0.50630787037037039</v>
      </c>
      <c r="DM59">
        <v>1</v>
      </c>
      <c r="DO59">
        <v>1</v>
      </c>
      <c r="DP59">
        <v>1</v>
      </c>
      <c r="DS59" t="s">
        <v>74</v>
      </c>
    </row>
    <row r="60" spans="1:123">
      <c r="A60" s="108">
        <v>58</v>
      </c>
      <c r="B60" s="98">
        <v>44126</v>
      </c>
      <c r="C60" t="s">
        <v>103</v>
      </c>
      <c r="D60" t="s">
        <v>208</v>
      </c>
      <c r="E60" t="s">
        <v>23</v>
      </c>
      <c r="F60" t="s">
        <v>86</v>
      </c>
      <c r="G60" s="148">
        <v>0.35909722222222223</v>
      </c>
      <c r="H60">
        <v>1</v>
      </c>
      <c r="K60">
        <v>1</v>
      </c>
      <c r="O60" t="s">
        <v>116</v>
      </c>
      <c r="S60">
        <v>58</v>
      </c>
      <c r="T60" t="s">
        <v>860</v>
      </c>
      <c r="U60" t="s">
        <v>23</v>
      </c>
      <c r="V60" t="s">
        <v>86</v>
      </c>
      <c r="W60" s="104">
        <v>0.79421296296296295</v>
      </c>
      <c r="Z60">
        <v>1</v>
      </c>
      <c r="AA60">
        <v>1</v>
      </c>
      <c r="AB60">
        <v>1</v>
      </c>
      <c r="AE60" t="s">
        <v>74</v>
      </c>
      <c r="AI60">
        <v>58</v>
      </c>
      <c r="AJ60" t="s">
        <v>816</v>
      </c>
      <c r="AK60" t="s">
        <v>23</v>
      </c>
      <c r="AL60" t="s">
        <v>743</v>
      </c>
      <c r="AM60" s="104">
        <v>0.73940972222222223</v>
      </c>
      <c r="AO60">
        <v>1</v>
      </c>
      <c r="AR60">
        <v>1</v>
      </c>
      <c r="AU60" t="s">
        <v>74</v>
      </c>
      <c r="BZ60" s="98">
        <v>44126</v>
      </c>
      <c r="CA60" t="s">
        <v>103</v>
      </c>
      <c r="CB60" t="s">
        <v>208</v>
      </c>
      <c r="CC60" t="s">
        <v>23</v>
      </c>
      <c r="CD60" t="s">
        <v>86</v>
      </c>
      <c r="CE60" s="148">
        <v>0.35909722222222223</v>
      </c>
      <c r="CF60">
        <v>1</v>
      </c>
      <c r="CI60">
        <v>1</v>
      </c>
      <c r="CM60" t="s">
        <v>116</v>
      </c>
      <c r="DF60" s="149">
        <v>43704</v>
      </c>
      <c r="DG60" t="s">
        <v>102</v>
      </c>
      <c r="DH60" t="s">
        <v>218</v>
      </c>
      <c r="DI60" t="s">
        <v>23</v>
      </c>
      <c r="DJ60" t="s">
        <v>86</v>
      </c>
      <c r="DK60" s="148">
        <v>0.47849537037037032</v>
      </c>
      <c r="DL60">
        <v>1</v>
      </c>
      <c r="DQ60">
        <v>1</v>
      </c>
      <c r="DS60" t="s">
        <v>74</v>
      </c>
    </row>
    <row r="61" spans="1:123">
      <c r="A61" s="108">
        <v>59</v>
      </c>
      <c r="B61" s="98">
        <v>44126</v>
      </c>
      <c r="C61" t="s">
        <v>107</v>
      </c>
      <c r="D61" t="s">
        <v>223</v>
      </c>
      <c r="E61" t="s">
        <v>23</v>
      </c>
      <c r="F61" t="s">
        <v>86</v>
      </c>
      <c r="G61" s="148">
        <v>0.57158564814814816</v>
      </c>
      <c r="I61">
        <v>1</v>
      </c>
      <c r="K61">
        <v>1</v>
      </c>
      <c r="L61">
        <v>1</v>
      </c>
      <c r="O61" t="s">
        <v>116</v>
      </c>
      <c r="S61">
        <v>59</v>
      </c>
      <c r="T61" t="s">
        <v>557</v>
      </c>
      <c r="U61" t="s">
        <v>23</v>
      </c>
      <c r="V61" t="s">
        <v>86</v>
      </c>
      <c r="W61" s="104">
        <v>0.86888888888888882</v>
      </c>
      <c r="Z61">
        <v>1</v>
      </c>
      <c r="AB61">
        <v>1</v>
      </c>
      <c r="AE61" t="s">
        <v>74</v>
      </c>
      <c r="AI61">
        <v>59</v>
      </c>
      <c r="AJ61" t="s">
        <v>306</v>
      </c>
      <c r="AK61" t="s">
        <v>23</v>
      </c>
      <c r="AL61" t="s">
        <v>86</v>
      </c>
      <c r="AM61" s="104">
        <v>0.73025462962962961</v>
      </c>
      <c r="AO61">
        <v>1</v>
      </c>
      <c r="AQ61">
        <v>1</v>
      </c>
      <c r="AU61" t="s">
        <v>74</v>
      </c>
      <c r="BZ61" s="98">
        <v>44126</v>
      </c>
      <c r="CA61" t="s">
        <v>107</v>
      </c>
      <c r="CB61" t="s">
        <v>223</v>
      </c>
      <c r="CC61" t="s">
        <v>23</v>
      </c>
      <c r="CD61" t="s">
        <v>86</v>
      </c>
      <c r="CE61" s="148">
        <v>0.57158564814814816</v>
      </c>
      <c r="CG61">
        <v>1</v>
      </c>
      <c r="CI61">
        <v>1</v>
      </c>
      <c r="CJ61">
        <v>1</v>
      </c>
      <c r="CM61" t="s">
        <v>116</v>
      </c>
      <c r="DF61" s="149">
        <v>43705</v>
      </c>
      <c r="DG61" t="s">
        <v>102</v>
      </c>
      <c r="DH61" t="s">
        <v>844</v>
      </c>
      <c r="DI61" t="s">
        <v>23</v>
      </c>
      <c r="DJ61" t="s">
        <v>86</v>
      </c>
      <c r="DK61" s="148">
        <v>0.3979166666666667</v>
      </c>
      <c r="DL61">
        <v>1</v>
      </c>
      <c r="DO61">
        <v>1</v>
      </c>
      <c r="DS61" t="s">
        <v>74</v>
      </c>
    </row>
    <row r="62" spans="1:123">
      <c r="A62" s="108">
        <v>60</v>
      </c>
      <c r="B62" s="98">
        <v>44126</v>
      </c>
      <c r="C62" t="s">
        <v>879</v>
      </c>
      <c r="D62" t="s">
        <v>881</v>
      </c>
      <c r="E62" t="s">
        <v>23</v>
      </c>
      <c r="F62" t="s">
        <v>743</v>
      </c>
      <c r="G62" s="148">
        <v>0.73214120370370372</v>
      </c>
      <c r="I62">
        <v>1</v>
      </c>
      <c r="K62">
        <v>1</v>
      </c>
      <c r="O62" t="s">
        <v>116</v>
      </c>
      <c r="S62">
        <v>60</v>
      </c>
      <c r="T62" t="s">
        <v>375</v>
      </c>
      <c r="U62" t="s">
        <v>82</v>
      </c>
      <c r="V62" t="s">
        <v>85</v>
      </c>
      <c r="W62" s="104">
        <v>0.81473379629629628</v>
      </c>
      <c r="Z62">
        <v>1</v>
      </c>
      <c r="AB62">
        <v>1</v>
      </c>
      <c r="AE62" t="s">
        <v>74</v>
      </c>
      <c r="AI62">
        <v>60</v>
      </c>
      <c r="AJ62" t="s">
        <v>795</v>
      </c>
      <c r="AK62" t="s">
        <v>23</v>
      </c>
      <c r="AL62" t="s">
        <v>745</v>
      </c>
      <c r="AM62" s="104">
        <v>0.71931712962962957</v>
      </c>
      <c r="AO62">
        <v>1</v>
      </c>
      <c r="AR62">
        <v>1</v>
      </c>
      <c r="AU62" t="s">
        <v>116</v>
      </c>
      <c r="BZ62" s="98">
        <v>44126</v>
      </c>
      <c r="CA62" t="s">
        <v>879</v>
      </c>
      <c r="CB62" t="s">
        <v>881</v>
      </c>
      <c r="CC62" t="s">
        <v>23</v>
      </c>
      <c r="CD62" t="s">
        <v>743</v>
      </c>
      <c r="CE62" s="148">
        <v>0.73214120370370372</v>
      </c>
      <c r="CG62">
        <v>1</v>
      </c>
      <c r="CI62">
        <v>1</v>
      </c>
      <c r="CM62" t="s">
        <v>116</v>
      </c>
      <c r="DF62" s="149">
        <v>43705</v>
      </c>
      <c r="DG62" t="s">
        <v>102</v>
      </c>
      <c r="DH62" t="s">
        <v>376</v>
      </c>
      <c r="DI62" t="s">
        <v>23</v>
      </c>
      <c r="DJ62" t="s">
        <v>86</v>
      </c>
      <c r="DK62" s="148">
        <v>0.48165509259259259</v>
      </c>
      <c r="DL62">
        <v>1</v>
      </c>
      <c r="DP62">
        <v>1</v>
      </c>
      <c r="DS62" t="s">
        <v>74</v>
      </c>
    </row>
    <row r="63" spans="1:123">
      <c r="A63" s="108">
        <v>61</v>
      </c>
      <c r="B63" s="98">
        <v>44127</v>
      </c>
      <c r="C63" t="s">
        <v>105</v>
      </c>
      <c r="D63" t="s">
        <v>751</v>
      </c>
      <c r="E63" t="s">
        <v>23</v>
      </c>
      <c r="F63" t="s">
        <v>86</v>
      </c>
      <c r="G63" s="148">
        <v>0.6934027777777777</v>
      </c>
      <c r="I63">
        <v>1</v>
      </c>
      <c r="M63">
        <v>1</v>
      </c>
      <c r="O63" t="s">
        <v>116</v>
      </c>
      <c r="S63">
        <v>61</v>
      </c>
      <c r="T63" t="s">
        <v>375</v>
      </c>
      <c r="U63" t="s">
        <v>82</v>
      </c>
      <c r="V63" t="s">
        <v>85</v>
      </c>
      <c r="W63" s="104">
        <v>0.85390046296296296</v>
      </c>
      <c r="Z63">
        <v>1</v>
      </c>
      <c r="AA63">
        <v>1</v>
      </c>
      <c r="AE63" t="s">
        <v>74</v>
      </c>
      <c r="AI63">
        <v>61</v>
      </c>
      <c r="AJ63" t="s">
        <v>190</v>
      </c>
      <c r="AK63" t="s">
        <v>82</v>
      </c>
      <c r="AL63" t="s">
        <v>85</v>
      </c>
      <c r="AM63" s="104">
        <v>0.85398148148148145</v>
      </c>
      <c r="AP63">
        <v>1</v>
      </c>
      <c r="AQ63">
        <v>1</v>
      </c>
      <c r="AU63" t="s">
        <v>74</v>
      </c>
      <c r="BZ63" s="98">
        <v>44127</v>
      </c>
      <c r="CA63" t="s">
        <v>105</v>
      </c>
      <c r="CB63" t="s">
        <v>751</v>
      </c>
      <c r="CC63" t="s">
        <v>23</v>
      </c>
      <c r="CD63" t="s">
        <v>86</v>
      </c>
      <c r="CE63" s="148">
        <v>0.6934027777777777</v>
      </c>
      <c r="CG63">
        <v>1</v>
      </c>
      <c r="CK63">
        <v>1</v>
      </c>
      <c r="CM63" t="s">
        <v>116</v>
      </c>
      <c r="DF63" s="149">
        <v>43705</v>
      </c>
      <c r="DG63" t="s">
        <v>102</v>
      </c>
      <c r="DH63" t="s">
        <v>844</v>
      </c>
      <c r="DI63" t="s">
        <v>23</v>
      </c>
      <c r="DJ63" t="s">
        <v>86</v>
      </c>
      <c r="DK63" s="148">
        <v>0.48221064814814812</v>
      </c>
      <c r="DL63">
        <v>1</v>
      </c>
      <c r="DO63">
        <v>1</v>
      </c>
      <c r="DP63">
        <v>1</v>
      </c>
      <c r="DS63" t="s">
        <v>74</v>
      </c>
    </row>
    <row r="64" spans="1:123">
      <c r="A64" s="108">
        <v>62</v>
      </c>
      <c r="B64" s="98">
        <v>44127</v>
      </c>
      <c r="C64" t="s">
        <v>109</v>
      </c>
      <c r="D64" t="s">
        <v>781</v>
      </c>
      <c r="E64" t="s">
        <v>23</v>
      </c>
      <c r="F64" t="s">
        <v>86</v>
      </c>
      <c r="G64" s="148">
        <v>0.69974537037037043</v>
      </c>
      <c r="I64">
        <v>1</v>
      </c>
      <c r="K64">
        <v>1</v>
      </c>
      <c r="L64">
        <v>1</v>
      </c>
      <c r="O64" t="s">
        <v>116</v>
      </c>
      <c r="S64">
        <v>62</v>
      </c>
      <c r="T64" t="s">
        <v>227</v>
      </c>
      <c r="U64" t="s">
        <v>23</v>
      </c>
      <c r="V64" t="s">
        <v>86</v>
      </c>
      <c r="W64" s="104">
        <v>0.8571875000000001</v>
      </c>
      <c r="Z64">
        <v>1</v>
      </c>
      <c r="AB64">
        <v>1</v>
      </c>
      <c r="AE64" t="s">
        <v>74</v>
      </c>
      <c r="AI64">
        <v>62</v>
      </c>
      <c r="AJ64" t="s">
        <v>1208</v>
      </c>
      <c r="AM64" s="104">
        <v>0.57517361111111109</v>
      </c>
      <c r="AO64">
        <v>1</v>
      </c>
      <c r="AQ64">
        <v>1</v>
      </c>
      <c r="AU64" t="s">
        <v>1</v>
      </c>
      <c r="BZ64" s="98">
        <v>44127</v>
      </c>
      <c r="CA64" t="s">
        <v>109</v>
      </c>
      <c r="CB64" t="s">
        <v>781</v>
      </c>
      <c r="CC64" t="s">
        <v>23</v>
      </c>
      <c r="CD64" t="s">
        <v>86</v>
      </c>
      <c r="CE64" s="148">
        <v>0.69974537037037043</v>
      </c>
      <c r="CG64">
        <v>1</v>
      </c>
      <c r="CI64">
        <v>1</v>
      </c>
      <c r="CJ64">
        <v>1</v>
      </c>
      <c r="CM64" t="s">
        <v>116</v>
      </c>
      <c r="DF64" s="149">
        <v>43705</v>
      </c>
      <c r="DG64" t="s">
        <v>102</v>
      </c>
      <c r="DH64" t="s">
        <v>844</v>
      </c>
      <c r="DI64" t="s">
        <v>23</v>
      </c>
      <c r="DJ64" t="s">
        <v>86</v>
      </c>
      <c r="DK64" s="148">
        <v>0.4838425925925926</v>
      </c>
      <c r="DL64">
        <v>1</v>
      </c>
      <c r="DO64">
        <v>1</v>
      </c>
      <c r="DS64" t="s">
        <v>74</v>
      </c>
    </row>
    <row r="65" spans="1:123">
      <c r="A65" s="108">
        <v>63</v>
      </c>
      <c r="B65" s="98">
        <v>44127</v>
      </c>
      <c r="C65" t="s">
        <v>100</v>
      </c>
      <c r="D65" t="s">
        <v>951</v>
      </c>
      <c r="E65" t="s">
        <v>82</v>
      </c>
      <c r="F65" t="s">
        <v>85</v>
      </c>
      <c r="G65" s="148">
        <v>0.718287037037037</v>
      </c>
      <c r="I65">
        <v>1</v>
      </c>
      <c r="K65">
        <v>1</v>
      </c>
      <c r="O65" t="s">
        <v>116</v>
      </c>
      <c r="S65">
        <v>63</v>
      </c>
      <c r="T65" t="s">
        <v>347</v>
      </c>
      <c r="W65" s="104">
        <v>0.42989583333333337</v>
      </c>
      <c r="X65">
        <v>1</v>
      </c>
      <c r="AB65">
        <v>1</v>
      </c>
      <c r="AE65" t="s">
        <v>0</v>
      </c>
      <c r="AF65">
        <v>72702</v>
      </c>
      <c r="AI65">
        <v>63</v>
      </c>
      <c r="AJ65" t="s">
        <v>773</v>
      </c>
      <c r="AK65" t="s">
        <v>23</v>
      </c>
      <c r="AL65" t="s">
        <v>86</v>
      </c>
      <c r="AM65" s="104">
        <v>0.42349537037037038</v>
      </c>
      <c r="AN65">
        <v>1</v>
      </c>
      <c r="AS65">
        <v>1</v>
      </c>
      <c r="AU65" t="s">
        <v>116</v>
      </c>
      <c r="BZ65" s="98">
        <v>44127</v>
      </c>
      <c r="CA65" t="s">
        <v>100</v>
      </c>
      <c r="CB65" t="s">
        <v>951</v>
      </c>
      <c r="CC65" t="s">
        <v>82</v>
      </c>
      <c r="CD65" t="s">
        <v>85</v>
      </c>
      <c r="CE65" s="148">
        <v>0.718287037037037</v>
      </c>
      <c r="CG65">
        <v>1</v>
      </c>
      <c r="CI65">
        <v>1</v>
      </c>
      <c r="CM65" t="s">
        <v>116</v>
      </c>
      <c r="DF65" s="149">
        <v>43705</v>
      </c>
      <c r="DG65" t="s">
        <v>102</v>
      </c>
      <c r="DH65" t="s">
        <v>290</v>
      </c>
      <c r="DI65" t="s">
        <v>23</v>
      </c>
      <c r="DJ65" t="s">
        <v>86</v>
      </c>
      <c r="DK65" s="148">
        <v>0.54023148148148148</v>
      </c>
      <c r="DM65">
        <v>1</v>
      </c>
      <c r="DO65">
        <v>1</v>
      </c>
      <c r="DP65">
        <v>1</v>
      </c>
      <c r="DS65" t="s">
        <v>74</v>
      </c>
    </row>
    <row r="66" spans="1:123">
      <c r="A66" s="108">
        <v>64</v>
      </c>
      <c r="B66" s="98">
        <v>44127</v>
      </c>
      <c r="C66" t="s">
        <v>110</v>
      </c>
      <c r="D66" t="s">
        <v>953</v>
      </c>
      <c r="E66" t="s">
        <v>23</v>
      </c>
      <c r="F66" t="s">
        <v>86</v>
      </c>
      <c r="G66" s="148">
        <v>0.72041666666666659</v>
      </c>
      <c r="I66">
        <v>1</v>
      </c>
      <c r="K66">
        <v>1</v>
      </c>
      <c r="O66" t="s">
        <v>116</v>
      </c>
      <c r="S66">
        <v>64</v>
      </c>
      <c r="T66" t="s">
        <v>613</v>
      </c>
      <c r="U66" t="s">
        <v>23</v>
      </c>
      <c r="V66" t="s">
        <v>86</v>
      </c>
      <c r="W66" s="104">
        <v>0.77947916666666661</v>
      </c>
      <c r="Z66">
        <v>1</v>
      </c>
      <c r="AA66">
        <v>1</v>
      </c>
      <c r="AE66" t="s">
        <v>74</v>
      </c>
      <c r="AI66">
        <v>64</v>
      </c>
      <c r="AJ66" t="s">
        <v>783</v>
      </c>
      <c r="AK66" t="s">
        <v>23</v>
      </c>
      <c r="AL66" t="s">
        <v>86</v>
      </c>
      <c r="AM66" s="104">
        <v>0.51070601851851849</v>
      </c>
      <c r="AO66">
        <v>1</v>
      </c>
      <c r="AS66">
        <v>1</v>
      </c>
      <c r="AU66" t="s">
        <v>116</v>
      </c>
      <c r="BZ66" s="98">
        <v>44127</v>
      </c>
      <c r="CA66" t="s">
        <v>110</v>
      </c>
      <c r="CB66" t="s">
        <v>953</v>
      </c>
      <c r="CC66" t="s">
        <v>23</v>
      </c>
      <c r="CD66" t="s">
        <v>86</v>
      </c>
      <c r="CE66" s="148">
        <v>0.72041666666666659</v>
      </c>
      <c r="CG66">
        <v>1</v>
      </c>
      <c r="CI66">
        <v>1</v>
      </c>
      <c r="CM66" t="s">
        <v>116</v>
      </c>
      <c r="DF66" s="149">
        <v>43706</v>
      </c>
      <c r="DG66" t="s">
        <v>102</v>
      </c>
      <c r="DH66" t="s">
        <v>844</v>
      </c>
      <c r="DI66" t="s">
        <v>23</v>
      </c>
      <c r="DJ66" t="s">
        <v>86</v>
      </c>
      <c r="DK66" s="148">
        <v>0.39887731481481481</v>
      </c>
      <c r="DL66">
        <v>1</v>
      </c>
      <c r="DO66">
        <v>1</v>
      </c>
      <c r="DS66" t="s">
        <v>74</v>
      </c>
    </row>
    <row r="67" spans="1:123">
      <c r="A67" s="108">
        <v>65</v>
      </c>
      <c r="B67" s="98">
        <v>44127</v>
      </c>
      <c r="C67" t="s">
        <v>100</v>
      </c>
      <c r="D67" t="s">
        <v>955</v>
      </c>
      <c r="E67" t="s">
        <v>82</v>
      </c>
      <c r="F67" t="s">
        <v>85</v>
      </c>
      <c r="G67" s="148">
        <v>0.76067129629629626</v>
      </c>
      <c r="J67">
        <v>1</v>
      </c>
      <c r="K67">
        <v>1</v>
      </c>
      <c r="L67">
        <v>1</v>
      </c>
      <c r="O67" t="s">
        <v>116</v>
      </c>
      <c r="S67">
        <v>65</v>
      </c>
      <c r="T67" t="s">
        <v>597</v>
      </c>
      <c r="U67" t="s">
        <v>22</v>
      </c>
      <c r="V67" t="s">
        <v>87</v>
      </c>
      <c r="W67" s="104">
        <v>0.58379629629629626</v>
      </c>
      <c r="Y67">
        <v>1</v>
      </c>
      <c r="AB67">
        <v>1</v>
      </c>
      <c r="AE67" t="s">
        <v>74</v>
      </c>
      <c r="AI67">
        <v>65</v>
      </c>
      <c r="AJ67" t="s">
        <v>323</v>
      </c>
      <c r="AK67" t="s">
        <v>82</v>
      </c>
      <c r="AL67" t="s">
        <v>85</v>
      </c>
      <c r="AM67" s="104">
        <v>0.68135416666666659</v>
      </c>
      <c r="AO67">
        <v>1</v>
      </c>
      <c r="AQ67">
        <v>1</v>
      </c>
      <c r="AU67" t="s">
        <v>74</v>
      </c>
      <c r="BZ67" s="98">
        <v>44127</v>
      </c>
      <c r="CA67" t="s">
        <v>100</v>
      </c>
      <c r="CB67" t="s">
        <v>955</v>
      </c>
      <c r="CC67" t="s">
        <v>82</v>
      </c>
      <c r="CD67" t="s">
        <v>85</v>
      </c>
      <c r="CE67" s="148">
        <v>0.76067129629629626</v>
      </c>
      <c r="CH67">
        <v>1</v>
      </c>
      <c r="CI67">
        <v>1</v>
      </c>
      <c r="CJ67">
        <v>1</v>
      </c>
      <c r="CM67" t="s">
        <v>116</v>
      </c>
      <c r="DF67" s="149">
        <v>43706</v>
      </c>
      <c r="DG67" t="s">
        <v>102</v>
      </c>
      <c r="DH67" t="s">
        <v>844</v>
      </c>
      <c r="DI67" t="s">
        <v>23</v>
      </c>
      <c r="DJ67" t="s">
        <v>86</v>
      </c>
      <c r="DK67" s="148">
        <v>0.48317129629629635</v>
      </c>
      <c r="DL67">
        <v>1</v>
      </c>
      <c r="DO67">
        <v>1</v>
      </c>
      <c r="DS67" t="s">
        <v>74</v>
      </c>
    </row>
    <row r="68" spans="1:123">
      <c r="A68" s="108">
        <v>66</v>
      </c>
      <c r="B68" s="98">
        <v>44127</v>
      </c>
      <c r="C68" t="s">
        <v>100</v>
      </c>
      <c r="D68" t="s">
        <v>951</v>
      </c>
      <c r="E68" t="s">
        <v>82</v>
      </c>
      <c r="F68" t="s">
        <v>85</v>
      </c>
      <c r="G68" s="148">
        <v>0.76120370370370372</v>
      </c>
      <c r="J68">
        <v>1</v>
      </c>
      <c r="K68">
        <v>1</v>
      </c>
      <c r="O68" t="s">
        <v>116</v>
      </c>
      <c r="S68">
        <v>66</v>
      </c>
      <c r="T68" t="s">
        <v>629</v>
      </c>
      <c r="U68" t="s">
        <v>22</v>
      </c>
      <c r="V68" t="s">
        <v>87</v>
      </c>
      <c r="W68" s="104">
        <v>0.44450231481481484</v>
      </c>
      <c r="X68">
        <v>1</v>
      </c>
      <c r="AA68">
        <v>1</v>
      </c>
      <c r="AE68" t="s">
        <v>74</v>
      </c>
      <c r="AI68">
        <v>66</v>
      </c>
      <c r="AJ68" t="s">
        <v>323</v>
      </c>
      <c r="AK68" t="s">
        <v>82</v>
      </c>
      <c r="AL68" t="s">
        <v>85</v>
      </c>
      <c r="AM68" s="104">
        <v>0.71552083333333327</v>
      </c>
      <c r="AO68">
        <v>1</v>
      </c>
      <c r="AQ68">
        <v>1</v>
      </c>
      <c r="AU68" t="s">
        <v>74</v>
      </c>
      <c r="BZ68" s="98">
        <v>44127</v>
      </c>
      <c r="CA68" t="s">
        <v>100</v>
      </c>
      <c r="CB68" t="s">
        <v>951</v>
      </c>
      <c r="CC68" t="s">
        <v>82</v>
      </c>
      <c r="CD68" t="s">
        <v>85</v>
      </c>
      <c r="CE68" s="148">
        <v>0.76120370370370372</v>
      </c>
      <c r="CH68">
        <v>1</v>
      </c>
      <c r="CI68">
        <v>1</v>
      </c>
      <c r="CM68" t="s">
        <v>116</v>
      </c>
      <c r="DF68" s="149">
        <v>43707</v>
      </c>
      <c r="DG68" t="s">
        <v>102</v>
      </c>
      <c r="DH68" t="s">
        <v>376</v>
      </c>
      <c r="DI68" t="s">
        <v>23</v>
      </c>
      <c r="DJ68" t="s">
        <v>86</v>
      </c>
      <c r="DK68" s="148">
        <v>0.48003472222222227</v>
      </c>
      <c r="DL68">
        <v>1</v>
      </c>
      <c r="DP68">
        <v>1</v>
      </c>
      <c r="DS68" t="s">
        <v>74</v>
      </c>
    </row>
    <row r="69" spans="1:123">
      <c r="A69" s="108">
        <v>67</v>
      </c>
      <c r="B69" s="98">
        <v>44127</v>
      </c>
      <c r="C69" t="s">
        <v>109</v>
      </c>
      <c r="D69" t="s">
        <v>773</v>
      </c>
      <c r="E69" t="s">
        <v>23</v>
      </c>
      <c r="F69" t="s">
        <v>86</v>
      </c>
      <c r="G69" s="148">
        <v>0.84925925925925927</v>
      </c>
      <c r="J69">
        <v>1</v>
      </c>
      <c r="L69">
        <v>1</v>
      </c>
      <c r="M69">
        <v>1</v>
      </c>
      <c r="O69" t="s">
        <v>116</v>
      </c>
      <c r="S69">
        <v>67</v>
      </c>
      <c r="T69" t="s">
        <v>586</v>
      </c>
      <c r="U69" t="s">
        <v>22</v>
      </c>
      <c r="V69" t="s">
        <v>87</v>
      </c>
      <c r="W69" s="104">
        <v>0.3535300925925926</v>
      </c>
      <c r="X69">
        <v>1</v>
      </c>
      <c r="AA69">
        <v>1</v>
      </c>
      <c r="AB69">
        <v>1</v>
      </c>
      <c r="AE69" t="s">
        <v>74</v>
      </c>
      <c r="AI69">
        <v>67</v>
      </c>
      <c r="AJ69" t="s">
        <v>159</v>
      </c>
      <c r="AK69" t="s">
        <v>23</v>
      </c>
      <c r="AL69" t="s">
        <v>86</v>
      </c>
      <c r="AM69" s="104">
        <v>0.13497685185185185</v>
      </c>
      <c r="AN69">
        <v>1</v>
      </c>
      <c r="AQ69">
        <v>1</v>
      </c>
      <c r="AU69" t="s">
        <v>74</v>
      </c>
      <c r="BZ69" s="98">
        <v>44127</v>
      </c>
      <c r="CA69" t="s">
        <v>109</v>
      </c>
      <c r="CB69" t="s">
        <v>773</v>
      </c>
      <c r="CC69" t="s">
        <v>23</v>
      </c>
      <c r="CD69" t="s">
        <v>86</v>
      </c>
      <c r="CE69" s="148">
        <v>0.84925925925925927</v>
      </c>
      <c r="CH69">
        <v>1</v>
      </c>
      <c r="CJ69">
        <v>1</v>
      </c>
      <c r="CK69">
        <v>1</v>
      </c>
      <c r="CM69" t="s">
        <v>116</v>
      </c>
      <c r="DF69" s="149"/>
      <c r="DK69" s="148"/>
    </row>
    <row r="70" spans="1:123">
      <c r="A70" s="108">
        <v>68</v>
      </c>
      <c r="B70" s="98">
        <v>44128</v>
      </c>
      <c r="C70" t="s">
        <v>26</v>
      </c>
      <c r="D70" t="s">
        <v>907</v>
      </c>
      <c r="E70" t="s">
        <v>21</v>
      </c>
      <c r="F70" t="s">
        <v>115</v>
      </c>
      <c r="G70" s="148">
        <v>0.54144675925925922</v>
      </c>
      <c r="I70">
        <v>1</v>
      </c>
      <c r="K70">
        <v>1</v>
      </c>
      <c r="O70" t="s">
        <v>1</v>
      </c>
      <c r="S70">
        <v>68</v>
      </c>
      <c r="T70" t="s">
        <v>388</v>
      </c>
      <c r="U70" t="s">
        <v>82</v>
      </c>
      <c r="V70" t="s">
        <v>85</v>
      </c>
      <c r="W70" s="104">
        <v>0.85961805555555559</v>
      </c>
      <c r="Z70">
        <v>1</v>
      </c>
      <c r="AA70">
        <v>1</v>
      </c>
      <c r="AE70" t="s">
        <v>74</v>
      </c>
      <c r="AI70">
        <v>68</v>
      </c>
      <c r="AJ70" t="s">
        <v>648</v>
      </c>
      <c r="AK70" t="s">
        <v>21</v>
      </c>
      <c r="AL70" t="s">
        <v>115</v>
      </c>
      <c r="AM70" s="104">
        <v>0.74447916666666669</v>
      </c>
      <c r="AO70">
        <v>1</v>
      </c>
      <c r="AQ70">
        <v>1</v>
      </c>
      <c r="AU70" t="s">
        <v>74</v>
      </c>
      <c r="BZ70" s="98">
        <v>44128</v>
      </c>
      <c r="CA70" t="s">
        <v>26</v>
      </c>
      <c r="CB70" t="s">
        <v>907</v>
      </c>
      <c r="CC70" t="s">
        <v>21</v>
      </c>
      <c r="CD70" t="s">
        <v>115</v>
      </c>
      <c r="CE70" s="148">
        <v>0.54144675925925922</v>
      </c>
      <c r="CG70">
        <v>1</v>
      </c>
      <c r="CI70">
        <v>1</v>
      </c>
      <c r="CM70" t="s">
        <v>1</v>
      </c>
      <c r="DF70" s="149"/>
      <c r="DK70" s="148"/>
    </row>
    <row r="71" spans="1:123">
      <c r="A71" s="108">
        <v>69</v>
      </c>
      <c r="B71" s="98">
        <v>44130</v>
      </c>
      <c r="C71" t="s">
        <v>109</v>
      </c>
      <c r="D71" t="s">
        <v>570</v>
      </c>
      <c r="E71" t="s">
        <v>23</v>
      </c>
      <c r="F71" t="s">
        <v>86</v>
      </c>
      <c r="G71" s="148">
        <v>0.75495370370370374</v>
      </c>
      <c r="J71">
        <v>1</v>
      </c>
      <c r="K71">
        <v>1</v>
      </c>
      <c r="O71" t="s">
        <v>116</v>
      </c>
      <c r="S71">
        <v>69</v>
      </c>
      <c r="T71" t="s">
        <v>458</v>
      </c>
      <c r="U71" t="s">
        <v>23</v>
      </c>
      <c r="V71" t="s">
        <v>86</v>
      </c>
      <c r="W71" s="104">
        <v>0.48321759259259256</v>
      </c>
      <c r="X71">
        <v>1</v>
      </c>
      <c r="AA71">
        <v>1</v>
      </c>
      <c r="AE71" t="s">
        <v>74</v>
      </c>
      <c r="AI71">
        <v>69</v>
      </c>
      <c r="AJ71" t="s">
        <v>540</v>
      </c>
      <c r="AK71" t="s">
        <v>21</v>
      </c>
      <c r="AL71" t="s">
        <v>115</v>
      </c>
      <c r="AM71" s="104">
        <v>0.7388541666666667</v>
      </c>
      <c r="AO71">
        <v>1</v>
      </c>
      <c r="AQ71">
        <v>1</v>
      </c>
      <c r="AU71" t="s">
        <v>74</v>
      </c>
      <c r="BZ71" s="98">
        <v>44130</v>
      </c>
      <c r="CA71" t="s">
        <v>109</v>
      </c>
      <c r="CB71" t="s">
        <v>570</v>
      </c>
      <c r="CC71" t="s">
        <v>23</v>
      </c>
      <c r="CD71" t="s">
        <v>86</v>
      </c>
      <c r="CE71" s="148">
        <v>0.75495370370370374</v>
      </c>
      <c r="CH71">
        <v>1</v>
      </c>
      <c r="CI71">
        <v>1</v>
      </c>
      <c r="CM71" t="s">
        <v>116</v>
      </c>
      <c r="DF71" s="149"/>
      <c r="DK71" s="148"/>
    </row>
    <row r="72" spans="1:123">
      <c r="A72" s="108">
        <v>70</v>
      </c>
      <c r="B72" s="98">
        <v>44130</v>
      </c>
      <c r="C72" t="s">
        <v>110</v>
      </c>
      <c r="D72" t="s">
        <v>465</v>
      </c>
      <c r="E72" t="s">
        <v>23</v>
      </c>
      <c r="F72" t="s">
        <v>86</v>
      </c>
      <c r="G72" s="148">
        <v>0.75523148148148145</v>
      </c>
      <c r="J72">
        <v>1</v>
      </c>
      <c r="K72">
        <v>1</v>
      </c>
      <c r="O72" t="s">
        <v>116</v>
      </c>
      <c r="S72">
        <v>70</v>
      </c>
      <c r="T72" t="s">
        <v>861</v>
      </c>
      <c r="U72" t="s">
        <v>22</v>
      </c>
      <c r="V72" t="s">
        <v>87</v>
      </c>
      <c r="W72" s="104">
        <v>0.68291666666666673</v>
      </c>
      <c r="Y72">
        <v>1</v>
      </c>
      <c r="AB72">
        <v>1</v>
      </c>
      <c r="AE72" t="s">
        <v>74</v>
      </c>
      <c r="AI72">
        <v>70</v>
      </c>
      <c r="AJ72" t="s">
        <v>675</v>
      </c>
      <c r="AK72" t="s">
        <v>21</v>
      </c>
      <c r="AL72" t="s">
        <v>115</v>
      </c>
      <c r="AM72" s="104">
        <v>0.73162037037037031</v>
      </c>
      <c r="AO72">
        <v>1</v>
      </c>
      <c r="AQ72">
        <v>1</v>
      </c>
      <c r="AU72" t="s">
        <v>74</v>
      </c>
      <c r="BZ72" s="98">
        <v>44130</v>
      </c>
      <c r="CA72" t="s">
        <v>110</v>
      </c>
      <c r="CB72" t="s">
        <v>465</v>
      </c>
      <c r="CC72" t="s">
        <v>23</v>
      </c>
      <c r="CD72" t="s">
        <v>86</v>
      </c>
      <c r="CE72" s="148">
        <v>0.75523148148148145</v>
      </c>
      <c r="CH72">
        <v>1</v>
      </c>
      <c r="CI72">
        <v>1</v>
      </c>
      <c r="CM72" t="s">
        <v>116</v>
      </c>
      <c r="DF72" s="149"/>
      <c r="DK72" s="148"/>
    </row>
    <row r="73" spans="1:123">
      <c r="A73" s="108">
        <v>71</v>
      </c>
      <c r="B73" s="98">
        <v>44130</v>
      </c>
      <c r="C73" t="s">
        <v>99</v>
      </c>
      <c r="D73" t="s">
        <v>120</v>
      </c>
      <c r="E73" t="s">
        <v>82</v>
      </c>
      <c r="F73" t="s">
        <v>85</v>
      </c>
      <c r="G73" s="148">
        <v>0.76053240740740735</v>
      </c>
      <c r="J73">
        <v>1</v>
      </c>
      <c r="K73">
        <v>1</v>
      </c>
      <c r="O73" t="s">
        <v>116</v>
      </c>
      <c r="S73">
        <v>71</v>
      </c>
      <c r="T73" t="s">
        <v>862</v>
      </c>
      <c r="W73" s="104">
        <v>0.56268518518518518</v>
      </c>
      <c r="Y73">
        <v>1</v>
      </c>
      <c r="AA73">
        <v>1</v>
      </c>
      <c r="AE73" t="s">
        <v>1</v>
      </c>
      <c r="AI73">
        <v>71</v>
      </c>
      <c r="AJ73" t="s">
        <v>262</v>
      </c>
      <c r="AK73" t="s">
        <v>23</v>
      </c>
      <c r="AL73" t="s">
        <v>86</v>
      </c>
      <c r="AM73" s="104">
        <v>0.830011574074074</v>
      </c>
      <c r="AP73">
        <v>1</v>
      </c>
      <c r="AR73">
        <v>1</v>
      </c>
      <c r="AU73" t="s">
        <v>74</v>
      </c>
      <c r="BZ73" s="98">
        <v>44130</v>
      </c>
      <c r="CA73" t="s">
        <v>99</v>
      </c>
      <c r="CB73" t="s">
        <v>120</v>
      </c>
      <c r="CC73" t="s">
        <v>82</v>
      </c>
      <c r="CD73" t="s">
        <v>85</v>
      </c>
      <c r="CE73" s="148">
        <v>0.76053240740740735</v>
      </c>
      <c r="CH73">
        <v>1</v>
      </c>
      <c r="CI73">
        <v>1</v>
      </c>
      <c r="CM73" t="s">
        <v>116</v>
      </c>
      <c r="DF73" s="149"/>
      <c r="DK73" s="148"/>
    </row>
    <row r="74" spans="1:123">
      <c r="A74" s="108">
        <v>72</v>
      </c>
      <c r="B74" s="98">
        <v>44130</v>
      </c>
      <c r="C74" t="s">
        <v>744</v>
      </c>
      <c r="D74" t="s">
        <v>916</v>
      </c>
      <c r="E74" t="s">
        <v>23</v>
      </c>
      <c r="F74" t="s">
        <v>745</v>
      </c>
      <c r="G74" s="148">
        <v>0.85682870370370379</v>
      </c>
      <c r="J74">
        <v>1</v>
      </c>
      <c r="K74">
        <v>1</v>
      </c>
      <c r="O74" t="s">
        <v>116</v>
      </c>
      <c r="S74">
        <v>72</v>
      </c>
      <c r="T74" t="s">
        <v>287</v>
      </c>
      <c r="U74" t="s">
        <v>23</v>
      </c>
      <c r="V74" t="s">
        <v>86</v>
      </c>
      <c r="W74" s="104">
        <v>0.56900462962962961</v>
      </c>
      <c r="Y74">
        <v>1</v>
      </c>
      <c r="AA74">
        <v>1</v>
      </c>
      <c r="AE74" t="s">
        <v>74</v>
      </c>
      <c r="AI74">
        <v>72</v>
      </c>
      <c r="AJ74" t="s">
        <v>583</v>
      </c>
      <c r="AK74" t="s">
        <v>22</v>
      </c>
      <c r="AL74" t="s">
        <v>87</v>
      </c>
      <c r="AM74" s="104">
        <v>0.4305208333333333</v>
      </c>
      <c r="AN74">
        <v>1</v>
      </c>
      <c r="AQ74">
        <v>1</v>
      </c>
      <c r="AU74" t="s">
        <v>74</v>
      </c>
      <c r="BZ74" s="98">
        <v>44130</v>
      </c>
      <c r="CA74" t="s">
        <v>744</v>
      </c>
      <c r="CB74" t="s">
        <v>916</v>
      </c>
      <c r="CC74" t="s">
        <v>23</v>
      </c>
      <c r="CD74" t="s">
        <v>745</v>
      </c>
      <c r="CE74" s="148">
        <v>0.85682870370370379</v>
      </c>
      <c r="CH74">
        <v>1</v>
      </c>
      <c r="CI74">
        <v>1</v>
      </c>
      <c r="CM74" t="s">
        <v>116</v>
      </c>
      <c r="DF74" s="149"/>
      <c r="DK74" s="148"/>
    </row>
    <row r="75" spans="1:123">
      <c r="A75" s="108">
        <v>73</v>
      </c>
      <c r="B75" s="98">
        <v>44131</v>
      </c>
      <c r="C75" t="s">
        <v>103</v>
      </c>
      <c r="D75" t="s">
        <v>778</v>
      </c>
      <c r="E75" t="s">
        <v>23</v>
      </c>
      <c r="F75" t="s">
        <v>86</v>
      </c>
      <c r="G75" s="148">
        <v>0.39876157407407403</v>
      </c>
      <c r="H75">
        <v>1</v>
      </c>
      <c r="L75">
        <v>1</v>
      </c>
      <c r="O75" t="s">
        <v>116</v>
      </c>
      <c r="S75">
        <v>73</v>
      </c>
      <c r="T75" t="s">
        <v>264</v>
      </c>
      <c r="U75" t="s">
        <v>23</v>
      </c>
      <c r="V75" t="s">
        <v>86</v>
      </c>
      <c r="W75" s="104">
        <v>0.54924768518518519</v>
      </c>
      <c r="Y75">
        <v>1</v>
      </c>
      <c r="AA75">
        <v>1</v>
      </c>
      <c r="AE75" t="s">
        <v>74</v>
      </c>
      <c r="AI75">
        <v>73</v>
      </c>
      <c r="AJ75" t="s">
        <v>583</v>
      </c>
      <c r="AK75" t="s">
        <v>22</v>
      </c>
      <c r="AL75" t="s">
        <v>87</v>
      </c>
      <c r="AM75" s="104">
        <v>0.35238425925925926</v>
      </c>
      <c r="AN75">
        <v>1</v>
      </c>
      <c r="AQ75">
        <v>1</v>
      </c>
      <c r="AU75" t="s">
        <v>74</v>
      </c>
      <c r="BZ75" s="98">
        <v>44131</v>
      </c>
      <c r="CA75" t="s">
        <v>103</v>
      </c>
      <c r="CB75" t="s">
        <v>778</v>
      </c>
      <c r="CC75" t="s">
        <v>23</v>
      </c>
      <c r="CD75" t="s">
        <v>86</v>
      </c>
      <c r="CE75" s="148">
        <v>0.39876157407407403</v>
      </c>
      <c r="CF75">
        <v>1</v>
      </c>
      <c r="CJ75">
        <v>1</v>
      </c>
      <c r="CM75" t="s">
        <v>116</v>
      </c>
      <c r="DF75" s="149"/>
      <c r="DK75" s="148"/>
    </row>
    <row r="76" spans="1:123">
      <c r="A76" s="108">
        <v>74</v>
      </c>
      <c r="B76" s="98">
        <v>44131</v>
      </c>
      <c r="C76" t="s">
        <v>103</v>
      </c>
      <c r="D76" t="s">
        <v>410</v>
      </c>
      <c r="E76" t="s">
        <v>23</v>
      </c>
      <c r="F76" t="s">
        <v>86</v>
      </c>
      <c r="G76" s="148">
        <v>0.39901620370370372</v>
      </c>
      <c r="H76">
        <v>1</v>
      </c>
      <c r="L76">
        <v>1</v>
      </c>
      <c r="O76" t="s">
        <v>116</v>
      </c>
      <c r="S76">
        <v>74</v>
      </c>
      <c r="T76" t="s">
        <v>378</v>
      </c>
      <c r="W76" s="104">
        <v>0.64818287037037037</v>
      </c>
      <c r="Y76">
        <v>1</v>
      </c>
      <c r="AA76">
        <v>1</v>
      </c>
      <c r="AE76" t="s">
        <v>1</v>
      </c>
      <c r="AI76">
        <v>74</v>
      </c>
      <c r="AJ76" t="s">
        <v>589</v>
      </c>
      <c r="AK76" t="s">
        <v>22</v>
      </c>
      <c r="AL76" t="s">
        <v>87</v>
      </c>
      <c r="AM76" s="104">
        <v>0.35471064814814812</v>
      </c>
      <c r="AN76">
        <v>1</v>
      </c>
      <c r="AR76">
        <v>1</v>
      </c>
      <c r="AU76" t="s">
        <v>74</v>
      </c>
      <c r="BZ76" s="98">
        <v>44131</v>
      </c>
      <c r="CA76" t="s">
        <v>103</v>
      </c>
      <c r="CB76" t="s">
        <v>410</v>
      </c>
      <c r="CC76" t="s">
        <v>23</v>
      </c>
      <c r="CD76" t="s">
        <v>86</v>
      </c>
      <c r="CE76" s="148">
        <v>0.39901620370370372</v>
      </c>
      <c r="CF76">
        <v>1</v>
      </c>
      <c r="CJ76">
        <v>1</v>
      </c>
      <c r="CM76" t="s">
        <v>116</v>
      </c>
      <c r="DF76" s="149"/>
      <c r="DK76" s="148"/>
    </row>
    <row r="77" spans="1:123">
      <c r="A77" s="108">
        <v>75</v>
      </c>
      <c r="B77" s="98">
        <v>44131</v>
      </c>
      <c r="C77" t="s">
        <v>742</v>
      </c>
      <c r="D77" t="s">
        <v>966</v>
      </c>
      <c r="E77" t="s">
        <v>23</v>
      </c>
      <c r="F77" t="s">
        <v>743</v>
      </c>
      <c r="G77" s="148">
        <v>0.55434027777777783</v>
      </c>
      <c r="I77">
        <v>1</v>
      </c>
      <c r="K77">
        <v>1</v>
      </c>
      <c r="O77" t="s">
        <v>116</v>
      </c>
      <c r="S77">
        <v>75</v>
      </c>
      <c r="T77" t="s">
        <v>617</v>
      </c>
      <c r="U77" t="s">
        <v>23</v>
      </c>
      <c r="V77" t="s">
        <v>446</v>
      </c>
      <c r="W77" s="104">
        <v>0.59925925925925927</v>
      </c>
      <c r="Y77">
        <v>1</v>
      </c>
      <c r="AA77">
        <v>1</v>
      </c>
      <c r="AE77" t="s">
        <v>74</v>
      </c>
      <c r="AI77">
        <v>75</v>
      </c>
      <c r="AJ77" t="s">
        <v>275</v>
      </c>
      <c r="AK77" t="s">
        <v>23</v>
      </c>
      <c r="AL77" t="s">
        <v>86</v>
      </c>
      <c r="AM77" s="104">
        <v>0.47734953703703703</v>
      </c>
      <c r="AN77">
        <v>1</v>
      </c>
      <c r="AR77">
        <v>1</v>
      </c>
      <c r="AU77" t="s">
        <v>74</v>
      </c>
      <c r="BZ77" s="98">
        <v>44131</v>
      </c>
      <c r="CA77" t="s">
        <v>742</v>
      </c>
      <c r="CB77" t="s">
        <v>966</v>
      </c>
      <c r="CC77" t="s">
        <v>23</v>
      </c>
      <c r="CD77" t="s">
        <v>743</v>
      </c>
      <c r="CE77" s="148">
        <v>0.55434027777777783</v>
      </c>
      <c r="CG77">
        <v>1</v>
      </c>
      <c r="CI77">
        <v>1</v>
      </c>
      <c r="CM77" t="s">
        <v>116</v>
      </c>
      <c r="DF77" s="149"/>
      <c r="DK77" s="148"/>
    </row>
    <row r="78" spans="1:123">
      <c r="A78" s="108">
        <v>76</v>
      </c>
      <c r="B78" s="98">
        <v>44131</v>
      </c>
      <c r="C78" t="s">
        <v>879</v>
      </c>
      <c r="D78" t="s">
        <v>968</v>
      </c>
      <c r="E78" t="s">
        <v>23</v>
      </c>
      <c r="F78" t="s">
        <v>743</v>
      </c>
      <c r="G78" s="148">
        <v>0.63120370370370371</v>
      </c>
      <c r="I78">
        <v>1</v>
      </c>
      <c r="K78">
        <v>1</v>
      </c>
      <c r="O78" t="s">
        <v>116</v>
      </c>
      <c r="S78">
        <v>76</v>
      </c>
      <c r="T78" t="s">
        <v>536</v>
      </c>
      <c r="U78" t="s">
        <v>22</v>
      </c>
      <c r="V78" t="s">
        <v>87</v>
      </c>
      <c r="W78" s="104">
        <v>0.55737268518518512</v>
      </c>
      <c r="Y78">
        <v>1</v>
      </c>
      <c r="AC78">
        <v>1</v>
      </c>
      <c r="AE78" t="s">
        <v>74</v>
      </c>
      <c r="AI78">
        <v>76</v>
      </c>
      <c r="AJ78" t="s">
        <v>860</v>
      </c>
      <c r="AK78" t="s">
        <v>23</v>
      </c>
      <c r="AL78" t="s">
        <v>86</v>
      </c>
      <c r="AM78" s="104">
        <v>0.79421296296296295</v>
      </c>
      <c r="AP78">
        <v>1</v>
      </c>
      <c r="AQ78">
        <v>1</v>
      </c>
      <c r="AR78">
        <v>1</v>
      </c>
      <c r="AU78" t="s">
        <v>74</v>
      </c>
      <c r="BZ78" s="98">
        <v>44131</v>
      </c>
      <c r="CA78" t="s">
        <v>879</v>
      </c>
      <c r="CB78" t="s">
        <v>968</v>
      </c>
      <c r="CC78" t="s">
        <v>23</v>
      </c>
      <c r="CD78" t="s">
        <v>743</v>
      </c>
      <c r="CE78" s="148">
        <v>0.63120370370370371</v>
      </c>
      <c r="CG78">
        <v>1</v>
      </c>
      <c r="CI78">
        <v>1</v>
      </c>
      <c r="CM78" t="s">
        <v>116</v>
      </c>
      <c r="DF78" s="149"/>
      <c r="DK78" s="148"/>
    </row>
    <row r="79" spans="1:123">
      <c r="A79" s="108">
        <v>77</v>
      </c>
      <c r="B79" s="98">
        <v>44131</v>
      </c>
      <c r="C79" t="s">
        <v>874</v>
      </c>
      <c r="D79" t="s">
        <v>818</v>
      </c>
      <c r="E79" t="s">
        <v>23</v>
      </c>
      <c r="F79" t="s">
        <v>743</v>
      </c>
      <c r="G79" s="148">
        <v>0.71793981481481473</v>
      </c>
      <c r="I79">
        <v>1</v>
      </c>
      <c r="K79">
        <v>1</v>
      </c>
      <c r="O79" t="s">
        <v>116</v>
      </c>
      <c r="S79">
        <v>77</v>
      </c>
      <c r="T79" t="s">
        <v>664</v>
      </c>
      <c r="W79" s="104">
        <v>0.6599652777777778</v>
      </c>
      <c r="Y79">
        <v>1</v>
      </c>
      <c r="AA79">
        <v>1</v>
      </c>
      <c r="AE79" t="s">
        <v>1</v>
      </c>
      <c r="AI79">
        <v>77</v>
      </c>
      <c r="AJ79" t="s">
        <v>557</v>
      </c>
      <c r="AK79" t="s">
        <v>23</v>
      </c>
      <c r="AL79" t="s">
        <v>86</v>
      </c>
      <c r="AM79" s="104">
        <v>0.86888888888888882</v>
      </c>
      <c r="AP79">
        <v>1</v>
      </c>
      <c r="AR79">
        <v>1</v>
      </c>
      <c r="AU79" t="s">
        <v>74</v>
      </c>
      <c r="BZ79" s="98">
        <v>44131</v>
      </c>
      <c r="CA79" t="s">
        <v>874</v>
      </c>
      <c r="CB79" t="s">
        <v>818</v>
      </c>
      <c r="CC79" t="s">
        <v>23</v>
      </c>
      <c r="CD79" t="s">
        <v>743</v>
      </c>
      <c r="CE79" s="148">
        <v>0.71793981481481473</v>
      </c>
      <c r="CG79">
        <v>1</v>
      </c>
      <c r="CI79">
        <v>1</v>
      </c>
      <c r="CM79" t="s">
        <v>116</v>
      </c>
      <c r="DF79" s="149"/>
      <c r="DK79" s="148"/>
    </row>
    <row r="80" spans="1:123">
      <c r="A80" s="108">
        <v>78</v>
      </c>
      <c r="B80" s="98">
        <v>44131</v>
      </c>
      <c r="C80" t="s">
        <v>113</v>
      </c>
      <c r="D80" t="s">
        <v>138</v>
      </c>
      <c r="E80" t="s">
        <v>22</v>
      </c>
      <c r="F80" t="s">
        <v>87</v>
      </c>
      <c r="G80" s="148">
        <v>0.72987268518518522</v>
      </c>
      <c r="I80">
        <v>1</v>
      </c>
      <c r="K80">
        <v>1</v>
      </c>
      <c r="L80">
        <v>1</v>
      </c>
      <c r="M80">
        <v>1</v>
      </c>
      <c r="O80" t="s">
        <v>116</v>
      </c>
      <c r="S80">
        <v>78</v>
      </c>
      <c r="T80" t="s">
        <v>842</v>
      </c>
      <c r="U80" t="s">
        <v>23</v>
      </c>
      <c r="V80" t="s">
        <v>745</v>
      </c>
      <c r="W80" s="104">
        <v>0.8624074074074074</v>
      </c>
      <c r="Z80">
        <v>1</v>
      </c>
      <c r="AA80">
        <v>1</v>
      </c>
      <c r="AB80">
        <v>1</v>
      </c>
      <c r="AE80" t="s">
        <v>74</v>
      </c>
      <c r="AI80">
        <v>78</v>
      </c>
      <c r="AJ80" t="s">
        <v>375</v>
      </c>
      <c r="AK80" t="s">
        <v>82</v>
      </c>
      <c r="AL80" t="s">
        <v>85</v>
      </c>
      <c r="AM80" s="104">
        <v>0.81473379629629628</v>
      </c>
      <c r="AP80">
        <v>1</v>
      </c>
      <c r="AR80">
        <v>1</v>
      </c>
      <c r="AU80" t="s">
        <v>74</v>
      </c>
      <c r="BZ80" s="98">
        <v>44131</v>
      </c>
      <c r="CA80" t="s">
        <v>113</v>
      </c>
      <c r="CB80" t="s">
        <v>138</v>
      </c>
      <c r="CC80" t="s">
        <v>22</v>
      </c>
      <c r="CD80" t="s">
        <v>87</v>
      </c>
      <c r="CE80" s="148">
        <v>0.72987268518518522</v>
      </c>
      <c r="CG80">
        <v>1</v>
      </c>
      <c r="CI80">
        <v>1</v>
      </c>
      <c r="CJ80">
        <v>1</v>
      </c>
      <c r="CK80">
        <v>1</v>
      </c>
      <c r="CM80" t="s">
        <v>116</v>
      </c>
      <c r="DF80" s="149"/>
      <c r="DK80" s="148"/>
    </row>
    <row r="81" spans="1:115">
      <c r="A81" s="108">
        <v>79</v>
      </c>
      <c r="B81" s="98">
        <v>44131</v>
      </c>
      <c r="C81" t="s">
        <v>107</v>
      </c>
      <c r="D81" t="s">
        <v>138</v>
      </c>
      <c r="E81" t="s">
        <v>23</v>
      </c>
      <c r="F81" t="s">
        <v>86</v>
      </c>
      <c r="G81" s="148">
        <v>0.73016203703703697</v>
      </c>
      <c r="I81">
        <v>1</v>
      </c>
      <c r="K81">
        <v>1</v>
      </c>
      <c r="L81">
        <v>1</v>
      </c>
      <c r="M81">
        <v>1</v>
      </c>
      <c r="O81" t="s">
        <v>116</v>
      </c>
      <c r="S81">
        <v>79</v>
      </c>
      <c r="T81" t="s">
        <v>532</v>
      </c>
      <c r="U81" t="s">
        <v>22</v>
      </c>
      <c r="V81" t="s">
        <v>87</v>
      </c>
      <c r="W81" s="104">
        <v>0.73453703703703699</v>
      </c>
      <c r="Y81">
        <v>1</v>
      </c>
      <c r="AA81">
        <v>1</v>
      </c>
      <c r="AE81" t="s">
        <v>74</v>
      </c>
      <c r="AI81">
        <v>79</v>
      </c>
      <c r="AJ81" t="s">
        <v>375</v>
      </c>
      <c r="AK81" t="s">
        <v>82</v>
      </c>
      <c r="AL81" t="s">
        <v>85</v>
      </c>
      <c r="AM81" s="104">
        <v>0.85390046296296296</v>
      </c>
      <c r="AP81">
        <v>1</v>
      </c>
      <c r="AQ81">
        <v>1</v>
      </c>
      <c r="AU81" t="s">
        <v>74</v>
      </c>
      <c r="BZ81" s="98">
        <v>44131</v>
      </c>
      <c r="CA81" t="s">
        <v>107</v>
      </c>
      <c r="CB81" t="s">
        <v>138</v>
      </c>
      <c r="CC81" t="s">
        <v>23</v>
      </c>
      <c r="CD81" t="s">
        <v>86</v>
      </c>
      <c r="CE81" s="148">
        <v>0.73016203703703697</v>
      </c>
      <c r="CG81">
        <v>1</v>
      </c>
      <c r="CI81">
        <v>1</v>
      </c>
      <c r="CJ81">
        <v>1</v>
      </c>
      <c r="CK81">
        <v>1</v>
      </c>
      <c r="CM81" t="s">
        <v>116</v>
      </c>
      <c r="DF81" s="149"/>
      <c r="DK81" s="148"/>
    </row>
    <row r="82" spans="1:115">
      <c r="A82" s="108">
        <v>80</v>
      </c>
      <c r="B82" s="98">
        <v>44131</v>
      </c>
      <c r="C82" t="s">
        <v>107</v>
      </c>
      <c r="D82" t="s">
        <v>849</v>
      </c>
      <c r="E82" t="s">
        <v>23</v>
      </c>
      <c r="F82" t="s">
        <v>86</v>
      </c>
      <c r="G82" s="148">
        <v>0.73091435185185183</v>
      </c>
      <c r="I82">
        <v>1</v>
      </c>
      <c r="K82">
        <v>1</v>
      </c>
      <c r="L82">
        <v>1</v>
      </c>
      <c r="M82">
        <v>1</v>
      </c>
      <c r="O82" t="s">
        <v>116</v>
      </c>
      <c r="S82">
        <v>80</v>
      </c>
      <c r="T82" t="s">
        <v>753</v>
      </c>
      <c r="U82" t="s">
        <v>23</v>
      </c>
      <c r="V82" t="s">
        <v>745</v>
      </c>
      <c r="W82" s="104">
        <v>0.77546296296296291</v>
      </c>
      <c r="Z82">
        <v>1</v>
      </c>
      <c r="AA82">
        <v>1</v>
      </c>
      <c r="AE82" t="s">
        <v>116</v>
      </c>
      <c r="AI82">
        <v>80</v>
      </c>
      <c r="AJ82" t="s">
        <v>227</v>
      </c>
      <c r="AK82" t="s">
        <v>23</v>
      </c>
      <c r="AL82" t="s">
        <v>86</v>
      </c>
      <c r="AM82" s="104">
        <v>0.8571875000000001</v>
      </c>
      <c r="AP82">
        <v>1</v>
      </c>
      <c r="AR82">
        <v>1</v>
      </c>
      <c r="AU82" t="s">
        <v>74</v>
      </c>
      <c r="BZ82" s="98">
        <v>44131</v>
      </c>
      <c r="CA82" t="s">
        <v>107</v>
      </c>
      <c r="CB82" t="s">
        <v>849</v>
      </c>
      <c r="CC82" t="s">
        <v>23</v>
      </c>
      <c r="CD82" t="s">
        <v>86</v>
      </c>
      <c r="CE82" s="148">
        <v>0.73091435185185183</v>
      </c>
      <c r="CG82">
        <v>1</v>
      </c>
      <c r="CI82">
        <v>1</v>
      </c>
      <c r="CJ82">
        <v>1</v>
      </c>
      <c r="CK82">
        <v>1</v>
      </c>
      <c r="CM82" t="s">
        <v>116</v>
      </c>
      <c r="DF82" s="149"/>
      <c r="DK82" s="148"/>
    </row>
    <row r="83" spans="1:115">
      <c r="A83" s="108">
        <v>81</v>
      </c>
      <c r="B83" s="98">
        <v>44131</v>
      </c>
      <c r="C83" t="s">
        <v>99</v>
      </c>
      <c r="D83" t="s">
        <v>120</v>
      </c>
      <c r="E83" t="s">
        <v>82</v>
      </c>
      <c r="F83" t="s">
        <v>85</v>
      </c>
      <c r="G83" s="148">
        <v>0.75692129629629623</v>
      </c>
      <c r="J83">
        <v>1</v>
      </c>
      <c r="L83">
        <v>1</v>
      </c>
      <c r="O83" t="s">
        <v>116</v>
      </c>
      <c r="S83">
        <v>81</v>
      </c>
      <c r="T83" t="s">
        <v>699</v>
      </c>
      <c r="U83" t="s">
        <v>23</v>
      </c>
      <c r="V83" t="s">
        <v>86</v>
      </c>
      <c r="W83" s="104">
        <v>0.85353009259259249</v>
      </c>
      <c r="Z83">
        <v>1</v>
      </c>
      <c r="AB83">
        <v>1</v>
      </c>
      <c r="AE83" t="s">
        <v>74</v>
      </c>
      <c r="AI83">
        <v>81</v>
      </c>
      <c r="AJ83" t="s">
        <v>613</v>
      </c>
      <c r="AK83" t="s">
        <v>23</v>
      </c>
      <c r="AL83" t="s">
        <v>86</v>
      </c>
      <c r="AM83" s="104">
        <v>0.77947916666666661</v>
      </c>
      <c r="AP83">
        <v>1</v>
      </c>
      <c r="AQ83">
        <v>1</v>
      </c>
      <c r="AU83" t="s">
        <v>74</v>
      </c>
      <c r="BZ83" s="98">
        <v>44131</v>
      </c>
      <c r="CA83" t="s">
        <v>99</v>
      </c>
      <c r="CB83" t="s">
        <v>120</v>
      </c>
      <c r="CC83" t="s">
        <v>82</v>
      </c>
      <c r="CD83" t="s">
        <v>85</v>
      </c>
      <c r="CE83" s="148">
        <v>0.75692129629629623</v>
      </c>
      <c r="CH83">
        <v>1</v>
      </c>
      <c r="CJ83">
        <v>1</v>
      </c>
      <c r="CM83" t="s">
        <v>116</v>
      </c>
      <c r="DF83" s="149"/>
      <c r="DK83" s="148"/>
    </row>
    <row r="84" spans="1:115">
      <c r="A84" s="108">
        <v>82</v>
      </c>
      <c r="B84" s="98">
        <v>44131</v>
      </c>
      <c r="C84" t="s">
        <v>744</v>
      </c>
      <c r="D84" t="s">
        <v>916</v>
      </c>
      <c r="E84" t="s">
        <v>23</v>
      </c>
      <c r="F84" t="s">
        <v>745</v>
      </c>
      <c r="G84" s="148">
        <v>0.8505787037037037</v>
      </c>
      <c r="J84">
        <v>1</v>
      </c>
      <c r="K84">
        <v>1</v>
      </c>
      <c r="O84" t="s">
        <v>74</v>
      </c>
      <c r="S84">
        <v>82</v>
      </c>
      <c r="T84" t="s">
        <v>263</v>
      </c>
      <c r="U84" t="s">
        <v>23</v>
      </c>
      <c r="V84" t="s">
        <v>86</v>
      </c>
      <c r="W84" s="104">
        <v>0.53704861111111113</v>
      </c>
      <c r="Y84">
        <v>1</v>
      </c>
      <c r="AB84">
        <v>1</v>
      </c>
      <c r="AE84" t="s">
        <v>74</v>
      </c>
      <c r="AI84">
        <v>82</v>
      </c>
      <c r="AJ84" t="s">
        <v>597</v>
      </c>
      <c r="AK84" t="s">
        <v>22</v>
      </c>
      <c r="AL84" t="s">
        <v>87</v>
      </c>
      <c r="AM84" s="104">
        <v>0.58379629629629626</v>
      </c>
      <c r="AO84">
        <v>1</v>
      </c>
      <c r="AR84">
        <v>1</v>
      </c>
      <c r="AU84" t="s">
        <v>74</v>
      </c>
      <c r="BZ84" s="98">
        <v>44131</v>
      </c>
      <c r="CA84" t="s">
        <v>744</v>
      </c>
      <c r="CB84" t="s">
        <v>916</v>
      </c>
      <c r="CC84" t="s">
        <v>23</v>
      </c>
      <c r="CD84" t="s">
        <v>745</v>
      </c>
      <c r="CE84" s="148">
        <v>0.8505787037037037</v>
      </c>
      <c r="CH84">
        <v>1</v>
      </c>
      <c r="CI84">
        <v>1</v>
      </c>
      <c r="CM84" t="s">
        <v>74</v>
      </c>
      <c r="DF84" s="149"/>
      <c r="DK84" s="148"/>
    </row>
    <row r="85" spans="1:115">
      <c r="A85" s="108">
        <v>83</v>
      </c>
      <c r="B85" s="98">
        <v>44132</v>
      </c>
      <c r="C85" t="s">
        <v>103</v>
      </c>
      <c r="D85" t="s">
        <v>780</v>
      </c>
      <c r="E85" t="s">
        <v>23</v>
      </c>
      <c r="F85" t="s">
        <v>86</v>
      </c>
      <c r="G85" s="148">
        <v>0.35461805555555559</v>
      </c>
      <c r="H85">
        <v>1</v>
      </c>
      <c r="K85">
        <v>1</v>
      </c>
      <c r="O85" t="s">
        <v>116</v>
      </c>
      <c r="S85">
        <v>83</v>
      </c>
      <c r="T85" t="s">
        <v>263</v>
      </c>
      <c r="U85" t="s">
        <v>23</v>
      </c>
      <c r="V85" t="s">
        <v>86</v>
      </c>
      <c r="W85" s="104">
        <v>0.8303124999999999</v>
      </c>
      <c r="Z85">
        <v>1</v>
      </c>
      <c r="AB85">
        <v>1</v>
      </c>
      <c r="AE85" t="s">
        <v>74</v>
      </c>
      <c r="AI85">
        <v>83</v>
      </c>
      <c r="AJ85" t="s">
        <v>629</v>
      </c>
      <c r="AK85" t="s">
        <v>22</v>
      </c>
      <c r="AL85" t="s">
        <v>87</v>
      </c>
      <c r="AM85" s="104">
        <v>0.44450231481481484</v>
      </c>
      <c r="AN85">
        <v>1</v>
      </c>
      <c r="AQ85">
        <v>1</v>
      </c>
      <c r="AU85" t="s">
        <v>74</v>
      </c>
      <c r="BZ85" s="98">
        <v>44132</v>
      </c>
      <c r="CA85" t="s">
        <v>103</v>
      </c>
      <c r="CB85" t="s">
        <v>780</v>
      </c>
      <c r="CC85" t="s">
        <v>23</v>
      </c>
      <c r="CD85" t="s">
        <v>86</v>
      </c>
      <c r="CE85" s="148">
        <v>0.35461805555555559</v>
      </c>
      <c r="CF85">
        <v>1</v>
      </c>
      <c r="CI85">
        <v>1</v>
      </c>
      <c r="CM85" t="s">
        <v>116</v>
      </c>
      <c r="DF85" s="149"/>
      <c r="DK85" s="148"/>
    </row>
    <row r="86" spans="1:115">
      <c r="A86" s="108">
        <v>84</v>
      </c>
      <c r="B86" s="98">
        <v>44132</v>
      </c>
      <c r="C86" t="s">
        <v>103</v>
      </c>
      <c r="D86" t="s">
        <v>206</v>
      </c>
      <c r="E86" t="s">
        <v>23</v>
      </c>
      <c r="F86" t="s">
        <v>86</v>
      </c>
      <c r="G86" s="148">
        <v>0.35493055555555553</v>
      </c>
      <c r="H86">
        <v>1</v>
      </c>
      <c r="K86">
        <v>1</v>
      </c>
      <c r="L86">
        <v>1</v>
      </c>
      <c r="O86" t="s">
        <v>116</v>
      </c>
      <c r="S86">
        <v>84</v>
      </c>
      <c r="T86" t="s">
        <v>1227</v>
      </c>
      <c r="U86" t="s">
        <v>82</v>
      </c>
      <c r="V86" t="s">
        <v>85</v>
      </c>
      <c r="W86" s="104">
        <v>0.74884259259259256</v>
      </c>
      <c r="Y86">
        <v>1</v>
      </c>
      <c r="AA86">
        <v>1</v>
      </c>
      <c r="AE86" t="s">
        <v>74</v>
      </c>
      <c r="AI86">
        <v>84</v>
      </c>
      <c r="AJ86" t="s">
        <v>586</v>
      </c>
      <c r="AK86" t="s">
        <v>22</v>
      </c>
      <c r="AL86" t="s">
        <v>87</v>
      </c>
      <c r="AM86" s="104">
        <v>0.3535300925925926</v>
      </c>
      <c r="AN86">
        <v>1</v>
      </c>
      <c r="AQ86">
        <v>1</v>
      </c>
      <c r="AR86">
        <v>1</v>
      </c>
      <c r="AU86" t="s">
        <v>74</v>
      </c>
      <c r="BZ86" s="98">
        <v>44132</v>
      </c>
      <c r="CA86" t="s">
        <v>103</v>
      </c>
      <c r="CB86" t="s">
        <v>206</v>
      </c>
      <c r="CC86" t="s">
        <v>23</v>
      </c>
      <c r="CD86" t="s">
        <v>86</v>
      </c>
      <c r="CE86" s="148">
        <v>0.35493055555555553</v>
      </c>
      <c r="CF86">
        <v>1</v>
      </c>
      <c r="CI86">
        <v>1</v>
      </c>
      <c r="CJ86">
        <v>1</v>
      </c>
      <c r="CM86" t="s">
        <v>116</v>
      </c>
      <c r="DF86" s="149"/>
      <c r="DK86" s="148"/>
    </row>
    <row r="87" spans="1:115">
      <c r="A87" s="108">
        <v>85</v>
      </c>
      <c r="B87" s="98">
        <v>44132</v>
      </c>
      <c r="C87" t="s">
        <v>103</v>
      </c>
      <c r="D87" t="s">
        <v>776</v>
      </c>
      <c r="E87" t="s">
        <v>23</v>
      </c>
      <c r="F87" t="s">
        <v>86</v>
      </c>
      <c r="G87" s="148">
        <v>0.3553472222222222</v>
      </c>
      <c r="H87">
        <v>1</v>
      </c>
      <c r="K87">
        <v>1</v>
      </c>
      <c r="O87" t="s">
        <v>116</v>
      </c>
      <c r="S87">
        <v>85</v>
      </c>
      <c r="T87" t="s">
        <v>1231</v>
      </c>
      <c r="U87" t="s">
        <v>23</v>
      </c>
      <c r="V87" t="s">
        <v>86</v>
      </c>
      <c r="W87" s="104">
        <v>0.78141203703703699</v>
      </c>
      <c r="Z87">
        <v>1</v>
      </c>
      <c r="AA87">
        <v>1</v>
      </c>
      <c r="AE87" t="s">
        <v>74</v>
      </c>
      <c r="AI87">
        <v>85</v>
      </c>
      <c r="AJ87" t="s">
        <v>388</v>
      </c>
      <c r="AK87" t="s">
        <v>82</v>
      </c>
      <c r="AL87" t="s">
        <v>85</v>
      </c>
      <c r="AM87" s="104">
        <v>0.85961805555555559</v>
      </c>
      <c r="AP87">
        <v>1</v>
      </c>
      <c r="AQ87">
        <v>1</v>
      </c>
      <c r="AU87" t="s">
        <v>74</v>
      </c>
      <c r="BZ87" s="98">
        <v>44132</v>
      </c>
      <c r="CA87" t="s">
        <v>103</v>
      </c>
      <c r="CB87" t="s">
        <v>776</v>
      </c>
      <c r="CC87" t="s">
        <v>23</v>
      </c>
      <c r="CD87" t="s">
        <v>86</v>
      </c>
      <c r="CE87" s="148">
        <v>0.3553472222222222</v>
      </c>
      <c r="CF87">
        <v>1</v>
      </c>
      <c r="CI87">
        <v>1</v>
      </c>
      <c r="CM87" t="s">
        <v>116</v>
      </c>
      <c r="DF87" s="149"/>
      <c r="DK87" s="148"/>
    </row>
    <row r="88" spans="1:115">
      <c r="A88" s="108">
        <v>86</v>
      </c>
      <c r="B88" s="98">
        <v>44132</v>
      </c>
      <c r="C88" t="s">
        <v>103</v>
      </c>
      <c r="D88" t="s">
        <v>287</v>
      </c>
      <c r="E88" t="s">
        <v>23</v>
      </c>
      <c r="F88" t="s">
        <v>86</v>
      </c>
      <c r="G88" s="148">
        <v>0.35561342592592587</v>
      </c>
      <c r="H88">
        <v>1</v>
      </c>
      <c r="K88">
        <v>1</v>
      </c>
      <c r="O88" t="s">
        <v>116</v>
      </c>
      <c r="S88">
        <v>86</v>
      </c>
      <c r="T88" t="s">
        <v>492</v>
      </c>
      <c r="U88" t="s">
        <v>21</v>
      </c>
      <c r="V88" t="s">
        <v>115</v>
      </c>
      <c r="W88" s="104">
        <v>0.62986111111111109</v>
      </c>
      <c r="Y88">
        <v>1</v>
      </c>
      <c r="AA88">
        <v>1</v>
      </c>
      <c r="AE88" t="s">
        <v>74</v>
      </c>
      <c r="AI88">
        <v>86</v>
      </c>
      <c r="AJ88" t="s">
        <v>458</v>
      </c>
      <c r="AK88" t="s">
        <v>23</v>
      </c>
      <c r="AL88" t="s">
        <v>86</v>
      </c>
      <c r="AM88" s="104">
        <v>0.48321759259259256</v>
      </c>
      <c r="AN88">
        <v>1</v>
      </c>
      <c r="AQ88">
        <v>1</v>
      </c>
      <c r="AU88" t="s">
        <v>74</v>
      </c>
      <c r="BZ88" s="98">
        <v>44132</v>
      </c>
      <c r="CA88" t="s">
        <v>103</v>
      </c>
      <c r="CB88" t="s">
        <v>287</v>
      </c>
      <c r="CC88" t="s">
        <v>23</v>
      </c>
      <c r="CD88" t="s">
        <v>86</v>
      </c>
      <c r="CE88" s="148">
        <v>0.35561342592592587</v>
      </c>
      <c r="CF88">
        <v>1</v>
      </c>
      <c r="CI88">
        <v>1</v>
      </c>
      <c r="CM88" t="s">
        <v>116</v>
      </c>
      <c r="DF88" s="149"/>
      <c r="DK88" s="148"/>
    </row>
    <row r="89" spans="1:115">
      <c r="A89" s="108">
        <v>87</v>
      </c>
      <c r="B89" s="98">
        <v>44132</v>
      </c>
      <c r="C89" t="s">
        <v>103</v>
      </c>
      <c r="D89" t="s">
        <v>237</v>
      </c>
      <c r="E89" t="s">
        <v>23</v>
      </c>
      <c r="F89" t="s">
        <v>86</v>
      </c>
      <c r="G89" s="148">
        <v>0.35607638888888887</v>
      </c>
      <c r="H89">
        <v>1</v>
      </c>
      <c r="K89">
        <v>1</v>
      </c>
      <c r="O89" t="s">
        <v>116</v>
      </c>
      <c r="S89">
        <v>87</v>
      </c>
      <c r="T89" t="s">
        <v>232</v>
      </c>
      <c r="U89" t="s">
        <v>23</v>
      </c>
      <c r="V89" t="s">
        <v>86</v>
      </c>
      <c r="W89" s="104">
        <v>0.51033564814814814</v>
      </c>
      <c r="Y89">
        <v>1</v>
      </c>
      <c r="AB89">
        <v>1</v>
      </c>
      <c r="AE89" t="s">
        <v>74</v>
      </c>
      <c r="AI89">
        <v>87</v>
      </c>
      <c r="AJ89" t="s">
        <v>861</v>
      </c>
      <c r="AK89" t="s">
        <v>22</v>
      </c>
      <c r="AL89" t="s">
        <v>87</v>
      </c>
      <c r="AM89" s="104">
        <v>0.68291666666666673</v>
      </c>
      <c r="AO89">
        <v>1</v>
      </c>
      <c r="AR89">
        <v>1</v>
      </c>
      <c r="AU89" t="s">
        <v>74</v>
      </c>
      <c r="BZ89" s="98">
        <v>44132</v>
      </c>
      <c r="CA89" t="s">
        <v>103</v>
      </c>
      <c r="CB89" t="s">
        <v>237</v>
      </c>
      <c r="CC89" t="s">
        <v>23</v>
      </c>
      <c r="CD89" t="s">
        <v>86</v>
      </c>
      <c r="CE89" s="148">
        <v>0.35607638888888887</v>
      </c>
      <c r="CF89">
        <v>1</v>
      </c>
      <c r="CI89">
        <v>1</v>
      </c>
      <c r="CM89" t="s">
        <v>116</v>
      </c>
      <c r="DF89" s="149"/>
      <c r="DK89" s="148"/>
    </row>
    <row r="90" spans="1:115">
      <c r="A90" s="108">
        <v>88</v>
      </c>
      <c r="B90" s="98">
        <v>44132</v>
      </c>
      <c r="C90" t="s">
        <v>103</v>
      </c>
      <c r="D90" t="s">
        <v>202</v>
      </c>
      <c r="E90" t="s">
        <v>23</v>
      </c>
      <c r="F90" t="s">
        <v>86</v>
      </c>
      <c r="G90" s="148">
        <v>0.35629629629629633</v>
      </c>
      <c r="H90">
        <v>1</v>
      </c>
      <c r="K90">
        <v>1</v>
      </c>
      <c r="O90" t="s">
        <v>116</v>
      </c>
      <c r="S90">
        <v>88</v>
      </c>
      <c r="T90" t="s">
        <v>404</v>
      </c>
      <c r="U90" t="s">
        <v>23</v>
      </c>
      <c r="V90" t="s">
        <v>86</v>
      </c>
      <c r="W90" s="104">
        <v>0.35789351851851853</v>
      </c>
      <c r="X90">
        <v>1</v>
      </c>
      <c r="AA90">
        <v>1</v>
      </c>
      <c r="AB90">
        <v>1</v>
      </c>
      <c r="AE90" t="s">
        <v>74</v>
      </c>
      <c r="AI90">
        <v>88</v>
      </c>
      <c r="AJ90" t="s">
        <v>862</v>
      </c>
      <c r="AM90" s="104">
        <v>0.56268518518518518</v>
      </c>
      <c r="AO90">
        <v>1</v>
      </c>
      <c r="AQ90">
        <v>1</v>
      </c>
      <c r="AU90" t="s">
        <v>1</v>
      </c>
      <c r="BZ90" s="98">
        <v>44132</v>
      </c>
      <c r="CA90" t="s">
        <v>103</v>
      </c>
      <c r="CB90" t="s">
        <v>202</v>
      </c>
      <c r="CC90" t="s">
        <v>23</v>
      </c>
      <c r="CD90" t="s">
        <v>86</v>
      </c>
      <c r="CE90" s="148">
        <v>0.35629629629629633</v>
      </c>
      <c r="CF90">
        <v>1</v>
      </c>
      <c r="CI90">
        <v>1</v>
      </c>
      <c r="CM90" t="s">
        <v>116</v>
      </c>
      <c r="DF90" s="149"/>
      <c r="DK90" s="148"/>
    </row>
    <row r="91" spans="1:115">
      <c r="A91" s="108">
        <v>89</v>
      </c>
      <c r="B91" s="98">
        <v>44132</v>
      </c>
      <c r="C91" t="s">
        <v>103</v>
      </c>
      <c r="D91" t="s">
        <v>779</v>
      </c>
      <c r="E91" t="s">
        <v>23</v>
      </c>
      <c r="F91" t="s">
        <v>86</v>
      </c>
      <c r="G91" s="148">
        <v>0.35667824074074073</v>
      </c>
      <c r="H91">
        <v>1</v>
      </c>
      <c r="K91">
        <v>1</v>
      </c>
      <c r="O91" t="s">
        <v>116</v>
      </c>
      <c r="S91">
        <v>89</v>
      </c>
      <c r="T91" t="s">
        <v>210</v>
      </c>
      <c r="U91" t="s">
        <v>23</v>
      </c>
      <c r="V91" t="s">
        <v>86</v>
      </c>
      <c r="W91" s="104">
        <v>0.51548611111111109</v>
      </c>
      <c r="Y91">
        <v>1</v>
      </c>
      <c r="AA91">
        <v>1</v>
      </c>
      <c r="AE91" t="s">
        <v>74</v>
      </c>
      <c r="AI91">
        <v>89</v>
      </c>
      <c r="AJ91" t="s">
        <v>287</v>
      </c>
      <c r="AK91" t="s">
        <v>23</v>
      </c>
      <c r="AL91" t="s">
        <v>86</v>
      </c>
      <c r="AM91" s="104">
        <v>0.56900462962962961</v>
      </c>
      <c r="AO91">
        <v>1</v>
      </c>
      <c r="AQ91">
        <v>1</v>
      </c>
      <c r="AU91" t="s">
        <v>74</v>
      </c>
      <c r="BZ91" s="98">
        <v>44132</v>
      </c>
      <c r="CA91" t="s">
        <v>103</v>
      </c>
      <c r="CB91" t="s">
        <v>779</v>
      </c>
      <c r="CC91" t="s">
        <v>23</v>
      </c>
      <c r="CD91" t="s">
        <v>86</v>
      </c>
      <c r="CE91" s="148">
        <v>0.35667824074074073</v>
      </c>
      <c r="CF91">
        <v>1</v>
      </c>
      <c r="CI91">
        <v>1</v>
      </c>
      <c r="CM91" t="s">
        <v>116</v>
      </c>
      <c r="DF91" s="149"/>
      <c r="DK91" s="148"/>
    </row>
    <row r="92" spans="1:115">
      <c r="A92" s="108">
        <v>90</v>
      </c>
      <c r="B92" s="98">
        <v>44132</v>
      </c>
      <c r="C92" t="s">
        <v>103</v>
      </c>
      <c r="D92" t="s">
        <v>413</v>
      </c>
      <c r="E92" t="s">
        <v>23</v>
      </c>
      <c r="F92" t="s">
        <v>86</v>
      </c>
      <c r="G92" s="148">
        <v>0.35699074074074072</v>
      </c>
      <c r="H92">
        <v>1</v>
      </c>
      <c r="K92">
        <v>1</v>
      </c>
      <c r="O92" t="s">
        <v>116</v>
      </c>
      <c r="S92">
        <v>90</v>
      </c>
      <c r="T92" t="s">
        <v>210</v>
      </c>
      <c r="U92" t="s">
        <v>23</v>
      </c>
      <c r="V92" t="s">
        <v>86</v>
      </c>
      <c r="W92" s="104">
        <v>0.67203703703703699</v>
      </c>
      <c r="Y92">
        <v>1</v>
      </c>
      <c r="AA92">
        <v>1</v>
      </c>
      <c r="AE92" t="s">
        <v>74</v>
      </c>
      <c r="AI92">
        <v>90</v>
      </c>
      <c r="AJ92" t="s">
        <v>264</v>
      </c>
      <c r="AK92" t="s">
        <v>23</v>
      </c>
      <c r="AL92" t="s">
        <v>86</v>
      </c>
      <c r="AM92" s="104">
        <v>0.54924768518518519</v>
      </c>
      <c r="AO92">
        <v>1</v>
      </c>
      <c r="AQ92">
        <v>1</v>
      </c>
      <c r="AU92" t="s">
        <v>74</v>
      </c>
      <c r="BZ92" s="98">
        <v>44132</v>
      </c>
      <c r="CA92" t="s">
        <v>103</v>
      </c>
      <c r="CB92" t="s">
        <v>413</v>
      </c>
      <c r="CC92" t="s">
        <v>23</v>
      </c>
      <c r="CD92" t="s">
        <v>86</v>
      </c>
      <c r="CE92" s="148">
        <v>0.35699074074074072</v>
      </c>
      <c r="CF92">
        <v>1</v>
      </c>
      <c r="CI92">
        <v>1</v>
      </c>
      <c r="CM92" t="s">
        <v>116</v>
      </c>
      <c r="DF92" s="149"/>
      <c r="DK92" s="148"/>
    </row>
    <row r="93" spans="1:115">
      <c r="A93" s="108">
        <v>91</v>
      </c>
      <c r="B93" s="98">
        <v>44132</v>
      </c>
      <c r="C93" t="s">
        <v>103</v>
      </c>
      <c r="D93" t="s">
        <v>268</v>
      </c>
      <c r="E93" t="s">
        <v>23</v>
      </c>
      <c r="F93" t="s">
        <v>86</v>
      </c>
      <c r="G93" s="148">
        <v>0.35749999999999998</v>
      </c>
      <c r="H93">
        <v>1</v>
      </c>
      <c r="K93">
        <v>1</v>
      </c>
      <c r="O93" t="s">
        <v>116</v>
      </c>
      <c r="S93">
        <v>91</v>
      </c>
      <c r="T93" t="s">
        <v>313</v>
      </c>
      <c r="U93" t="s">
        <v>23</v>
      </c>
      <c r="V93" t="s">
        <v>86</v>
      </c>
      <c r="W93" s="104">
        <v>0.85493055555555564</v>
      </c>
      <c r="Z93">
        <v>1</v>
      </c>
      <c r="AA93">
        <v>1</v>
      </c>
      <c r="AE93" t="s">
        <v>74</v>
      </c>
      <c r="AI93">
        <v>91</v>
      </c>
      <c r="AJ93" t="s">
        <v>378</v>
      </c>
      <c r="AM93" s="104">
        <v>0.64818287037037037</v>
      </c>
      <c r="AO93">
        <v>1</v>
      </c>
      <c r="AQ93">
        <v>1</v>
      </c>
      <c r="AU93" t="s">
        <v>1</v>
      </c>
      <c r="BZ93" s="98">
        <v>44132</v>
      </c>
      <c r="CA93" t="s">
        <v>103</v>
      </c>
      <c r="CB93" t="s">
        <v>268</v>
      </c>
      <c r="CC93" t="s">
        <v>23</v>
      </c>
      <c r="CD93" t="s">
        <v>86</v>
      </c>
      <c r="CE93" s="148">
        <v>0.35749999999999998</v>
      </c>
      <c r="CF93">
        <v>1</v>
      </c>
      <c r="CI93">
        <v>1</v>
      </c>
      <c r="CM93" t="s">
        <v>116</v>
      </c>
      <c r="DF93" s="149"/>
      <c r="DK93" s="148"/>
    </row>
    <row r="94" spans="1:115">
      <c r="A94" s="108">
        <v>92</v>
      </c>
      <c r="B94" s="98">
        <v>44132</v>
      </c>
      <c r="C94" t="s">
        <v>103</v>
      </c>
      <c r="D94" t="s">
        <v>403</v>
      </c>
      <c r="E94" t="s">
        <v>23</v>
      </c>
      <c r="F94" t="s">
        <v>86</v>
      </c>
      <c r="G94" s="148">
        <v>0.35791666666666666</v>
      </c>
      <c r="H94">
        <v>1</v>
      </c>
      <c r="K94">
        <v>1</v>
      </c>
      <c r="O94" t="s">
        <v>116</v>
      </c>
      <c r="S94">
        <v>92</v>
      </c>
      <c r="T94" t="s">
        <v>696</v>
      </c>
      <c r="U94" t="s">
        <v>23</v>
      </c>
      <c r="V94" t="s">
        <v>86</v>
      </c>
      <c r="W94" s="104">
        <v>0.52328703703703705</v>
      </c>
      <c r="Y94">
        <v>1</v>
      </c>
      <c r="AA94">
        <v>1</v>
      </c>
      <c r="AE94" t="s">
        <v>74</v>
      </c>
      <c r="AI94">
        <v>92</v>
      </c>
      <c r="AJ94" t="s">
        <v>617</v>
      </c>
      <c r="AK94" t="s">
        <v>23</v>
      </c>
      <c r="AL94" t="s">
        <v>446</v>
      </c>
      <c r="AM94" s="104">
        <v>0.59925925925925927</v>
      </c>
      <c r="AO94">
        <v>1</v>
      </c>
      <c r="AQ94">
        <v>1</v>
      </c>
      <c r="AU94" t="s">
        <v>74</v>
      </c>
      <c r="BZ94" s="98">
        <v>44132</v>
      </c>
      <c r="CA94" t="s">
        <v>103</v>
      </c>
      <c r="CB94" t="s">
        <v>403</v>
      </c>
      <c r="CC94" t="s">
        <v>23</v>
      </c>
      <c r="CD94" t="s">
        <v>86</v>
      </c>
      <c r="CE94" s="148">
        <v>0.35791666666666666</v>
      </c>
      <c r="CF94">
        <v>1</v>
      </c>
      <c r="CI94">
        <v>1</v>
      </c>
      <c r="CM94" t="s">
        <v>116</v>
      </c>
      <c r="DF94" s="149"/>
      <c r="DK94" s="148"/>
    </row>
    <row r="95" spans="1:115">
      <c r="A95" s="108">
        <v>93</v>
      </c>
      <c r="B95" s="98">
        <v>44132</v>
      </c>
      <c r="C95" t="s">
        <v>102</v>
      </c>
      <c r="D95" t="s">
        <v>768</v>
      </c>
      <c r="E95" t="s">
        <v>23</v>
      </c>
      <c r="F95" t="s">
        <v>86</v>
      </c>
      <c r="G95" s="148">
        <v>0.47189814814814812</v>
      </c>
      <c r="H95">
        <v>1</v>
      </c>
      <c r="K95">
        <v>1</v>
      </c>
      <c r="O95" t="s">
        <v>116</v>
      </c>
      <c r="S95">
        <v>93</v>
      </c>
      <c r="T95" t="s">
        <v>696</v>
      </c>
      <c r="U95" t="s">
        <v>23</v>
      </c>
      <c r="V95" t="s">
        <v>86</v>
      </c>
      <c r="W95" s="104">
        <v>0.85909722222222218</v>
      </c>
      <c r="Z95">
        <v>1</v>
      </c>
      <c r="AA95">
        <v>1</v>
      </c>
      <c r="AE95" t="s">
        <v>74</v>
      </c>
      <c r="AI95">
        <v>93</v>
      </c>
      <c r="AJ95" t="s">
        <v>536</v>
      </c>
      <c r="AK95" t="s">
        <v>22</v>
      </c>
      <c r="AL95" t="s">
        <v>87</v>
      </c>
      <c r="AM95" s="104">
        <v>0.55737268518518512</v>
      </c>
      <c r="AO95">
        <v>1</v>
      </c>
      <c r="AS95">
        <v>1</v>
      </c>
      <c r="AU95" t="s">
        <v>74</v>
      </c>
      <c r="BZ95" s="98">
        <v>44132</v>
      </c>
      <c r="CA95" t="s">
        <v>102</v>
      </c>
      <c r="CB95" t="s">
        <v>768</v>
      </c>
      <c r="CC95" t="s">
        <v>23</v>
      </c>
      <c r="CD95" t="s">
        <v>86</v>
      </c>
      <c r="CE95" s="148">
        <v>0.47189814814814812</v>
      </c>
      <c r="CF95">
        <v>1</v>
      </c>
      <c r="CI95">
        <v>1</v>
      </c>
      <c r="CM95" t="s">
        <v>116</v>
      </c>
      <c r="DF95" s="149"/>
      <c r="DK95" s="148"/>
    </row>
    <row r="96" spans="1:115">
      <c r="A96" s="108">
        <v>94</v>
      </c>
      <c r="B96" s="98">
        <v>44132</v>
      </c>
      <c r="C96" t="s">
        <v>99</v>
      </c>
      <c r="D96" t="s">
        <v>210</v>
      </c>
      <c r="E96" t="s">
        <v>82</v>
      </c>
      <c r="F96" t="s">
        <v>85</v>
      </c>
      <c r="G96" s="148">
        <v>0.52947916666666661</v>
      </c>
      <c r="I96">
        <v>1</v>
      </c>
      <c r="K96">
        <v>1</v>
      </c>
      <c r="O96" t="s">
        <v>116</v>
      </c>
      <c r="S96">
        <v>94</v>
      </c>
      <c r="T96" t="s">
        <v>817</v>
      </c>
      <c r="U96" t="s">
        <v>23</v>
      </c>
      <c r="V96" t="s">
        <v>743</v>
      </c>
      <c r="W96" s="104">
        <v>0.74004629629629637</v>
      </c>
      <c r="Y96">
        <v>1</v>
      </c>
      <c r="AB96">
        <v>1</v>
      </c>
      <c r="AC96">
        <v>1</v>
      </c>
      <c r="AE96" t="s">
        <v>74</v>
      </c>
      <c r="AI96">
        <v>94</v>
      </c>
      <c r="AJ96" t="s">
        <v>664</v>
      </c>
      <c r="AM96" s="104">
        <v>0.6599652777777778</v>
      </c>
      <c r="AO96">
        <v>1</v>
      </c>
      <c r="AQ96">
        <v>1</v>
      </c>
      <c r="AU96" t="s">
        <v>1</v>
      </c>
      <c r="BZ96" s="98">
        <v>44132</v>
      </c>
      <c r="CA96" t="s">
        <v>99</v>
      </c>
      <c r="CB96" t="s">
        <v>210</v>
      </c>
      <c r="CC96" t="s">
        <v>82</v>
      </c>
      <c r="CD96" t="s">
        <v>85</v>
      </c>
      <c r="CE96" s="148">
        <v>0.52947916666666661</v>
      </c>
      <c r="CG96">
        <v>1</v>
      </c>
      <c r="CI96">
        <v>1</v>
      </c>
      <c r="CM96" t="s">
        <v>116</v>
      </c>
      <c r="DF96" s="149"/>
      <c r="DK96" s="148"/>
    </row>
    <row r="97" spans="1:142">
      <c r="A97" s="108">
        <v>95</v>
      </c>
      <c r="B97" s="98">
        <v>44132</v>
      </c>
      <c r="C97" t="s">
        <v>113</v>
      </c>
      <c r="D97" t="s">
        <v>468</v>
      </c>
      <c r="E97" t="s">
        <v>22</v>
      </c>
      <c r="F97" t="s">
        <v>87</v>
      </c>
      <c r="G97" s="148">
        <v>0.59166666666666667</v>
      </c>
      <c r="I97">
        <v>1</v>
      </c>
      <c r="K97">
        <v>1</v>
      </c>
      <c r="L97">
        <v>1</v>
      </c>
      <c r="O97" t="s">
        <v>116</v>
      </c>
      <c r="S97">
        <v>95</v>
      </c>
      <c r="T97" t="s">
        <v>326</v>
      </c>
      <c r="U97" t="s">
        <v>23</v>
      </c>
      <c r="V97" t="s">
        <v>86</v>
      </c>
      <c r="W97" s="104">
        <v>0.86974537037037036</v>
      </c>
      <c r="Z97">
        <v>1</v>
      </c>
      <c r="AA97">
        <v>1</v>
      </c>
      <c r="AE97" t="s">
        <v>74</v>
      </c>
      <c r="AI97">
        <v>95</v>
      </c>
      <c r="AJ97" t="s">
        <v>842</v>
      </c>
      <c r="AK97" t="s">
        <v>23</v>
      </c>
      <c r="AL97" t="s">
        <v>745</v>
      </c>
      <c r="AM97" s="104">
        <v>0.8624074074074074</v>
      </c>
      <c r="AP97">
        <v>1</v>
      </c>
      <c r="AQ97">
        <v>1</v>
      </c>
      <c r="AR97">
        <v>1</v>
      </c>
      <c r="AU97" t="s">
        <v>74</v>
      </c>
      <c r="BZ97" s="98">
        <v>44132</v>
      </c>
      <c r="CA97" t="s">
        <v>113</v>
      </c>
      <c r="CB97" t="s">
        <v>468</v>
      </c>
      <c r="CC97" t="s">
        <v>22</v>
      </c>
      <c r="CD97" t="s">
        <v>87</v>
      </c>
      <c r="CE97" s="148">
        <v>0.59166666666666667</v>
      </c>
      <c r="CG97">
        <v>1</v>
      </c>
      <c r="CI97">
        <v>1</v>
      </c>
      <c r="CJ97">
        <v>1</v>
      </c>
      <c r="CM97" t="s">
        <v>116</v>
      </c>
      <c r="DF97" s="149"/>
      <c r="DK97" s="148"/>
    </row>
    <row r="98" spans="1:142">
      <c r="A98" s="108">
        <v>96</v>
      </c>
      <c r="B98" s="98">
        <v>44132</v>
      </c>
      <c r="C98" t="s">
        <v>111</v>
      </c>
      <c r="D98" t="s">
        <v>278</v>
      </c>
      <c r="E98" t="s">
        <v>23</v>
      </c>
      <c r="F98" t="s">
        <v>86</v>
      </c>
      <c r="G98" s="148">
        <v>0.71273148148148147</v>
      </c>
      <c r="I98">
        <v>1</v>
      </c>
      <c r="K98">
        <v>1</v>
      </c>
      <c r="O98" t="s">
        <v>116</v>
      </c>
      <c r="S98">
        <v>96</v>
      </c>
      <c r="T98" t="s">
        <v>596</v>
      </c>
      <c r="U98" t="s">
        <v>22</v>
      </c>
      <c r="V98" t="s">
        <v>87</v>
      </c>
      <c r="W98" s="104">
        <v>0.58348379629629632</v>
      </c>
      <c r="Y98">
        <v>1</v>
      </c>
      <c r="AB98">
        <v>1</v>
      </c>
      <c r="AE98" t="s">
        <v>74</v>
      </c>
      <c r="AI98">
        <v>96</v>
      </c>
      <c r="AJ98" t="s">
        <v>532</v>
      </c>
      <c r="AK98" t="s">
        <v>22</v>
      </c>
      <c r="AL98" t="s">
        <v>87</v>
      </c>
      <c r="AM98" s="104">
        <v>0.73453703703703699</v>
      </c>
      <c r="AO98">
        <v>1</v>
      </c>
      <c r="AQ98">
        <v>1</v>
      </c>
      <c r="AU98" t="s">
        <v>74</v>
      </c>
      <c r="BZ98" s="98">
        <v>44132</v>
      </c>
      <c r="CA98" t="s">
        <v>111</v>
      </c>
      <c r="CB98" t="s">
        <v>278</v>
      </c>
      <c r="CC98" t="s">
        <v>23</v>
      </c>
      <c r="CD98" t="s">
        <v>86</v>
      </c>
      <c r="CE98" s="148">
        <v>0.71273148148148147</v>
      </c>
      <c r="CG98">
        <v>1</v>
      </c>
      <c r="CI98">
        <v>1</v>
      </c>
      <c r="CM98" t="s">
        <v>116</v>
      </c>
      <c r="DF98" s="149"/>
      <c r="DK98" s="148"/>
    </row>
    <row r="99" spans="1:142">
      <c r="A99" s="108">
        <v>97</v>
      </c>
      <c r="B99" s="98">
        <v>44132</v>
      </c>
      <c r="C99" t="s">
        <v>879</v>
      </c>
      <c r="D99" t="s">
        <v>968</v>
      </c>
      <c r="E99" t="s">
        <v>23</v>
      </c>
      <c r="F99" t="s">
        <v>743</v>
      </c>
      <c r="G99" s="148">
        <v>0.74892361111111105</v>
      </c>
      <c r="I99">
        <v>1</v>
      </c>
      <c r="K99">
        <v>1</v>
      </c>
      <c r="O99" t="s">
        <v>116</v>
      </c>
      <c r="S99">
        <v>97</v>
      </c>
      <c r="T99" t="s">
        <v>674</v>
      </c>
      <c r="U99" t="s">
        <v>21</v>
      </c>
      <c r="V99" t="s">
        <v>115</v>
      </c>
      <c r="W99" s="104">
        <v>0.73008101851851848</v>
      </c>
      <c r="Y99">
        <v>1</v>
      </c>
      <c r="AA99">
        <v>1</v>
      </c>
      <c r="AE99" t="s">
        <v>74</v>
      </c>
      <c r="AI99">
        <v>97</v>
      </c>
      <c r="AJ99" t="s">
        <v>753</v>
      </c>
      <c r="AK99" t="s">
        <v>23</v>
      </c>
      <c r="AL99" t="s">
        <v>745</v>
      </c>
      <c r="AM99" s="104">
        <v>0.77546296296296291</v>
      </c>
      <c r="AP99">
        <v>1</v>
      </c>
      <c r="AQ99">
        <v>1</v>
      </c>
      <c r="AU99" t="s">
        <v>116</v>
      </c>
      <c r="BZ99" s="98">
        <v>44132</v>
      </c>
      <c r="CA99" t="s">
        <v>879</v>
      </c>
      <c r="CB99" t="s">
        <v>968</v>
      </c>
      <c r="CC99" t="s">
        <v>23</v>
      </c>
      <c r="CD99" t="s">
        <v>743</v>
      </c>
      <c r="CE99" s="148">
        <v>0.74892361111111105</v>
      </c>
      <c r="CG99">
        <v>1</v>
      </c>
      <c r="CI99">
        <v>1</v>
      </c>
      <c r="CM99" t="s">
        <v>116</v>
      </c>
      <c r="DF99" s="149"/>
      <c r="DK99" s="148"/>
    </row>
    <row r="100" spans="1:142">
      <c r="A100" s="108">
        <v>98</v>
      </c>
      <c r="B100" s="98">
        <v>44132</v>
      </c>
      <c r="C100" t="s">
        <v>744</v>
      </c>
      <c r="D100" t="s">
        <v>916</v>
      </c>
      <c r="E100" t="s">
        <v>23</v>
      </c>
      <c r="F100" t="s">
        <v>745</v>
      </c>
      <c r="G100" s="148">
        <v>0.85648148148148151</v>
      </c>
      <c r="J100">
        <v>1</v>
      </c>
      <c r="K100">
        <v>1</v>
      </c>
      <c r="O100" t="s">
        <v>116</v>
      </c>
      <c r="S100">
        <v>98</v>
      </c>
      <c r="T100" t="s">
        <v>665</v>
      </c>
      <c r="U100" t="s">
        <v>21</v>
      </c>
      <c r="V100" t="s">
        <v>115</v>
      </c>
      <c r="W100" s="104">
        <v>0.71097222222222223</v>
      </c>
      <c r="Y100">
        <v>1</v>
      </c>
      <c r="AA100">
        <v>1</v>
      </c>
      <c r="AE100" t="s">
        <v>74</v>
      </c>
      <c r="AI100">
        <v>98</v>
      </c>
      <c r="AJ100" t="s">
        <v>699</v>
      </c>
      <c r="AK100" t="s">
        <v>23</v>
      </c>
      <c r="AL100" t="s">
        <v>86</v>
      </c>
      <c r="AM100" s="104">
        <v>0.85353009259259249</v>
      </c>
      <c r="AP100">
        <v>1</v>
      </c>
      <c r="AR100">
        <v>1</v>
      </c>
      <c r="AU100" t="s">
        <v>74</v>
      </c>
      <c r="BZ100" s="98">
        <v>44132</v>
      </c>
      <c r="CA100" t="s">
        <v>744</v>
      </c>
      <c r="CB100" t="s">
        <v>916</v>
      </c>
      <c r="CC100" t="s">
        <v>23</v>
      </c>
      <c r="CD100" t="s">
        <v>745</v>
      </c>
      <c r="CE100" s="148">
        <v>0.85648148148148151</v>
      </c>
      <c r="CH100">
        <v>1</v>
      </c>
      <c r="CI100">
        <v>1</v>
      </c>
      <c r="CM100" t="s">
        <v>116</v>
      </c>
      <c r="DF100" s="149"/>
      <c r="DK100" s="148"/>
    </row>
    <row r="101" spans="1:142">
      <c r="A101" s="108">
        <v>99</v>
      </c>
      <c r="B101" s="98">
        <v>44133</v>
      </c>
      <c r="C101" t="s">
        <v>104</v>
      </c>
      <c r="D101" t="s">
        <v>992</v>
      </c>
      <c r="E101" t="s">
        <v>23</v>
      </c>
      <c r="F101" t="s">
        <v>86</v>
      </c>
      <c r="G101" s="148">
        <v>0.3445023148148148</v>
      </c>
      <c r="H101">
        <v>1</v>
      </c>
      <c r="K101">
        <v>1</v>
      </c>
      <c r="O101" t="s">
        <v>116</v>
      </c>
      <c r="S101">
        <v>99</v>
      </c>
      <c r="T101" t="s">
        <v>188</v>
      </c>
      <c r="U101" t="s">
        <v>82</v>
      </c>
      <c r="V101" t="s">
        <v>85</v>
      </c>
      <c r="W101" s="104">
        <v>0.85048611111111105</v>
      </c>
      <c r="Z101">
        <v>1</v>
      </c>
      <c r="AB101">
        <v>1</v>
      </c>
      <c r="AE101" t="s">
        <v>74</v>
      </c>
      <c r="AI101">
        <v>99</v>
      </c>
      <c r="AJ101" t="s">
        <v>263</v>
      </c>
      <c r="AK101" t="s">
        <v>23</v>
      </c>
      <c r="AL101" t="s">
        <v>86</v>
      </c>
      <c r="AM101" s="104">
        <v>0.53704861111111113</v>
      </c>
      <c r="AO101">
        <v>1</v>
      </c>
      <c r="AR101">
        <v>1</v>
      </c>
      <c r="AU101" t="s">
        <v>74</v>
      </c>
      <c r="BZ101" s="98">
        <v>44133</v>
      </c>
      <c r="CA101" t="s">
        <v>104</v>
      </c>
      <c r="CB101" t="s">
        <v>992</v>
      </c>
      <c r="CC101" t="s">
        <v>23</v>
      </c>
      <c r="CD101" t="s">
        <v>86</v>
      </c>
      <c r="CE101" s="148">
        <v>0.3445023148148148</v>
      </c>
      <c r="CF101">
        <v>1</v>
      </c>
      <c r="CI101">
        <v>1</v>
      </c>
      <c r="CM101" t="s">
        <v>116</v>
      </c>
      <c r="DF101" s="149"/>
      <c r="DK101" s="148"/>
    </row>
    <row r="102" spans="1:142">
      <c r="A102" s="108">
        <v>100</v>
      </c>
      <c r="B102" s="98">
        <v>44133</v>
      </c>
      <c r="C102" t="s">
        <v>107</v>
      </c>
      <c r="D102" t="s">
        <v>223</v>
      </c>
      <c r="E102" t="s">
        <v>23</v>
      </c>
      <c r="F102" t="s">
        <v>86</v>
      </c>
      <c r="G102" s="148">
        <v>0.56800925925925927</v>
      </c>
      <c r="I102">
        <v>1</v>
      </c>
      <c r="K102">
        <v>1</v>
      </c>
      <c r="L102">
        <v>1</v>
      </c>
      <c r="O102" t="s">
        <v>116</v>
      </c>
      <c r="S102">
        <v>100</v>
      </c>
      <c r="T102" t="s">
        <v>841</v>
      </c>
      <c r="U102" t="s">
        <v>23</v>
      </c>
      <c r="V102" t="s">
        <v>745</v>
      </c>
      <c r="W102" s="104">
        <v>0.86138888888888887</v>
      </c>
      <c r="Z102">
        <v>1</v>
      </c>
      <c r="AA102">
        <v>1</v>
      </c>
      <c r="AB102">
        <v>1</v>
      </c>
      <c r="AC102">
        <v>1</v>
      </c>
      <c r="AE102" t="s">
        <v>74</v>
      </c>
      <c r="AI102">
        <v>100</v>
      </c>
      <c r="AJ102" t="s">
        <v>263</v>
      </c>
      <c r="AK102" t="s">
        <v>23</v>
      </c>
      <c r="AL102" t="s">
        <v>86</v>
      </c>
      <c r="AM102" s="104">
        <v>0.8303124999999999</v>
      </c>
      <c r="AP102">
        <v>1</v>
      </c>
      <c r="AR102">
        <v>1</v>
      </c>
      <c r="AU102" t="s">
        <v>74</v>
      </c>
      <c r="BZ102" s="98">
        <v>44133</v>
      </c>
      <c r="CA102" t="s">
        <v>107</v>
      </c>
      <c r="CB102" t="s">
        <v>223</v>
      </c>
      <c r="CC102" t="s">
        <v>23</v>
      </c>
      <c r="CD102" t="s">
        <v>86</v>
      </c>
      <c r="CE102" s="148">
        <v>0.56800925925925927</v>
      </c>
      <c r="CG102">
        <v>1</v>
      </c>
      <c r="CI102">
        <v>1</v>
      </c>
      <c r="CJ102">
        <v>1</v>
      </c>
      <c r="CM102" t="s">
        <v>116</v>
      </c>
      <c r="DF102" s="149"/>
      <c r="DK102" s="148"/>
    </row>
    <row r="103" spans="1:142">
      <c r="A103" s="108">
        <v>101</v>
      </c>
      <c r="B103" s="98">
        <v>44133</v>
      </c>
      <c r="C103" t="s">
        <v>105</v>
      </c>
      <c r="D103" t="s">
        <v>811</v>
      </c>
      <c r="E103" t="s">
        <v>23</v>
      </c>
      <c r="F103" t="s">
        <v>86</v>
      </c>
      <c r="G103" s="148">
        <v>0.69658564814814816</v>
      </c>
      <c r="I103">
        <v>1</v>
      </c>
      <c r="M103">
        <v>1</v>
      </c>
      <c r="O103" t="s">
        <v>116</v>
      </c>
      <c r="S103">
        <v>101</v>
      </c>
      <c r="T103" t="s">
        <v>151</v>
      </c>
      <c r="U103" t="s">
        <v>23</v>
      </c>
      <c r="V103" t="s">
        <v>86</v>
      </c>
      <c r="W103" s="104">
        <v>0.91741898148148149</v>
      </c>
      <c r="Z103">
        <v>1</v>
      </c>
      <c r="AA103">
        <v>1</v>
      </c>
      <c r="AB103">
        <v>1</v>
      </c>
      <c r="AE103" t="s">
        <v>74</v>
      </c>
      <c r="AI103">
        <v>101</v>
      </c>
      <c r="AJ103" t="s">
        <v>1227</v>
      </c>
      <c r="AK103" t="s">
        <v>82</v>
      </c>
      <c r="AL103" t="s">
        <v>85</v>
      </c>
      <c r="AM103" s="104">
        <v>0.74884259259259256</v>
      </c>
      <c r="AO103">
        <v>1</v>
      </c>
      <c r="AQ103">
        <v>1</v>
      </c>
      <c r="AU103" t="s">
        <v>74</v>
      </c>
      <c r="BZ103" s="98">
        <v>44133</v>
      </c>
      <c r="CA103" t="s">
        <v>105</v>
      </c>
      <c r="CB103" t="s">
        <v>811</v>
      </c>
      <c r="CC103" t="s">
        <v>23</v>
      </c>
      <c r="CD103" t="s">
        <v>86</v>
      </c>
      <c r="CE103" s="148">
        <v>0.69658564814814816</v>
      </c>
      <c r="CG103">
        <v>1</v>
      </c>
      <c r="CK103">
        <v>1</v>
      </c>
      <c r="CM103" t="s">
        <v>116</v>
      </c>
      <c r="DF103" s="149"/>
      <c r="DK103" s="148"/>
      <c r="EL103" s="98"/>
    </row>
    <row r="104" spans="1:142">
      <c r="A104" s="108">
        <v>102</v>
      </c>
      <c r="B104" s="98">
        <v>44133</v>
      </c>
      <c r="C104" t="s">
        <v>111</v>
      </c>
      <c r="D104" t="s">
        <v>261</v>
      </c>
      <c r="E104" t="s">
        <v>23</v>
      </c>
      <c r="F104" t="s">
        <v>86</v>
      </c>
      <c r="G104" s="148">
        <v>0.70535879629629628</v>
      </c>
      <c r="I104">
        <v>1</v>
      </c>
      <c r="K104">
        <v>1</v>
      </c>
      <c r="O104" t="s">
        <v>116</v>
      </c>
      <c r="S104">
        <v>102</v>
      </c>
      <c r="T104" t="s">
        <v>379</v>
      </c>
      <c r="W104" s="104">
        <v>0.64850694444444446</v>
      </c>
      <c r="Y104">
        <v>1</v>
      </c>
      <c r="AA104">
        <v>1</v>
      </c>
      <c r="AE104" t="s">
        <v>1</v>
      </c>
      <c r="AI104">
        <v>102</v>
      </c>
      <c r="AJ104" t="s">
        <v>1231</v>
      </c>
      <c r="AK104" t="s">
        <v>23</v>
      </c>
      <c r="AL104" t="s">
        <v>86</v>
      </c>
      <c r="AM104" s="104">
        <v>0.78141203703703699</v>
      </c>
      <c r="AP104">
        <v>1</v>
      </c>
      <c r="AQ104">
        <v>1</v>
      </c>
      <c r="AU104" t="s">
        <v>74</v>
      </c>
      <c r="BZ104" s="98">
        <v>44133</v>
      </c>
      <c r="CA104" t="s">
        <v>111</v>
      </c>
      <c r="CB104" t="s">
        <v>261</v>
      </c>
      <c r="CC104" t="s">
        <v>23</v>
      </c>
      <c r="CD104" t="s">
        <v>86</v>
      </c>
      <c r="CE104" s="148">
        <v>0.70535879629629628</v>
      </c>
      <c r="CG104">
        <v>1</v>
      </c>
      <c r="CI104">
        <v>1</v>
      </c>
      <c r="CM104" t="s">
        <v>116</v>
      </c>
      <c r="DF104" s="149"/>
      <c r="DK104" s="148"/>
      <c r="EL104" s="98"/>
    </row>
    <row r="105" spans="1:142">
      <c r="A105" s="108">
        <v>103</v>
      </c>
      <c r="B105" s="98">
        <v>44133</v>
      </c>
      <c r="C105" t="s">
        <v>110</v>
      </c>
      <c r="D105" t="s">
        <v>997</v>
      </c>
      <c r="E105" t="s">
        <v>23</v>
      </c>
      <c r="F105" t="s">
        <v>86</v>
      </c>
      <c r="G105" s="148">
        <v>0.71253472222222225</v>
      </c>
      <c r="I105">
        <v>1</v>
      </c>
      <c r="K105">
        <v>1</v>
      </c>
      <c r="O105" t="s">
        <v>116</v>
      </c>
      <c r="S105">
        <v>103</v>
      </c>
      <c r="T105" t="s">
        <v>242</v>
      </c>
      <c r="W105" s="104">
        <v>0.74821759259259257</v>
      </c>
      <c r="Y105">
        <v>1</v>
      </c>
      <c r="AC105">
        <v>1</v>
      </c>
      <c r="AE105" t="s">
        <v>0</v>
      </c>
      <c r="AF105">
        <v>1051912</v>
      </c>
      <c r="AI105">
        <v>103</v>
      </c>
      <c r="AJ105" t="s">
        <v>492</v>
      </c>
      <c r="AK105" t="s">
        <v>21</v>
      </c>
      <c r="AL105" t="s">
        <v>115</v>
      </c>
      <c r="AM105" s="104">
        <v>0.62986111111111109</v>
      </c>
      <c r="AO105">
        <v>1</v>
      </c>
      <c r="AQ105">
        <v>1</v>
      </c>
      <c r="AU105" t="s">
        <v>74</v>
      </c>
      <c r="BZ105" s="98">
        <v>44133</v>
      </c>
      <c r="CA105" t="s">
        <v>110</v>
      </c>
      <c r="CB105" t="s">
        <v>997</v>
      </c>
      <c r="CC105" t="s">
        <v>23</v>
      </c>
      <c r="CD105" t="s">
        <v>86</v>
      </c>
      <c r="CE105" s="148">
        <v>0.71253472222222225</v>
      </c>
      <c r="CG105">
        <v>1</v>
      </c>
      <c r="CI105">
        <v>1</v>
      </c>
      <c r="CM105" t="s">
        <v>116</v>
      </c>
      <c r="DF105" s="149"/>
      <c r="DK105" s="148"/>
      <c r="EL105" s="98"/>
    </row>
    <row r="106" spans="1:142">
      <c r="A106" s="108">
        <v>104</v>
      </c>
      <c r="B106" s="98">
        <v>44133</v>
      </c>
      <c r="C106" t="s">
        <v>111</v>
      </c>
      <c r="D106" t="s">
        <v>278</v>
      </c>
      <c r="E106" t="s">
        <v>23</v>
      </c>
      <c r="F106" t="s">
        <v>86</v>
      </c>
      <c r="G106" s="148">
        <v>0.71855324074074067</v>
      </c>
      <c r="I106">
        <v>1</v>
      </c>
      <c r="K106">
        <v>1</v>
      </c>
      <c r="O106" t="s">
        <v>116</v>
      </c>
      <c r="S106">
        <v>104</v>
      </c>
      <c r="T106" t="s">
        <v>454</v>
      </c>
      <c r="U106" t="s">
        <v>82</v>
      </c>
      <c r="V106" t="s">
        <v>85</v>
      </c>
      <c r="W106" s="104">
        <v>0.7494791666666667</v>
      </c>
      <c r="Y106">
        <v>1</v>
      </c>
      <c r="AA106">
        <v>1</v>
      </c>
      <c r="AE106" t="s">
        <v>116</v>
      </c>
      <c r="AI106">
        <v>104</v>
      </c>
      <c r="AJ106" t="s">
        <v>232</v>
      </c>
      <c r="AK106" t="s">
        <v>23</v>
      </c>
      <c r="AL106" t="s">
        <v>86</v>
      </c>
      <c r="AM106" s="104">
        <v>0.51033564814814814</v>
      </c>
      <c r="AO106">
        <v>1</v>
      </c>
      <c r="AR106">
        <v>1</v>
      </c>
      <c r="AU106" t="s">
        <v>74</v>
      </c>
      <c r="BZ106" s="98">
        <v>44133</v>
      </c>
      <c r="CA106" t="s">
        <v>111</v>
      </c>
      <c r="CB106" t="s">
        <v>278</v>
      </c>
      <c r="CC106" t="s">
        <v>23</v>
      </c>
      <c r="CD106" t="s">
        <v>86</v>
      </c>
      <c r="CE106" s="148">
        <v>0.71855324074074067</v>
      </c>
      <c r="CG106">
        <v>1</v>
      </c>
      <c r="CI106">
        <v>1</v>
      </c>
      <c r="CM106" t="s">
        <v>116</v>
      </c>
      <c r="DF106" s="149"/>
      <c r="DK106" s="148"/>
      <c r="EL106" s="98"/>
    </row>
    <row r="107" spans="1:142">
      <c r="A107" s="108">
        <v>105</v>
      </c>
      <c r="B107" s="98">
        <v>44133</v>
      </c>
      <c r="C107" t="s">
        <v>107</v>
      </c>
      <c r="D107" t="s">
        <v>299</v>
      </c>
      <c r="E107" t="s">
        <v>23</v>
      </c>
      <c r="F107" t="s">
        <v>86</v>
      </c>
      <c r="G107" s="148">
        <v>0.73083333333333333</v>
      </c>
      <c r="I107">
        <v>1</v>
      </c>
      <c r="K107">
        <v>1</v>
      </c>
      <c r="O107" t="s">
        <v>116</v>
      </c>
      <c r="S107">
        <v>105</v>
      </c>
      <c r="T107" t="s">
        <v>213</v>
      </c>
      <c r="U107" t="s">
        <v>82</v>
      </c>
      <c r="V107" t="s">
        <v>85</v>
      </c>
      <c r="W107" s="104">
        <v>0.72238425925925931</v>
      </c>
      <c r="Y107">
        <v>1</v>
      </c>
      <c r="AB107">
        <v>1</v>
      </c>
      <c r="AE107" t="s">
        <v>74</v>
      </c>
      <c r="AI107">
        <v>105</v>
      </c>
      <c r="AJ107" t="s">
        <v>404</v>
      </c>
      <c r="AK107" t="s">
        <v>23</v>
      </c>
      <c r="AL107" t="s">
        <v>86</v>
      </c>
      <c r="AM107" s="104">
        <v>0.35789351851851853</v>
      </c>
      <c r="AN107">
        <v>1</v>
      </c>
      <c r="AQ107">
        <v>1</v>
      </c>
      <c r="AR107">
        <v>1</v>
      </c>
      <c r="AU107" t="s">
        <v>74</v>
      </c>
      <c r="BZ107" s="98">
        <v>44133</v>
      </c>
      <c r="CA107" t="s">
        <v>107</v>
      </c>
      <c r="CB107" t="s">
        <v>299</v>
      </c>
      <c r="CC107" t="s">
        <v>23</v>
      </c>
      <c r="CD107" t="s">
        <v>86</v>
      </c>
      <c r="CE107" s="148">
        <v>0.73083333333333333</v>
      </c>
      <c r="CG107">
        <v>1</v>
      </c>
      <c r="CI107">
        <v>1</v>
      </c>
      <c r="CM107" t="s">
        <v>116</v>
      </c>
      <c r="DF107" s="149"/>
      <c r="DK107" s="148"/>
      <c r="EL107" s="98"/>
    </row>
    <row r="108" spans="1:142">
      <c r="A108" s="108">
        <v>106</v>
      </c>
      <c r="B108" s="98">
        <v>44133</v>
      </c>
      <c r="C108" t="s">
        <v>107</v>
      </c>
      <c r="D108" t="s">
        <v>211</v>
      </c>
      <c r="E108" t="s">
        <v>23</v>
      </c>
      <c r="F108" t="s">
        <v>86</v>
      </c>
      <c r="G108" s="148">
        <v>0.73251157407407408</v>
      </c>
      <c r="I108">
        <v>1</v>
      </c>
      <c r="K108">
        <v>1</v>
      </c>
      <c r="O108" t="s">
        <v>116</v>
      </c>
      <c r="S108">
        <v>106</v>
      </c>
      <c r="T108" t="s">
        <v>582</v>
      </c>
      <c r="U108" t="s">
        <v>22</v>
      </c>
      <c r="V108" t="s">
        <v>87</v>
      </c>
      <c r="W108" s="104">
        <v>0.3512615740740741</v>
      </c>
      <c r="X108">
        <v>1</v>
      </c>
      <c r="AB108">
        <v>1</v>
      </c>
      <c r="AE108" t="s">
        <v>74</v>
      </c>
      <c r="AI108">
        <v>106</v>
      </c>
      <c r="AJ108" t="s">
        <v>210</v>
      </c>
      <c r="AK108" t="s">
        <v>23</v>
      </c>
      <c r="AL108" t="s">
        <v>86</v>
      </c>
      <c r="AM108" s="104">
        <v>0.51548611111111109</v>
      </c>
      <c r="AO108">
        <v>1</v>
      </c>
      <c r="AQ108">
        <v>1</v>
      </c>
      <c r="AU108" t="s">
        <v>74</v>
      </c>
      <c r="BZ108" s="98">
        <v>44133</v>
      </c>
      <c r="CA108" t="s">
        <v>107</v>
      </c>
      <c r="CB108" t="s">
        <v>211</v>
      </c>
      <c r="CC108" t="s">
        <v>23</v>
      </c>
      <c r="CD108" t="s">
        <v>86</v>
      </c>
      <c r="CE108" s="148">
        <v>0.73251157407407408</v>
      </c>
      <c r="CG108">
        <v>1</v>
      </c>
      <c r="CI108">
        <v>1</v>
      </c>
      <c r="CM108" t="s">
        <v>116</v>
      </c>
      <c r="DF108" s="149"/>
      <c r="DK108" s="148"/>
      <c r="EL108" s="98"/>
    </row>
    <row r="109" spans="1:142">
      <c r="A109" s="108">
        <v>107</v>
      </c>
      <c r="B109" s="98">
        <v>44133</v>
      </c>
      <c r="C109" t="s">
        <v>111</v>
      </c>
      <c r="D109" t="s">
        <v>277</v>
      </c>
      <c r="E109" t="s">
        <v>23</v>
      </c>
      <c r="F109" t="s">
        <v>86</v>
      </c>
      <c r="G109" s="148">
        <v>0.7335532407407408</v>
      </c>
      <c r="I109">
        <v>1</v>
      </c>
      <c r="K109">
        <v>1</v>
      </c>
      <c r="L109">
        <v>1</v>
      </c>
      <c r="O109" t="s">
        <v>116</v>
      </c>
      <c r="S109">
        <v>107</v>
      </c>
      <c r="T109" t="s">
        <v>657</v>
      </c>
      <c r="U109" t="s">
        <v>21</v>
      </c>
      <c r="V109" t="s">
        <v>115</v>
      </c>
      <c r="W109" s="104">
        <v>0.531712962962963</v>
      </c>
      <c r="Y109">
        <v>1</v>
      </c>
      <c r="AA109">
        <v>1</v>
      </c>
      <c r="AE109" t="s">
        <v>74</v>
      </c>
      <c r="AI109">
        <v>107</v>
      </c>
      <c r="AJ109" t="s">
        <v>210</v>
      </c>
      <c r="AK109" t="s">
        <v>23</v>
      </c>
      <c r="AL109" t="s">
        <v>86</v>
      </c>
      <c r="AM109" s="104">
        <v>0.67203703703703699</v>
      </c>
      <c r="AO109">
        <v>1</v>
      </c>
      <c r="AQ109">
        <v>1</v>
      </c>
      <c r="AU109" t="s">
        <v>74</v>
      </c>
      <c r="BZ109" s="98">
        <v>44133</v>
      </c>
      <c r="CA109" t="s">
        <v>111</v>
      </c>
      <c r="CB109" t="s">
        <v>277</v>
      </c>
      <c r="CC109" t="s">
        <v>23</v>
      </c>
      <c r="CD109" t="s">
        <v>86</v>
      </c>
      <c r="CE109" s="148">
        <v>0.7335532407407408</v>
      </c>
      <c r="CG109">
        <v>1</v>
      </c>
      <c r="CI109">
        <v>1</v>
      </c>
      <c r="CJ109">
        <v>1</v>
      </c>
      <c r="CM109" t="s">
        <v>116</v>
      </c>
      <c r="DF109" s="149"/>
      <c r="DK109" s="148"/>
      <c r="EL109" s="98"/>
    </row>
    <row r="110" spans="1:142">
      <c r="A110" s="108">
        <v>108</v>
      </c>
      <c r="B110" s="98">
        <v>44133</v>
      </c>
      <c r="C110" t="s">
        <v>107</v>
      </c>
      <c r="D110" t="s">
        <v>1004</v>
      </c>
      <c r="E110" t="s">
        <v>23</v>
      </c>
      <c r="F110" t="s">
        <v>86</v>
      </c>
      <c r="G110" s="148">
        <v>0.73604166666666659</v>
      </c>
      <c r="I110">
        <v>1</v>
      </c>
      <c r="K110">
        <v>1</v>
      </c>
      <c r="O110" t="s">
        <v>116</v>
      </c>
      <c r="S110">
        <v>108</v>
      </c>
      <c r="T110" t="s">
        <v>312</v>
      </c>
      <c r="W110" s="104">
        <v>0.50670138888888883</v>
      </c>
      <c r="Y110">
        <v>1</v>
      </c>
      <c r="AA110">
        <v>1</v>
      </c>
      <c r="AE110" t="s">
        <v>1</v>
      </c>
      <c r="AI110">
        <v>108</v>
      </c>
      <c r="AJ110" t="s">
        <v>313</v>
      </c>
      <c r="AK110" t="s">
        <v>23</v>
      </c>
      <c r="AL110" t="s">
        <v>86</v>
      </c>
      <c r="AM110" s="104">
        <v>0.85493055555555564</v>
      </c>
      <c r="AP110">
        <v>1</v>
      </c>
      <c r="AQ110">
        <v>1</v>
      </c>
      <c r="AU110" t="s">
        <v>74</v>
      </c>
      <c r="BZ110" s="98">
        <v>44133</v>
      </c>
      <c r="CA110" t="s">
        <v>107</v>
      </c>
      <c r="CB110" t="s">
        <v>1004</v>
      </c>
      <c r="CC110" t="s">
        <v>23</v>
      </c>
      <c r="CD110" t="s">
        <v>86</v>
      </c>
      <c r="CE110" s="148">
        <v>0.73604166666666659</v>
      </c>
      <c r="CG110">
        <v>1</v>
      </c>
      <c r="CI110">
        <v>1</v>
      </c>
      <c r="CM110" t="s">
        <v>116</v>
      </c>
      <c r="DF110" s="149"/>
      <c r="DK110" s="148"/>
      <c r="EL110" s="98"/>
    </row>
    <row r="111" spans="1:142">
      <c r="A111" s="108">
        <v>109</v>
      </c>
      <c r="B111" s="98">
        <v>44133</v>
      </c>
      <c r="C111" t="s">
        <v>107</v>
      </c>
      <c r="D111" t="s">
        <v>292</v>
      </c>
      <c r="E111" t="s">
        <v>23</v>
      </c>
      <c r="F111" t="s">
        <v>86</v>
      </c>
      <c r="G111" s="148">
        <v>0.73724537037037041</v>
      </c>
      <c r="I111">
        <v>1</v>
      </c>
      <c r="K111">
        <v>1</v>
      </c>
      <c r="O111" t="s">
        <v>116</v>
      </c>
      <c r="S111">
        <v>109</v>
      </c>
      <c r="T111" t="s">
        <v>495</v>
      </c>
      <c r="U111" t="s">
        <v>21</v>
      </c>
      <c r="V111" t="s">
        <v>115</v>
      </c>
      <c r="W111" s="104">
        <v>0.74531249999999993</v>
      </c>
      <c r="Y111">
        <v>1</v>
      </c>
      <c r="AA111">
        <v>1</v>
      </c>
      <c r="AE111" t="s">
        <v>74</v>
      </c>
      <c r="AI111">
        <v>109</v>
      </c>
      <c r="AJ111" t="s">
        <v>696</v>
      </c>
      <c r="AK111" t="s">
        <v>23</v>
      </c>
      <c r="AL111" t="s">
        <v>86</v>
      </c>
      <c r="AM111" s="104">
        <v>0.52328703703703705</v>
      </c>
      <c r="AO111">
        <v>1</v>
      </c>
      <c r="AQ111">
        <v>1</v>
      </c>
      <c r="AU111" t="s">
        <v>74</v>
      </c>
      <c r="BZ111" s="98">
        <v>44133</v>
      </c>
      <c r="CA111" t="s">
        <v>107</v>
      </c>
      <c r="CB111" t="s">
        <v>292</v>
      </c>
      <c r="CC111" t="s">
        <v>23</v>
      </c>
      <c r="CD111" t="s">
        <v>86</v>
      </c>
      <c r="CE111" s="148">
        <v>0.73724537037037041</v>
      </c>
      <c r="CG111">
        <v>1</v>
      </c>
      <c r="CI111">
        <v>1</v>
      </c>
      <c r="CM111" t="s">
        <v>116</v>
      </c>
      <c r="DF111" s="149"/>
      <c r="DK111" s="148"/>
      <c r="EL111" s="98"/>
    </row>
    <row r="112" spans="1:142">
      <c r="A112" s="108">
        <v>110</v>
      </c>
      <c r="B112" s="98">
        <v>44133</v>
      </c>
      <c r="C112" t="s">
        <v>26</v>
      </c>
      <c r="D112" t="s">
        <v>913</v>
      </c>
      <c r="E112" t="s">
        <v>21</v>
      </c>
      <c r="F112" t="s">
        <v>115</v>
      </c>
      <c r="G112" s="148">
        <v>0.74256944444444439</v>
      </c>
      <c r="I112">
        <v>1</v>
      </c>
      <c r="K112">
        <v>1</v>
      </c>
      <c r="O112" t="s">
        <v>116</v>
      </c>
      <c r="S112">
        <v>110</v>
      </c>
      <c r="T112" t="s">
        <v>521</v>
      </c>
      <c r="U112" t="s">
        <v>23</v>
      </c>
      <c r="V112" t="s">
        <v>446</v>
      </c>
      <c r="W112" s="104">
        <v>0.54576388888888883</v>
      </c>
      <c r="Y112">
        <v>1</v>
      </c>
      <c r="AB112">
        <v>1</v>
      </c>
      <c r="AE112" t="s">
        <v>74</v>
      </c>
      <c r="AI112">
        <v>110</v>
      </c>
      <c r="AJ112" t="s">
        <v>696</v>
      </c>
      <c r="AK112" t="s">
        <v>23</v>
      </c>
      <c r="AL112" t="s">
        <v>86</v>
      </c>
      <c r="AM112" s="104">
        <v>0.85909722222222218</v>
      </c>
      <c r="AP112">
        <v>1</v>
      </c>
      <c r="AQ112">
        <v>1</v>
      </c>
      <c r="AU112" t="s">
        <v>74</v>
      </c>
      <c r="BZ112" s="98">
        <v>44133</v>
      </c>
      <c r="CA112" t="s">
        <v>26</v>
      </c>
      <c r="CB112" t="s">
        <v>913</v>
      </c>
      <c r="CC112" t="s">
        <v>21</v>
      </c>
      <c r="CD112" t="s">
        <v>115</v>
      </c>
      <c r="CE112" s="148">
        <v>0.74256944444444439</v>
      </c>
      <c r="CG112">
        <v>1</v>
      </c>
      <c r="CI112">
        <v>1</v>
      </c>
      <c r="CM112" t="s">
        <v>116</v>
      </c>
      <c r="DF112" s="149"/>
      <c r="DK112" s="148"/>
      <c r="EL112" s="98"/>
    </row>
    <row r="113" spans="1:142">
      <c r="A113" s="108">
        <v>111</v>
      </c>
      <c r="B113" s="98">
        <v>44133</v>
      </c>
      <c r="C113" t="s">
        <v>99</v>
      </c>
      <c r="D113" t="s">
        <v>120</v>
      </c>
      <c r="E113" t="s">
        <v>82</v>
      </c>
      <c r="F113" t="s">
        <v>85</v>
      </c>
      <c r="G113" s="148">
        <v>0.7483912037037036</v>
      </c>
      <c r="I113">
        <v>1</v>
      </c>
      <c r="K113">
        <v>1</v>
      </c>
      <c r="O113" t="s">
        <v>116</v>
      </c>
      <c r="S113">
        <v>111</v>
      </c>
      <c r="T113" t="s">
        <v>847</v>
      </c>
      <c r="U113" t="s">
        <v>23</v>
      </c>
      <c r="V113" t="s">
        <v>446</v>
      </c>
      <c r="W113" s="104">
        <v>0.72855324074074079</v>
      </c>
      <c r="Y113">
        <v>1</v>
      </c>
      <c r="AB113">
        <v>1</v>
      </c>
      <c r="AE113" t="s">
        <v>74</v>
      </c>
      <c r="AI113">
        <v>111</v>
      </c>
      <c r="AJ113" t="s">
        <v>817</v>
      </c>
      <c r="AK113" t="s">
        <v>23</v>
      </c>
      <c r="AL113" t="s">
        <v>743</v>
      </c>
      <c r="AM113" s="104">
        <v>0.74004629629629637</v>
      </c>
      <c r="AO113">
        <v>1</v>
      </c>
      <c r="AR113">
        <v>1</v>
      </c>
      <c r="AS113">
        <v>1</v>
      </c>
      <c r="AU113" t="s">
        <v>74</v>
      </c>
      <c r="BZ113" s="98">
        <v>44133</v>
      </c>
      <c r="CA113" t="s">
        <v>99</v>
      </c>
      <c r="CB113" t="s">
        <v>120</v>
      </c>
      <c r="CC113" t="s">
        <v>82</v>
      </c>
      <c r="CD113" t="s">
        <v>85</v>
      </c>
      <c r="CE113" s="148">
        <v>0.7483912037037036</v>
      </c>
      <c r="CG113">
        <v>1</v>
      </c>
      <c r="CI113">
        <v>1</v>
      </c>
      <c r="CM113" t="s">
        <v>116</v>
      </c>
      <c r="DF113" s="149"/>
      <c r="DK113" s="148"/>
      <c r="EL113" s="98"/>
    </row>
    <row r="114" spans="1:142">
      <c r="A114" s="108">
        <v>112</v>
      </c>
      <c r="B114" s="98">
        <v>44133</v>
      </c>
      <c r="C114" t="s">
        <v>99</v>
      </c>
      <c r="D114" t="s">
        <v>454</v>
      </c>
      <c r="E114" t="s">
        <v>82</v>
      </c>
      <c r="F114" t="s">
        <v>85</v>
      </c>
      <c r="G114" s="148">
        <v>0.74870370370370365</v>
      </c>
      <c r="I114">
        <v>1</v>
      </c>
      <c r="L114">
        <v>1</v>
      </c>
      <c r="O114" t="s">
        <v>116</v>
      </c>
      <c r="S114">
        <v>112</v>
      </c>
      <c r="T114" t="s">
        <v>1497</v>
      </c>
      <c r="W114" s="104">
        <v>0.75749999999999995</v>
      </c>
      <c r="Z114">
        <v>1</v>
      </c>
      <c r="AA114">
        <v>1</v>
      </c>
      <c r="AE114" t="s">
        <v>1</v>
      </c>
      <c r="AI114">
        <v>112</v>
      </c>
      <c r="AJ114" t="s">
        <v>326</v>
      </c>
      <c r="AK114" t="s">
        <v>23</v>
      </c>
      <c r="AL114" t="s">
        <v>86</v>
      </c>
      <c r="AM114" s="104">
        <v>0.86974537037037036</v>
      </c>
      <c r="AP114">
        <v>1</v>
      </c>
      <c r="AQ114">
        <v>1</v>
      </c>
      <c r="AU114" t="s">
        <v>74</v>
      </c>
      <c r="BZ114" s="98">
        <v>44133</v>
      </c>
      <c r="CA114" t="s">
        <v>99</v>
      </c>
      <c r="CB114" t="s">
        <v>454</v>
      </c>
      <c r="CC114" t="s">
        <v>82</v>
      </c>
      <c r="CD114" t="s">
        <v>85</v>
      </c>
      <c r="CE114" s="148">
        <v>0.74870370370370365</v>
      </c>
      <c r="CG114">
        <v>1</v>
      </c>
      <c r="CJ114">
        <v>1</v>
      </c>
      <c r="CM114" t="s">
        <v>116</v>
      </c>
      <c r="DF114" s="149"/>
      <c r="DK114" s="148"/>
      <c r="EL114" s="98"/>
    </row>
    <row r="115" spans="1:142">
      <c r="A115" s="108">
        <v>113</v>
      </c>
      <c r="B115" s="98">
        <v>44133</v>
      </c>
      <c r="C115" t="s">
        <v>95</v>
      </c>
      <c r="D115" t="s">
        <v>691</v>
      </c>
      <c r="E115" t="s">
        <v>92</v>
      </c>
      <c r="F115" t="s">
        <v>84</v>
      </c>
      <c r="G115" s="148">
        <v>0.77432870370370377</v>
      </c>
      <c r="J115">
        <v>1</v>
      </c>
      <c r="M115">
        <v>1</v>
      </c>
      <c r="O115" t="s">
        <v>116</v>
      </c>
      <c r="S115">
        <v>113</v>
      </c>
      <c r="T115" t="s">
        <v>171</v>
      </c>
      <c r="U115" t="s">
        <v>23</v>
      </c>
      <c r="V115" t="s">
        <v>86</v>
      </c>
      <c r="W115" s="104">
        <v>0.35092592592592592</v>
      </c>
      <c r="X115">
        <v>1</v>
      </c>
      <c r="AA115">
        <v>1</v>
      </c>
      <c r="AB115">
        <v>1</v>
      </c>
      <c r="AE115" t="s">
        <v>74</v>
      </c>
      <c r="AI115">
        <v>113</v>
      </c>
      <c r="AJ115" t="s">
        <v>596</v>
      </c>
      <c r="AK115" t="s">
        <v>22</v>
      </c>
      <c r="AL115" t="s">
        <v>87</v>
      </c>
      <c r="AM115" s="104">
        <v>0.58348379629629632</v>
      </c>
      <c r="AO115">
        <v>1</v>
      </c>
      <c r="AR115">
        <v>1</v>
      </c>
      <c r="AU115" t="s">
        <v>74</v>
      </c>
      <c r="BZ115" s="98">
        <v>44133</v>
      </c>
      <c r="CA115" t="s">
        <v>95</v>
      </c>
      <c r="CB115" t="s">
        <v>691</v>
      </c>
      <c r="CC115" t="s">
        <v>92</v>
      </c>
      <c r="CD115" t="s">
        <v>84</v>
      </c>
      <c r="CE115" s="148">
        <v>0.77432870370370377</v>
      </c>
      <c r="CH115">
        <v>1</v>
      </c>
      <c r="CK115">
        <v>1</v>
      </c>
      <c r="CM115" t="s">
        <v>116</v>
      </c>
      <c r="DF115" s="149"/>
      <c r="DK115" s="148"/>
      <c r="EL115" s="98"/>
    </row>
    <row r="116" spans="1:142">
      <c r="A116" s="108">
        <v>114</v>
      </c>
      <c r="B116" s="98">
        <v>44133</v>
      </c>
      <c r="C116" t="s">
        <v>100</v>
      </c>
      <c r="D116" t="s">
        <v>1011</v>
      </c>
      <c r="E116" t="s">
        <v>82</v>
      </c>
      <c r="F116" t="s">
        <v>85</v>
      </c>
      <c r="G116" s="148">
        <v>0.77778935185185183</v>
      </c>
      <c r="J116">
        <v>1</v>
      </c>
      <c r="L116">
        <v>1</v>
      </c>
      <c r="O116" t="s">
        <v>74</v>
      </c>
      <c r="S116">
        <v>114</v>
      </c>
      <c r="T116" t="s">
        <v>477</v>
      </c>
      <c r="U116" t="s">
        <v>21</v>
      </c>
      <c r="V116" t="s">
        <v>115</v>
      </c>
      <c r="W116" s="104">
        <v>0.83394675925925921</v>
      </c>
      <c r="Z116">
        <v>1</v>
      </c>
      <c r="AA116">
        <v>1</v>
      </c>
      <c r="AE116" t="s">
        <v>74</v>
      </c>
      <c r="AI116">
        <v>114</v>
      </c>
      <c r="AJ116" t="s">
        <v>674</v>
      </c>
      <c r="AK116" t="s">
        <v>21</v>
      </c>
      <c r="AL116" t="s">
        <v>115</v>
      </c>
      <c r="AM116" s="104">
        <v>0.73008101851851848</v>
      </c>
      <c r="AO116">
        <v>1</v>
      </c>
      <c r="AQ116">
        <v>1</v>
      </c>
      <c r="AU116" t="s">
        <v>74</v>
      </c>
      <c r="BZ116" s="98">
        <v>44133</v>
      </c>
      <c r="CA116" t="s">
        <v>100</v>
      </c>
      <c r="CB116" t="s">
        <v>1011</v>
      </c>
      <c r="CC116" t="s">
        <v>82</v>
      </c>
      <c r="CD116" t="s">
        <v>85</v>
      </c>
      <c r="CE116" s="148">
        <v>0.77778935185185183</v>
      </c>
      <c r="CH116">
        <v>1</v>
      </c>
      <c r="CJ116">
        <v>1</v>
      </c>
      <c r="CM116" t="s">
        <v>74</v>
      </c>
      <c r="DF116" s="149"/>
      <c r="DK116" s="148"/>
      <c r="EL116" s="98"/>
    </row>
    <row r="117" spans="1:142">
      <c r="A117" s="108">
        <v>115</v>
      </c>
      <c r="B117" s="98">
        <v>44133</v>
      </c>
      <c r="C117" t="s">
        <v>744</v>
      </c>
      <c r="D117" t="s">
        <v>916</v>
      </c>
      <c r="E117" t="s">
        <v>23</v>
      </c>
      <c r="F117" t="s">
        <v>745</v>
      </c>
      <c r="G117" s="148">
        <v>0.7898263888888889</v>
      </c>
      <c r="J117">
        <v>1</v>
      </c>
      <c r="K117">
        <v>1</v>
      </c>
      <c r="O117" t="s">
        <v>74</v>
      </c>
      <c r="S117">
        <v>115</v>
      </c>
      <c r="T117" t="s">
        <v>160</v>
      </c>
      <c r="W117" s="104">
        <v>0.34429398148148144</v>
      </c>
      <c r="X117">
        <v>1</v>
      </c>
      <c r="AE117" t="s">
        <v>0</v>
      </c>
      <c r="AF117">
        <v>1008452</v>
      </c>
      <c r="AI117">
        <v>115</v>
      </c>
      <c r="AJ117" t="s">
        <v>665</v>
      </c>
      <c r="AK117" t="s">
        <v>21</v>
      </c>
      <c r="AL117" t="s">
        <v>115</v>
      </c>
      <c r="AM117" s="104">
        <v>0.71097222222222223</v>
      </c>
      <c r="AO117">
        <v>1</v>
      </c>
      <c r="AQ117">
        <v>1</v>
      </c>
      <c r="AU117" t="s">
        <v>74</v>
      </c>
      <c r="BZ117" s="98">
        <v>44133</v>
      </c>
      <c r="CA117" t="s">
        <v>744</v>
      </c>
      <c r="CB117" t="s">
        <v>916</v>
      </c>
      <c r="CC117" t="s">
        <v>23</v>
      </c>
      <c r="CD117" t="s">
        <v>745</v>
      </c>
      <c r="CE117" s="148">
        <v>0.7898263888888889</v>
      </c>
      <c r="CH117">
        <v>1</v>
      </c>
      <c r="CI117">
        <v>1</v>
      </c>
      <c r="CM117" t="s">
        <v>74</v>
      </c>
      <c r="DF117" s="149"/>
      <c r="DK117" s="148"/>
      <c r="EL117" s="98"/>
    </row>
    <row r="118" spans="1:142">
      <c r="A118" s="108">
        <v>116</v>
      </c>
      <c r="B118" s="98">
        <v>44134</v>
      </c>
      <c r="C118" t="s">
        <v>109</v>
      </c>
      <c r="D118" t="s">
        <v>781</v>
      </c>
      <c r="E118" t="s">
        <v>23</v>
      </c>
      <c r="F118" t="s">
        <v>86</v>
      </c>
      <c r="G118" s="148">
        <v>0.68942129629629623</v>
      </c>
      <c r="I118">
        <v>1</v>
      </c>
      <c r="K118">
        <v>1</v>
      </c>
      <c r="L118">
        <v>1</v>
      </c>
      <c r="O118" t="s">
        <v>116</v>
      </c>
      <c r="S118">
        <v>116</v>
      </c>
      <c r="T118" t="s">
        <v>514</v>
      </c>
      <c r="W118" s="104">
        <v>0.54737268518518511</v>
      </c>
      <c r="Y118">
        <v>1</v>
      </c>
      <c r="AB118">
        <v>1</v>
      </c>
      <c r="AE118" t="s">
        <v>0</v>
      </c>
      <c r="AF118">
        <v>1059537</v>
      </c>
      <c r="AI118">
        <v>116</v>
      </c>
      <c r="AJ118" t="s">
        <v>188</v>
      </c>
      <c r="AK118" t="s">
        <v>82</v>
      </c>
      <c r="AL118" t="s">
        <v>85</v>
      </c>
      <c r="AM118" s="104">
        <v>0.85048611111111105</v>
      </c>
      <c r="AP118">
        <v>1</v>
      </c>
      <c r="AR118">
        <v>1</v>
      </c>
      <c r="AU118" t="s">
        <v>74</v>
      </c>
      <c r="BZ118" s="98">
        <v>44134</v>
      </c>
      <c r="CA118" t="s">
        <v>109</v>
      </c>
      <c r="CB118" t="s">
        <v>781</v>
      </c>
      <c r="CC118" t="s">
        <v>23</v>
      </c>
      <c r="CD118" t="s">
        <v>86</v>
      </c>
      <c r="CE118" s="148">
        <v>0.68942129629629623</v>
      </c>
      <c r="CG118">
        <v>1</v>
      </c>
      <c r="CI118">
        <v>1</v>
      </c>
      <c r="CJ118">
        <v>1</v>
      </c>
      <c r="CM118" t="s">
        <v>116</v>
      </c>
      <c r="DF118" s="149"/>
      <c r="DK118" s="148"/>
      <c r="EL118" s="98"/>
    </row>
    <row r="119" spans="1:142">
      <c r="A119" s="108">
        <v>117</v>
      </c>
      <c r="B119" s="98">
        <v>44134</v>
      </c>
      <c r="C119" t="s">
        <v>879</v>
      </c>
      <c r="D119" t="s">
        <v>968</v>
      </c>
      <c r="E119" t="s">
        <v>23</v>
      </c>
      <c r="F119" t="s">
        <v>743</v>
      </c>
      <c r="G119" s="148">
        <v>0.74012731481481486</v>
      </c>
      <c r="I119">
        <v>1</v>
      </c>
      <c r="K119">
        <v>1</v>
      </c>
      <c r="O119" t="s">
        <v>116</v>
      </c>
      <c r="S119">
        <v>117</v>
      </c>
      <c r="T119" t="s">
        <v>497</v>
      </c>
      <c r="U119" t="s">
        <v>23</v>
      </c>
      <c r="V119" t="s">
        <v>86</v>
      </c>
      <c r="W119" s="104">
        <v>0.50392361111111106</v>
      </c>
      <c r="Y119">
        <v>1</v>
      </c>
      <c r="AA119">
        <v>1</v>
      </c>
      <c r="AE119" t="s">
        <v>74</v>
      </c>
      <c r="AI119">
        <v>117</v>
      </c>
      <c r="AJ119" t="s">
        <v>841</v>
      </c>
      <c r="AK119" t="s">
        <v>23</v>
      </c>
      <c r="AL119" t="s">
        <v>745</v>
      </c>
      <c r="AM119" s="104">
        <v>0.86138888888888887</v>
      </c>
      <c r="AP119">
        <v>1</v>
      </c>
      <c r="AQ119">
        <v>1</v>
      </c>
      <c r="AR119">
        <v>1</v>
      </c>
      <c r="AS119">
        <v>1</v>
      </c>
      <c r="AU119" t="s">
        <v>74</v>
      </c>
      <c r="BZ119" s="98">
        <v>44134</v>
      </c>
      <c r="CA119" t="s">
        <v>879</v>
      </c>
      <c r="CB119" t="s">
        <v>968</v>
      </c>
      <c r="CC119" t="s">
        <v>23</v>
      </c>
      <c r="CD119" t="s">
        <v>743</v>
      </c>
      <c r="CE119" s="148">
        <v>0.74012731481481486</v>
      </c>
      <c r="CG119">
        <v>1</v>
      </c>
      <c r="CI119">
        <v>1</v>
      </c>
      <c r="CM119" t="s">
        <v>116</v>
      </c>
      <c r="DF119" s="149"/>
      <c r="DK119" s="148"/>
      <c r="EL119" s="98"/>
    </row>
    <row r="120" spans="1:142">
      <c r="A120" s="108">
        <v>118</v>
      </c>
      <c r="B120" s="98">
        <v>44134</v>
      </c>
      <c r="C120" t="s">
        <v>744</v>
      </c>
      <c r="D120" t="s">
        <v>758</v>
      </c>
      <c r="E120" t="s">
        <v>23</v>
      </c>
      <c r="F120" t="s">
        <v>745</v>
      </c>
      <c r="G120" s="148">
        <v>0.76913194444444455</v>
      </c>
      <c r="J120">
        <v>1</v>
      </c>
      <c r="L120">
        <v>1</v>
      </c>
      <c r="O120" t="s">
        <v>116</v>
      </c>
      <c r="S120">
        <v>118</v>
      </c>
      <c r="T120" t="s">
        <v>497</v>
      </c>
      <c r="U120" t="s">
        <v>23</v>
      </c>
      <c r="V120" t="s">
        <v>86</v>
      </c>
      <c r="W120" s="104">
        <v>0.50524305555555549</v>
      </c>
      <c r="Y120">
        <v>1</v>
      </c>
      <c r="AA120">
        <v>1</v>
      </c>
      <c r="AE120" t="s">
        <v>74</v>
      </c>
      <c r="AI120">
        <v>118</v>
      </c>
      <c r="AJ120" t="s">
        <v>151</v>
      </c>
      <c r="AK120" t="s">
        <v>23</v>
      </c>
      <c r="AL120" t="s">
        <v>86</v>
      </c>
      <c r="AM120" s="104">
        <v>0.91741898148148149</v>
      </c>
      <c r="AP120">
        <v>1</v>
      </c>
      <c r="AQ120">
        <v>1</v>
      </c>
      <c r="AR120">
        <v>1</v>
      </c>
      <c r="AU120" t="s">
        <v>74</v>
      </c>
      <c r="BZ120" s="98">
        <v>44134</v>
      </c>
      <c r="CA120" t="s">
        <v>744</v>
      </c>
      <c r="CB120" t="s">
        <v>758</v>
      </c>
      <c r="CC120" t="s">
        <v>23</v>
      </c>
      <c r="CD120" t="s">
        <v>745</v>
      </c>
      <c r="CE120" s="148">
        <v>0.76913194444444455</v>
      </c>
      <c r="CH120">
        <v>1</v>
      </c>
      <c r="CJ120">
        <v>1</v>
      </c>
      <c r="CM120" t="s">
        <v>116</v>
      </c>
      <c r="DF120" s="149"/>
      <c r="DK120" s="148"/>
      <c r="EL120" s="98"/>
    </row>
    <row r="121" spans="1:142">
      <c r="A121" s="108">
        <v>119</v>
      </c>
      <c r="B121" s="98">
        <v>44134</v>
      </c>
      <c r="C121" t="s">
        <v>744</v>
      </c>
      <c r="D121" t="s">
        <v>916</v>
      </c>
      <c r="E121" t="s">
        <v>23</v>
      </c>
      <c r="F121" t="s">
        <v>745</v>
      </c>
      <c r="G121" s="148">
        <v>0.85969907407407409</v>
      </c>
      <c r="J121">
        <v>1</v>
      </c>
      <c r="K121">
        <v>1</v>
      </c>
      <c r="O121" t="s">
        <v>116</v>
      </c>
      <c r="S121">
        <v>119</v>
      </c>
      <c r="T121" t="s">
        <v>448</v>
      </c>
      <c r="U121" t="s">
        <v>21</v>
      </c>
      <c r="V121" t="s">
        <v>115</v>
      </c>
      <c r="W121" s="104">
        <v>0.71056712962962953</v>
      </c>
      <c r="Y121">
        <v>1</v>
      </c>
      <c r="AA121">
        <v>1</v>
      </c>
      <c r="AE121" t="s">
        <v>0</v>
      </c>
      <c r="AF121">
        <v>1008452</v>
      </c>
      <c r="AI121">
        <v>119</v>
      </c>
      <c r="AJ121" t="s">
        <v>379</v>
      </c>
      <c r="AM121" s="104">
        <v>0.64850694444444446</v>
      </c>
      <c r="AO121">
        <v>1</v>
      </c>
      <c r="AQ121">
        <v>1</v>
      </c>
      <c r="AU121" t="s">
        <v>1</v>
      </c>
      <c r="BZ121" s="98">
        <v>44134</v>
      </c>
      <c r="CA121" t="s">
        <v>744</v>
      </c>
      <c r="CB121" t="s">
        <v>916</v>
      </c>
      <c r="CC121" t="s">
        <v>23</v>
      </c>
      <c r="CD121" t="s">
        <v>745</v>
      </c>
      <c r="CE121" s="148">
        <v>0.85969907407407409</v>
      </c>
      <c r="CH121">
        <v>1</v>
      </c>
      <c r="CI121">
        <v>1</v>
      </c>
      <c r="CM121" t="s">
        <v>116</v>
      </c>
      <c r="DF121" s="149"/>
      <c r="DK121" s="148"/>
      <c r="EL121" s="98"/>
    </row>
    <row r="122" spans="1:142">
      <c r="A122" s="108">
        <v>120</v>
      </c>
      <c r="B122" s="98">
        <v>44138</v>
      </c>
      <c r="C122" t="s">
        <v>879</v>
      </c>
      <c r="D122" t="s">
        <v>968</v>
      </c>
      <c r="E122" t="s">
        <v>23</v>
      </c>
      <c r="F122" t="s">
        <v>743</v>
      </c>
      <c r="G122" s="148">
        <v>0.69550925925925933</v>
      </c>
      <c r="I122">
        <v>1</v>
      </c>
      <c r="K122">
        <v>1</v>
      </c>
      <c r="O122" t="s">
        <v>116</v>
      </c>
      <c r="S122">
        <v>120</v>
      </c>
      <c r="T122" t="s">
        <v>279</v>
      </c>
      <c r="U122" t="s">
        <v>23</v>
      </c>
      <c r="V122" t="s">
        <v>86</v>
      </c>
      <c r="W122" s="104">
        <v>0.72611111111111104</v>
      </c>
      <c r="Y122">
        <v>1</v>
      </c>
      <c r="AA122">
        <v>1</v>
      </c>
      <c r="AE122" t="s">
        <v>74</v>
      </c>
      <c r="AI122">
        <v>120</v>
      </c>
      <c r="AJ122" t="s">
        <v>454</v>
      </c>
      <c r="AK122" t="s">
        <v>82</v>
      </c>
      <c r="AL122" t="s">
        <v>85</v>
      </c>
      <c r="AM122" s="104">
        <v>0.7494791666666667</v>
      </c>
      <c r="AO122">
        <v>1</v>
      </c>
      <c r="AQ122">
        <v>1</v>
      </c>
      <c r="AU122" t="s">
        <v>116</v>
      </c>
      <c r="BZ122" s="98">
        <v>44138</v>
      </c>
      <c r="CA122" t="s">
        <v>879</v>
      </c>
      <c r="CB122" t="s">
        <v>968</v>
      </c>
      <c r="CC122" t="s">
        <v>23</v>
      </c>
      <c r="CD122" t="s">
        <v>743</v>
      </c>
      <c r="CE122" s="148">
        <v>0.69550925925925933</v>
      </c>
      <c r="CG122">
        <v>1</v>
      </c>
      <c r="CI122">
        <v>1</v>
      </c>
      <c r="CM122" t="s">
        <v>116</v>
      </c>
      <c r="DF122" s="149"/>
      <c r="DK122" s="148"/>
      <c r="EL122" s="98"/>
    </row>
    <row r="123" spans="1:142">
      <c r="A123" s="108">
        <v>121</v>
      </c>
      <c r="B123" s="98">
        <v>44138</v>
      </c>
      <c r="C123" t="s">
        <v>111</v>
      </c>
      <c r="D123" t="s">
        <v>278</v>
      </c>
      <c r="E123" t="s">
        <v>23</v>
      </c>
      <c r="F123" t="s">
        <v>86</v>
      </c>
      <c r="G123" s="148">
        <v>0.70729166666666676</v>
      </c>
      <c r="I123">
        <v>1</v>
      </c>
      <c r="K123">
        <v>1</v>
      </c>
      <c r="O123" t="s">
        <v>116</v>
      </c>
      <c r="S123">
        <v>121</v>
      </c>
      <c r="T123" t="s">
        <v>488</v>
      </c>
      <c r="U123" t="s">
        <v>21</v>
      </c>
      <c r="V123" t="s">
        <v>115</v>
      </c>
      <c r="W123" s="104">
        <v>0.71369212962962969</v>
      </c>
      <c r="Y123">
        <v>1</v>
      </c>
      <c r="AA123">
        <v>1</v>
      </c>
      <c r="AE123" t="s">
        <v>74</v>
      </c>
      <c r="AI123">
        <v>121</v>
      </c>
      <c r="AJ123" t="s">
        <v>213</v>
      </c>
      <c r="AK123" t="s">
        <v>82</v>
      </c>
      <c r="AL123" t="s">
        <v>85</v>
      </c>
      <c r="AM123" s="104">
        <v>0.72238425925925931</v>
      </c>
      <c r="AO123">
        <v>1</v>
      </c>
      <c r="AR123">
        <v>1</v>
      </c>
      <c r="AU123" t="s">
        <v>74</v>
      </c>
      <c r="BZ123" s="98">
        <v>44138</v>
      </c>
      <c r="CA123" t="s">
        <v>111</v>
      </c>
      <c r="CB123" t="s">
        <v>278</v>
      </c>
      <c r="CC123" t="s">
        <v>23</v>
      </c>
      <c r="CD123" t="s">
        <v>86</v>
      </c>
      <c r="CE123" s="148">
        <v>0.70729166666666676</v>
      </c>
      <c r="CG123">
        <v>1</v>
      </c>
      <c r="CI123">
        <v>1</v>
      </c>
      <c r="CM123" t="s">
        <v>116</v>
      </c>
      <c r="DF123" s="149"/>
      <c r="DK123" s="148"/>
      <c r="EL123" s="98"/>
    </row>
    <row r="124" spans="1:142">
      <c r="A124" s="108">
        <v>122</v>
      </c>
      <c r="B124" s="98">
        <v>44138</v>
      </c>
      <c r="C124" t="s">
        <v>99</v>
      </c>
      <c r="D124" t="s">
        <v>793</v>
      </c>
      <c r="E124" t="s">
        <v>82</v>
      </c>
      <c r="F124" t="s">
        <v>85</v>
      </c>
      <c r="G124" s="148">
        <v>0.7275462962962963</v>
      </c>
      <c r="I124">
        <v>1</v>
      </c>
      <c r="K124">
        <v>1</v>
      </c>
      <c r="L124">
        <v>1</v>
      </c>
      <c r="O124" t="s">
        <v>116</v>
      </c>
      <c r="S124">
        <v>122</v>
      </c>
      <c r="T124" t="s">
        <v>447</v>
      </c>
      <c r="U124" t="s">
        <v>21</v>
      </c>
      <c r="V124" t="s">
        <v>115</v>
      </c>
      <c r="W124" s="104">
        <v>0.62209490740740747</v>
      </c>
      <c r="Y124">
        <v>1</v>
      </c>
      <c r="AA124">
        <v>1</v>
      </c>
      <c r="AE124" t="s">
        <v>74</v>
      </c>
      <c r="AI124">
        <v>122</v>
      </c>
      <c r="AJ124" t="s">
        <v>582</v>
      </c>
      <c r="AK124" t="s">
        <v>22</v>
      </c>
      <c r="AL124" t="s">
        <v>87</v>
      </c>
      <c r="AM124" s="104">
        <v>0.3512615740740741</v>
      </c>
      <c r="AN124">
        <v>1</v>
      </c>
      <c r="AR124">
        <v>1</v>
      </c>
      <c r="AU124" t="s">
        <v>74</v>
      </c>
      <c r="BZ124" s="98">
        <v>44138</v>
      </c>
      <c r="CA124" t="s">
        <v>99</v>
      </c>
      <c r="CB124" t="s">
        <v>793</v>
      </c>
      <c r="CC124" t="s">
        <v>82</v>
      </c>
      <c r="CD124" t="s">
        <v>85</v>
      </c>
      <c r="CE124" s="148">
        <v>0.7275462962962963</v>
      </c>
      <c r="CG124">
        <v>1</v>
      </c>
      <c r="CI124">
        <v>1</v>
      </c>
      <c r="CJ124">
        <v>1</v>
      </c>
      <c r="CM124" t="s">
        <v>116</v>
      </c>
      <c r="DF124" s="149"/>
      <c r="DK124" s="148"/>
      <c r="EL124" s="98"/>
    </row>
    <row r="125" spans="1:142">
      <c r="A125" s="108">
        <v>123</v>
      </c>
      <c r="B125" s="98">
        <v>44138</v>
      </c>
      <c r="C125" t="s">
        <v>99</v>
      </c>
      <c r="D125" t="s">
        <v>120</v>
      </c>
      <c r="E125" t="s">
        <v>82</v>
      </c>
      <c r="F125" t="s">
        <v>85</v>
      </c>
      <c r="G125" s="148">
        <v>0.74987268518518524</v>
      </c>
      <c r="I125">
        <v>1</v>
      </c>
      <c r="K125">
        <v>1</v>
      </c>
      <c r="O125" t="s">
        <v>74</v>
      </c>
      <c r="S125">
        <v>123</v>
      </c>
      <c r="T125" t="s">
        <v>1160</v>
      </c>
      <c r="W125" s="104">
        <v>0.56710648148148146</v>
      </c>
      <c r="Y125">
        <v>1</v>
      </c>
      <c r="AA125">
        <v>1</v>
      </c>
      <c r="AE125" t="s">
        <v>1</v>
      </c>
      <c r="AI125">
        <v>123</v>
      </c>
      <c r="AJ125" t="s">
        <v>657</v>
      </c>
      <c r="AK125" t="s">
        <v>21</v>
      </c>
      <c r="AL125" t="s">
        <v>115</v>
      </c>
      <c r="AM125" s="104">
        <v>0.531712962962963</v>
      </c>
      <c r="AO125">
        <v>1</v>
      </c>
      <c r="AQ125">
        <v>1</v>
      </c>
      <c r="AU125" t="s">
        <v>74</v>
      </c>
      <c r="BZ125" s="98">
        <v>44138</v>
      </c>
      <c r="CA125" t="s">
        <v>99</v>
      </c>
      <c r="CB125" t="s">
        <v>120</v>
      </c>
      <c r="CC125" t="s">
        <v>82</v>
      </c>
      <c r="CD125" t="s">
        <v>85</v>
      </c>
      <c r="CE125" s="148">
        <v>0.74987268518518524</v>
      </c>
      <c r="CG125">
        <v>1</v>
      </c>
      <c r="CI125">
        <v>1</v>
      </c>
      <c r="CM125" t="s">
        <v>74</v>
      </c>
      <c r="DF125" s="149"/>
      <c r="DK125" s="148"/>
      <c r="EL125" s="98"/>
    </row>
    <row r="126" spans="1:142">
      <c r="A126" s="108">
        <v>124</v>
      </c>
      <c r="B126" s="98">
        <v>44138</v>
      </c>
      <c r="C126" t="s">
        <v>99</v>
      </c>
      <c r="D126" t="s">
        <v>454</v>
      </c>
      <c r="E126" t="s">
        <v>82</v>
      </c>
      <c r="F126" t="s">
        <v>85</v>
      </c>
      <c r="G126" s="148">
        <v>0.75047453703703704</v>
      </c>
      <c r="J126">
        <v>1</v>
      </c>
      <c r="K126">
        <v>1</v>
      </c>
      <c r="O126" t="s">
        <v>74</v>
      </c>
      <c r="S126">
        <v>124</v>
      </c>
      <c r="T126" t="s">
        <v>547</v>
      </c>
      <c r="U126" t="s">
        <v>23</v>
      </c>
      <c r="V126" t="s">
        <v>86</v>
      </c>
      <c r="W126" s="104">
        <v>0.71458333333333324</v>
      </c>
      <c r="Y126">
        <v>1</v>
      </c>
      <c r="AA126">
        <v>1</v>
      </c>
      <c r="AE126" t="s">
        <v>74</v>
      </c>
      <c r="AI126">
        <v>124</v>
      </c>
      <c r="AJ126" t="s">
        <v>312</v>
      </c>
      <c r="AM126" s="104">
        <v>0.50670138888888883</v>
      </c>
      <c r="AO126">
        <v>1</v>
      </c>
      <c r="AQ126">
        <v>1</v>
      </c>
      <c r="AU126" t="s">
        <v>1</v>
      </c>
      <c r="BZ126" s="98">
        <v>44138</v>
      </c>
      <c r="CA126" t="s">
        <v>99</v>
      </c>
      <c r="CB126" t="s">
        <v>454</v>
      </c>
      <c r="CC126" t="s">
        <v>82</v>
      </c>
      <c r="CD126" t="s">
        <v>85</v>
      </c>
      <c r="CE126" s="148">
        <v>0.75047453703703704</v>
      </c>
      <c r="CH126">
        <v>1</v>
      </c>
      <c r="CI126">
        <v>1</v>
      </c>
      <c r="CM126" t="s">
        <v>74</v>
      </c>
      <c r="DF126" s="149"/>
      <c r="DK126" s="148"/>
      <c r="EL126" s="98"/>
    </row>
    <row r="127" spans="1:142">
      <c r="A127" s="108">
        <v>125</v>
      </c>
      <c r="B127" s="98">
        <v>44138</v>
      </c>
      <c r="C127" t="s">
        <v>99</v>
      </c>
      <c r="D127" t="s">
        <v>155</v>
      </c>
      <c r="E127" t="s">
        <v>82</v>
      </c>
      <c r="F127" t="s">
        <v>85</v>
      </c>
      <c r="G127" s="148">
        <v>0.76649305555555547</v>
      </c>
      <c r="J127">
        <v>1</v>
      </c>
      <c r="L127">
        <v>1</v>
      </c>
      <c r="O127" t="s">
        <v>74</v>
      </c>
      <c r="S127">
        <v>125</v>
      </c>
      <c r="T127" t="s">
        <v>547</v>
      </c>
      <c r="U127" t="s">
        <v>23</v>
      </c>
      <c r="V127" t="s">
        <v>86</v>
      </c>
      <c r="W127" s="104">
        <v>0.71497685185185178</v>
      </c>
      <c r="Y127">
        <v>1</v>
      </c>
      <c r="AA127">
        <v>1</v>
      </c>
      <c r="AE127" t="s">
        <v>74</v>
      </c>
      <c r="AI127">
        <v>125</v>
      </c>
      <c r="AJ127" t="s">
        <v>495</v>
      </c>
      <c r="AK127" t="s">
        <v>21</v>
      </c>
      <c r="AL127" t="s">
        <v>115</v>
      </c>
      <c r="AM127" s="104">
        <v>0.74531249999999993</v>
      </c>
      <c r="AO127">
        <v>1</v>
      </c>
      <c r="AQ127">
        <v>1</v>
      </c>
      <c r="AU127" t="s">
        <v>74</v>
      </c>
      <c r="BZ127" s="98">
        <v>44138</v>
      </c>
      <c r="CA127" t="s">
        <v>99</v>
      </c>
      <c r="CB127" t="s">
        <v>155</v>
      </c>
      <c r="CC127" t="s">
        <v>82</v>
      </c>
      <c r="CD127" t="s">
        <v>85</v>
      </c>
      <c r="CE127" s="148">
        <v>0.76649305555555547</v>
      </c>
      <c r="CH127">
        <v>1</v>
      </c>
      <c r="CJ127">
        <v>1</v>
      </c>
      <c r="CM127" t="s">
        <v>74</v>
      </c>
      <c r="DF127" s="149"/>
      <c r="DK127" s="148"/>
      <c r="EL127" s="98"/>
    </row>
    <row r="128" spans="1:142">
      <c r="A128" s="108">
        <v>126</v>
      </c>
      <c r="B128" s="98">
        <v>44138</v>
      </c>
      <c r="C128" t="s">
        <v>744</v>
      </c>
      <c r="D128" t="s">
        <v>916</v>
      </c>
      <c r="E128" t="s">
        <v>23</v>
      </c>
      <c r="F128" t="s">
        <v>745</v>
      </c>
      <c r="G128" s="148">
        <v>0.85847222222222219</v>
      </c>
      <c r="J128">
        <v>1</v>
      </c>
      <c r="K128">
        <v>1</v>
      </c>
      <c r="O128" t="s">
        <v>74</v>
      </c>
      <c r="S128">
        <v>126</v>
      </c>
      <c r="T128" t="s">
        <v>270</v>
      </c>
      <c r="U128" t="s">
        <v>23</v>
      </c>
      <c r="V128" t="s">
        <v>86</v>
      </c>
      <c r="W128" s="104">
        <v>0.4760416666666667</v>
      </c>
      <c r="X128">
        <v>1</v>
      </c>
      <c r="AB128">
        <v>1</v>
      </c>
      <c r="AE128" t="s">
        <v>74</v>
      </c>
      <c r="AI128">
        <v>126</v>
      </c>
      <c r="AJ128" t="s">
        <v>521</v>
      </c>
      <c r="AK128" t="s">
        <v>23</v>
      </c>
      <c r="AL128" t="s">
        <v>446</v>
      </c>
      <c r="AM128" s="104">
        <v>0.54576388888888883</v>
      </c>
      <c r="AO128">
        <v>1</v>
      </c>
      <c r="AR128">
        <v>1</v>
      </c>
      <c r="AU128" t="s">
        <v>74</v>
      </c>
      <c r="BZ128" s="98">
        <v>44138</v>
      </c>
      <c r="CA128" t="s">
        <v>744</v>
      </c>
      <c r="CB128" t="s">
        <v>916</v>
      </c>
      <c r="CC128" t="s">
        <v>23</v>
      </c>
      <c r="CD128" t="s">
        <v>745</v>
      </c>
      <c r="CE128" s="148">
        <v>0.85847222222222219</v>
      </c>
      <c r="CH128">
        <v>1</v>
      </c>
      <c r="CI128">
        <v>1</v>
      </c>
      <c r="CM128" t="s">
        <v>74</v>
      </c>
      <c r="DF128" s="149"/>
      <c r="DK128" s="148"/>
      <c r="EL128" s="98"/>
    </row>
    <row r="129" spans="1:142">
      <c r="A129" s="108">
        <v>127</v>
      </c>
      <c r="B129" s="98">
        <v>44138</v>
      </c>
      <c r="C129" t="s">
        <v>876</v>
      </c>
      <c r="D129" t="s">
        <v>755</v>
      </c>
      <c r="E129" t="s">
        <v>23</v>
      </c>
      <c r="F129" t="s">
        <v>745</v>
      </c>
      <c r="G129" s="148">
        <v>0.85898148148148146</v>
      </c>
      <c r="J129">
        <v>1</v>
      </c>
      <c r="L129">
        <v>1</v>
      </c>
      <c r="O129" t="s">
        <v>74</v>
      </c>
      <c r="S129">
        <v>127</v>
      </c>
      <c r="T129" t="s">
        <v>620</v>
      </c>
      <c r="U129" t="s">
        <v>21</v>
      </c>
      <c r="V129" t="s">
        <v>115</v>
      </c>
      <c r="W129" s="104">
        <v>0.63245370370370368</v>
      </c>
      <c r="Y129">
        <v>1</v>
      </c>
      <c r="AA129">
        <v>1</v>
      </c>
      <c r="AB129">
        <v>1</v>
      </c>
      <c r="AE129" t="s">
        <v>74</v>
      </c>
      <c r="AI129">
        <v>127</v>
      </c>
      <c r="AJ129" t="s">
        <v>847</v>
      </c>
      <c r="AK129" t="s">
        <v>23</v>
      </c>
      <c r="AL129" t="s">
        <v>446</v>
      </c>
      <c r="AM129" s="104">
        <v>0.72855324074074079</v>
      </c>
      <c r="AO129">
        <v>1</v>
      </c>
      <c r="AR129">
        <v>1</v>
      </c>
      <c r="AU129" t="s">
        <v>74</v>
      </c>
      <c r="BZ129" s="98">
        <v>44138</v>
      </c>
      <c r="CA129" t="s">
        <v>876</v>
      </c>
      <c r="CB129" t="s">
        <v>755</v>
      </c>
      <c r="CC129" t="s">
        <v>23</v>
      </c>
      <c r="CD129" t="s">
        <v>745</v>
      </c>
      <c r="CE129" s="148">
        <v>0.85898148148148146</v>
      </c>
      <c r="CH129">
        <v>1</v>
      </c>
      <c r="CJ129">
        <v>1</v>
      </c>
      <c r="CM129" t="s">
        <v>74</v>
      </c>
      <c r="DF129" s="149"/>
      <c r="DK129" s="148"/>
      <c r="EL129" s="98"/>
    </row>
    <row r="130" spans="1:142">
      <c r="A130" s="108">
        <v>128</v>
      </c>
      <c r="B130" s="98">
        <v>44139</v>
      </c>
      <c r="C130" t="s">
        <v>875</v>
      </c>
      <c r="D130" t="s">
        <v>561</v>
      </c>
      <c r="E130" t="s">
        <v>23</v>
      </c>
      <c r="F130" t="s">
        <v>446</v>
      </c>
      <c r="G130" s="148">
        <v>0.56438657407407411</v>
      </c>
      <c r="I130">
        <v>1</v>
      </c>
      <c r="K130">
        <v>1</v>
      </c>
      <c r="O130" t="s">
        <v>116</v>
      </c>
      <c r="S130">
        <v>128</v>
      </c>
      <c r="T130" t="s">
        <v>527</v>
      </c>
      <c r="U130" t="s">
        <v>21</v>
      </c>
      <c r="V130" t="s">
        <v>115</v>
      </c>
      <c r="W130" s="104">
        <v>0.52126157407407414</v>
      </c>
      <c r="Y130">
        <v>1</v>
      </c>
      <c r="AB130">
        <v>1</v>
      </c>
      <c r="AE130" t="s">
        <v>74</v>
      </c>
      <c r="AI130">
        <v>128</v>
      </c>
      <c r="AJ130" t="s">
        <v>1497</v>
      </c>
      <c r="AM130" s="104">
        <v>0.75749999999999995</v>
      </c>
      <c r="AP130">
        <v>1</v>
      </c>
      <c r="AQ130">
        <v>1</v>
      </c>
      <c r="AU130" t="s">
        <v>1</v>
      </c>
      <c r="BZ130" s="98">
        <v>44139</v>
      </c>
      <c r="CA130" t="s">
        <v>875</v>
      </c>
      <c r="CB130" t="s">
        <v>561</v>
      </c>
      <c r="CC130" t="s">
        <v>23</v>
      </c>
      <c r="CD130" t="s">
        <v>446</v>
      </c>
      <c r="CE130" s="148">
        <v>0.56438657407407411</v>
      </c>
      <c r="CG130">
        <v>1</v>
      </c>
      <c r="CI130">
        <v>1</v>
      </c>
      <c r="CM130" t="s">
        <v>116</v>
      </c>
      <c r="DF130" s="149"/>
      <c r="DK130" s="148"/>
      <c r="EL130" s="98"/>
    </row>
    <row r="131" spans="1:142">
      <c r="A131" s="108">
        <v>129</v>
      </c>
      <c r="B131" s="98">
        <v>44139</v>
      </c>
      <c r="C131" t="s">
        <v>111</v>
      </c>
      <c r="D131" t="s">
        <v>278</v>
      </c>
      <c r="E131" t="s">
        <v>23</v>
      </c>
      <c r="F131" t="s">
        <v>86</v>
      </c>
      <c r="G131" s="148">
        <v>0.71215277777777775</v>
      </c>
      <c r="I131">
        <v>1</v>
      </c>
      <c r="K131">
        <v>1</v>
      </c>
      <c r="O131" t="s">
        <v>116</v>
      </c>
      <c r="S131">
        <v>129</v>
      </c>
      <c r="T131" t="s">
        <v>780</v>
      </c>
      <c r="U131" t="s">
        <v>23</v>
      </c>
      <c r="V131" t="s">
        <v>86</v>
      </c>
      <c r="W131" s="104">
        <v>0.36372685185185188</v>
      </c>
      <c r="X131">
        <v>1</v>
      </c>
      <c r="AB131">
        <v>1</v>
      </c>
      <c r="AE131" t="s">
        <v>116</v>
      </c>
      <c r="AI131">
        <v>129</v>
      </c>
      <c r="AJ131" t="s">
        <v>171</v>
      </c>
      <c r="AK131" t="s">
        <v>23</v>
      </c>
      <c r="AL131" t="s">
        <v>86</v>
      </c>
      <c r="AM131" s="104">
        <v>0.35092592592592592</v>
      </c>
      <c r="AN131">
        <v>1</v>
      </c>
      <c r="AQ131">
        <v>1</v>
      </c>
      <c r="AR131">
        <v>1</v>
      </c>
      <c r="AU131" t="s">
        <v>74</v>
      </c>
      <c r="BZ131" s="98">
        <v>44139</v>
      </c>
      <c r="CA131" t="s">
        <v>111</v>
      </c>
      <c r="CB131" t="s">
        <v>278</v>
      </c>
      <c r="CC131" t="s">
        <v>23</v>
      </c>
      <c r="CD131" t="s">
        <v>86</v>
      </c>
      <c r="CE131" s="148">
        <v>0.71215277777777775</v>
      </c>
      <c r="CG131">
        <v>1</v>
      </c>
      <c r="CI131">
        <v>1</v>
      </c>
      <c r="CM131" t="s">
        <v>116</v>
      </c>
      <c r="DF131" s="149"/>
      <c r="DK131" s="148"/>
      <c r="EL131" s="98"/>
    </row>
    <row r="132" spans="1:142">
      <c r="A132" s="108">
        <v>130</v>
      </c>
      <c r="B132" s="98">
        <v>44139</v>
      </c>
      <c r="C132" t="s">
        <v>26</v>
      </c>
      <c r="D132" t="s">
        <v>913</v>
      </c>
      <c r="E132" t="s">
        <v>21</v>
      </c>
      <c r="F132" t="s">
        <v>115</v>
      </c>
      <c r="G132" s="148">
        <v>0.75468750000000007</v>
      </c>
      <c r="J132">
        <v>1</v>
      </c>
      <c r="K132">
        <v>1</v>
      </c>
      <c r="O132" t="s">
        <v>116</v>
      </c>
      <c r="S132">
        <v>130</v>
      </c>
      <c r="T132" t="s">
        <v>412</v>
      </c>
      <c r="U132" t="s">
        <v>23</v>
      </c>
      <c r="V132" t="s">
        <v>86</v>
      </c>
      <c r="W132" s="104">
        <v>0.4045138888888889</v>
      </c>
      <c r="X132">
        <v>1</v>
      </c>
      <c r="AA132">
        <v>1</v>
      </c>
      <c r="AE132" t="s">
        <v>74</v>
      </c>
      <c r="AI132">
        <v>130</v>
      </c>
      <c r="AJ132" t="s">
        <v>477</v>
      </c>
      <c r="AK132" t="s">
        <v>21</v>
      </c>
      <c r="AL132" t="s">
        <v>115</v>
      </c>
      <c r="AM132" s="104">
        <v>0.83394675925925921</v>
      </c>
      <c r="AP132">
        <v>1</v>
      </c>
      <c r="AQ132">
        <v>1</v>
      </c>
      <c r="AU132" t="s">
        <v>74</v>
      </c>
      <c r="BZ132" s="98">
        <v>44139</v>
      </c>
      <c r="CA132" t="s">
        <v>26</v>
      </c>
      <c r="CB132" t="s">
        <v>913</v>
      </c>
      <c r="CC132" t="s">
        <v>21</v>
      </c>
      <c r="CD132" t="s">
        <v>115</v>
      </c>
      <c r="CE132" s="148">
        <v>0.75468750000000007</v>
      </c>
      <c r="CH132">
        <v>1</v>
      </c>
      <c r="CI132">
        <v>1</v>
      </c>
      <c r="CM132" t="s">
        <v>116</v>
      </c>
      <c r="DF132" s="149"/>
      <c r="DK132" s="148"/>
      <c r="EL132" s="98"/>
    </row>
    <row r="133" spans="1:142">
      <c r="A133" s="108">
        <v>131</v>
      </c>
      <c r="B133" s="98">
        <v>44139</v>
      </c>
      <c r="C133" t="s">
        <v>110</v>
      </c>
      <c r="D133" t="s">
        <v>819</v>
      </c>
      <c r="E133" t="s">
        <v>23</v>
      </c>
      <c r="F133" t="s">
        <v>86</v>
      </c>
      <c r="G133" s="148">
        <v>0.7635185185185186</v>
      </c>
      <c r="J133">
        <v>1</v>
      </c>
      <c r="K133">
        <v>1</v>
      </c>
      <c r="O133" t="s">
        <v>116</v>
      </c>
      <c r="S133">
        <v>131</v>
      </c>
      <c r="T133" t="s">
        <v>123</v>
      </c>
      <c r="U133" t="s">
        <v>82</v>
      </c>
      <c r="V133" t="s">
        <v>85</v>
      </c>
      <c r="W133" s="104">
        <v>0.65513888888888883</v>
      </c>
      <c r="Y133">
        <v>1</v>
      </c>
      <c r="AB133">
        <v>1</v>
      </c>
      <c r="AE133" t="s">
        <v>74</v>
      </c>
      <c r="AI133">
        <v>131</v>
      </c>
      <c r="AJ133" t="s">
        <v>497</v>
      </c>
      <c r="AK133" t="s">
        <v>23</v>
      </c>
      <c r="AL133" t="s">
        <v>86</v>
      </c>
      <c r="AM133" s="104">
        <v>0.50392361111111106</v>
      </c>
      <c r="AO133">
        <v>1</v>
      </c>
      <c r="AQ133">
        <v>1</v>
      </c>
      <c r="AU133" t="s">
        <v>74</v>
      </c>
      <c r="BZ133" s="98">
        <v>44139</v>
      </c>
      <c r="CA133" t="s">
        <v>110</v>
      </c>
      <c r="CB133" t="s">
        <v>819</v>
      </c>
      <c r="CC133" t="s">
        <v>23</v>
      </c>
      <c r="CD133" t="s">
        <v>86</v>
      </c>
      <c r="CE133" s="148">
        <v>0.7635185185185186</v>
      </c>
      <c r="CH133">
        <v>1</v>
      </c>
      <c r="CI133">
        <v>1</v>
      </c>
      <c r="CM133" t="s">
        <v>116</v>
      </c>
      <c r="DF133" s="149"/>
      <c r="DK133" s="148"/>
      <c r="EL133" s="98"/>
    </row>
    <row r="134" spans="1:142">
      <c r="A134" s="108">
        <v>132</v>
      </c>
      <c r="B134" s="98">
        <v>44139</v>
      </c>
      <c r="C134" t="s">
        <v>744</v>
      </c>
      <c r="D134" t="s">
        <v>916</v>
      </c>
      <c r="E134" t="s">
        <v>23</v>
      </c>
      <c r="F134" t="s">
        <v>745</v>
      </c>
      <c r="G134" s="148">
        <v>0.8624074074074074</v>
      </c>
      <c r="J134">
        <v>1</v>
      </c>
      <c r="K134">
        <v>1</v>
      </c>
      <c r="O134" t="s">
        <v>116</v>
      </c>
      <c r="S134">
        <v>132</v>
      </c>
      <c r="T134" t="s">
        <v>309</v>
      </c>
      <c r="U134" t="s">
        <v>23</v>
      </c>
      <c r="V134" t="s">
        <v>86</v>
      </c>
      <c r="W134" s="104">
        <v>0.71778935185185189</v>
      </c>
      <c r="Y134">
        <v>1</v>
      </c>
      <c r="AB134">
        <v>1</v>
      </c>
      <c r="AE134" t="s">
        <v>74</v>
      </c>
      <c r="AI134">
        <v>132</v>
      </c>
      <c r="AJ134" t="s">
        <v>497</v>
      </c>
      <c r="AK134" t="s">
        <v>23</v>
      </c>
      <c r="AL134" t="s">
        <v>86</v>
      </c>
      <c r="AM134" s="104">
        <v>0.50524305555555549</v>
      </c>
      <c r="AO134">
        <v>1</v>
      </c>
      <c r="AQ134">
        <v>1</v>
      </c>
      <c r="AU134" t="s">
        <v>74</v>
      </c>
      <c r="BZ134" s="98">
        <v>44139</v>
      </c>
      <c r="CA134" t="s">
        <v>744</v>
      </c>
      <c r="CB134" t="s">
        <v>916</v>
      </c>
      <c r="CC134" t="s">
        <v>23</v>
      </c>
      <c r="CD134" t="s">
        <v>745</v>
      </c>
      <c r="CE134" s="148">
        <v>0.8624074074074074</v>
      </c>
      <c r="CH134">
        <v>1</v>
      </c>
      <c r="CI134">
        <v>1</v>
      </c>
      <c r="CM134" t="s">
        <v>116</v>
      </c>
      <c r="DF134" s="149"/>
      <c r="DK134" s="148"/>
      <c r="EL134" s="98"/>
    </row>
    <row r="135" spans="1:142">
      <c r="A135" s="108">
        <v>133</v>
      </c>
      <c r="B135" s="98">
        <v>44140</v>
      </c>
      <c r="C135" t="s">
        <v>107</v>
      </c>
      <c r="D135" t="s">
        <v>223</v>
      </c>
      <c r="E135" t="s">
        <v>23</v>
      </c>
      <c r="F135" t="s">
        <v>86</v>
      </c>
      <c r="G135" s="148">
        <v>0.57016203703703705</v>
      </c>
      <c r="I135">
        <v>1</v>
      </c>
      <c r="K135">
        <v>1</v>
      </c>
      <c r="L135">
        <v>1</v>
      </c>
      <c r="O135" t="s">
        <v>116</v>
      </c>
      <c r="S135">
        <v>133</v>
      </c>
      <c r="T135" t="s">
        <v>182</v>
      </c>
      <c r="U135" t="s">
        <v>23</v>
      </c>
      <c r="V135" t="s">
        <v>86</v>
      </c>
      <c r="W135" s="104">
        <v>0.72317129629629628</v>
      </c>
      <c r="Y135">
        <v>1</v>
      </c>
      <c r="AA135">
        <v>1</v>
      </c>
      <c r="AE135" t="s">
        <v>74</v>
      </c>
      <c r="AI135">
        <v>133</v>
      </c>
      <c r="AJ135" t="s">
        <v>279</v>
      </c>
      <c r="AK135" t="s">
        <v>23</v>
      </c>
      <c r="AL135" t="s">
        <v>86</v>
      </c>
      <c r="AM135" s="104">
        <v>0.72611111111111104</v>
      </c>
      <c r="AO135">
        <v>1</v>
      </c>
      <c r="AQ135">
        <v>1</v>
      </c>
      <c r="AU135" t="s">
        <v>74</v>
      </c>
      <c r="BZ135" s="98">
        <v>44140</v>
      </c>
      <c r="CA135" t="s">
        <v>107</v>
      </c>
      <c r="CB135" t="s">
        <v>223</v>
      </c>
      <c r="CC135" t="s">
        <v>23</v>
      </c>
      <c r="CD135" t="s">
        <v>86</v>
      </c>
      <c r="CE135" s="148">
        <v>0.57016203703703705</v>
      </c>
      <c r="CG135">
        <v>1</v>
      </c>
      <c r="CI135">
        <v>1</v>
      </c>
      <c r="CJ135">
        <v>1</v>
      </c>
      <c r="CM135" t="s">
        <v>116</v>
      </c>
      <c r="DF135" s="149"/>
      <c r="DK135" s="148"/>
      <c r="EL135" s="98"/>
    </row>
    <row r="136" spans="1:142">
      <c r="A136" s="108">
        <v>134</v>
      </c>
      <c r="B136" s="98">
        <v>44140</v>
      </c>
      <c r="C136" t="s">
        <v>106</v>
      </c>
      <c r="D136" t="s">
        <v>749</v>
      </c>
      <c r="E136" t="s">
        <v>23</v>
      </c>
      <c r="F136" t="s">
        <v>86</v>
      </c>
      <c r="G136" s="148">
        <v>0.58616898148148155</v>
      </c>
      <c r="I136">
        <v>1</v>
      </c>
      <c r="K136">
        <v>1</v>
      </c>
      <c r="O136" t="s">
        <v>116</v>
      </c>
      <c r="S136">
        <v>134</v>
      </c>
      <c r="T136" t="s">
        <v>196</v>
      </c>
      <c r="U136" t="s">
        <v>82</v>
      </c>
      <c r="V136" t="s">
        <v>85</v>
      </c>
      <c r="W136" s="104">
        <v>0.86818287037037034</v>
      </c>
      <c r="Z136">
        <v>1</v>
      </c>
      <c r="AA136">
        <v>1</v>
      </c>
      <c r="AB136">
        <v>1</v>
      </c>
      <c r="AE136" t="s">
        <v>74</v>
      </c>
      <c r="AI136">
        <v>134</v>
      </c>
      <c r="AJ136" t="s">
        <v>488</v>
      </c>
      <c r="AK136" t="s">
        <v>21</v>
      </c>
      <c r="AL136" t="s">
        <v>115</v>
      </c>
      <c r="AM136" s="104">
        <v>0.71369212962962969</v>
      </c>
      <c r="AO136">
        <v>1</v>
      </c>
      <c r="AQ136">
        <v>1</v>
      </c>
      <c r="AU136" t="s">
        <v>74</v>
      </c>
      <c r="BZ136" s="98">
        <v>44140</v>
      </c>
      <c r="CA136" t="s">
        <v>106</v>
      </c>
      <c r="CB136" t="s">
        <v>749</v>
      </c>
      <c r="CC136" t="s">
        <v>23</v>
      </c>
      <c r="CD136" t="s">
        <v>86</v>
      </c>
      <c r="CE136" s="148">
        <v>0.58616898148148155</v>
      </c>
      <c r="CG136">
        <v>1</v>
      </c>
      <c r="CI136">
        <v>1</v>
      </c>
      <c r="CM136" t="s">
        <v>116</v>
      </c>
      <c r="DF136" s="149"/>
      <c r="DK136" s="148"/>
      <c r="EL136" s="98"/>
    </row>
    <row r="137" spans="1:142">
      <c r="A137" s="108">
        <v>135</v>
      </c>
      <c r="B137" s="98">
        <v>44140</v>
      </c>
      <c r="C137" t="s">
        <v>112</v>
      </c>
      <c r="D137" t="s">
        <v>1033</v>
      </c>
      <c r="E137" t="s">
        <v>22</v>
      </c>
      <c r="F137" t="s">
        <v>87</v>
      </c>
      <c r="G137" s="148">
        <v>0.60851851851851857</v>
      </c>
      <c r="I137">
        <v>1</v>
      </c>
      <c r="K137">
        <v>1</v>
      </c>
      <c r="O137" t="s">
        <v>116</v>
      </c>
      <c r="S137">
        <v>135</v>
      </c>
      <c r="T137" t="s">
        <v>152</v>
      </c>
      <c r="U137" t="s">
        <v>23</v>
      </c>
      <c r="V137" t="s">
        <v>86</v>
      </c>
      <c r="W137" s="104">
        <v>0.69329861111111113</v>
      </c>
      <c r="Y137">
        <v>1</v>
      </c>
      <c r="AA137">
        <v>1</v>
      </c>
      <c r="AE137" t="s">
        <v>74</v>
      </c>
      <c r="AI137">
        <v>135</v>
      </c>
      <c r="AJ137" t="s">
        <v>447</v>
      </c>
      <c r="AK137" t="s">
        <v>21</v>
      </c>
      <c r="AL137" t="s">
        <v>115</v>
      </c>
      <c r="AM137" s="104">
        <v>0.62209490740740747</v>
      </c>
      <c r="AO137">
        <v>1</v>
      </c>
      <c r="AQ137">
        <v>1</v>
      </c>
      <c r="AU137" t="s">
        <v>74</v>
      </c>
      <c r="BZ137" s="98">
        <v>44140</v>
      </c>
      <c r="CA137" t="s">
        <v>112</v>
      </c>
      <c r="CB137" t="s">
        <v>1033</v>
      </c>
      <c r="CC137" t="s">
        <v>22</v>
      </c>
      <c r="CD137" t="s">
        <v>87</v>
      </c>
      <c r="CE137" s="148">
        <v>0.60851851851851857</v>
      </c>
      <c r="CG137">
        <v>1</v>
      </c>
      <c r="CI137">
        <v>1</v>
      </c>
      <c r="CM137" t="s">
        <v>116</v>
      </c>
      <c r="DF137" s="149"/>
      <c r="DK137" s="148"/>
      <c r="EL137" s="98"/>
    </row>
    <row r="138" spans="1:142">
      <c r="A138" s="108">
        <v>136</v>
      </c>
      <c r="B138" s="98">
        <v>44140</v>
      </c>
      <c r="C138" t="s">
        <v>26</v>
      </c>
      <c r="D138" t="s">
        <v>1035</v>
      </c>
      <c r="E138" t="s">
        <v>21</v>
      </c>
      <c r="F138" t="s">
        <v>115</v>
      </c>
      <c r="G138" s="148">
        <v>0.61104166666666659</v>
      </c>
      <c r="I138">
        <v>1</v>
      </c>
      <c r="K138">
        <v>1</v>
      </c>
      <c r="O138" t="s">
        <v>116</v>
      </c>
      <c r="S138">
        <v>136</v>
      </c>
      <c r="T138" t="s">
        <v>152</v>
      </c>
      <c r="U138" t="s">
        <v>23</v>
      </c>
      <c r="V138" t="s">
        <v>86</v>
      </c>
      <c r="W138" s="104">
        <v>0.93534722222222222</v>
      </c>
      <c r="Z138">
        <v>1</v>
      </c>
      <c r="AA138">
        <v>1</v>
      </c>
      <c r="AE138" t="s">
        <v>74</v>
      </c>
      <c r="AI138">
        <v>136</v>
      </c>
      <c r="AJ138" t="s">
        <v>1160</v>
      </c>
      <c r="AM138" s="104">
        <v>0.56710648148148146</v>
      </c>
      <c r="AO138">
        <v>1</v>
      </c>
      <c r="AQ138">
        <v>1</v>
      </c>
      <c r="AU138" t="s">
        <v>1</v>
      </c>
      <c r="BZ138" s="98">
        <v>44140</v>
      </c>
      <c r="CA138" t="s">
        <v>26</v>
      </c>
      <c r="CB138" t="s">
        <v>1035</v>
      </c>
      <c r="CC138" t="s">
        <v>21</v>
      </c>
      <c r="CD138" t="s">
        <v>115</v>
      </c>
      <c r="CE138" s="148">
        <v>0.61104166666666659</v>
      </c>
      <c r="CG138">
        <v>1</v>
      </c>
      <c r="CI138">
        <v>1</v>
      </c>
      <c r="CM138" t="s">
        <v>116</v>
      </c>
      <c r="DF138" s="149"/>
      <c r="DK138" s="148"/>
      <c r="EL138" s="98"/>
    </row>
    <row r="139" spans="1:142">
      <c r="A139" s="108">
        <v>137</v>
      </c>
      <c r="B139" s="98">
        <v>44140</v>
      </c>
      <c r="C139" t="s">
        <v>107</v>
      </c>
      <c r="D139" t="s">
        <v>264</v>
      </c>
      <c r="E139" t="s">
        <v>23</v>
      </c>
      <c r="F139" t="s">
        <v>86</v>
      </c>
      <c r="G139" s="148">
        <v>0.68847222222222226</v>
      </c>
      <c r="I139">
        <v>1</v>
      </c>
      <c r="K139">
        <v>1</v>
      </c>
      <c r="O139" t="s">
        <v>116</v>
      </c>
      <c r="S139">
        <v>137</v>
      </c>
      <c r="T139" t="s">
        <v>852</v>
      </c>
      <c r="U139" t="s">
        <v>23</v>
      </c>
      <c r="V139" t="s">
        <v>86</v>
      </c>
      <c r="W139" s="104">
        <v>0.75812500000000005</v>
      </c>
      <c r="Z139">
        <v>1</v>
      </c>
      <c r="AA139">
        <v>1</v>
      </c>
      <c r="AE139" t="s">
        <v>74</v>
      </c>
      <c r="AI139">
        <v>137</v>
      </c>
      <c r="AJ139" t="s">
        <v>547</v>
      </c>
      <c r="AK139" t="s">
        <v>23</v>
      </c>
      <c r="AL139" t="s">
        <v>86</v>
      </c>
      <c r="AM139" s="104">
        <v>0.71458333333333324</v>
      </c>
      <c r="AO139">
        <v>1</v>
      </c>
      <c r="AQ139">
        <v>1</v>
      </c>
      <c r="AU139" t="s">
        <v>74</v>
      </c>
      <c r="BZ139" s="98">
        <v>44140</v>
      </c>
      <c r="CA139" t="s">
        <v>107</v>
      </c>
      <c r="CB139" t="s">
        <v>264</v>
      </c>
      <c r="CC139" t="s">
        <v>23</v>
      </c>
      <c r="CD139" t="s">
        <v>86</v>
      </c>
      <c r="CE139" s="148">
        <v>0.68847222222222226</v>
      </c>
      <c r="CG139">
        <v>1</v>
      </c>
      <c r="CI139">
        <v>1</v>
      </c>
      <c r="CM139" t="s">
        <v>116</v>
      </c>
      <c r="DF139" s="149"/>
      <c r="DK139" s="148"/>
      <c r="EL139" s="98"/>
    </row>
    <row r="140" spans="1:142">
      <c r="A140" s="108">
        <v>138</v>
      </c>
      <c r="B140" s="98">
        <v>44140</v>
      </c>
      <c r="C140" t="s">
        <v>107</v>
      </c>
      <c r="D140" t="s">
        <v>232</v>
      </c>
      <c r="E140" t="s">
        <v>23</v>
      </c>
      <c r="F140" t="s">
        <v>86</v>
      </c>
      <c r="G140" s="148">
        <v>0.68869212962962967</v>
      </c>
      <c r="I140">
        <v>1</v>
      </c>
      <c r="K140">
        <v>1</v>
      </c>
      <c r="O140" t="s">
        <v>116</v>
      </c>
      <c r="S140">
        <v>138</v>
      </c>
      <c r="T140" t="s">
        <v>239</v>
      </c>
      <c r="U140" t="s">
        <v>82</v>
      </c>
      <c r="V140" t="s">
        <v>85</v>
      </c>
      <c r="W140" s="104">
        <v>0.79107638888888887</v>
      </c>
      <c r="Z140">
        <v>1</v>
      </c>
      <c r="AA140">
        <v>1</v>
      </c>
      <c r="AE140" t="s">
        <v>74</v>
      </c>
      <c r="AI140">
        <v>138</v>
      </c>
      <c r="AJ140" t="s">
        <v>547</v>
      </c>
      <c r="AK140" t="s">
        <v>23</v>
      </c>
      <c r="AL140" t="s">
        <v>86</v>
      </c>
      <c r="AM140" s="104">
        <v>0.71497685185185178</v>
      </c>
      <c r="AO140">
        <v>1</v>
      </c>
      <c r="AQ140">
        <v>1</v>
      </c>
      <c r="AU140" t="s">
        <v>74</v>
      </c>
      <c r="BZ140" s="98">
        <v>44140</v>
      </c>
      <c r="CA140" t="s">
        <v>107</v>
      </c>
      <c r="CB140" t="s">
        <v>232</v>
      </c>
      <c r="CC140" t="s">
        <v>23</v>
      </c>
      <c r="CD140" t="s">
        <v>86</v>
      </c>
      <c r="CE140" s="148">
        <v>0.68869212962962967</v>
      </c>
      <c r="CG140">
        <v>1</v>
      </c>
      <c r="CI140">
        <v>1</v>
      </c>
      <c r="CM140" t="s">
        <v>116</v>
      </c>
      <c r="DF140" s="149"/>
      <c r="DK140" s="148"/>
      <c r="EL140" s="98"/>
    </row>
    <row r="141" spans="1:142">
      <c r="A141" s="108">
        <v>139</v>
      </c>
      <c r="B141" s="98">
        <v>44140</v>
      </c>
      <c r="C141" t="s">
        <v>105</v>
      </c>
      <c r="D141" t="s">
        <v>811</v>
      </c>
      <c r="E141" t="s">
        <v>23</v>
      </c>
      <c r="F141" t="s">
        <v>86</v>
      </c>
      <c r="G141" s="148">
        <v>0.69003472222222229</v>
      </c>
      <c r="I141">
        <v>1</v>
      </c>
      <c r="M141">
        <v>1</v>
      </c>
      <c r="O141" t="s">
        <v>116</v>
      </c>
      <c r="S141">
        <v>139</v>
      </c>
      <c r="T141" t="s">
        <v>239</v>
      </c>
      <c r="U141" t="s">
        <v>82</v>
      </c>
      <c r="V141" t="s">
        <v>85</v>
      </c>
      <c r="W141" s="104">
        <v>0.66196759259259264</v>
      </c>
      <c r="Y141">
        <v>1</v>
      </c>
      <c r="AA141">
        <v>1</v>
      </c>
      <c r="AB141">
        <v>1</v>
      </c>
      <c r="AE141" t="s">
        <v>74</v>
      </c>
      <c r="AI141">
        <v>139</v>
      </c>
      <c r="AJ141" t="s">
        <v>270</v>
      </c>
      <c r="AK141" t="s">
        <v>23</v>
      </c>
      <c r="AL141" t="s">
        <v>86</v>
      </c>
      <c r="AM141" s="104">
        <v>0.4760416666666667</v>
      </c>
      <c r="AN141">
        <v>1</v>
      </c>
      <c r="AR141">
        <v>1</v>
      </c>
      <c r="AU141" t="s">
        <v>74</v>
      </c>
      <c r="BZ141" s="98">
        <v>44140</v>
      </c>
      <c r="CA141" t="s">
        <v>105</v>
      </c>
      <c r="CB141" t="s">
        <v>811</v>
      </c>
      <c r="CC141" t="s">
        <v>23</v>
      </c>
      <c r="CD141" t="s">
        <v>86</v>
      </c>
      <c r="CE141" s="148">
        <v>0.69003472222222229</v>
      </c>
      <c r="CG141">
        <v>1</v>
      </c>
      <c r="CK141">
        <v>1</v>
      </c>
      <c r="CM141" t="s">
        <v>116</v>
      </c>
      <c r="DF141" s="149"/>
      <c r="DK141" s="148"/>
      <c r="EL141" s="98"/>
    </row>
    <row r="142" spans="1:142">
      <c r="A142" s="108">
        <v>140</v>
      </c>
      <c r="B142" s="98">
        <v>44140</v>
      </c>
      <c r="C142" t="s">
        <v>107</v>
      </c>
      <c r="D142" t="s">
        <v>316</v>
      </c>
      <c r="E142" t="s">
        <v>23</v>
      </c>
      <c r="F142" t="s">
        <v>86</v>
      </c>
      <c r="G142" s="148">
        <v>0.71148148148148149</v>
      </c>
      <c r="I142">
        <v>1</v>
      </c>
      <c r="K142">
        <v>1</v>
      </c>
      <c r="O142" t="s">
        <v>116</v>
      </c>
      <c r="S142">
        <v>140</v>
      </c>
      <c r="T142" t="s">
        <v>1267</v>
      </c>
      <c r="W142" s="104">
        <v>0.5777430555555555</v>
      </c>
      <c r="Y142">
        <v>1</v>
      </c>
      <c r="AA142">
        <v>1</v>
      </c>
      <c r="AE142" t="s">
        <v>1</v>
      </c>
      <c r="AI142">
        <v>140</v>
      </c>
      <c r="AJ142" t="s">
        <v>620</v>
      </c>
      <c r="AK142" t="s">
        <v>21</v>
      </c>
      <c r="AL142" t="s">
        <v>115</v>
      </c>
      <c r="AM142" s="104">
        <v>0.63245370370370368</v>
      </c>
      <c r="AO142">
        <v>1</v>
      </c>
      <c r="AQ142">
        <v>1</v>
      </c>
      <c r="AR142">
        <v>1</v>
      </c>
      <c r="AU142" t="s">
        <v>74</v>
      </c>
      <c r="BZ142" s="98">
        <v>44140</v>
      </c>
      <c r="CA142" t="s">
        <v>107</v>
      </c>
      <c r="CB142" t="s">
        <v>316</v>
      </c>
      <c r="CC142" t="s">
        <v>23</v>
      </c>
      <c r="CD142" t="s">
        <v>86</v>
      </c>
      <c r="CE142" s="148">
        <v>0.71148148148148149</v>
      </c>
      <c r="CG142">
        <v>1</v>
      </c>
      <c r="CI142">
        <v>1</v>
      </c>
      <c r="CM142" t="s">
        <v>116</v>
      </c>
      <c r="DF142" s="149"/>
      <c r="DK142" s="148"/>
      <c r="EL142" s="98"/>
    </row>
    <row r="143" spans="1:142">
      <c r="A143" s="108">
        <v>141</v>
      </c>
      <c r="B143" s="98">
        <v>44140</v>
      </c>
      <c r="C143" t="s">
        <v>879</v>
      </c>
      <c r="D143" t="s">
        <v>968</v>
      </c>
      <c r="E143" t="s">
        <v>23</v>
      </c>
      <c r="F143" t="s">
        <v>743</v>
      </c>
      <c r="G143" s="148">
        <v>0.75944444444444448</v>
      </c>
      <c r="J143">
        <v>1</v>
      </c>
      <c r="K143">
        <v>1</v>
      </c>
      <c r="O143" t="s">
        <v>116</v>
      </c>
      <c r="S143">
        <v>141</v>
      </c>
      <c r="T143" t="s">
        <v>181</v>
      </c>
      <c r="U143" t="s">
        <v>82</v>
      </c>
      <c r="V143" t="s">
        <v>85</v>
      </c>
      <c r="W143" s="104">
        <v>0.7222453703703704</v>
      </c>
      <c r="Y143">
        <v>1</v>
      </c>
      <c r="AB143">
        <v>1</v>
      </c>
      <c r="AE143" t="s">
        <v>74</v>
      </c>
      <c r="AI143">
        <v>141</v>
      </c>
      <c r="AJ143" t="s">
        <v>527</v>
      </c>
      <c r="AK143" t="s">
        <v>21</v>
      </c>
      <c r="AL143" t="s">
        <v>115</v>
      </c>
      <c r="AM143" s="104">
        <v>0.52126157407407414</v>
      </c>
      <c r="AO143">
        <v>1</v>
      </c>
      <c r="AR143">
        <v>1</v>
      </c>
      <c r="AU143" t="s">
        <v>74</v>
      </c>
      <c r="BZ143" s="98">
        <v>44140</v>
      </c>
      <c r="CA143" t="s">
        <v>879</v>
      </c>
      <c r="CB143" t="s">
        <v>968</v>
      </c>
      <c r="CC143" t="s">
        <v>23</v>
      </c>
      <c r="CD143" t="s">
        <v>743</v>
      </c>
      <c r="CE143" s="148">
        <v>0.75944444444444448</v>
      </c>
      <c r="CH143">
        <v>1</v>
      </c>
      <c r="CI143">
        <v>1</v>
      </c>
      <c r="CM143" t="s">
        <v>116</v>
      </c>
      <c r="DF143" s="149"/>
      <c r="DK143" s="148"/>
      <c r="EL143" s="98"/>
    </row>
    <row r="144" spans="1:142">
      <c r="A144" s="108">
        <v>142</v>
      </c>
      <c r="B144" s="98">
        <v>44140</v>
      </c>
      <c r="C144" t="s">
        <v>744</v>
      </c>
      <c r="D144" t="s">
        <v>916</v>
      </c>
      <c r="E144" t="s">
        <v>23</v>
      </c>
      <c r="F144" t="s">
        <v>745</v>
      </c>
      <c r="G144" s="148">
        <v>0.86129629629629623</v>
      </c>
      <c r="J144">
        <v>1</v>
      </c>
      <c r="K144">
        <v>1</v>
      </c>
      <c r="O144" t="s">
        <v>116</v>
      </c>
      <c r="S144">
        <v>142</v>
      </c>
      <c r="T144" t="s">
        <v>1339</v>
      </c>
      <c r="U144" t="s">
        <v>23</v>
      </c>
      <c r="V144" t="s">
        <v>86</v>
      </c>
      <c r="W144" s="104">
        <v>0.88190972222222219</v>
      </c>
      <c r="Z144">
        <v>1</v>
      </c>
      <c r="AA144">
        <v>1</v>
      </c>
      <c r="AE144" t="s">
        <v>116</v>
      </c>
      <c r="AI144">
        <v>142</v>
      </c>
      <c r="AJ144" t="s">
        <v>780</v>
      </c>
      <c r="AK144" t="s">
        <v>23</v>
      </c>
      <c r="AL144" t="s">
        <v>86</v>
      </c>
      <c r="AM144" s="104">
        <v>0.36372685185185188</v>
      </c>
      <c r="AN144">
        <v>1</v>
      </c>
      <c r="AR144">
        <v>1</v>
      </c>
      <c r="AU144" t="s">
        <v>116</v>
      </c>
      <c r="BZ144" s="98">
        <v>44140</v>
      </c>
      <c r="CA144" t="s">
        <v>744</v>
      </c>
      <c r="CB144" t="s">
        <v>916</v>
      </c>
      <c r="CC144" t="s">
        <v>23</v>
      </c>
      <c r="CD144" t="s">
        <v>745</v>
      </c>
      <c r="CE144" s="148">
        <v>0.86129629629629623</v>
      </c>
      <c r="CH144">
        <v>1</v>
      </c>
      <c r="CI144">
        <v>1</v>
      </c>
      <c r="CM144" t="s">
        <v>116</v>
      </c>
      <c r="DF144" s="149"/>
      <c r="DK144" s="148"/>
      <c r="EL144" s="98"/>
    </row>
    <row r="145" spans="1:142">
      <c r="A145" s="108">
        <v>143</v>
      </c>
      <c r="B145" s="98">
        <v>44141</v>
      </c>
      <c r="C145" t="s">
        <v>101</v>
      </c>
      <c r="D145" t="s">
        <v>483</v>
      </c>
      <c r="E145" t="s">
        <v>23</v>
      </c>
      <c r="F145" t="s">
        <v>86</v>
      </c>
      <c r="G145" s="148">
        <v>0.41281250000000003</v>
      </c>
      <c r="H145">
        <v>1</v>
      </c>
      <c r="M145">
        <v>1</v>
      </c>
      <c r="O145" t="s">
        <v>116</v>
      </c>
      <c r="S145">
        <v>143</v>
      </c>
      <c r="T145" t="s">
        <v>259</v>
      </c>
      <c r="U145" t="s">
        <v>23</v>
      </c>
      <c r="V145" t="s">
        <v>86</v>
      </c>
      <c r="W145" s="104">
        <v>0.67710648148148145</v>
      </c>
      <c r="Y145">
        <v>1</v>
      </c>
      <c r="AB145">
        <v>1</v>
      </c>
      <c r="AE145" t="s">
        <v>74</v>
      </c>
      <c r="AI145">
        <v>143</v>
      </c>
      <c r="AJ145" t="s">
        <v>412</v>
      </c>
      <c r="AK145" t="s">
        <v>23</v>
      </c>
      <c r="AL145" t="s">
        <v>86</v>
      </c>
      <c r="AM145" s="104">
        <v>0.4045138888888889</v>
      </c>
      <c r="AN145">
        <v>1</v>
      </c>
      <c r="AQ145">
        <v>1</v>
      </c>
      <c r="AU145" t="s">
        <v>74</v>
      </c>
      <c r="BZ145" s="98">
        <v>44141</v>
      </c>
      <c r="CA145" t="s">
        <v>101</v>
      </c>
      <c r="CB145" t="s">
        <v>483</v>
      </c>
      <c r="CC145" t="s">
        <v>23</v>
      </c>
      <c r="CD145" t="s">
        <v>86</v>
      </c>
      <c r="CE145" s="148">
        <v>0.41281250000000003</v>
      </c>
      <c r="CF145">
        <v>1</v>
      </c>
      <c r="CK145">
        <v>1</v>
      </c>
      <c r="CM145" t="s">
        <v>116</v>
      </c>
      <c r="DF145" s="149"/>
      <c r="DK145" s="148"/>
      <c r="EL145" s="98"/>
    </row>
    <row r="146" spans="1:142">
      <c r="A146" s="108">
        <v>144</v>
      </c>
      <c r="B146" s="98">
        <v>44141</v>
      </c>
      <c r="C146" t="s">
        <v>101</v>
      </c>
      <c r="D146" t="s">
        <v>485</v>
      </c>
      <c r="E146" t="s">
        <v>23</v>
      </c>
      <c r="F146" t="s">
        <v>86</v>
      </c>
      <c r="G146" s="148">
        <v>0.41324074074074074</v>
      </c>
      <c r="H146">
        <v>1</v>
      </c>
      <c r="M146">
        <v>1</v>
      </c>
      <c r="O146" t="s">
        <v>116</v>
      </c>
      <c r="S146">
        <v>144</v>
      </c>
      <c r="T146" t="s">
        <v>302</v>
      </c>
      <c r="U146" t="s">
        <v>23</v>
      </c>
      <c r="V146" t="s">
        <v>86</v>
      </c>
      <c r="W146" s="104">
        <v>0.74004629629629637</v>
      </c>
      <c r="Y146">
        <v>1</v>
      </c>
      <c r="AB146">
        <v>1</v>
      </c>
      <c r="AE146" t="s">
        <v>74</v>
      </c>
      <c r="AI146">
        <v>144</v>
      </c>
      <c r="AJ146" t="s">
        <v>123</v>
      </c>
      <c r="AK146" t="s">
        <v>82</v>
      </c>
      <c r="AL146" t="s">
        <v>85</v>
      </c>
      <c r="AM146" s="104">
        <v>0.65513888888888883</v>
      </c>
      <c r="AO146">
        <v>1</v>
      </c>
      <c r="AR146">
        <v>1</v>
      </c>
      <c r="AU146" t="s">
        <v>74</v>
      </c>
      <c r="BZ146" s="98">
        <v>44141</v>
      </c>
      <c r="CA146" t="s">
        <v>101</v>
      </c>
      <c r="CB146" t="s">
        <v>485</v>
      </c>
      <c r="CC146" t="s">
        <v>23</v>
      </c>
      <c r="CD146" t="s">
        <v>86</v>
      </c>
      <c r="CE146" s="148">
        <v>0.41324074074074074</v>
      </c>
      <c r="CF146">
        <v>1</v>
      </c>
      <c r="CK146">
        <v>1</v>
      </c>
      <c r="CM146" t="s">
        <v>116</v>
      </c>
      <c r="DF146" s="149"/>
      <c r="DK146" s="148"/>
      <c r="EL146" s="98"/>
    </row>
    <row r="147" spans="1:142">
      <c r="A147" s="108">
        <v>145</v>
      </c>
      <c r="B147" s="98">
        <v>44141</v>
      </c>
      <c r="C147" t="s">
        <v>107</v>
      </c>
      <c r="D147" t="s">
        <v>238</v>
      </c>
      <c r="E147" t="s">
        <v>23</v>
      </c>
      <c r="F147" t="s">
        <v>86</v>
      </c>
      <c r="G147" s="148">
        <v>0.52696759259259263</v>
      </c>
      <c r="I147">
        <v>1</v>
      </c>
      <c r="K147">
        <v>1</v>
      </c>
      <c r="O147" t="s">
        <v>116</v>
      </c>
      <c r="S147">
        <v>145</v>
      </c>
      <c r="T147" t="s">
        <v>268</v>
      </c>
      <c r="U147" t="s">
        <v>23</v>
      </c>
      <c r="V147" t="s">
        <v>86</v>
      </c>
      <c r="W147" s="104">
        <v>0.47464120370370372</v>
      </c>
      <c r="X147">
        <v>1</v>
      </c>
      <c r="AB147">
        <v>1</v>
      </c>
      <c r="AE147" t="s">
        <v>74</v>
      </c>
      <c r="AI147">
        <v>145</v>
      </c>
      <c r="AJ147" t="s">
        <v>309</v>
      </c>
      <c r="AK147" t="s">
        <v>23</v>
      </c>
      <c r="AL147" t="s">
        <v>86</v>
      </c>
      <c r="AM147" s="104">
        <v>0.71778935185185189</v>
      </c>
      <c r="AO147">
        <v>1</v>
      </c>
      <c r="AR147">
        <v>1</v>
      </c>
      <c r="AU147" t="s">
        <v>74</v>
      </c>
      <c r="BZ147" s="98">
        <v>44141</v>
      </c>
      <c r="CA147" t="s">
        <v>107</v>
      </c>
      <c r="CB147" t="s">
        <v>238</v>
      </c>
      <c r="CC147" t="s">
        <v>23</v>
      </c>
      <c r="CD147" t="s">
        <v>86</v>
      </c>
      <c r="CE147" s="148">
        <v>0.52696759259259263</v>
      </c>
      <c r="CG147">
        <v>1</v>
      </c>
      <c r="CI147">
        <v>1</v>
      </c>
      <c r="CM147" t="s">
        <v>116</v>
      </c>
      <c r="DF147" s="149"/>
      <c r="DK147" s="148"/>
      <c r="EL147" s="98"/>
    </row>
    <row r="148" spans="1:142">
      <c r="A148" s="108">
        <v>146</v>
      </c>
      <c r="B148" s="98">
        <v>44141</v>
      </c>
      <c r="C148" t="s">
        <v>113</v>
      </c>
      <c r="D148" t="s">
        <v>138</v>
      </c>
      <c r="E148" t="s">
        <v>22</v>
      </c>
      <c r="F148" t="s">
        <v>87</v>
      </c>
      <c r="G148" s="148">
        <v>0.5420949074074074</v>
      </c>
      <c r="I148">
        <v>1</v>
      </c>
      <c r="K148">
        <v>1</v>
      </c>
      <c r="L148">
        <v>1</v>
      </c>
      <c r="M148">
        <v>1</v>
      </c>
      <c r="O148" t="s">
        <v>116</v>
      </c>
      <c r="S148">
        <v>146</v>
      </c>
      <c r="T148" t="s">
        <v>833</v>
      </c>
      <c r="U148" t="s">
        <v>23</v>
      </c>
      <c r="V148" t="s">
        <v>446</v>
      </c>
      <c r="W148" s="104">
        <v>0.68873842592592593</v>
      </c>
      <c r="Y148">
        <v>1</v>
      </c>
      <c r="AA148">
        <v>1</v>
      </c>
      <c r="AB148">
        <v>1</v>
      </c>
      <c r="AE148" t="s">
        <v>74</v>
      </c>
      <c r="AI148">
        <v>146</v>
      </c>
      <c r="AJ148" t="s">
        <v>182</v>
      </c>
      <c r="AK148" t="s">
        <v>23</v>
      </c>
      <c r="AL148" t="s">
        <v>86</v>
      </c>
      <c r="AM148" s="104">
        <v>0.72317129629629628</v>
      </c>
      <c r="AO148">
        <v>1</v>
      </c>
      <c r="AQ148">
        <v>1</v>
      </c>
      <c r="AU148" t="s">
        <v>74</v>
      </c>
      <c r="BZ148" s="98">
        <v>44141</v>
      </c>
      <c r="CA148" t="s">
        <v>113</v>
      </c>
      <c r="CB148" t="s">
        <v>138</v>
      </c>
      <c r="CC148" t="s">
        <v>22</v>
      </c>
      <c r="CD148" t="s">
        <v>87</v>
      </c>
      <c r="CE148" s="148">
        <v>0.5420949074074074</v>
      </c>
      <c r="CG148">
        <v>1</v>
      </c>
      <c r="CI148">
        <v>1</v>
      </c>
      <c r="CJ148">
        <v>1</v>
      </c>
      <c r="CK148">
        <v>1</v>
      </c>
      <c r="CM148" t="s">
        <v>116</v>
      </c>
      <c r="DF148" s="149"/>
      <c r="DK148" s="148"/>
      <c r="EL148" s="98"/>
    </row>
    <row r="149" spans="1:142">
      <c r="A149" s="108">
        <v>147</v>
      </c>
      <c r="B149" s="98">
        <v>44141</v>
      </c>
      <c r="C149" t="s">
        <v>107</v>
      </c>
      <c r="D149" t="s">
        <v>264</v>
      </c>
      <c r="E149" t="s">
        <v>23</v>
      </c>
      <c r="F149" t="s">
        <v>86</v>
      </c>
      <c r="G149" s="148">
        <v>0.6368287037037037</v>
      </c>
      <c r="I149">
        <v>1</v>
      </c>
      <c r="K149">
        <v>1</v>
      </c>
      <c r="O149" t="s">
        <v>116</v>
      </c>
      <c r="S149">
        <v>147</v>
      </c>
      <c r="T149" t="s">
        <v>645</v>
      </c>
      <c r="U149" t="s">
        <v>21</v>
      </c>
      <c r="V149" t="s">
        <v>115</v>
      </c>
      <c r="W149" s="104">
        <v>0.54082175925925924</v>
      </c>
      <c r="Y149">
        <v>1</v>
      </c>
      <c r="AA149">
        <v>1</v>
      </c>
      <c r="AE149" t="s">
        <v>74</v>
      </c>
      <c r="AI149">
        <v>147</v>
      </c>
      <c r="AJ149" t="s">
        <v>196</v>
      </c>
      <c r="AK149" t="s">
        <v>82</v>
      </c>
      <c r="AL149" t="s">
        <v>85</v>
      </c>
      <c r="AM149" s="104">
        <v>0.86818287037037034</v>
      </c>
      <c r="AP149">
        <v>1</v>
      </c>
      <c r="AQ149">
        <v>1</v>
      </c>
      <c r="AR149">
        <v>1</v>
      </c>
      <c r="AU149" t="s">
        <v>74</v>
      </c>
      <c r="BZ149" s="98">
        <v>44141</v>
      </c>
      <c r="CA149" t="s">
        <v>107</v>
      </c>
      <c r="CB149" t="s">
        <v>264</v>
      </c>
      <c r="CC149" t="s">
        <v>23</v>
      </c>
      <c r="CD149" t="s">
        <v>86</v>
      </c>
      <c r="CE149" s="148">
        <v>0.6368287037037037</v>
      </c>
      <c r="CG149">
        <v>1</v>
      </c>
      <c r="CI149">
        <v>1</v>
      </c>
      <c r="CM149" t="s">
        <v>116</v>
      </c>
      <c r="DF149" s="149"/>
      <c r="DK149" s="148"/>
      <c r="EL149" s="98"/>
    </row>
    <row r="150" spans="1:142">
      <c r="A150" s="108">
        <v>148</v>
      </c>
      <c r="B150" s="98">
        <v>44141</v>
      </c>
      <c r="C150" t="s">
        <v>105</v>
      </c>
      <c r="D150" t="s">
        <v>811</v>
      </c>
      <c r="E150" t="s">
        <v>23</v>
      </c>
      <c r="F150" t="s">
        <v>86</v>
      </c>
      <c r="G150" s="148">
        <v>0.70024305555555555</v>
      </c>
      <c r="I150">
        <v>1</v>
      </c>
      <c r="M150">
        <v>1</v>
      </c>
      <c r="O150" t="s">
        <v>116</v>
      </c>
      <c r="S150">
        <v>148</v>
      </c>
      <c r="T150" t="s">
        <v>358</v>
      </c>
      <c r="U150" t="s">
        <v>92</v>
      </c>
      <c r="V150" t="s">
        <v>84</v>
      </c>
      <c r="W150" s="104">
        <v>0.46630787037037041</v>
      </c>
      <c r="X150">
        <v>1</v>
      </c>
      <c r="AA150">
        <v>1</v>
      </c>
      <c r="AB150">
        <v>1</v>
      </c>
      <c r="AC150">
        <v>1</v>
      </c>
      <c r="AE150" t="s">
        <v>74</v>
      </c>
      <c r="AI150">
        <v>148</v>
      </c>
      <c r="AJ150" t="s">
        <v>152</v>
      </c>
      <c r="AK150" t="s">
        <v>23</v>
      </c>
      <c r="AL150" t="s">
        <v>86</v>
      </c>
      <c r="AM150" s="104">
        <v>0.69329861111111113</v>
      </c>
      <c r="AO150">
        <v>1</v>
      </c>
      <c r="AQ150">
        <v>1</v>
      </c>
      <c r="AU150" t="s">
        <v>74</v>
      </c>
      <c r="BZ150" s="98">
        <v>44141</v>
      </c>
      <c r="CA150" t="s">
        <v>105</v>
      </c>
      <c r="CB150" t="s">
        <v>811</v>
      </c>
      <c r="CC150" t="s">
        <v>23</v>
      </c>
      <c r="CD150" t="s">
        <v>86</v>
      </c>
      <c r="CE150" s="148">
        <v>0.70024305555555555</v>
      </c>
      <c r="CG150">
        <v>1</v>
      </c>
      <c r="CK150">
        <v>1</v>
      </c>
      <c r="CM150" t="s">
        <v>116</v>
      </c>
      <c r="DF150" s="149"/>
      <c r="DK150" s="148"/>
      <c r="EL150" s="98"/>
    </row>
    <row r="151" spans="1:142">
      <c r="A151" s="108">
        <v>149</v>
      </c>
      <c r="B151" s="98">
        <v>44141</v>
      </c>
      <c r="C151" t="s">
        <v>109</v>
      </c>
      <c r="D151" t="s">
        <v>790</v>
      </c>
      <c r="E151" t="s">
        <v>23</v>
      </c>
      <c r="F151" t="s">
        <v>86</v>
      </c>
      <c r="G151" s="148">
        <v>0.7020601851851852</v>
      </c>
      <c r="I151">
        <v>1</v>
      </c>
      <c r="K151">
        <v>1</v>
      </c>
      <c r="O151" t="s">
        <v>116</v>
      </c>
      <c r="S151">
        <v>149</v>
      </c>
      <c r="T151" t="s">
        <v>1332</v>
      </c>
      <c r="U151" t="s">
        <v>23</v>
      </c>
      <c r="V151" t="s">
        <v>86</v>
      </c>
      <c r="W151" s="104">
        <v>0.69376157407407402</v>
      </c>
      <c r="Y151">
        <v>1</v>
      </c>
      <c r="AA151">
        <v>1</v>
      </c>
      <c r="AE151" t="s">
        <v>116</v>
      </c>
      <c r="AI151">
        <v>149</v>
      </c>
      <c r="AJ151" t="s">
        <v>152</v>
      </c>
      <c r="AK151" t="s">
        <v>23</v>
      </c>
      <c r="AL151" t="s">
        <v>86</v>
      </c>
      <c r="AM151" s="104">
        <v>0.93534722222222222</v>
      </c>
      <c r="AP151">
        <v>1</v>
      </c>
      <c r="AQ151">
        <v>1</v>
      </c>
      <c r="AU151" t="s">
        <v>74</v>
      </c>
      <c r="BZ151" s="98">
        <v>44141</v>
      </c>
      <c r="CA151" t="s">
        <v>109</v>
      </c>
      <c r="CB151" t="s">
        <v>790</v>
      </c>
      <c r="CC151" t="s">
        <v>23</v>
      </c>
      <c r="CD151" t="s">
        <v>86</v>
      </c>
      <c r="CE151" s="148">
        <v>0.7020601851851852</v>
      </c>
      <c r="CG151">
        <v>1</v>
      </c>
      <c r="CI151">
        <v>1</v>
      </c>
      <c r="CM151" t="s">
        <v>116</v>
      </c>
      <c r="DF151" s="149"/>
      <c r="DK151" s="148"/>
      <c r="EL151" s="98"/>
    </row>
    <row r="152" spans="1:142">
      <c r="A152" s="108">
        <v>150</v>
      </c>
      <c r="B152" s="98">
        <v>44141</v>
      </c>
      <c r="C152" t="s">
        <v>109</v>
      </c>
      <c r="D152" t="s">
        <v>1050</v>
      </c>
      <c r="E152" t="s">
        <v>23</v>
      </c>
      <c r="F152" t="s">
        <v>86</v>
      </c>
      <c r="G152" s="148">
        <v>0.70263888888888892</v>
      </c>
      <c r="I152">
        <v>1</v>
      </c>
      <c r="K152">
        <v>1</v>
      </c>
      <c r="O152" t="s">
        <v>116</v>
      </c>
      <c r="S152">
        <v>150</v>
      </c>
      <c r="T152" t="s">
        <v>709</v>
      </c>
      <c r="U152" t="s">
        <v>23</v>
      </c>
      <c r="V152" t="s">
        <v>86</v>
      </c>
      <c r="W152" s="104">
        <v>0.44925925925925925</v>
      </c>
      <c r="X152">
        <v>1</v>
      </c>
      <c r="AA152">
        <v>1</v>
      </c>
      <c r="AE152" t="s">
        <v>74</v>
      </c>
      <c r="AI152">
        <v>150</v>
      </c>
      <c r="AJ152" t="s">
        <v>852</v>
      </c>
      <c r="AK152" t="s">
        <v>23</v>
      </c>
      <c r="AL152" t="s">
        <v>86</v>
      </c>
      <c r="AM152" s="104">
        <v>0.75812500000000005</v>
      </c>
      <c r="AP152">
        <v>1</v>
      </c>
      <c r="AQ152">
        <v>1</v>
      </c>
      <c r="AU152" t="s">
        <v>74</v>
      </c>
      <c r="BZ152" s="98">
        <v>44141</v>
      </c>
      <c r="CA152" t="s">
        <v>109</v>
      </c>
      <c r="CB152" t="s">
        <v>1050</v>
      </c>
      <c r="CC152" t="s">
        <v>23</v>
      </c>
      <c r="CD152" t="s">
        <v>86</v>
      </c>
      <c r="CE152" s="148">
        <v>0.70263888888888892</v>
      </c>
      <c r="CG152">
        <v>1</v>
      </c>
      <c r="CI152">
        <v>1</v>
      </c>
      <c r="CM152" t="s">
        <v>116</v>
      </c>
      <c r="DF152" s="149"/>
      <c r="DK152" s="148"/>
      <c r="EL152" s="98"/>
    </row>
    <row r="153" spans="1:142">
      <c r="A153" s="108">
        <v>151</v>
      </c>
      <c r="B153" s="98">
        <v>44141</v>
      </c>
      <c r="C153" t="s">
        <v>109</v>
      </c>
      <c r="D153" t="s">
        <v>781</v>
      </c>
      <c r="E153" t="s">
        <v>23</v>
      </c>
      <c r="F153" t="s">
        <v>86</v>
      </c>
      <c r="G153" s="148">
        <v>0.70796296296296291</v>
      </c>
      <c r="I153">
        <v>1</v>
      </c>
      <c r="K153">
        <v>1</v>
      </c>
      <c r="L153">
        <v>1</v>
      </c>
      <c r="O153" t="s">
        <v>116</v>
      </c>
      <c r="S153">
        <v>151</v>
      </c>
      <c r="T153" t="s">
        <v>509</v>
      </c>
      <c r="U153" t="s">
        <v>21</v>
      </c>
      <c r="V153" t="s">
        <v>115</v>
      </c>
      <c r="W153" s="104">
        <v>0.50321759259259258</v>
      </c>
      <c r="Y153">
        <v>1</v>
      </c>
      <c r="AB153">
        <v>1</v>
      </c>
      <c r="AE153" t="s">
        <v>116</v>
      </c>
      <c r="AI153">
        <v>151</v>
      </c>
      <c r="AJ153" t="s">
        <v>239</v>
      </c>
      <c r="AK153" t="s">
        <v>82</v>
      </c>
      <c r="AL153" t="s">
        <v>85</v>
      </c>
      <c r="AM153" s="104">
        <v>0.79107638888888887</v>
      </c>
      <c r="AP153">
        <v>1</v>
      </c>
      <c r="AQ153">
        <v>1</v>
      </c>
      <c r="AU153" t="s">
        <v>74</v>
      </c>
      <c r="BZ153" s="98">
        <v>44141</v>
      </c>
      <c r="CA153" t="s">
        <v>109</v>
      </c>
      <c r="CB153" t="s">
        <v>781</v>
      </c>
      <c r="CC153" t="s">
        <v>23</v>
      </c>
      <c r="CD153" t="s">
        <v>86</v>
      </c>
      <c r="CE153" s="148">
        <v>0.70796296296296291</v>
      </c>
      <c r="CG153">
        <v>1</v>
      </c>
      <c r="CI153">
        <v>1</v>
      </c>
      <c r="CJ153">
        <v>1</v>
      </c>
      <c r="CM153" t="s">
        <v>116</v>
      </c>
      <c r="DF153" s="149"/>
      <c r="DK153" s="148"/>
      <c r="EL153" s="98"/>
    </row>
    <row r="154" spans="1:142">
      <c r="A154" s="108">
        <v>152</v>
      </c>
      <c r="B154" s="98">
        <v>44141</v>
      </c>
      <c r="C154" t="s">
        <v>879</v>
      </c>
      <c r="D154" t="s">
        <v>968</v>
      </c>
      <c r="E154" t="s">
        <v>23</v>
      </c>
      <c r="F154" t="s">
        <v>743</v>
      </c>
      <c r="G154" s="148">
        <v>0.71862268518518524</v>
      </c>
      <c r="I154">
        <v>1</v>
      </c>
      <c r="K154">
        <v>1</v>
      </c>
      <c r="O154" t="s">
        <v>116</v>
      </c>
      <c r="S154">
        <v>152</v>
      </c>
      <c r="T154" t="s">
        <v>605</v>
      </c>
      <c r="U154" t="s">
        <v>22</v>
      </c>
      <c r="V154" t="s">
        <v>87</v>
      </c>
      <c r="W154" s="104">
        <v>0.63937500000000003</v>
      </c>
      <c r="Y154">
        <v>1</v>
      </c>
      <c r="AA154">
        <v>1</v>
      </c>
      <c r="AE154" t="s">
        <v>74</v>
      </c>
      <c r="AI154">
        <v>152</v>
      </c>
      <c r="AJ154" t="s">
        <v>239</v>
      </c>
      <c r="AK154" t="s">
        <v>82</v>
      </c>
      <c r="AL154" t="s">
        <v>85</v>
      </c>
      <c r="AM154" s="104">
        <v>0.66196759259259264</v>
      </c>
      <c r="AO154">
        <v>1</v>
      </c>
      <c r="AQ154">
        <v>1</v>
      </c>
      <c r="AR154">
        <v>1</v>
      </c>
      <c r="AU154" t="s">
        <v>74</v>
      </c>
      <c r="BZ154" s="98">
        <v>44141</v>
      </c>
      <c r="CA154" t="s">
        <v>879</v>
      </c>
      <c r="CB154" t="s">
        <v>968</v>
      </c>
      <c r="CC154" t="s">
        <v>23</v>
      </c>
      <c r="CD154" t="s">
        <v>743</v>
      </c>
      <c r="CE154" s="148">
        <v>0.71862268518518524</v>
      </c>
      <c r="CG154">
        <v>1</v>
      </c>
      <c r="CI154">
        <v>1</v>
      </c>
      <c r="CM154" t="s">
        <v>116</v>
      </c>
      <c r="DF154" s="149"/>
      <c r="DK154" s="148"/>
      <c r="EL154" s="98"/>
    </row>
    <row r="155" spans="1:142">
      <c r="A155" s="108">
        <v>153</v>
      </c>
      <c r="B155" s="98">
        <v>44141</v>
      </c>
      <c r="C155" t="s">
        <v>99</v>
      </c>
      <c r="D155" t="s">
        <v>793</v>
      </c>
      <c r="E155" t="s">
        <v>82</v>
      </c>
      <c r="F155" t="s">
        <v>85</v>
      </c>
      <c r="G155" s="148">
        <v>0.77170138888888884</v>
      </c>
      <c r="J155">
        <v>1</v>
      </c>
      <c r="L155">
        <v>1</v>
      </c>
      <c r="M155">
        <v>1</v>
      </c>
      <c r="O155" t="s">
        <v>116</v>
      </c>
      <c r="S155">
        <v>153</v>
      </c>
      <c r="T155" t="s">
        <v>605</v>
      </c>
      <c r="U155" t="s">
        <v>22</v>
      </c>
      <c r="V155" t="s">
        <v>87</v>
      </c>
      <c r="W155" s="104">
        <v>0.58657407407407403</v>
      </c>
      <c r="Y155">
        <v>1</v>
      </c>
      <c r="AA155">
        <v>1</v>
      </c>
      <c r="AB155">
        <v>1</v>
      </c>
      <c r="AE155" t="s">
        <v>74</v>
      </c>
      <c r="AI155">
        <v>153</v>
      </c>
      <c r="AJ155" t="s">
        <v>1267</v>
      </c>
      <c r="AM155" s="104">
        <v>0.5777430555555555</v>
      </c>
      <c r="AO155">
        <v>1</v>
      </c>
      <c r="AQ155">
        <v>1</v>
      </c>
      <c r="AU155" t="s">
        <v>1</v>
      </c>
      <c r="BZ155" s="98">
        <v>44141</v>
      </c>
      <c r="CA155" t="s">
        <v>99</v>
      </c>
      <c r="CB155" t="s">
        <v>793</v>
      </c>
      <c r="CC155" t="s">
        <v>82</v>
      </c>
      <c r="CD155" t="s">
        <v>85</v>
      </c>
      <c r="CE155" s="148">
        <v>0.77170138888888884</v>
      </c>
      <c r="CH155">
        <v>1</v>
      </c>
      <c r="CJ155">
        <v>1</v>
      </c>
      <c r="CK155">
        <v>1</v>
      </c>
      <c r="CM155" t="s">
        <v>116</v>
      </c>
      <c r="DF155" s="149"/>
      <c r="DK155" s="148"/>
      <c r="EL155" s="98"/>
    </row>
    <row r="156" spans="1:142">
      <c r="A156" s="108">
        <v>154</v>
      </c>
      <c r="B156" s="98">
        <v>44144</v>
      </c>
      <c r="C156" t="s">
        <v>875</v>
      </c>
      <c r="D156" t="s">
        <v>521</v>
      </c>
      <c r="E156" t="s">
        <v>23</v>
      </c>
      <c r="F156" t="s">
        <v>446</v>
      </c>
      <c r="G156" s="148">
        <v>0.54767361111111112</v>
      </c>
      <c r="I156">
        <v>1</v>
      </c>
      <c r="L156">
        <v>1</v>
      </c>
      <c r="O156" t="s">
        <v>116</v>
      </c>
      <c r="S156">
        <v>154</v>
      </c>
      <c r="T156" t="s">
        <v>166</v>
      </c>
      <c r="U156" t="s">
        <v>23</v>
      </c>
      <c r="V156" t="s">
        <v>86</v>
      </c>
      <c r="W156" s="104">
        <v>0.34704861111111113</v>
      </c>
      <c r="X156">
        <v>1</v>
      </c>
      <c r="AA156">
        <v>1</v>
      </c>
      <c r="AE156" t="s">
        <v>74</v>
      </c>
      <c r="AI156">
        <v>154</v>
      </c>
      <c r="AJ156" t="s">
        <v>181</v>
      </c>
      <c r="AK156" t="s">
        <v>82</v>
      </c>
      <c r="AL156" t="s">
        <v>85</v>
      </c>
      <c r="AM156" s="104">
        <v>0.7222453703703704</v>
      </c>
      <c r="AO156">
        <v>1</v>
      </c>
      <c r="AR156">
        <v>1</v>
      </c>
      <c r="AU156" t="s">
        <v>74</v>
      </c>
      <c r="BZ156" s="98">
        <v>44144</v>
      </c>
      <c r="CA156" t="s">
        <v>875</v>
      </c>
      <c r="CB156" t="s">
        <v>521</v>
      </c>
      <c r="CC156" t="s">
        <v>23</v>
      </c>
      <c r="CD156" t="s">
        <v>446</v>
      </c>
      <c r="CE156" s="148">
        <v>0.54767361111111112</v>
      </c>
      <c r="CG156">
        <v>1</v>
      </c>
      <c r="CJ156">
        <v>1</v>
      </c>
      <c r="CM156" t="s">
        <v>116</v>
      </c>
      <c r="DF156" s="149"/>
      <c r="DK156" s="148"/>
      <c r="EL156" s="98"/>
    </row>
    <row r="157" spans="1:142">
      <c r="A157" s="108">
        <v>155</v>
      </c>
      <c r="B157" s="98">
        <v>44144</v>
      </c>
      <c r="D157" t="s">
        <v>907</v>
      </c>
      <c r="G157" s="148">
        <v>0.71164351851851848</v>
      </c>
      <c r="I157">
        <v>1</v>
      </c>
      <c r="K157">
        <v>1</v>
      </c>
      <c r="O157" t="s">
        <v>1</v>
      </c>
      <c r="S157">
        <v>155</v>
      </c>
      <c r="T157" t="s">
        <v>1294</v>
      </c>
      <c r="U157" t="s">
        <v>23</v>
      </c>
      <c r="V157" t="s">
        <v>86</v>
      </c>
      <c r="W157" s="104">
        <v>0.80668981481481483</v>
      </c>
      <c r="Z157">
        <v>1</v>
      </c>
      <c r="AA157">
        <v>1</v>
      </c>
      <c r="AE157" t="s">
        <v>74</v>
      </c>
      <c r="AI157">
        <v>155</v>
      </c>
      <c r="AJ157" t="s">
        <v>1339</v>
      </c>
      <c r="AK157" t="s">
        <v>23</v>
      </c>
      <c r="AL157" t="s">
        <v>86</v>
      </c>
      <c r="AM157" s="104">
        <v>0.88190972222222219</v>
      </c>
      <c r="AP157">
        <v>1</v>
      </c>
      <c r="AQ157">
        <v>1</v>
      </c>
      <c r="AU157" t="s">
        <v>116</v>
      </c>
      <c r="BZ157" s="98">
        <v>44144</v>
      </c>
      <c r="CB157" t="s">
        <v>907</v>
      </c>
      <c r="CE157" s="148">
        <v>0.71164351851851848</v>
      </c>
      <c r="CG157">
        <v>1</v>
      </c>
      <c r="CI157">
        <v>1</v>
      </c>
      <c r="CM157" t="s">
        <v>1</v>
      </c>
      <c r="DF157" s="149"/>
      <c r="DK157" s="148"/>
      <c r="EL157" s="98"/>
    </row>
    <row r="158" spans="1:142">
      <c r="A158" s="108">
        <v>156</v>
      </c>
      <c r="B158" s="98">
        <v>44144</v>
      </c>
      <c r="C158" t="s">
        <v>875</v>
      </c>
      <c r="D158" t="s">
        <v>516</v>
      </c>
      <c r="E158" t="s">
        <v>23</v>
      </c>
      <c r="F158" t="s">
        <v>446</v>
      </c>
      <c r="G158" s="148">
        <v>0.7351388888888889</v>
      </c>
      <c r="I158">
        <v>1</v>
      </c>
      <c r="K158">
        <v>1</v>
      </c>
      <c r="O158" t="s">
        <v>74</v>
      </c>
      <c r="S158">
        <v>156</v>
      </c>
      <c r="T158" t="s">
        <v>691</v>
      </c>
      <c r="U158" t="s">
        <v>92</v>
      </c>
      <c r="V158" t="s">
        <v>84</v>
      </c>
      <c r="W158" s="104">
        <v>0.7806481481481482</v>
      </c>
      <c r="Z158">
        <v>1</v>
      </c>
      <c r="AA158">
        <v>1</v>
      </c>
      <c r="AE158" t="s">
        <v>74</v>
      </c>
      <c r="AI158">
        <v>156</v>
      </c>
      <c r="AJ158" t="s">
        <v>259</v>
      </c>
      <c r="AK158" t="s">
        <v>23</v>
      </c>
      <c r="AL158" t="s">
        <v>86</v>
      </c>
      <c r="AM158" s="104">
        <v>0.67710648148148145</v>
      </c>
      <c r="AO158">
        <v>1</v>
      </c>
      <c r="AR158">
        <v>1</v>
      </c>
      <c r="AU158" t="s">
        <v>74</v>
      </c>
      <c r="BZ158" s="98">
        <v>44144</v>
      </c>
      <c r="CA158" t="s">
        <v>875</v>
      </c>
      <c r="CB158" t="s">
        <v>516</v>
      </c>
      <c r="CC158" t="s">
        <v>23</v>
      </c>
      <c r="CD158" t="s">
        <v>446</v>
      </c>
      <c r="CE158" s="148">
        <v>0.7351388888888889</v>
      </c>
      <c r="CG158">
        <v>1</v>
      </c>
      <c r="CI158">
        <v>1</v>
      </c>
      <c r="CM158" t="s">
        <v>74</v>
      </c>
      <c r="DF158" s="149"/>
      <c r="DK158" s="148"/>
      <c r="EL158" s="98"/>
    </row>
    <row r="159" spans="1:142">
      <c r="A159" s="108">
        <v>157</v>
      </c>
      <c r="B159" s="98">
        <v>44144</v>
      </c>
      <c r="C159" t="s">
        <v>99</v>
      </c>
      <c r="D159" t="s">
        <v>1059</v>
      </c>
      <c r="E159" t="s">
        <v>82</v>
      </c>
      <c r="F159" t="s">
        <v>85</v>
      </c>
      <c r="G159" s="148">
        <v>0.75050925925925915</v>
      </c>
      <c r="J159">
        <v>1</v>
      </c>
      <c r="K159">
        <v>1</v>
      </c>
      <c r="O159" t="s">
        <v>74</v>
      </c>
      <c r="S159">
        <v>157</v>
      </c>
      <c r="T159" t="s">
        <v>792</v>
      </c>
      <c r="U159" t="s">
        <v>23</v>
      </c>
      <c r="V159" t="s">
        <v>86</v>
      </c>
      <c r="W159" s="104">
        <v>0.75462962962962965</v>
      </c>
      <c r="Z159">
        <v>1</v>
      </c>
      <c r="AA159">
        <v>1</v>
      </c>
      <c r="AE159" t="s">
        <v>74</v>
      </c>
      <c r="AI159">
        <v>157</v>
      </c>
      <c r="AJ159" t="s">
        <v>302</v>
      </c>
      <c r="AK159" t="s">
        <v>23</v>
      </c>
      <c r="AL159" t="s">
        <v>86</v>
      </c>
      <c r="AM159" s="104">
        <v>0.74004629629629637</v>
      </c>
      <c r="AO159">
        <v>1</v>
      </c>
      <c r="AR159">
        <v>1</v>
      </c>
      <c r="AU159" t="s">
        <v>74</v>
      </c>
      <c r="BZ159" s="98">
        <v>44144</v>
      </c>
      <c r="CA159" t="s">
        <v>99</v>
      </c>
      <c r="CB159" t="s">
        <v>1059</v>
      </c>
      <c r="CC159" t="s">
        <v>82</v>
      </c>
      <c r="CD159" t="s">
        <v>85</v>
      </c>
      <c r="CE159" s="148">
        <v>0.75050925925925915</v>
      </c>
      <c r="CH159">
        <v>1</v>
      </c>
      <c r="CI159">
        <v>1</v>
      </c>
      <c r="CM159" t="s">
        <v>74</v>
      </c>
      <c r="DF159" s="149"/>
      <c r="DK159" s="148"/>
      <c r="EL159" s="98"/>
    </row>
    <row r="160" spans="1:142">
      <c r="A160" s="108">
        <v>158</v>
      </c>
      <c r="B160" s="98">
        <v>44144</v>
      </c>
      <c r="C160" t="s">
        <v>108</v>
      </c>
      <c r="D160" t="s">
        <v>773</v>
      </c>
      <c r="E160" t="s">
        <v>23</v>
      </c>
      <c r="F160" t="s">
        <v>86</v>
      </c>
      <c r="G160" s="148">
        <v>0.80526620370370372</v>
      </c>
      <c r="J160">
        <v>1</v>
      </c>
      <c r="K160">
        <v>1</v>
      </c>
      <c r="O160" t="s">
        <v>74</v>
      </c>
      <c r="S160">
        <v>158</v>
      </c>
      <c r="T160" t="s">
        <v>827</v>
      </c>
      <c r="U160" t="s">
        <v>22</v>
      </c>
      <c r="V160" t="s">
        <v>87</v>
      </c>
      <c r="W160" s="104">
        <v>0.63684027777777785</v>
      </c>
      <c r="Y160">
        <v>1</v>
      </c>
      <c r="AB160">
        <v>1</v>
      </c>
      <c r="AE160" t="s">
        <v>74</v>
      </c>
      <c r="AI160">
        <v>158</v>
      </c>
      <c r="AJ160" t="s">
        <v>268</v>
      </c>
      <c r="AK160" t="s">
        <v>23</v>
      </c>
      <c r="AL160" t="s">
        <v>86</v>
      </c>
      <c r="AM160" s="104">
        <v>0.47464120370370372</v>
      </c>
      <c r="AN160">
        <v>1</v>
      </c>
      <c r="AR160">
        <v>1</v>
      </c>
      <c r="AU160" t="s">
        <v>74</v>
      </c>
      <c r="BZ160" s="98">
        <v>44144</v>
      </c>
      <c r="CA160" t="s">
        <v>108</v>
      </c>
      <c r="CB160" t="s">
        <v>773</v>
      </c>
      <c r="CC160" t="s">
        <v>23</v>
      </c>
      <c r="CD160" t="s">
        <v>86</v>
      </c>
      <c r="CE160" s="148">
        <v>0.80526620370370372</v>
      </c>
      <c r="CH160">
        <v>1</v>
      </c>
      <c r="CI160">
        <v>1</v>
      </c>
      <c r="CM160" t="s">
        <v>74</v>
      </c>
      <c r="DF160" s="149"/>
      <c r="DK160" s="148"/>
      <c r="EL160" s="98"/>
    </row>
    <row r="161" spans="1:115">
      <c r="A161" s="108">
        <v>159</v>
      </c>
      <c r="B161" s="98">
        <v>44144</v>
      </c>
      <c r="C161" t="s">
        <v>109</v>
      </c>
      <c r="D161" t="s">
        <v>732</v>
      </c>
      <c r="E161" t="s">
        <v>23</v>
      </c>
      <c r="F161" t="s">
        <v>86</v>
      </c>
      <c r="G161" s="148">
        <v>0.80572916666666661</v>
      </c>
      <c r="J161">
        <v>1</v>
      </c>
      <c r="K161">
        <v>1</v>
      </c>
      <c r="O161" t="s">
        <v>74</v>
      </c>
      <c r="S161">
        <v>159</v>
      </c>
      <c r="T161" t="s">
        <v>229</v>
      </c>
      <c r="U161" t="s">
        <v>23</v>
      </c>
      <c r="V161" t="s">
        <v>86</v>
      </c>
      <c r="W161" s="104">
        <v>0.86116898148148147</v>
      </c>
      <c r="Z161">
        <v>1</v>
      </c>
      <c r="AB161">
        <v>1</v>
      </c>
      <c r="AE161" t="s">
        <v>74</v>
      </c>
      <c r="AI161">
        <v>159</v>
      </c>
      <c r="AJ161" t="s">
        <v>833</v>
      </c>
      <c r="AK161" t="s">
        <v>23</v>
      </c>
      <c r="AL161" t="s">
        <v>446</v>
      </c>
      <c r="AM161" s="104">
        <v>0.68873842592592593</v>
      </c>
      <c r="AO161">
        <v>1</v>
      </c>
      <c r="AQ161">
        <v>1</v>
      </c>
      <c r="AR161">
        <v>1</v>
      </c>
      <c r="AU161" t="s">
        <v>74</v>
      </c>
      <c r="BZ161" s="98">
        <v>44144</v>
      </c>
      <c r="CA161" t="s">
        <v>109</v>
      </c>
      <c r="CB161" t="s">
        <v>732</v>
      </c>
      <c r="CC161" t="s">
        <v>23</v>
      </c>
      <c r="CD161" t="s">
        <v>86</v>
      </c>
      <c r="CE161" s="148">
        <v>0.80572916666666661</v>
      </c>
      <c r="CH161">
        <v>1</v>
      </c>
      <c r="CI161">
        <v>1</v>
      </c>
      <c r="CM161" t="s">
        <v>74</v>
      </c>
      <c r="DF161" s="149"/>
      <c r="DK161" s="148"/>
    </row>
    <row r="162" spans="1:115">
      <c r="A162" s="108">
        <v>160</v>
      </c>
      <c r="B162" s="98">
        <v>44144</v>
      </c>
      <c r="C162" t="s">
        <v>744</v>
      </c>
      <c r="D162" t="s">
        <v>756</v>
      </c>
      <c r="E162" t="s">
        <v>23</v>
      </c>
      <c r="F162" t="s">
        <v>745</v>
      </c>
      <c r="G162" s="148">
        <v>0.86232638888888891</v>
      </c>
      <c r="J162">
        <v>1</v>
      </c>
      <c r="K162">
        <v>1</v>
      </c>
      <c r="O162" t="s">
        <v>74</v>
      </c>
      <c r="S162">
        <v>160</v>
      </c>
      <c r="T162" t="s">
        <v>592</v>
      </c>
      <c r="U162" t="s">
        <v>21</v>
      </c>
      <c r="V162" t="s">
        <v>115</v>
      </c>
      <c r="W162" s="104">
        <v>0.52350694444444446</v>
      </c>
      <c r="Y162">
        <v>1</v>
      </c>
      <c r="AB162">
        <v>1</v>
      </c>
      <c r="AE162" t="s">
        <v>74</v>
      </c>
      <c r="AI162">
        <v>160</v>
      </c>
      <c r="AJ162" t="s">
        <v>645</v>
      </c>
      <c r="AK162" t="s">
        <v>21</v>
      </c>
      <c r="AL162" t="s">
        <v>115</v>
      </c>
      <c r="AM162" s="104">
        <v>0.54082175925925924</v>
      </c>
      <c r="AO162">
        <v>1</v>
      </c>
      <c r="AQ162">
        <v>1</v>
      </c>
      <c r="AU162" t="s">
        <v>74</v>
      </c>
      <c r="BZ162" s="98">
        <v>44144</v>
      </c>
      <c r="CA162" t="s">
        <v>744</v>
      </c>
      <c r="CB162" t="s">
        <v>756</v>
      </c>
      <c r="CC162" t="s">
        <v>23</v>
      </c>
      <c r="CD162" t="s">
        <v>745</v>
      </c>
      <c r="CE162" s="148">
        <v>0.86232638888888891</v>
      </c>
      <c r="CH162">
        <v>1</v>
      </c>
      <c r="CI162">
        <v>1</v>
      </c>
      <c r="CM162" t="s">
        <v>74</v>
      </c>
      <c r="DF162" s="149"/>
      <c r="DK162" s="148"/>
    </row>
    <row r="163" spans="1:115">
      <c r="A163" s="108">
        <v>161</v>
      </c>
      <c r="B163" s="98">
        <v>44144</v>
      </c>
      <c r="C163" t="s">
        <v>744</v>
      </c>
      <c r="D163" t="s">
        <v>916</v>
      </c>
      <c r="E163" t="s">
        <v>23</v>
      </c>
      <c r="F163" t="s">
        <v>745</v>
      </c>
      <c r="G163" s="148">
        <v>0.86273148148148149</v>
      </c>
      <c r="J163">
        <v>1</v>
      </c>
      <c r="K163">
        <v>1</v>
      </c>
      <c r="O163" t="s">
        <v>74</v>
      </c>
      <c r="S163">
        <v>161</v>
      </c>
      <c r="T163" t="s">
        <v>183</v>
      </c>
      <c r="U163" t="s">
        <v>82</v>
      </c>
      <c r="V163" t="s">
        <v>85</v>
      </c>
      <c r="W163" s="104">
        <v>0.75591435185185185</v>
      </c>
      <c r="Z163">
        <v>1</v>
      </c>
      <c r="AA163">
        <v>1</v>
      </c>
      <c r="AE163" t="s">
        <v>74</v>
      </c>
      <c r="AI163">
        <v>161</v>
      </c>
      <c r="AJ163" t="s">
        <v>358</v>
      </c>
      <c r="AK163" t="s">
        <v>92</v>
      </c>
      <c r="AL163" t="s">
        <v>84</v>
      </c>
      <c r="AM163" s="104">
        <v>0.46630787037037041</v>
      </c>
      <c r="AN163">
        <v>1</v>
      </c>
      <c r="AQ163">
        <v>1</v>
      </c>
      <c r="AR163">
        <v>1</v>
      </c>
      <c r="AS163">
        <v>1</v>
      </c>
      <c r="AU163" t="s">
        <v>74</v>
      </c>
      <c r="BZ163" s="98">
        <v>44144</v>
      </c>
      <c r="CA163" t="s">
        <v>744</v>
      </c>
      <c r="CB163" t="s">
        <v>916</v>
      </c>
      <c r="CC163" t="s">
        <v>23</v>
      </c>
      <c r="CD163" t="s">
        <v>745</v>
      </c>
      <c r="CE163" s="148">
        <v>0.86273148148148149</v>
      </c>
      <c r="CH163">
        <v>1</v>
      </c>
      <c r="CI163">
        <v>1</v>
      </c>
      <c r="CM163" t="s">
        <v>74</v>
      </c>
      <c r="DF163" s="149"/>
      <c r="DK163" s="148"/>
    </row>
    <row r="164" spans="1:115">
      <c r="A164" s="108">
        <v>162</v>
      </c>
      <c r="B164" s="98">
        <v>44144</v>
      </c>
      <c r="C164" t="s">
        <v>876</v>
      </c>
      <c r="D164" t="s">
        <v>842</v>
      </c>
      <c r="E164" t="s">
        <v>23</v>
      </c>
      <c r="F164" t="s">
        <v>745</v>
      </c>
      <c r="G164" s="148">
        <v>0.86534722222222227</v>
      </c>
      <c r="J164">
        <v>1</v>
      </c>
      <c r="L164">
        <v>1</v>
      </c>
      <c r="O164" t="s">
        <v>74</v>
      </c>
      <c r="S164">
        <v>162</v>
      </c>
      <c r="T164" t="s">
        <v>927</v>
      </c>
      <c r="W164" s="104">
        <v>0.37052083333333335</v>
      </c>
      <c r="X164">
        <v>1</v>
      </c>
      <c r="AA164">
        <v>1</v>
      </c>
      <c r="AE164" t="s">
        <v>1</v>
      </c>
      <c r="AI164">
        <v>162</v>
      </c>
      <c r="AJ164" t="s">
        <v>1332</v>
      </c>
      <c r="AK164" t="s">
        <v>23</v>
      </c>
      <c r="AL164" t="s">
        <v>86</v>
      </c>
      <c r="AM164" s="104">
        <v>0.69376157407407402</v>
      </c>
      <c r="AO164">
        <v>1</v>
      </c>
      <c r="AQ164">
        <v>1</v>
      </c>
      <c r="AU164" t="s">
        <v>116</v>
      </c>
      <c r="BZ164" s="98">
        <v>44144</v>
      </c>
      <c r="CA164" t="s">
        <v>876</v>
      </c>
      <c r="CB164" t="s">
        <v>842</v>
      </c>
      <c r="CC164" t="s">
        <v>23</v>
      </c>
      <c r="CD164" t="s">
        <v>745</v>
      </c>
      <c r="CE164" s="148">
        <v>0.86534722222222227</v>
      </c>
      <c r="CH164">
        <v>1</v>
      </c>
      <c r="CJ164">
        <v>1</v>
      </c>
      <c r="CM164" t="s">
        <v>74</v>
      </c>
      <c r="DF164" s="149"/>
      <c r="DK164" s="148"/>
    </row>
    <row r="165" spans="1:115">
      <c r="A165" s="108">
        <v>163</v>
      </c>
      <c r="B165" s="98">
        <v>44145</v>
      </c>
      <c r="C165" t="s">
        <v>107</v>
      </c>
      <c r="D165" t="s">
        <v>238</v>
      </c>
      <c r="E165" t="s">
        <v>23</v>
      </c>
      <c r="F165" t="s">
        <v>86</v>
      </c>
      <c r="G165" s="148">
        <v>0.46254629629629629</v>
      </c>
      <c r="H165">
        <v>1</v>
      </c>
      <c r="K165">
        <v>1</v>
      </c>
      <c r="O165" t="s">
        <v>116</v>
      </c>
      <c r="S165">
        <v>163</v>
      </c>
      <c r="T165" t="s">
        <v>278</v>
      </c>
      <c r="U165" t="s">
        <v>23</v>
      </c>
      <c r="V165" t="s">
        <v>86</v>
      </c>
      <c r="W165" s="104">
        <v>0.69817129629629626</v>
      </c>
      <c r="Y165">
        <v>1</v>
      </c>
      <c r="AA165">
        <v>1</v>
      </c>
      <c r="AE165" t="s">
        <v>74</v>
      </c>
      <c r="AI165">
        <v>163</v>
      </c>
      <c r="AJ165" t="s">
        <v>709</v>
      </c>
      <c r="AK165" t="s">
        <v>23</v>
      </c>
      <c r="AL165" t="s">
        <v>86</v>
      </c>
      <c r="AM165" s="104">
        <v>0.44925925925925925</v>
      </c>
      <c r="AN165">
        <v>1</v>
      </c>
      <c r="AQ165">
        <v>1</v>
      </c>
      <c r="AU165" t="s">
        <v>74</v>
      </c>
      <c r="BZ165" s="98">
        <v>44145</v>
      </c>
      <c r="CA165" t="s">
        <v>107</v>
      </c>
      <c r="CB165" t="s">
        <v>238</v>
      </c>
      <c r="CC165" t="s">
        <v>23</v>
      </c>
      <c r="CD165" t="s">
        <v>86</v>
      </c>
      <c r="CE165" s="148">
        <v>0.46254629629629629</v>
      </c>
      <c r="CF165">
        <v>1</v>
      </c>
      <c r="CI165">
        <v>1</v>
      </c>
      <c r="CM165" t="s">
        <v>116</v>
      </c>
      <c r="DF165" s="149"/>
      <c r="DK165" s="148"/>
    </row>
    <row r="166" spans="1:115">
      <c r="A166" s="108">
        <v>164</v>
      </c>
      <c r="B166" s="98">
        <v>44145</v>
      </c>
      <c r="C166" t="s">
        <v>107</v>
      </c>
      <c r="D166" t="s">
        <v>695</v>
      </c>
      <c r="E166" t="s">
        <v>23</v>
      </c>
      <c r="F166" t="s">
        <v>86</v>
      </c>
      <c r="G166" s="148">
        <v>0.68091435185185178</v>
      </c>
      <c r="I166">
        <v>1</v>
      </c>
      <c r="K166">
        <v>1</v>
      </c>
      <c r="O166" t="s">
        <v>116</v>
      </c>
      <c r="S166">
        <v>164</v>
      </c>
      <c r="T166" t="s">
        <v>278</v>
      </c>
      <c r="U166" t="s">
        <v>23</v>
      </c>
      <c r="V166" t="s">
        <v>86</v>
      </c>
      <c r="W166" s="104">
        <v>0.54226851851851854</v>
      </c>
      <c r="Y166">
        <v>1</v>
      </c>
      <c r="AA166">
        <v>1</v>
      </c>
      <c r="AB166">
        <v>1</v>
      </c>
      <c r="AE166" t="s">
        <v>74</v>
      </c>
      <c r="AI166">
        <v>164</v>
      </c>
      <c r="AJ166" t="s">
        <v>509</v>
      </c>
      <c r="AK166" t="s">
        <v>21</v>
      </c>
      <c r="AL166" t="s">
        <v>115</v>
      </c>
      <c r="AM166" s="104">
        <v>0.50321759259259258</v>
      </c>
      <c r="AO166">
        <v>1</v>
      </c>
      <c r="AR166">
        <v>1</v>
      </c>
      <c r="AU166" t="s">
        <v>116</v>
      </c>
      <c r="BZ166" s="98">
        <v>44145</v>
      </c>
      <c r="CA166" t="s">
        <v>107</v>
      </c>
      <c r="CB166" t="s">
        <v>695</v>
      </c>
      <c r="CC166" t="s">
        <v>23</v>
      </c>
      <c r="CD166" t="s">
        <v>86</v>
      </c>
      <c r="CE166" s="148">
        <v>0.68091435185185178</v>
      </c>
      <c r="CG166">
        <v>1</v>
      </c>
      <c r="CI166">
        <v>1</v>
      </c>
      <c r="CM166" t="s">
        <v>116</v>
      </c>
      <c r="DF166" s="149"/>
      <c r="DK166" s="148"/>
    </row>
    <row r="167" spans="1:115">
      <c r="A167" s="108">
        <v>165</v>
      </c>
      <c r="B167" s="98">
        <v>44145</v>
      </c>
      <c r="C167" t="s">
        <v>107</v>
      </c>
      <c r="D167" t="s">
        <v>283</v>
      </c>
      <c r="E167" t="s">
        <v>23</v>
      </c>
      <c r="F167" t="s">
        <v>86</v>
      </c>
      <c r="G167" s="148">
        <v>0.68762731481481476</v>
      </c>
      <c r="I167">
        <v>1</v>
      </c>
      <c r="K167">
        <v>1</v>
      </c>
      <c r="O167" t="s">
        <v>116</v>
      </c>
      <c r="S167">
        <v>165</v>
      </c>
      <c r="T167" t="s">
        <v>625</v>
      </c>
      <c r="U167" t="s">
        <v>23</v>
      </c>
      <c r="V167" t="s">
        <v>86</v>
      </c>
      <c r="W167" s="104">
        <v>0.68287037037037035</v>
      </c>
      <c r="Y167">
        <v>1</v>
      </c>
      <c r="AA167">
        <v>1</v>
      </c>
      <c r="AE167" t="s">
        <v>74</v>
      </c>
      <c r="AI167">
        <v>165</v>
      </c>
      <c r="AJ167" t="s">
        <v>605</v>
      </c>
      <c r="AK167" t="s">
        <v>22</v>
      </c>
      <c r="AL167" t="s">
        <v>87</v>
      </c>
      <c r="AM167" s="104">
        <v>0.63937500000000003</v>
      </c>
      <c r="AO167">
        <v>1</v>
      </c>
      <c r="AQ167">
        <v>1</v>
      </c>
      <c r="AU167" t="s">
        <v>74</v>
      </c>
      <c r="BZ167" s="98">
        <v>44145</v>
      </c>
      <c r="CA167" t="s">
        <v>107</v>
      </c>
      <c r="CB167" t="s">
        <v>283</v>
      </c>
      <c r="CC167" t="s">
        <v>23</v>
      </c>
      <c r="CD167" t="s">
        <v>86</v>
      </c>
      <c r="CE167" s="148">
        <v>0.68762731481481476</v>
      </c>
      <c r="CG167">
        <v>1</v>
      </c>
      <c r="CI167">
        <v>1</v>
      </c>
      <c r="CM167" t="s">
        <v>116</v>
      </c>
      <c r="DF167" s="149"/>
      <c r="DK167" s="148"/>
    </row>
    <row r="168" spans="1:115">
      <c r="A168" s="108">
        <v>166</v>
      </c>
      <c r="B168" s="98">
        <v>44145</v>
      </c>
      <c r="C168" t="s">
        <v>107</v>
      </c>
      <c r="D168" t="s">
        <v>136</v>
      </c>
      <c r="E168" t="s">
        <v>23</v>
      </c>
      <c r="F168" t="s">
        <v>86</v>
      </c>
      <c r="G168" s="148">
        <v>0.68913194444444448</v>
      </c>
      <c r="I168">
        <v>1</v>
      </c>
      <c r="K168">
        <v>1</v>
      </c>
      <c r="O168" t="s">
        <v>116</v>
      </c>
      <c r="S168">
        <v>166</v>
      </c>
      <c r="T168" t="s">
        <v>422</v>
      </c>
      <c r="U168" t="s">
        <v>23</v>
      </c>
      <c r="V168" t="s">
        <v>86</v>
      </c>
      <c r="W168" s="104">
        <v>0.69665509259259262</v>
      </c>
      <c r="Y168">
        <v>1</v>
      </c>
      <c r="AA168">
        <v>1</v>
      </c>
      <c r="AE168" t="s">
        <v>74</v>
      </c>
      <c r="AI168">
        <v>166</v>
      </c>
      <c r="AJ168" t="s">
        <v>605</v>
      </c>
      <c r="AK168" t="s">
        <v>22</v>
      </c>
      <c r="AL168" t="s">
        <v>87</v>
      </c>
      <c r="AM168" s="104">
        <v>0.58657407407407403</v>
      </c>
      <c r="AO168">
        <v>1</v>
      </c>
      <c r="AQ168">
        <v>1</v>
      </c>
      <c r="AR168">
        <v>1</v>
      </c>
      <c r="AU168" t="s">
        <v>74</v>
      </c>
      <c r="BZ168" s="98">
        <v>44145</v>
      </c>
      <c r="CA168" t="s">
        <v>107</v>
      </c>
      <c r="CB168" t="s">
        <v>136</v>
      </c>
      <c r="CC168" t="s">
        <v>23</v>
      </c>
      <c r="CD168" t="s">
        <v>86</v>
      </c>
      <c r="CE168" s="148">
        <v>0.68913194444444448</v>
      </c>
      <c r="CG168">
        <v>1</v>
      </c>
      <c r="CI168">
        <v>1</v>
      </c>
      <c r="CM168" t="s">
        <v>116</v>
      </c>
      <c r="DF168" s="149"/>
      <c r="DK168" s="148"/>
    </row>
    <row r="169" spans="1:115">
      <c r="A169" s="108">
        <v>167</v>
      </c>
      <c r="B169" s="98">
        <v>44145</v>
      </c>
      <c r="C169" t="s">
        <v>879</v>
      </c>
      <c r="D169" t="s">
        <v>968</v>
      </c>
      <c r="E169" t="s">
        <v>23</v>
      </c>
      <c r="F169" t="s">
        <v>743</v>
      </c>
      <c r="G169" s="148">
        <v>0.76524305555555561</v>
      </c>
      <c r="J169">
        <v>1</v>
      </c>
      <c r="K169">
        <v>1</v>
      </c>
      <c r="O169" t="s">
        <v>116</v>
      </c>
      <c r="S169">
        <v>167</v>
      </c>
      <c r="T169" t="s">
        <v>164</v>
      </c>
      <c r="U169" t="s">
        <v>23</v>
      </c>
      <c r="V169" t="s">
        <v>86</v>
      </c>
      <c r="W169" s="104">
        <v>0.34626157407407404</v>
      </c>
      <c r="X169">
        <v>1</v>
      </c>
      <c r="AB169">
        <v>1</v>
      </c>
      <c r="AE169" t="s">
        <v>74</v>
      </c>
      <c r="AI169">
        <v>167</v>
      </c>
      <c r="AJ169" t="s">
        <v>166</v>
      </c>
      <c r="AK169" t="s">
        <v>23</v>
      </c>
      <c r="AL169" t="s">
        <v>86</v>
      </c>
      <c r="AM169" s="104">
        <v>0.34704861111111113</v>
      </c>
      <c r="AN169">
        <v>1</v>
      </c>
      <c r="AQ169">
        <v>1</v>
      </c>
      <c r="AU169" t="s">
        <v>74</v>
      </c>
      <c r="BZ169" s="98">
        <v>44145</v>
      </c>
      <c r="CA169" t="s">
        <v>879</v>
      </c>
      <c r="CB169" t="s">
        <v>968</v>
      </c>
      <c r="CC169" t="s">
        <v>23</v>
      </c>
      <c r="CD169" t="s">
        <v>743</v>
      </c>
      <c r="CE169" s="148">
        <v>0.76524305555555561</v>
      </c>
      <c r="CH169">
        <v>1</v>
      </c>
      <c r="CI169">
        <v>1</v>
      </c>
      <c r="CM169" t="s">
        <v>116</v>
      </c>
      <c r="DF169" s="149"/>
      <c r="DK169" s="148"/>
    </row>
    <row r="170" spans="1:115">
      <c r="A170" s="108">
        <v>168</v>
      </c>
      <c r="B170" s="98">
        <v>44145</v>
      </c>
      <c r="C170" t="s">
        <v>99</v>
      </c>
      <c r="D170" t="s">
        <v>120</v>
      </c>
      <c r="E170" t="s">
        <v>82</v>
      </c>
      <c r="F170" t="s">
        <v>85</v>
      </c>
      <c r="G170" s="148">
        <v>0.76788194444444446</v>
      </c>
      <c r="J170">
        <v>1</v>
      </c>
      <c r="K170">
        <v>1</v>
      </c>
      <c r="O170" t="s">
        <v>116</v>
      </c>
      <c r="S170">
        <v>168</v>
      </c>
      <c r="T170" t="s">
        <v>801</v>
      </c>
      <c r="U170" t="s">
        <v>23</v>
      </c>
      <c r="V170" t="s">
        <v>86</v>
      </c>
      <c r="W170" s="104">
        <v>0.50302083333333336</v>
      </c>
      <c r="Y170">
        <v>1</v>
      </c>
      <c r="AA170">
        <v>1</v>
      </c>
      <c r="AE170" t="s">
        <v>116</v>
      </c>
      <c r="AI170">
        <v>168</v>
      </c>
      <c r="AJ170" t="s">
        <v>1294</v>
      </c>
      <c r="AK170" t="s">
        <v>23</v>
      </c>
      <c r="AL170" t="s">
        <v>86</v>
      </c>
      <c r="AM170" s="104">
        <v>0.80668981481481483</v>
      </c>
      <c r="AP170">
        <v>1</v>
      </c>
      <c r="AQ170">
        <v>1</v>
      </c>
      <c r="AU170" t="s">
        <v>74</v>
      </c>
      <c r="BZ170" s="98">
        <v>44145</v>
      </c>
      <c r="CA170" t="s">
        <v>99</v>
      </c>
      <c r="CB170" t="s">
        <v>120</v>
      </c>
      <c r="CC170" t="s">
        <v>82</v>
      </c>
      <c r="CD170" t="s">
        <v>85</v>
      </c>
      <c r="CE170" s="148">
        <v>0.76788194444444446</v>
      </c>
      <c r="CH170">
        <v>1</v>
      </c>
      <c r="CI170">
        <v>1</v>
      </c>
      <c r="CM170" t="s">
        <v>116</v>
      </c>
      <c r="DF170" s="149"/>
      <c r="DK170" s="148"/>
    </row>
    <row r="171" spans="1:115">
      <c r="A171" s="108">
        <v>169</v>
      </c>
      <c r="B171" s="98">
        <v>44145</v>
      </c>
      <c r="C171" t="s">
        <v>744</v>
      </c>
      <c r="D171" t="s">
        <v>756</v>
      </c>
      <c r="E171" t="s">
        <v>23</v>
      </c>
      <c r="F171" t="s">
        <v>745</v>
      </c>
      <c r="G171" s="148">
        <v>0.85958333333333325</v>
      </c>
      <c r="J171">
        <v>1</v>
      </c>
      <c r="L171">
        <v>1</v>
      </c>
      <c r="O171" t="s">
        <v>116</v>
      </c>
      <c r="S171">
        <v>169</v>
      </c>
      <c r="T171" t="s">
        <v>310</v>
      </c>
      <c r="W171" s="104">
        <v>0.68767361111111114</v>
      </c>
      <c r="Y171">
        <v>1</v>
      </c>
      <c r="AA171">
        <v>1</v>
      </c>
      <c r="AE171" t="s">
        <v>1</v>
      </c>
      <c r="AI171">
        <v>169</v>
      </c>
      <c r="AJ171" t="s">
        <v>691</v>
      </c>
      <c r="AK171" t="s">
        <v>92</v>
      </c>
      <c r="AL171" t="s">
        <v>84</v>
      </c>
      <c r="AM171" s="104">
        <v>0.7806481481481482</v>
      </c>
      <c r="AP171">
        <v>1</v>
      </c>
      <c r="AQ171">
        <v>1</v>
      </c>
      <c r="AU171" t="s">
        <v>74</v>
      </c>
      <c r="BZ171" s="98">
        <v>44145</v>
      </c>
      <c r="CA171" t="s">
        <v>744</v>
      </c>
      <c r="CB171" t="s">
        <v>756</v>
      </c>
      <c r="CC171" t="s">
        <v>23</v>
      </c>
      <c r="CD171" t="s">
        <v>745</v>
      </c>
      <c r="CE171" s="148">
        <v>0.85958333333333325</v>
      </c>
      <c r="CH171">
        <v>1</v>
      </c>
      <c r="CJ171">
        <v>1</v>
      </c>
      <c r="CM171" t="s">
        <v>116</v>
      </c>
      <c r="DF171" s="149"/>
      <c r="DK171" s="148"/>
    </row>
    <row r="172" spans="1:115">
      <c r="A172" s="108">
        <v>170</v>
      </c>
      <c r="B172" s="98">
        <v>44145</v>
      </c>
      <c r="C172" t="s">
        <v>744</v>
      </c>
      <c r="D172" t="s">
        <v>916</v>
      </c>
      <c r="E172" t="s">
        <v>23</v>
      </c>
      <c r="F172" t="s">
        <v>745</v>
      </c>
      <c r="G172" s="148">
        <v>0.86502314814814818</v>
      </c>
      <c r="J172">
        <v>1</v>
      </c>
      <c r="K172">
        <v>1</v>
      </c>
      <c r="O172" t="s">
        <v>116</v>
      </c>
      <c r="S172">
        <v>170</v>
      </c>
      <c r="T172" t="s">
        <v>627</v>
      </c>
      <c r="U172" t="s">
        <v>23</v>
      </c>
      <c r="V172" t="s">
        <v>446</v>
      </c>
      <c r="W172" s="104">
        <v>0.76039351851851855</v>
      </c>
      <c r="Z172">
        <v>1</v>
      </c>
      <c r="AA172">
        <v>1</v>
      </c>
      <c r="AB172">
        <v>1</v>
      </c>
      <c r="AE172" t="s">
        <v>74</v>
      </c>
      <c r="AI172">
        <v>170</v>
      </c>
      <c r="AJ172" t="s">
        <v>792</v>
      </c>
      <c r="AK172" t="s">
        <v>23</v>
      </c>
      <c r="AL172" t="s">
        <v>86</v>
      </c>
      <c r="AM172" s="104">
        <v>0.75462962962962965</v>
      </c>
      <c r="AP172">
        <v>1</v>
      </c>
      <c r="AQ172">
        <v>1</v>
      </c>
      <c r="AU172" t="s">
        <v>74</v>
      </c>
      <c r="BZ172" s="98">
        <v>44145</v>
      </c>
      <c r="CA172" t="s">
        <v>744</v>
      </c>
      <c r="CB172" t="s">
        <v>916</v>
      </c>
      <c r="CC172" t="s">
        <v>23</v>
      </c>
      <c r="CD172" t="s">
        <v>745</v>
      </c>
      <c r="CE172" s="148">
        <v>0.86502314814814818</v>
      </c>
      <c r="CH172">
        <v>1</v>
      </c>
      <c r="CI172">
        <v>1</v>
      </c>
      <c r="CM172" t="s">
        <v>116</v>
      </c>
      <c r="DF172" s="149"/>
      <c r="DK172" s="148"/>
    </row>
    <row r="173" spans="1:115">
      <c r="A173" s="108">
        <v>171</v>
      </c>
      <c r="B173" s="98">
        <v>44146</v>
      </c>
      <c r="C173" t="s">
        <v>107</v>
      </c>
      <c r="D173" t="s">
        <v>264</v>
      </c>
      <c r="E173" t="s">
        <v>23</v>
      </c>
      <c r="F173" t="s">
        <v>86</v>
      </c>
      <c r="G173" s="148">
        <v>0.65438657407407408</v>
      </c>
      <c r="I173">
        <v>1</v>
      </c>
      <c r="L173">
        <v>1</v>
      </c>
      <c r="O173" t="s">
        <v>116</v>
      </c>
      <c r="S173">
        <v>171</v>
      </c>
      <c r="T173" t="s">
        <v>526</v>
      </c>
      <c r="U173" t="s">
        <v>23</v>
      </c>
      <c r="V173" t="s">
        <v>86</v>
      </c>
      <c r="W173" s="104">
        <v>0.8575694444444445</v>
      </c>
      <c r="Z173">
        <v>1</v>
      </c>
      <c r="AA173">
        <v>1</v>
      </c>
      <c r="AE173" t="s">
        <v>74</v>
      </c>
      <c r="AI173">
        <v>171</v>
      </c>
      <c r="AJ173" t="s">
        <v>827</v>
      </c>
      <c r="AK173" t="s">
        <v>22</v>
      </c>
      <c r="AL173" t="s">
        <v>87</v>
      </c>
      <c r="AM173" s="104">
        <v>0.63684027777777785</v>
      </c>
      <c r="AO173">
        <v>1</v>
      </c>
      <c r="AR173">
        <v>1</v>
      </c>
      <c r="AU173" t="s">
        <v>74</v>
      </c>
      <c r="BZ173" s="98">
        <v>44146</v>
      </c>
      <c r="CA173" t="s">
        <v>107</v>
      </c>
      <c r="CB173" t="s">
        <v>264</v>
      </c>
      <c r="CC173" t="s">
        <v>23</v>
      </c>
      <c r="CD173" t="s">
        <v>86</v>
      </c>
      <c r="CE173" s="148">
        <v>0.65438657407407408</v>
      </c>
      <c r="CG173">
        <v>1</v>
      </c>
      <c r="CJ173">
        <v>1</v>
      </c>
      <c r="CM173" t="s">
        <v>116</v>
      </c>
      <c r="DF173" s="149"/>
      <c r="DK173" s="148"/>
    </row>
    <row r="174" spans="1:115">
      <c r="A174" s="108">
        <v>172</v>
      </c>
      <c r="B174" s="98">
        <v>44146</v>
      </c>
      <c r="C174" t="s">
        <v>744</v>
      </c>
      <c r="D174" t="s">
        <v>916</v>
      </c>
      <c r="E174" t="s">
        <v>23</v>
      </c>
      <c r="F174" t="s">
        <v>745</v>
      </c>
      <c r="G174" s="148">
        <v>0.86335648148148147</v>
      </c>
      <c r="J174">
        <v>1</v>
      </c>
      <c r="K174">
        <v>1</v>
      </c>
      <c r="O174" t="s">
        <v>116</v>
      </c>
      <c r="S174">
        <v>172</v>
      </c>
      <c r="T174" t="s">
        <v>616</v>
      </c>
      <c r="U174" t="s">
        <v>23</v>
      </c>
      <c r="V174" t="s">
        <v>446</v>
      </c>
      <c r="W174" s="104">
        <v>0.59868055555555555</v>
      </c>
      <c r="Y174">
        <v>1</v>
      </c>
      <c r="AA174">
        <v>1</v>
      </c>
      <c r="AE174" t="s">
        <v>74</v>
      </c>
      <c r="AI174">
        <v>172</v>
      </c>
      <c r="AJ174" t="s">
        <v>229</v>
      </c>
      <c r="AK174" t="s">
        <v>23</v>
      </c>
      <c r="AL174" t="s">
        <v>86</v>
      </c>
      <c r="AM174" s="104">
        <v>0.86116898148148147</v>
      </c>
      <c r="AP174">
        <v>1</v>
      </c>
      <c r="AR174">
        <v>1</v>
      </c>
      <c r="AU174" t="s">
        <v>74</v>
      </c>
      <c r="BZ174" s="98">
        <v>44146</v>
      </c>
      <c r="CA174" t="s">
        <v>744</v>
      </c>
      <c r="CB174" t="s">
        <v>916</v>
      </c>
      <c r="CC174" t="s">
        <v>23</v>
      </c>
      <c r="CD174" t="s">
        <v>745</v>
      </c>
      <c r="CE174" s="148">
        <v>0.86335648148148147</v>
      </c>
      <c r="CH174">
        <v>1</v>
      </c>
      <c r="CI174">
        <v>1</v>
      </c>
      <c r="CM174" t="s">
        <v>116</v>
      </c>
      <c r="DF174" s="149"/>
      <c r="DK174" s="148"/>
    </row>
    <row r="175" spans="1:115">
      <c r="A175" s="108">
        <v>173</v>
      </c>
      <c r="B175" s="98">
        <v>44147</v>
      </c>
      <c r="C175" t="s">
        <v>107</v>
      </c>
      <c r="D175" t="s">
        <v>238</v>
      </c>
      <c r="E175" t="s">
        <v>23</v>
      </c>
      <c r="F175" t="s">
        <v>86</v>
      </c>
      <c r="G175" s="148">
        <v>0.53134259259259264</v>
      </c>
      <c r="I175">
        <v>1</v>
      </c>
      <c r="K175">
        <v>1</v>
      </c>
      <c r="O175" t="s">
        <v>116</v>
      </c>
      <c r="S175">
        <v>173</v>
      </c>
      <c r="T175" t="s">
        <v>793</v>
      </c>
      <c r="U175" t="s">
        <v>82</v>
      </c>
      <c r="V175" t="s">
        <v>85</v>
      </c>
      <c r="W175" s="104">
        <v>0.77508101851851852</v>
      </c>
      <c r="Z175">
        <v>1</v>
      </c>
      <c r="AC175">
        <v>1</v>
      </c>
      <c r="AE175" t="s">
        <v>74</v>
      </c>
      <c r="AI175">
        <v>173</v>
      </c>
      <c r="AJ175" t="s">
        <v>592</v>
      </c>
      <c r="AK175" t="s">
        <v>21</v>
      </c>
      <c r="AL175" t="s">
        <v>115</v>
      </c>
      <c r="AM175" s="104">
        <v>0.52350694444444446</v>
      </c>
      <c r="AO175">
        <v>1</v>
      </c>
      <c r="AR175">
        <v>1</v>
      </c>
      <c r="AU175" t="s">
        <v>74</v>
      </c>
      <c r="BZ175" s="98">
        <v>44147</v>
      </c>
      <c r="CA175" t="s">
        <v>107</v>
      </c>
      <c r="CB175" t="s">
        <v>238</v>
      </c>
      <c r="CC175" t="s">
        <v>23</v>
      </c>
      <c r="CD175" t="s">
        <v>86</v>
      </c>
      <c r="CE175" s="148">
        <v>0.53134259259259264</v>
      </c>
      <c r="CG175">
        <v>1</v>
      </c>
      <c r="CI175">
        <v>1</v>
      </c>
      <c r="CM175" t="s">
        <v>116</v>
      </c>
      <c r="DF175" s="149"/>
      <c r="DK175" s="148"/>
    </row>
    <row r="176" spans="1:115">
      <c r="A176" s="108">
        <v>174</v>
      </c>
      <c r="B176" s="98">
        <v>44147</v>
      </c>
      <c r="C176" t="s">
        <v>99</v>
      </c>
      <c r="D176" t="s">
        <v>210</v>
      </c>
      <c r="E176" t="s">
        <v>82</v>
      </c>
      <c r="F176" t="s">
        <v>85</v>
      </c>
      <c r="G176" s="148">
        <v>0.5414930555555556</v>
      </c>
      <c r="I176">
        <v>1</v>
      </c>
      <c r="K176">
        <v>1</v>
      </c>
      <c r="O176" t="s">
        <v>116</v>
      </c>
      <c r="S176">
        <v>174</v>
      </c>
      <c r="T176" t="s">
        <v>516</v>
      </c>
      <c r="U176" t="s">
        <v>23</v>
      </c>
      <c r="V176" t="s">
        <v>446</v>
      </c>
      <c r="W176" s="104">
        <v>0.55133101851851851</v>
      </c>
      <c r="Y176">
        <v>1</v>
      </c>
      <c r="AA176">
        <v>1</v>
      </c>
      <c r="AE176" t="s">
        <v>74</v>
      </c>
      <c r="AI176">
        <v>174</v>
      </c>
      <c r="AJ176" t="s">
        <v>183</v>
      </c>
      <c r="AK176" t="s">
        <v>82</v>
      </c>
      <c r="AL176" t="s">
        <v>85</v>
      </c>
      <c r="AM176" s="104">
        <v>0.75591435185185185</v>
      </c>
      <c r="AP176">
        <v>1</v>
      </c>
      <c r="AQ176">
        <v>1</v>
      </c>
      <c r="AU176" t="s">
        <v>74</v>
      </c>
      <c r="BZ176" s="98">
        <v>44147</v>
      </c>
      <c r="CA176" t="s">
        <v>99</v>
      </c>
      <c r="CB176" t="s">
        <v>210</v>
      </c>
      <c r="CC176" t="s">
        <v>82</v>
      </c>
      <c r="CD176" t="s">
        <v>85</v>
      </c>
      <c r="CE176" s="148">
        <v>0.5414930555555556</v>
      </c>
      <c r="CG176">
        <v>1</v>
      </c>
      <c r="CI176">
        <v>1</v>
      </c>
      <c r="CM176" t="s">
        <v>116</v>
      </c>
      <c r="DF176" s="149"/>
      <c r="DK176" s="148"/>
    </row>
    <row r="177" spans="1:115">
      <c r="A177" s="108">
        <v>175</v>
      </c>
      <c r="B177" s="98">
        <v>44147</v>
      </c>
      <c r="C177" t="s">
        <v>107</v>
      </c>
      <c r="D177" t="s">
        <v>223</v>
      </c>
      <c r="E177" t="s">
        <v>23</v>
      </c>
      <c r="F177" t="s">
        <v>86</v>
      </c>
      <c r="G177" s="148">
        <v>0.5653125</v>
      </c>
      <c r="I177">
        <v>1</v>
      </c>
      <c r="K177">
        <v>1</v>
      </c>
      <c r="L177">
        <v>1</v>
      </c>
      <c r="O177" t="s">
        <v>116</v>
      </c>
      <c r="S177">
        <v>175</v>
      </c>
      <c r="T177" t="s">
        <v>516</v>
      </c>
      <c r="U177" t="s">
        <v>23</v>
      </c>
      <c r="V177" t="s">
        <v>446</v>
      </c>
      <c r="W177" s="104">
        <v>0.65538194444444442</v>
      </c>
      <c r="Y177">
        <v>1</v>
      </c>
      <c r="AA177">
        <v>1</v>
      </c>
      <c r="AE177" t="s">
        <v>74</v>
      </c>
      <c r="AI177">
        <v>175</v>
      </c>
      <c r="AJ177" t="s">
        <v>927</v>
      </c>
      <c r="AM177" s="104">
        <v>0.37052083333333335</v>
      </c>
      <c r="AN177">
        <v>1</v>
      </c>
      <c r="AQ177">
        <v>1</v>
      </c>
      <c r="AU177" t="s">
        <v>1</v>
      </c>
      <c r="BZ177" s="98">
        <v>44147</v>
      </c>
      <c r="CA177" t="s">
        <v>107</v>
      </c>
      <c r="CB177" t="s">
        <v>223</v>
      </c>
      <c r="CC177" t="s">
        <v>23</v>
      </c>
      <c r="CD177" t="s">
        <v>86</v>
      </c>
      <c r="CE177" s="148">
        <v>0.5653125</v>
      </c>
      <c r="CG177">
        <v>1</v>
      </c>
      <c r="CI177">
        <v>1</v>
      </c>
      <c r="CJ177">
        <v>1</v>
      </c>
      <c r="CM177" t="s">
        <v>116</v>
      </c>
      <c r="DF177" s="149"/>
      <c r="DK177" s="148"/>
    </row>
    <row r="178" spans="1:115">
      <c r="A178" s="108">
        <v>176</v>
      </c>
      <c r="B178" s="98">
        <v>44147</v>
      </c>
      <c r="C178" t="s">
        <v>99</v>
      </c>
      <c r="D178" t="s">
        <v>120</v>
      </c>
      <c r="E178" t="s">
        <v>82</v>
      </c>
      <c r="F178" t="s">
        <v>85</v>
      </c>
      <c r="G178" s="148">
        <v>0.7528125</v>
      </c>
      <c r="J178">
        <v>1</v>
      </c>
      <c r="K178">
        <v>1</v>
      </c>
      <c r="O178" t="s">
        <v>116</v>
      </c>
      <c r="S178">
        <v>176</v>
      </c>
      <c r="T178" t="s">
        <v>464</v>
      </c>
      <c r="U178" t="s">
        <v>23</v>
      </c>
      <c r="V178" t="s">
        <v>86</v>
      </c>
      <c r="W178" s="104">
        <v>0.49983796296296296</v>
      </c>
      <c r="X178">
        <v>1</v>
      </c>
      <c r="AB178">
        <v>1</v>
      </c>
      <c r="AE178" t="s">
        <v>74</v>
      </c>
      <c r="AI178">
        <v>176</v>
      </c>
      <c r="AJ178" t="s">
        <v>278</v>
      </c>
      <c r="AK178" t="s">
        <v>23</v>
      </c>
      <c r="AL178" t="s">
        <v>86</v>
      </c>
      <c r="AM178" s="104">
        <v>0.69817129629629626</v>
      </c>
      <c r="AO178">
        <v>1</v>
      </c>
      <c r="AQ178">
        <v>1</v>
      </c>
      <c r="AU178" t="s">
        <v>74</v>
      </c>
      <c r="BZ178" s="98">
        <v>44147</v>
      </c>
      <c r="CA178" t="s">
        <v>99</v>
      </c>
      <c r="CB178" t="s">
        <v>120</v>
      </c>
      <c r="CC178" t="s">
        <v>82</v>
      </c>
      <c r="CD178" t="s">
        <v>85</v>
      </c>
      <c r="CE178" s="148">
        <v>0.7528125</v>
      </c>
      <c r="CH178">
        <v>1</v>
      </c>
      <c r="CI178">
        <v>1</v>
      </c>
      <c r="CM178" t="s">
        <v>116</v>
      </c>
      <c r="DF178" s="149"/>
      <c r="DK178" s="148"/>
    </row>
    <row r="179" spans="1:115">
      <c r="A179" s="108">
        <v>177</v>
      </c>
      <c r="B179" s="98">
        <v>44147</v>
      </c>
      <c r="C179" t="s">
        <v>99</v>
      </c>
      <c r="D179" t="s">
        <v>454</v>
      </c>
      <c r="E179" t="s">
        <v>82</v>
      </c>
      <c r="F179" t="s">
        <v>85</v>
      </c>
      <c r="G179" s="148">
        <v>0.75309027777777782</v>
      </c>
      <c r="J179">
        <v>1</v>
      </c>
      <c r="K179">
        <v>1</v>
      </c>
      <c r="O179" t="s">
        <v>116</v>
      </c>
      <c r="S179">
        <v>177</v>
      </c>
      <c r="T179" t="s">
        <v>1459</v>
      </c>
      <c r="U179" t="s">
        <v>23</v>
      </c>
      <c r="V179" t="s">
        <v>446</v>
      </c>
      <c r="W179" s="104">
        <v>0.57895833333333335</v>
      </c>
      <c r="Y179">
        <v>1</v>
      </c>
      <c r="AA179">
        <v>1</v>
      </c>
      <c r="AE179" t="s">
        <v>116</v>
      </c>
      <c r="AI179">
        <v>177</v>
      </c>
      <c r="AJ179" t="s">
        <v>278</v>
      </c>
      <c r="AK179" t="s">
        <v>23</v>
      </c>
      <c r="AL179" t="s">
        <v>86</v>
      </c>
      <c r="AM179" s="104">
        <v>0.54226851851851854</v>
      </c>
      <c r="AO179">
        <v>1</v>
      </c>
      <c r="AQ179">
        <v>1</v>
      </c>
      <c r="AR179">
        <v>1</v>
      </c>
      <c r="AU179" t="s">
        <v>74</v>
      </c>
      <c r="BZ179" s="98">
        <v>44147</v>
      </c>
      <c r="CA179" t="s">
        <v>99</v>
      </c>
      <c r="CB179" t="s">
        <v>454</v>
      </c>
      <c r="CC179" t="s">
        <v>82</v>
      </c>
      <c r="CD179" t="s">
        <v>85</v>
      </c>
      <c r="CE179" s="148">
        <v>0.75309027777777782</v>
      </c>
      <c r="CH179">
        <v>1</v>
      </c>
      <c r="CI179">
        <v>1</v>
      </c>
      <c r="CM179" t="s">
        <v>116</v>
      </c>
      <c r="DF179" s="149"/>
      <c r="DK179" s="148"/>
    </row>
    <row r="180" spans="1:115">
      <c r="A180" s="108">
        <v>178</v>
      </c>
      <c r="B180" s="98">
        <v>44147</v>
      </c>
      <c r="C180" t="s">
        <v>99</v>
      </c>
      <c r="D180" t="s">
        <v>155</v>
      </c>
      <c r="E180" t="s">
        <v>82</v>
      </c>
      <c r="F180" t="s">
        <v>85</v>
      </c>
      <c r="G180" s="148">
        <v>0.75601851851851853</v>
      </c>
      <c r="J180">
        <v>1</v>
      </c>
      <c r="L180">
        <v>1</v>
      </c>
      <c r="O180" t="s">
        <v>116</v>
      </c>
      <c r="S180">
        <v>178</v>
      </c>
      <c r="T180" t="s">
        <v>825</v>
      </c>
      <c r="U180" t="s">
        <v>23</v>
      </c>
      <c r="V180" t="s">
        <v>446</v>
      </c>
      <c r="W180" s="104">
        <v>0.63569444444444445</v>
      </c>
      <c r="Y180">
        <v>1</v>
      </c>
      <c r="AA180">
        <v>1</v>
      </c>
      <c r="AE180" t="s">
        <v>74</v>
      </c>
      <c r="AI180">
        <v>178</v>
      </c>
      <c r="AJ180" t="s">
        <v>625</v>
      </c>
      <c r="AK180" t="s">
        <v>23</v>
      </c>
      <c r="AL180" t="s">
        <v>86</v>
      </c>
      <c r="AM180" s="104">
        <v>0.68287037037037035</v>
      </c>
      <c r="AO180">
        <v>1</v>
      </c>
      <c r="AQ180">
        <v>1</v>
      </c>
      <c r="AU180" t="s">
        <v>74</v>
      </c>
      <c r="BZ180" s="98">
        <v>44147</v>
      </c>
      <c r="CA180" t="s">
        <v>99</v>
      </c>
      <c r="CB180" t="s">
        <v>155</v>
      </c>
      <c r="CC180" t="s">
        <v>82</v>
      </c>
      <c r="CD180" t="s">
        <v>85</v>
      </c>
      <c r="CE180" s="148">
        <v>0.75601851851851853</v>
      </c>
      <c r="CH180">
        <v>1</v>
      </c>
      <c r="CJ180">
        <v>1</v>
      </c>
      <c r="CM180" t="s">
        <v>116</v>
      </c>
      <c r="DF180" s="149"/>
      <c r="DK180" s="148"/>
    </row>
    <row r="181" spans="1:115">
      <c r="A181" s="108">
        <v>179</v>
      </c>
      <c r="B181" s="98">
        <v>44147</v>
      </c>
      <c r="C181" t="s">
        <v>99</v>
      </c>
      <c r="D181" t="s">
        <v>1081</v>
      </c>
      <c r="E181" t="s">
        <v>82</v>
      </c>
      <c r="F181" t="s">
        <v>85</v>
      </c>
      <c r="G181" s="148">
        <v>0.78851851851851851</v>
      </c>
      <c r="J181">
        <v>1</v>
      </c>
      <c r="K181">
        <v>1</v>
      </c>
      <c r="O181" t="s">
        <v>116</v>
      </c>
      <c r="S181">
        <v>179</v>
      </c>
      <c r="T181" t="s">
        <v>271</v>
      </c>
      <c r="U181" t="s">
        <v>23</v>
      </c>
      <c r="V181" t="s">
        <v>86</v>
      </c>
      <c r="W181" s="104">
        <v>0.77326388888888886</v>
      </c>
      <c r="Z181">
        <v>1</v>
      </c>
      <c r="AA181">
        <v>1</v>
      </c>
      <c r="AE181" t="s">
        <v>74</v>
      </c>
      <c r="AI181">
        <v>179</v>
      </c>
      <c r="AJ181" t="s">
        <v>422</v>
      </c>
      <c r="AK181" t="s">
        <v>23</v>
      </c>
      <c r="AL181" t="s">
        <v>86</v>
      </c>
      <c r="AM181" s="104">
        <v>0.69665509259259262</v>
      </c>
      <c r="AO181">
        <v>1</v>
      </c>
      <c r="AQ181">
        <v>1</v>
      </c>
      <c r="AU181" t="s">
        <v>74</v>
      </c>
      <c r="BZ181" s="98">
        <v>44147</v>
      </c>
      <c r="CA181" t="s">
        <v>99</v>
      </c>
      <c r="CB181" t="s">
        <v>1081</v>
      </c>
      <c r="CC181" t="s">
        <v>82</v>
      </c>
      <c r="CD181" t="s">
        <v>85</v>
      </c>
      <c r="CE181" s="148">
        <v>0.78851851851851851</v>
      </c>
      <c r="CH181">
        <v>1</v>
      </c>
      <c r="CI181">
        <v>1</v>
      </c>
      <c r="CM181" t="s">
        <v>116</v>
      </c>
      <c r="DF181" s="149"/>
      <c r="DK181" s="148"/>
    </row>
    <row r="182" spans="1:115">
      <c r="A182" s="108">
        <v>180</v>
      </c>
      <c r="B182" s="98">
        <v>44147</v>
      </c>
      <c r="C182" t="s">
        <v>744</v>
      </c>
      <c r="D182" t="s">
        <v>756</v>
      </c>
      <c r="E182" t="s">
        <v>23</v>
      </c>
      <c r="F182" t="s">
        <v>745</v>
      </c>
      <c r="G182" s="148">
        <v>0.86171296296296296</v>
      </c>
      <c r="J182">
        <v>1</v>
      </c>
      <c r="L182">
        <v>1</v>
      </c>
      <c r="O182" t="s">
        <v>116</v>
      </c>
      <c r="S182">
        <v>180</v>
      </c>
      <c r="T182" t="s">
        <v>271</v>
      </c>
      <c r="U182" t="s">
        <v>23</v>
      </c>
      <c r="V182" t="s">
        <v>86</v>
      </c>
      <c r="W182" s="104">
        <v>0.47630787037037042</v>
      </c>
      <c r="X182">
        <v>1</v>
      </c>
      <c r="AB182">
        <v>1</v>
      </c>
      <c r="AE182" t="s">
        <v>74</v>
      </c>
      <c r="AI182">
        <v>180</v>
      </c>
      <c r="AJ182" t="s">
        <v>164</v>
      </c>
      <c r="AK182" t="s">
        <v>23</v>
      </c>
      <c r="AL182" t="s">
        <v>86</v>
      </c>
      <c r="AM182" s="104">
        <v>0.34626157407407404</v>
      </c>
      <c r="AN182">
        <v>1</v>
      </c>
      <c r="AR182">
        <v>1</v>
      </c>
      <c r="AU182" t="s">
        <v>74</v>
      </c>
      <c r="BZ182" s="98">
        <v>44147</v>
      </c>
      <c r="CA182" t="s">
        <v>744</v>
      </c>
      <c r="CB182" t="s">
        <v>756</v>
      </c>
      <c r="CC182" t="s">
        <v>23</v>
      </c>
      <c r="CD182" t="s">
        <v>745</v>
      </c>
      <c r="CE182" s="148">
        <v>0.86171296296296296</v>
      </c>
      <c r="CH182">
        <v>1</v>
      </c>
      <c r="CJ182">
        <v>1</v>
      </c>
      <c r="CM182" t="s">
        <v>116</v>
      </c>
      <c r="DF182" s="149"/>
      <c r="DK182" s="148"/>
    </row>
    <row r="183" spans="1:115">
      <c r="A183" s="108">
        <v>181</v>
      </c>
      <c r="B183" s="98">
        <v>44147</v>
      </c>
      <c r="C183" t="s">
        <v>744</v>
      </c>
      <c r="D183" t="s">
        <v>916</v>
      </c>
      <c r="E183" t="s">
        <v>23</v>
      </c>
      <c r="F183" t="s">
        <v>745</v>
      </c>
      <c r="G183" s="148">
        <v>0.86353009259259261</v>
      </c>
      <c r="J183">
        <v>1</v>
      </c>
      <c r="K183">
        <v>1</v>
      </c>
      <c r="O183" t="s">
        <v>116</v>
      </c>
      <c r="S183">
        <v>181</v>
      </c>
      <c r="T183" t="s">
        <v>1290</v>
      </c>
      <c r="U183" t="s">
        <v>82</v>
      </c>
      <c r="V183" t="s">
        <v>85</v>
      </c>
      <c r="W183" s="104">
        <v>0.77255787037037038</v>
      </c>
      <c r="Z183">
        <v>1</v>
      </c>
      <c r="AB183">
        <v>1</v>
      </c>
      <c r="AE183" t="s">
        <v>74</v>
      </c>
      <c r="AI183">
        <v>181</v>
      </c>
      <c r="AJ183" t="s">
        <v>801</v>
      </c>
      <c r="AK183" t="s">
        <v>23</v>
      </c>
      <c r="AL183" t="s">
        <v>86</v>
      </c>
      <c r="AM183" s="104">
        <v>0.50302083333333336</v>
      </c>
      <c r="AO183">
        <v>1</v>
      </c>
      <c r="AQ183">
        <v>1</v>
      </c>
      <c r="AU183" t="s">
        <v>116</v>
      </c>
      <c r="BZ183" s="98">
        <v>44147</v>
      </c>
      <c r="CA183" t="s">
        <v>744</v>
      </c>
      <c r="CB183" t="s">
        <v>916</v>
      </c>
      <c r="CC183" t="s">
        <v>23</v>
      </c>
      <c r="CD183" t="s">
        <v>745</v>
      </c>
      <c r="CE183" s="148">
        <v>0.86353009259259261</v>
      </c>
      <c r="CH183">
        <v>1</v>
      </c>
      <c r="CI183">
        <v>1</v>
      </c>
      <c r="CM183" t="s">
        <v>116</v>
      </c>
      <c r="DF183" s="149"/>
      <c r="DK183" s="148"/>
    </row>
    <row r="184" spans="1:115">
      <c r="A184" s="108">
        <v>182</v>
      </c>
      <c r="B184" s="98">
        <v>44148</v>
      </c>
      <c r="C184" t="s">
        <v>103</v>
      </c>
      <c r="D184" t="s">
        <v>287</v>
      </c>
      <c r="E184" t="s">
        <v>23</v>
      </c>
      <c r="F184" t="s">
        <v>86</v>
      </c>
      <c r="G184" s="148">
        <v>0.44300925925925921</v>
      </c>
      <c r="H184">
        <v>1</v>
      </c>
      <c r="K184">
        <v>1</v>
      </c>
      <c r="O184" t="s">
        <v>116</v>
      </c>
      <c r="S184">
        <v>182</v>
      </c>
      <c r="T184" t="s">
        <v>368</v>
      </c>
      <c r="U184" t="s">
        <v>23</v>
      </c>
      <c r="V184" t="s">
        <v>86</v>
      </c>
      <c r="W184" s="104">
        <v>0.82575231481481481</v>
      </c>
      <c r="Z184">
        <v>1</v>
      </c>
      <c r="AA184">
        <v>1</v>
      </c>
      <c r="AE184" t="s">
        <v>74</v>
      </c>
      <c r="AI184">
        <v>182</v>
      </c>
      <c r="AJ184" t="s">
        <v>310</v>
      </c>
      <c r="AM184" s="104">
        <v>0.68767361111111114</v>
      </c>
      <c r="AO184">
        <v>1</v>
      </c>
      <c r="AQ184">
        <v>1</v>
      </c>
      <c r="AU184" t="s">
        <v>1</v>
      </c>
      <c r="BZ184" s="98">
        <v>44148</v>
      </c>
      <c r="CA184" t="s">
        <v>103</v>
      </c>
      <c r="CB184" t="s">
        <v>287</v>
      </c>
      <c r="CC184" t="s">
        <v>23</v>
      </c>
      <c r="CD184" t="s">
        <v>86</v>
      </c>
      <c r="CE184" s="148">
        <v>0.44300925925925921</v>
      </c>
      <c r="CF184">
        <v>1</v>
      </c>
      <c r="CI184">
        <v>1</v>
      </c>
      <c r="CM184" t="s">
        <v>116</v>
      </c>
      <c r="DF184" s="149"/>
      <c r="DK184" s="148"/>
    </row>
    <row r="185" spans="1:115">
      <c r="A185" s="108">
        <v>183</v>
      </c>
      <c r="B185" s="98">
        <v>44148</v>
      </c>
      <c r="C185" t="s">
        <v>107</v>
      </c>
      <c r="D185" t="s">
        <v>238</v>
      </c>
      <c r="E185" t="s">
        <v>23</v>
      </c>
      <c r="F185" t="s">
        <v>86</v>
      </c>
      <c r="G185" s="148">
        <v>0.54530092592592594</v>
      </c>
      <c r="I185">
        <v>1</v>
      </c>
      <c r="K185">
        <v>1</v>
      </c>
      <c r="O185" t="s">
        <v>116</v>
      </c>
      <c r="S185">
        <v>183</v>
      </c>
      <c r="T185" t="s">
        <v>215</v>
      </c>
      <c r="U185" t="s">
        <v>82</v>
      </c>
      <c r="V185" t="s">
        <v>85</v>
      </c>
      <c r="W185" s="104">
        <v>0.85103009259259255</v>
      </c>
      <c r="Z185">
        <v>1</v>
      </c>
      <c r="AA185">
        <v>1</v>
      </c>
      <c r="AE185" t="s">
        <v>74</v>
      </c>
      <c r="AI185">
        <v>183</v>
      </c>
      <c r="AJ185" t="s">
        <v>627</v>
      </c>
      <c r="AK185" t="s">
        <v>23</v>
      </c>
      <c r="AL185" t="s">
        <v>446</v>
      </c>
      <c r="AM185" s="104">
        <v>0.76039351851851855</v>
      </c>
      <c r="AP185">
        <v>1</v>
      </c>
      <c r="AQ185">
        <v>1</v>
      </c>
      <c r="AR185">
        <v>1</v>
      </c>
      <c r="AU185" t="s">
        <v>74</v>
      </c>
      <c r="BZ185" s="98">
        <v>44148</v>
      </c>
      <c r="CA185" t="s">
        <v>107</v>
      </c>
      <c r="CB185" t="s">
        <v>238</v>
      </c>
      <c r="CC185" t="s">
        <v>23</v>
      </c>
      <c r="CD185" t="s">
        <v>86</v>
      </c>
      <c r="CE185" s="148">
        <v>0.54530092592592594</v>
      </c>
      <c r="CG185">
        <v>1</v>
      </c>
      <c r="CI185">
        <v>1</v>
      </c>
      <c r="CM185" t="s">
        <v>116</v>
      </c>
      <c r="DF185" s="149"/>
      <c r="DK185" s="148"/>
    </row>
    <row r="186" spans="1:115">
      <c r="A186" s="108">
        <v>184</v>
      </c>
      <c r="B186" s="98">
        <v>44148</v>
      </c>
      <c r="C186" t="s">
        <v>105</v>
      </c>
      <c r="D186" t="s">
        <v>811</v>
      </c>
      <c r="E186" t="s">
        <v>23</v>
      </c>
      <c r="F186" t="s">
        <v>86</v>
      </c>
      <c r="G186" s="148">
        <v>0.69565972222222217</v>
      </c>
      <c r="I186">
        <v>1</v>
      </c>
      <c r="M186">
        <v>1</v>
      </c>
      <c r="O186" t="s">
        <v>116</v>
      </c>
      <c r="S186">
        <v>184</v>
      </c>
      <c r="T186" t="s">
        <v>215</v>
      </c>
      <c r="U186" t="s">
        <v>23</v>
      </c>
      <c r="V186" t="s">
        <v>86</v>
      </c>
      <c r="W186" s="104">
        <v>0.78079861111111104</v>
      </c>
      <c r="Z186">
        <v>1</v>
      </c>
      <c r="AA186">
        <v>1</v>
      </c>
      <c r="AE186" t="s">
        <v>74</v>
      </c>
      <c r="AI186">
        <v>184</v>
      </c>
      <c r="AJ186" t="s">
        <v>526</v>
      </c>
      <c r="AK186" t="s">
        <v>23</v>
      </c>
      <c r="AL186" t="s">
        <v>86</v>
      </c>
      <c r="AM186" s="104">
        <v>0.8575694444444445</v>
      </c>
      <c r="AP186">
        <v>1</v>
      </c>
      <c r="AQ186">
        <v>1</v>
      </c>
      <c r="AU186" t="s">
        <v>74</v>
      </c>
      <c r="BZ186" s="98">
        <v>44148</v>
      </c>
      <c r="CA186" t="s">
        <v>105</v>
      </c>
      <c r="CB186" t="s">
        <v>811</v>
      </c>
      <c r="CC186" t="s">
        <v>23</v>
      </c>
      <c r="CD186" t="s">
        <v>86</v>
      </c>
      <c r="CE186" s="148">
        <v>0.69565972222222217</v>
      </c>
      <c r="CG186">
        <v>1</v>
      </c>
      <c r="CK186">
        <v>1</v>
      </c>
      <c r="CM186" t="s">
        <v>116</v>
      </c>
      <c r="DF186" s="149"/>
      <c r="DK186" s="148"/>
    </row>
    <row r="187" spans="1:115">
      <c r="A187" s="108">
        <v>185</v>
      </c>
      <c r="B187" s="98">
        <v>44148</v>
      </c>
      <c r="C187" t="s">
        <v>26</v>
      </c>
      <c r="D187" t="s">
        <v>913</v>
      </c>
      <c r="E187" t="s">
        <v>21</v>
      </c>
      <c r="F187" t="s">
        <v>115</v>
      </c>
      <c r="G187" s="148">
        <v>0.71925925925925915</v>
      </c>
      <c r="I187">
        <v>1</v>
      </c>
      <c r="K187">
        <v>1</v>
      </c>
      <c r="O187" t="s">
        <v>116</v>
      </c>
      <c r="S187">
        <v>185</v>
      </c>
      <c r="T187" t="s">
        <v>206</v>
      </c>
      <c r="U187" t="s">
        <v>23</v>
      </c>
      <c r="V187" t="s">
        <v>86</v>
      </c>
      <c r="W187" s="104">
        <v>0.56206018518518519</v>
      </c>
      <c r="Y187">
        <v>1</v>
      </c>
      <c r="AB187">
        <v>1</v>
      </c>
      <c r="AE187" t="s">
        <v>74</v>
      </c>
      <c r="AI187">
        <v>185</v>
      </c>
      <c r="AJ187" t="s">
        <v>616</v>
      </c>
      <c r="AK187" t="s">
        <v>23</v>
      </c>
      <c r="AL187" t="s">
        <v>446</v>
      </c>
      <c r="AM187" s="104">
        <v>0.59868055555555555</v>
      </c>
      <c r="AO187">
        <v>1</v>
      </c>
      <c r="AQ187">
        <v>1</v>
      </c>
      <c r="AU187" t="s">
        <v>74</v>
      </c>
      <c r="BZ187" s="98">
        <v>44148</v>
      </c>
      <c r="CA187" t="s">
        <v>26</v>
      </c>
      <c r="CB187" t="s">
        <v>913</v>
      </c>
      <c r="CC187" t="s">
        <v>21</v>
      </c>
      <c r="CD187" t="s">
        <v>115</v>
      </c>
      <c r="CE187" s="148">
        <v>0.71925925925925915</v>
      </c>
      <c r="CG187">
        <v>1</v>
      </c>
      <c r="CI187">
        <v>1</v>
      </c>
      <c r="CM187" t="s">
        <v>116</v>
      </c>
      <c r="DF187" s="149"/>
      <c r="DK187" s="148"/>
    </row>
    <row r="188" spans="1:115">
      <c r="A188" s="108">
        <v>186</v>
      </c>
      <c r="B188" s="98">
        <v>44148</v>
      </c>
      <c r="C188" t="s">
        <v>99</v>
      </c>
      <c r="D188" t="s">
        <v>1059</v>
      </c>
      <c r="E188" t="s">
        <v>82</v>
      </c>
      <c r="F188" t="s">
        <v>85</v>
      </c>
      <c r="G188" s="148">
        <v>0.74629629629629635</v>
      </c>
      <c r="I188">
        <v>1</v>
      </c>
      <c r="K188">
        <v>1</v>
      </c>
      <c r="O188" t="s">
        <v>116</v>
      </c>
      <c r="S188">
        <v>186</v>
      </c>
      <c r="T188" t="s">
        <v>1282</v>
      </c>
      <c r="U188" t="s">
        <v>23</v>
      </c>
      <c r="V188" t="s">
        <v>86</v>
      </c>
      <c r="W188" s="104">
        <v>0.75405092592592593</v>
      </c>
      <c r="Z188">
        <v>1</v>
      </c>
      <c r="AB188">
        <v>1</v>
      </c>
      <c r="AE188" t="s">
        <v>74</v>
      </c>
      <c r="AI188">
        <v>186</v>
      </c>
      <c r="AJ188" t="s">
        <v>793</v>
      </c>
      <c r="AK188" t="s">
        <v>82</v>
      </c>
      <c r="AL188" t="s">
        <v>85</v>
      </c>
      <c r="AM188" s="104">
        <v>0.77508101851851852</v>
      </c>
      <c r="AP188">
        <v>1</v>
      </c>
      <c r="AS188">
        <v>1</v>
      </c>
      <c r="AU188" t="s">
        <v>74</v>
      </c>
      <c r="BZ188" s="98">
        <v>44148</v>
      </c>
      <c r="CA188" t="s">
        <v>99</v>
      </c>
      <c r="CB188" t="s">
        <v>1059</v>
      </c>
      <c r="CC188" t="s">
        <v>82</v>
      </c>
      <c r="CD188" t="s">
        <v>85</v>
      </c>
      <c r="CE188" s="148">
        <v>0.74629629629629635</v>
      </c>
      <c r="CG188">
        <v>1</v>
      </c>
      <c r="CI188">
        <v>1</v>
      </c>
      <c r="CM188" t="s">
        <v>116</v>
      </c>
      <c r="DF188" s="149"/>
      <c r="DK188" s="148"/>
    </row>
    <row r="189" spans="1:115">
      <c r="A189" s="108">
        <v>187</v>
      </c>
      <c r="B189" s="98">
        <v>44148</v>
      </c>
      <c r="C189" t="s">
        <v>99</v>
      </c>
      <c r="D189" t="s">
        <v>835</v>
      </c>
      <c r="E189" t="s">
        <v>82</v>
      </c>
      <c r="F189" t="s">
        <v>85</v>
      </c>
      <c r="G189" s="148">
        <v>0.74769675925925927</v>
      </c>
      <c r="I189">
        <v>1</v>
      </c>
      <c r="K189">
        <v>1</v>
      </c>
      <c r="O189" t="s">
        <v>116</v>
      </c>
      <c r="S189">
        <v>187</v>
      </c>
      <c r="T189" t="s">
        <v>374</v>
      </c>
      <c r="U189" t="s">
        <v>23</v>
      </c>
      <c r="V189" t="s">
        <v>86</v>
      </c>
      <c r="W189" s="104">
        <v>0.40111111111111114</v>
      </c>
      <c r="X189">
        <v>1</v>
      </c>
      <c r="AA189">
        <v>1</v>
      </c>
      <c r="AE189" t="s">
        <v>74</v>
      </c>
      <c r="AI189">
        <v>187</v>
      </c>
      <c r="AJ189" t="s">
        <v>516</v>
      </c>
      <c r="AK189" t="s">
        <v>23</v>
      </c>
      <c r="AL189" t="s">
        <v>446</v>
      </c>
      <c r="AM189" s="104">
        <v>0.55133101851851851</v>
      </c>
      <c r="AO189">
        <v>1</v>
      </c>
      <c r="AQ189">
        <v>1</v>
      </c>
      <c r="AU189" t="s">
        <v>74</v>
      </c>
      <c r="BZ189" s="98">
        <v>44148</v>
      </c>
      <c r="CA189" t="s">
        <v>99</v>
      </c>
      <c r="CB189" t="s">
        <v>835</v>
      </c>
      <c r="CC189" t="s">
        <v>82</v>
      </c>
      <c r="CD189" t="s">
        <v>85</v>
      </c>
      <c r="CE189" s="148">
        <v>0.74769675925925927</v>
      </c>
      <c r="CG189">
        <v>1</v>
      </c>
      <c r="CI189">
        <v>1</v>
      </c>
      <c r="CM189" t="s">
        <v>116</v>
      </c>
      <c r="DF189" s="149"/>
      <c r="DK189" s="148"/>
    </row>
    <row r="190" spans="1:115">
      <c r="A190" s="108">
        <v>188</v>
      </c>
      <c r="B190" s="98">
        <v>44148</v>
      </c>
      <c r="C190" t="s">
        <v>744</v>
      </c>
      <c r="D190" t="s">
        <v>916</v>
      </c>
      <c r="E190" t="s">
        <v>23</v>
      </c>
      <c r="F190" t="s">
        <v>745</v>
      </c>
      <c r="G190" s="148">
        <v>0.85708333333333331</v>
      </c>
      <c r="J190">
        <v>1</v>
      </c>
      <c r="K190">
        <v>1</v>
      </c>
      <c r="O190" t="s">
        <v>116</v>
      </c>
      <c r="S190">
        <v>188</v>
      </c>
      <c r="T190" t="s">
        <v>779</v>
      </c>
      <c r="U190" t="s">
        <v>23</v>
      </c>
      <c r="V190" t="s">
        <v>86</v>
      </c>
      <c r="W190" s="104">
        <v>0.36337962962962966</v>
      </c>
      <c r="X190">
        <v>1</v>
      </c>
      <c r="AA190">
        <v>1</v>
      </c>
      <c r="AE190" t="s">
        <v>116</v>
      </c>
      <c r="AI190">
        <v>188</v>
      </c>
      <c r="AJ190" t="s">
        <v>516</v>
      </c>
      <c r="AK190" t="s">
        <v>23</v>
      </c>
      <c r="AL190" t="s">
        <v>446</v>
      </c>
      <c r="AM190" s="104">
        <v>0.65538194444444442</v>
      </c>
      <c r="AO190">
        <v>1</v>
      </c>
      <c r="AQ190">
        <v>1</v>
      </c>
      <c r="AU190" t="s">
        <v>74</v>
      </c>
      <c r="BZ190" s="98">
        <v>44148</v>
      </c>
      <c r="CA190" t="s">
        <v>744</v>
      </c>
      <c r="CB190" t="s">
        <v>916</v>
      </c>
      <c r="CC190" t="s">
        <v>23</v>
      </c>
      <c r="CD190" t="s">
        <v>745</v>
      </c>
      <c r="CE190" s="148">
        <v>0.85708333333333331</v>
      </c>
      <c r="CH190">
        <v>1</v>
      </c>
      <c r="CI190">
        <v>1</v>
      </c>
      <c r="CM190" t="s">
        <v>116</v>
      </c>
      <c r="DF190" s="149"/>
      <c r="DK190" s="148"/>
    </row>
    <row r="191" spans="1:115">
      <c r="A191" s="108">
        <v>189</v>
      </c>
      <c r="B191" s="98">
        <v>44151</v>
      </c>
      <c r="C191" t="s">
        <v>107</v>
      </c>
      <c r="D191" t="s">
        <v>238</v>
      </c>
      <c r="E191" t="s">
        <v>23</v>
      </c>
      <c r="F191" t="s">
        <v>86</v>
      </c>
      <c r="G191" s="148">
        <v>0.58060185185185187</v>
      </c>
      <c r="I191">
        <v>1</v>
      </c>
      <c r="K191">
        <v>1</v>
      </c>
      <c r="O191" t="s">
        <v>116</v>
      </c>
      <c r="S191">
        <v>189</v>
      </c>
      <c r="T191" t="s">
        <v>286</v>
      </c>
      <c r="U191" t="s">
        <v>23</v>
      </c>
      <c r="V191" t="s">
        <v>86</v>
      </c>
      <c r="W191" s="104">
        <v>0.56693287037037032</v>
      </c>
      <c r="Y191">
        <v>1</v>
      </c>
      <c r="AA191">
        <v>1</v>
      </c>
      <c r="AE191" t="s">
        <v>74</v>
      </c>
      <c r="AI191">
        <v>189</v>
      </c>
      <c r="AJ191" t="s">
        <v>464</v>
      </c>
      <c r="AK191" t="s">
        <v>23</v>
      </c>
      <c r="AL191" t="s">
        <v>86</v>
      </c>
      <c r="AM191" s="104">
        <v>0.49983796296296296</v>
      </c>
      <c r="AN191">
        <v>1</v>
      </c>
      <c r="AR191">
        <v>1</v>
      </c>
      <c r="AU191" t="s">
        <v>74</v>
      </c>
      <c r="BZ191" s="98">
        <v>44151</v>
      </c>
      <c r="CA191" t="s">
        <v>107</v>
      </c>
      <c r="CB191" t="s">
        <v>238</v>
      </c>
      <c r="CC191" t="s">
        <v>23</v>
      </c>
      <c r="CD191" t="s">
        <v>86</v>
      </c>
      <c r="CE191" s="148">
        <v>0.58060185185185187</v>
      </c>
      <c r="CG191">
        <v>1</v>
      </c>
      <c r="CI191">
        <v>1</v>
      </c>
      <c r="CM191" t="s">
        <v>116</v>
      </c>
      <c r="DF191" s="149"/>
      <c r="DK191" s="148"/>
    </row>
    <row r="192" spans="1:115">
      <c r="A192" s="108">
        <v>190</v>
      </c>
      <c r="B192" s="98">
        <v>44151</v>
      </c>
      <c r="C192" t="s">
        <v>99</v>
      </c>
      <c r="D192" t="s">
        <v>793</v>
      </c>
      <c r="E192" t="s">
        <v>82</v>
      </c>
      <c r="F192" t="s">
        <v>85</v>
      </c>
      <c r="G192" s="148">
        <v>0.73064814814814805</v>
      </c>
      <c r="I192">
        <v>1</v>
      </c>
      <c r="K192">
        <v>1</v>
      </c>
      <c r="L192">
        <v>1</v>
      </c>
      <c r="M192">
        <v>1</v>
      </c>
      <c r="O192" t="s">
        <v>116</v>
      </c>
      <c r="S192">
        <v>190</v>
      </c>
      <c r="T192" t="s">
        <v>125</v>
      </c>
      <c r="U192" t="s">
        <v>23</v>
      </c>
      <c r="V192" t="s">
        <v>86</v>
      </c>
      <c r="W192" s="104">
        <v>0.66826388888888888</v>
      </c>
      <c r="Y192">
        <v>1</v>
      </c>
      <c r="AA192">
        <v>1</v>
      </c>
      <c r="AE192" t="s">
        <v>74</v>
      </c>
      <c r="AI192">
        <v>190</v>
      </c>
      <c r="AJ192" t="s">
        <v>1459</v>
      </c>
      <c r="AK192" t="s">
        <v>23</v>
      </c>
      <c r="AL192" t="s">
        <v>446</v>
      </c>
      <c r="AM192" s="104">
        <v>0.57895833333333335</v>
      </c>
      <c r="AO192">
        <v>1</v>
      </c>
      <c r="AQ192">
        <v>1</v>
      </c>
      <c r="AU192" t="s">
        <v>116</v>
      </c>
      <c r="BZ192" s="98">
        <v>44151</v>
      </c>
      <c r="CA192" t="s">
        <v>99</v>
      </c>
      <c r="CB192" t="s">
        <v>793</v>
      </c>
      <c r="CC192" t="s">
        <v>82</v>
      </c>
      <c r="CD192" t="s">
        <v>85</v>
      </c>
      <c r="CE192" s="148">
        <v>0.73064814814814805</v>
      </c>
      <c r="CG192">
        <v>1</v>
      </c>
      <c r="CI192">
        <v>1</v>
      </c>
      <c r="CJ192">
        <v>1</v>
      </c>
      <c r="CK192">
        <v>1</v>
      </c>
      <c r="CM192" t="s">
        <v>116</v>
      </c>
      <c r="DF192" s="149"/>
      <c r="DK192" s="148"/>
    </row>
    <row r="193" spans="1:115">
      <c r="A193" s="108">
        <v>191</v>
      </c>
      <c r="B193" s="98">
        <v>44151</v>
      </c>
      <c r="C193" t="s">
        <v>875</v>
      </c>
      <c r="D193" t="s">
        <v>516</v>
      </c>
      <c r="E193" t="s">
        <v>23</v>
      </c>
      <c r="F193" t="s">
        <v>446</v>
      </c>
      <c r="G193" s="148">
        <v>0.73449074074074072</v>
      </c>
      <c r="I193">
        <v>1</v>
      </c>
      <c r="K193">
        <v>1</v>
      </c>
      <c r="O193" t="s">
        <v>116</v>
      </c>
      <c r="S193">
        <v>191</v>
      </c>
      <c r="T193" t="s">
        <v>373</v>
      </c>
      <c r="U193" t="s">
        <v>23</v>
      </c>
      <c r="V193" t="s">
        <v>86</v>
      </c>
      <c r="W193" s="104">
        <v>0.49630787037037033</v>
      </c>
      <c r="X193">
        <v>1</v>
      </c>
      <c r="AB193">
        <v>1</v>
      </c>
      <c r="AE193" t="s">
        <v>74</v>
      </c>
      <c r="AI193">
        <v>191</v>
      </c>
      <c r="AJ193" t="s">
        <v>825</v>
      </c>
      <c r="AK193" t="s">
        <v>23</v>
      </c>
      <c r="AL193" t="s">
        <v>446</v>
      </c>
      <c r="AM193" s="104">
        <v>0.63569444444444445</v>
      </c>
      <c r="AO193">
        <v>1</v>
      </c>
      <c r="AQ193">
        <v>1</v>
      </c>
      <c r="AU193" t="s">
        <v>74</v>
      </c>
      <c r="BZ193" s="98">
        <v>44151</v>
      </c>
      <c r="CA193" t="s">
        <v>875</v>
      </c>
      <c r="CB193" t="s">
        <v>516</v>
      </c>
      <c r="CC193" t="s">
        <v>23</v>
      </c>
      <c r="CD193" t="s">
        <v>446</v>
      </c>
      <c r="CE193" s="148">
        <v>0.73449074074074072</v>
      </c>
      <c r="CG193">
        <v>1</v>
      </c>
      <c r="CI193">
        <v>1</v>
      </c>
      <c r="CM193" t="s">
        <v>116</v>
      </c>
      <c r="DF193" s="149"/>
      <c r="DK193" s="148"/>
    </row>
    <row r="194" spans="1:115">
      <c r="A194" s="108">
        <v>192</v>
      </c>
      <c r="B194" s="98">
        <v>44151</v>
      </c>
      <c r="C194" t="s">
        <v>99</v>
      </c>
      <c r="D194" t="s">
        <v>120</v>
      </c>
      <c r="E194" t="s">
        <v>82</v>
      </c>
      <c r="F194" t="s">
        <v>85</v>
      </c>
      <c r="G194" s="148">
        <v>0.77932870370370377</v>
      </c>
      <c r="J194">
        <v>1</v>
      </c>
      <c r="K194">
        <v>1</v>
      </c>
      <c r="O194" t="s">
        <v>116</v>
      </c>
      <c r="S194">
        <v>192</v>
      </c>
      <c r="T194" t="s">
        <v>168</v>
      </c>
      <c r="U194" t="s">
        <v>23</v>
      </c>
      <c r="V194" t="s">
        <v>86</v>
      </c>
      <c r="W194" s="104">
        <v>0.34796296296296297</v>
      </c>
      <c r="X194">
        <v>1</v>
      </c>
      <c r="AB194">
        <v>1</v>
      </c>
      <c r="AE194" t="s">
        <v>74</v>
      </c>
      <c r="AI194">
        <v>192</v>
      </c>
      <c r="AJ194" t="s">
        <v>271</v>
      </c>
      <c r="AK194" t="s">
        <v>23</v>
      </c>
      <c r="AL194" t="s">
        <v>86</v>
      </c>
      <c r="AM194" s="104">
        <v>0.77326388888888886</v>
      </c>
      <c r="AP194">
        <v>1</v>
      </c>
      <c r="AQ194">
        <v>1</v>
      </c>
      <c r="AU194" t="s">
        <v>74</v>
      </c>
      <c r="BZ194" s="98">
        <v>44151</v>
      </c>
      <c r="CA194" t="s">
        <v>99</v>
      </c>
      <c r="CB194" t="s">
        <v>120</v>
      </c>
      <c r="CC194" t="s">
        <v>82</v>
      </c>
      <c r="CD194" t="s">
        <v>85</v>
      </c>
      <c r="CE194" s="148">
        <v>0.77932870370370377</v>
      </c>
      <c r="CH194">
        <v>1</v>
      </c>
      <c r="CI194">
        <v>1</v>
      </c>
      <c r="CM194" t="s">
        <v>116</v>
      </c>
      <c r="DF194" s="149"/>
      <c r="DK194" s="148"/>
    </row>
    <row r="195" spans="1:115">
      <c r="A195" s="108">
        <v>193</v>
      </c>
      <c r="B195" s="98">
        <v>44151</v>
      </c>
      <c r="C195" t="s">
        <v>108</v>
      </c>
      <c r="D195" t="s">
        <v>773</v>
      </c>
      <c r="E195" t="s">
        <v>23</v>
      </c>
      <c r="F195" t="s">
        <v>86</v>
      </c>
      <c r="G195" s="148">
        <v>0.78238425925925925</v>
      </c>
      <c r="J195">
        <v>1</v>
      </c>
      <c r="M195">
        <v>1</v>
      </c>
      <c r="O195" t="s">
        <v>116</v>
      </c>
      <c r="S195">
        <v>193</v>
      </c>
      <c r="T195" t="s">
        <v>853</v>
      </c>
      <c r="U195" t="s">
        <v>82</v>
      </c>
      <c r="V195" t="s">
        <v>85</v>
      </c>
      <c r="W195" s="104">
        <v>0.77589120370370368</v>
      </c>
      <c r="Z195">
        <v>1</v>
      </c>
      <c r="AA195">
        <v>1</v>
      </c>
      <c r="AE195" t="s">
        <v>74</v>
      </c>
      <c r="AI195">
        <v>193</v>
      </c>
      <c r="AJ195" t="s">
        <v>271</v>
      </c>
      <c r="AK195" t="s">
        <v>23</v>
      </c>
      <c r="AL195" t="s">
        <v>86</v>
      </c>
      <c r="AM195" s="104">
        <v>0.47630787037037042</v>
      </c>
      <c r="AN195">
        <v>1</v>
      </c>
      <c r="AR195">
        <v>1</v>
      </c>
      <c r="AU195" t="s">
        <v>74</v>
      </c>
      <c r="BZ195" s="98">
        <v>44151</v>
      </c>
      <c r="CA195" t="s">
        <v>108</v>
      </c>
      <c r="CB195" t="s">
        <v>773</v>
      </c>
      <c r="CC195" t="s">
        <v>23</v>
      </c>
      <c r="CD195" t="s">
        <v>86</v>
      </c>
      <c r="CE195" s="148">
        <v>0.78238425925925925</v>
      </c>
      <c r="CH195">
        <v>1</v>
      </c>
      <c r="CK195">
        <v>1</v>
      </c>
      <c r="CM195" t="s">
        <v>116</v>
      </c>
      <c r="DF195" s="149"/>
      <c r="DK195" s="148"/>
    </row>
    <row r="196" spans="1:115">
      <c r="A196" s="108">
        <v>194</v>
      </c>
      <c r="B196" s="98">
        <v>44151</v>
      </c>
      <c r="C196" t="s">
        <v>99</v>
      </c>
      <c r="D196" t="s">
        <v>772</v>
      </c>
      <c r="E196" t="s">
        <v>82</v>
      </c>
      <c r="F196" t="s">
        <v>85</v>
      </c>
      <c r="G196" s="148">
        <v>0.78635416666666658</v>
      </c>
      <c r="J196">
        <v>1</v>
      </c>
      <c r="K196">
        <v>1</v>
      </c>
      <c r="O196" t="s">
        <v>116</v>
      </c>
      <c r="S196">
        <v>194</v>
      </c>
      <c r="T196" t="s">
        <v>1211</v>
      </c>
      <c r="W196" s="104">
        <v>0.65159722222222227</v>
      </c>
      <c r="Y196">
        <v>1</v>
      </c>
      <c r="AA196">
        <v>1</v>
      </c>
      <c r="AE196" t="s">
        <v>1</v>
      </c>
      <c r="AI196">
        <v>194</v>
      </c>
      <c r="AJ196" t="s">
        <v>1290</v>
      </c>
      <c r="AK196" t="s">
        <v>82</v>
      </c>
      <c r="AL196" t="s">
        <v>85</v>
      </c>
      <c r="AM196" s="104">
        <v>0.77255787037037038</v>
      </c>
      <c r="AP196">
        <v>1</v>
      </c>
      <c r="AR196">
        <v>1</v>
      </c>
      <c r="AU196" t="s">
        <v>74</v>
      </c>
      <c r="BZ196" s="98">
        <v>44151</v>
      </c>
      <c r="CA196" t="s">
        <v>99</v>
      </c>
      <c r="CB196" t="s">
        <v>772</v>
      </c>
      <c r="CC196" t="s">
        <v>82</v>
      </c>
      <c r="CD196" t="s">
        <v>85</v>
      </c>
      <c r="CE196" s="148">
        <v>0.78635416666666658</v>
      </c>
      <c r="CH196">
        <v>1</v>
      </c>
      <c r="CI196">
        <v>1</v>
      </c>
      <c r="CM196" t="s">
        <v>116</v>
      </c>
      <c r="DF196" s="149"/>
      <c r="DK196" s="148"/>
    </row>
    <row r="197" spans="1:115">
      <c r="A197" s="108">
        <v>195</v>
      </c>
      <c r="B197" s="98">
        <v>44151</v>
      </c>
      <c r="C197" t="s">
        <v>99</v>
      </c>
      <c r="D197" t="s">
        <v>835</v>
      </c>
      <c r="E197" t="s">
        <v>82</v>
      </c>
      <c r="F197" t="s">
        <v>85</v>
      </c>
      <c r="G197" s="148">
        <v>0.78660879629629632</v>
      </c>
      <c r="J197">
        <v>1</v>
      </c>
      <c r="K197">
        <v>1</v>
      </c>
      <c r="O197" t="s">
        <v>116</v>
      </c>
      <c r="S197">
        <v>195</v>
      </c>
      <c r="T197" t="s">
        <v>342</v>
      </c>
      <c r="U197" t="s">
        <v>23</v>
      </c>
      <c r="V197" t="s">
        <v>86</v>
      </c>
      <c r="W197" s="104">
        <v>0.74450231481481488</v>
      </c>
      <c r="Y197">
        <v>1</v>
      </c>
      <c r="AA197">
        <v>1</v>
      </c>
      <c r="AE197" t="s">
        <v>74</v>
      </c>
      <c r="AI197">
        <v>195</v>
      </c>
      <c r="AJ197" t="s">
        <v>368</v>
      </c>
      <c r="AK197" t="s">
        <v>23</v>
      </c>
      <c r="AL197" t="s">
        <v>86</v>
      </c>
      <c r="AM197" s="104">
        <v>0.82575231481481481</v>
      </c>
      <c r="AP197">
        <v>1</v>
      </c>
      <c r="AQ197">
        <v>1</v>
      </c>
      <c r="AU197" t="s">
        <v>74</v>
      </c>
      <c r="BZ197" s="98">
        <v>44151</v>
      </c>
      <c r="CA197" t="s">
        <v>99</v>
      </c>
      <c r="CB197" t="s">
        <v>835</v>
      </c>
      <c r="CC197" t="s">
        <v>82</v>
      </c>
      <c r="CD197" t="s">
        <v>85</v>
      </c>
      <c r="CE197" s="148">
        <v>0.78660879629629632</v>
      </c>
      <c r="CH197">
        <v>1</v>
      </c>
      <c r="CI197">
        <v>1</v>
      </c>
      <c r="CM197" t="s">
        <v>116</v>
      </c>
      <c r="DF197" s="149"/>
      <c r="DK197" s="148"/>
    </row>
    <row r="198" spans="1:115">
      <c r="A198" s="108">
        <v>196</v>
      </c>
      <c r="B198" s="98">
        <v>44151</v>
      </c>
      <c r="C198" t="s">
        <v>744</v>
      </c>
      <c r="D198" t="s">
        <v>916</v>
      </c>
      <c r="E198" t="s">
        <v>23</v>
      </c>
      <c r="F198" t="s">
        <v>745</v>
      </c>
      <c r="G198" s="148">
        <v>0.8609837962962964</v>
      </c>
      <c r="J198">
        <v>1</v>
      </c>
      <c r="K198">
        <v>1</v>
      </c>
      <c r="O198" t="s">
        <v>116</v>
      </c>
      <c r="S198">
        <v>196</v>
      </c>
      <c r="T198" t="s">
        <v>799</v>
      </c>
      <c r="U198" t="s">
        <v>23</v>
      </c>
      <c r="V198" t="s">
        <v>741</v>
      </c>
      <c r="W198" s="104">
        <v>0.5177546296296297</v>
      </c>
      <c r="Y198">
        <v>1</v>
      </c>
      <c r="AA198">
        <v>1</v>
      </c>
      <c r="AB198">
        <v>1</v>
      </c>
      <c r="AE198" t="s">
        <v>116</v>
      </c>
      <c r="AI198">
        <v>196</v>
      </c>
      <c r="AJ198" t="s">
        <v>215</v>
      </c>
      <c r="AK198" t="s">
        <v>82</v>
      </c>
      <c r="AL198" t="s">
        <v>85</v>
      </c>
      <c r="AM198" s="104">
        <v>0.85103009259259255</v>
      </c>
      <c r="AP198">
        <v>1</v>
      </c>
      <c r="AQ198">
        <v>1</v>
      </c>
      <c r="AU198" t="s">
        <v>74</v>
      </c>
      <c r="BZ198" s="98">
        <v>44151</v>
      </c>
      <c r="CA198" t="s">
        <v>744</v>
      </c>
      <c r="CB198" t="s">
        <v>916</v>
      </c>
      <c r="CC198" t="s">
        <v>23</v>
      </c>
      <c r="CD198" t="s">
        <v>745</v>
      </c>
      <c r="CE198" s="148">
        <v>0.8609837962962964</v>
      </c>
      <c r="CH198">
        <v>1</v>
      </c>
      <c r="CI198">
        <v>1</v>
      </c>
      <c r="CM198" t="s">
        <v>116</v>
      </c>
      <c r="DF198" s="149"/>
      <c r="DK198" s="148"/>
    </row>
    <row r="199" spans="1:115">
      <c r="A199" s="108">
        <v>197</v>
      </c>
      <c r="B199" s="98">
        <v>44152</v>
      </c>
      <c r="C199" t="s">
        <v>112</v>
      </c>
      <c r="D199" t="s">
        <v>747</v>
      </c>
      <c r="E199" t="s">
        <v>22</v>
      </c>
      <c r="F199" t="s">
        <v>87</v>
      </c>
      <c r="G199" s="148">
        <v>0.55996527777777783</v>
      </c>
      <c r="I199">
        <v>1</v>
      </c>
      <c r="K199">
        <v>1</v>
      </c>
      <c r="O199" t="s">
        <v>116</v>
      </c>
      <c r="S199">
        <v>197</v>
      </c>
      <c r="T199" t="s">
        <v>482</v>
      </c>
      <c r="U199" t="s">
        <v>21</v>
      </c>
      <c r="V199" t="s">
        <v>115</v>
      </c>
      <c r="W199" s="104">
        <v>0.34231481481481479</v>
      </c>
      <c r="X199">
        <v>1</v>
      </c>
      <c r="AB199">
        <v>1</v>
      </c>
      <c r="AE199" t="s">
        <v>116</v>
      </c>
      <c r="AI199">
        <v>197</v>
      </c>
      <c r="AJ199" t="s">
        <v>215</v>
      </c>
      <c r="AK199" t="s">
        <v>23</v>
      </c>
      <c r="AL199" t="s">
        <v>86</v>
      </c>
      <c r="AM199" s="104">
        <v>0.78079861111111104</v>
      </c>
      <c r="AP199">
        <v>1</v>
      </c>
      <c r="AQ199">
        <v>1</v>
      </c>
      <c r="AU199" t="s">
        <v>74</v>
      </c>
      <c r="BZ199" s="98">
        <v>44152</v>
      </c>
      <c r="CA199" t="s">
        <v>112</v>
      </c>
      <c r="CB199" t="s">
        <v>747</v>
      </c>
      <c r="CC199" t="s">
        <v>22</v>
      </c>
      <c r="CD199" t="s">
        <v>87</v>
      </c>
      <c r="CE199" s="148">
        <v>0.55996527777777783</v>
      </c>
      <c r="CG199">
        <v>1</v>
      </c>
      <c r="CI199">
        <v>1</v>
      </c>
      <c r="CM199" t="s">
        <v>116</v>
      </c>
      <c r="DF199" s="149"/>
      <c r="DK199" s="148"/>
    </row>
    <row r="200" spans="1:115">
      <c r="A200" s="108">
        <v>198</v>
      </c>
      <c r="B200" s="98">
        <v>44152</v>
      </c>
      <c r="C200" t="s">
        <v>107</v>
      </c>
      <c r="D200" t="s">
        <v>813</v>
      </c>
      <c r="E200" t="s">
        <v>23</v>
      </c>
      <c r="F200" t="s">
        <v>86</v>
      </c>
      <c r="G200" s="148">
        <v>0.57306712962962958</v>
      </c>
      <c r="I200">
        <v>1</v>
      </c>
      <c r="K200">
        <v>1</v>
      </c>
      <c r="O200" t="s">
        <v>116</v>
      </c>
      <c r="S200">
        <v>198</v>
      </c>
      <c r="T200" t="s">
        <v>451</v>
      </c>
      <c r="U200" t="s">
        <v>21</v>
      </c>
      <c r="V200" t="s">
        <v>115</v>
      </c>
      <c r="W200" s="104">
        <v>0.38584490740740746</v>
      </c>
      <c r="X200">
        <v>1</v>
      </c>
      <c r="AB200">
        <v>1</v>
      </c>
      <c r="AE200" t="s">
        <v>116</v>
      </c>
      <c r="AI200">
        <v>198</v>
      </c>
      <c r="AJ200" t="s">
        <v>206</v>
      </c>
      <c r="AK200" t="s">
        <v>23</v>
      </c>
      <c r="AL200" t="s">
        <v>86</v>
      </c>
      <c r="AM200" s="104">
        <v>0.56206018518518519</v>
      </c>
      <c r="AO200">
        <v>1</v>
      </c>
      <c r="AR200">
        <v>1</v>
      </c>
      <c r="AU200" t="s">
        <v>74</v>
      </c>
      <c r="BZ200" s="98">
        <v>44152</v>
      </c>
      <c r="CA200" t="s">
        <v>107</v>
      </c>
      <c r="CB200" t="s">
        <v>813</v>
      </c>
      <c r="CC200" t="s">
        <v>23</v>
      </c>
      <c r="CD200" t="s">
        <v>86</v>
      </c>
      <c r="CE200" s="148">
        <v>0.57306712962962958</v>
      </c>
      <c r="CG200">
        <v>1</v>
      </c>
      <c r="CI200">
        <v>1</v>
      </c>
      <c r="CM200" t="s">
        <v>116</v>
      </c>
      <c r="DF200" s="149"/>
      <c r="DK200" s="148"/>
    </row>
    <row r="201" spans="1:115">
      <c r="A201" s="108">
        <v>199</v>
      </c>
      <c r="B201" s="98">
        <v>44152</v>
      </c>
      <c r="C201" t="s">
        <v>106</v>
      </c>
      <c r="D201" t="s">
        <v>301</v>
      </c>
      <c r="E201" t="s">
        <v>23</v>
      </c>
      <c r="F201" t="s">
        <v>86</v>
      </c>
      <c r="G201" s="148">
        <v>0.61216435185185192</v>
      </c>
      <c r="I201">
        <v>1</v>
      </c>
      <c r="L201">
        <v>1</v>
      </c>
      <c r="O201" t="s">
        <v>116</v>
      </c>
      <c r="S201">
        <v>199</v>
      </c>
      <c r="T201" t="s">
        <v>457</v>
      </c>
      <c r="U201" t="s">
        <v>21</v>
      </c>
      <c r="V201" t="s">
        <v>115</v>
      </c>
      <c r="W201" s="104">
        <v>0.84334490740740742</v>
      </c>
      <c r="Z201">
        <v>1</v>
      </c>
      <c r="AA201">
        <v>1</v>
      </c>
      <c r="AE201" t="s">
        <v>74</v>
      </c>
      <c r="AI201">
        <v>199</v>
      </c>
      <c r="AJ201" t="s">
        <v>1282</v>
      </c>
      <c r="AK201" t="s">
        <v>23</v>
      </c>
      <c r="AL201" t="s">
        <v>86</v>
      </c>
      <c r="AM201" s="104">
        <v>0.75405092592592593</v>
      </c>
      <c r="AP201">
        <v>1</v>
      </c>
      <c r="AR201">
        <v>1</v>
      </c>
      <c r="AU201" t="s">
        <v>74</v>
      </c>
      <c r="BZ201" s="98">
        <v>44152</v>
      </c>
      <c r="CA201" t="s">
        <v>106</v>
      </c>
      <c r="CB201" t="s">
        <v>301</v>
      </c>
      <c r="CC201" t="s">
        <v>23</v>
      </c>
      <c r="CD201" t="s">
        <v>86</v>
      </c>
      <c r="CE201" s="148">
        <v>0.61216435185185192</v>
      </c>
      <c r="CG201">
        <v>1</v>
      </c>
      <c r="CJ201">
        <v>1</v>
      </c>
      <c r="CM201" t="s">
        <v>116</v>
      </c>
      <c r="DF201" s="149"/>
      <c r="DK201" s="148"/>
    </row>
    <row r="202" spans="1:115">
      <c r="A202" s="108">
        <v>200</v>
      </c>
      <c r="B202" s="98">
        <v>44152</v>
      </c>
      <c r="C202" t="s">
        <v>107</v>
      </c>
      <c r="D202" t="s">
        <v>750</v>
      </c>
      <c r="E202" t="s">
        <v>23</v>
      </c>
      <c r="F202" t="s">
        <v>86</v>
      </c>
      <c r="G202" s="148">
        <v>0.62806712962962963</v>
      </c>
      <c r="I202">
        <v>1</v>
      </c>
      <c r="K202">
        <v>1</v>
      </c>
      <c r="O202" t="s">
        <v>116</v>
      </c>
      <c r="S202">
        <v>200</v>
      </c>
      <c r="T202" t="s">
        <v>427</v>
      </c>
      <c r="U202" t="s">
        <v>23</v>
      </c>
      <c r="V202" t="s">
        <v>86</v>
      </c>
      <c r="W202" s="104">
        <v>0.40570601851851856</v>
      </c>
      <c r="X202">
        <v>1</v>
      </c>
      <c r="AA202">
        <v>1</v>
      </c>
      <c r="AE202" t="s">
        <v>74</v>
      </c>
      <c r="AI202">
        <v>200</v>
      </c>
      <c r="AJ202" t="s">
        <v>374</v>
      </c>
      <c r="AK202" t="s">
        <v>23</v>
      </c>
      <c r="AL202" t="s">
        <v>86</v>
      </c>
      <c r="AM202" s="104">
        <v>0.40111111111111114</v>
      </c>
      <c r="AN202">
        <v>1</v>
      </c>
      <c r="AQ202">
        <v>1</v>
      </c>
      <c r="AU202" t="s">
        <v>74</v>
      </c>
      <c r="BZ202" s="98">
        <v>44152</v>
      </c>
      <c r="CA202" t="s">
        <v>107</v>
      </c>
      <c r="CB202" t="s">
        <v>750</v>
      </c>
      <c r="CC202" t="s">
        <v>23</v>
      </c>
      <c r="CD202" t="s">
        <v>86</v>
      </c>
      <c r="CE202" s="148">
        <v>0.62806712962962963</v>
      </c>
      <c r="CG202">
        <v>1</v>
      </c>
      <c r="CI202">
        <v>1</v>
      </c>
      <c r="CM202" t="s">
        <v>116</v>
      </c>
      <c r="DF202" s="149"/>
      <c r="DK202" s="148"/>
    </row>
    <row r="203" spans="1:115">
      <c r="A203" s="108">
        <v>201</v>
      </c>
      <c r="B203" s="98">
        <v>44152</v>
      </c>
      <c r="C203" t="s">
        <v>109</v>
      </c>
      <c r="D203" t="s">
        <v>790</v>
      </c>
      <c r="E203" t="s">
        <v>23</v>
      </c>
      <c r="F203" t="s">
        <v>86</v>
      </c>
      <c r="G203" s="148">
        <v>0.67164351851851845</v>
      </c>
      <c r="I203">
        <v>1</v>
      </c>
      <c r="K203">
        <v>1</v>
      </c>
      <c r="O203" t="s">
        <v>116</v>
      </c>
      <c r="S203">
        <v>201</v>
      </c>
      <c r="T203" t="s">
        <v>424</v>
      </c>
      <c r="U203" t="s">
        <v>23</v>
      </c>
      <c r="V203" t="s">
        <v>86</v>
      </c>
      <c r="W203" s="104">
        <v>0.59431712962962957</v>
      </c>
      <c r="Y203">
        <v>1</v>
      </c>
      <c r="AA203">
        <v>1</v>
      </c>
      <c r="AE203" t="s">
        <v>74</v>
      </c>
      <c r="AI203">
        <v>201</v>
      </c>
      <c r="AJ203" t="s">
        <v>779</v>
      </c>
      <c r="AK203" t="s">
        <v>23</v>
      </c>
      <c r="AL203" t="s">
        <v>86</v>
      </c>
      <c r="AM203" s="104">
        <v>0.36337962962962966</v>
      </c>
      <c r="AN203">
        <v>1</v>
      </c>
      <c r="AQ203">
        <v>1</v>
      </c>
      <c r="AU203" t="s">
        <v>116</v>
      </c>
      <c r="BZ203" s="98">
        <v>44152</v>
      </c>
      <c r="CA203" t="s">
        <v>109</v>
      </c>
      <c r="CB203" t="s">
        <v>790</v>
      </c>
      <c r="CC203" t="s">
        <v>23</v>
      </c>
      <c r="CD203" t="s">
        <v>86</v>
      </c>
      <c r="CE203" s="148">
        <v>0.67164351851851845</v>
      </c>
      <c r="CG203">
        <v>1</v>
      </c>
      <c r="CI203">
        <v>1</v>
      </c>
      <c r="CM203" t="s">
        <v>116</v>
      </c>
      <c r="DF203" s="149"/>
      <c r="DK203" s="148"/>
    </row>
    <row r="204" spans="1:115">
      <c r="A204" s="108">
        <v>202</v>
      </c>
      <c r="B204" s="98">
        <v>44152</v>
      </c>
      <c r="C204" t="s">
        <v>99</v>
      </c>
      <c r="D204" t="s">
        <v>793</v>
      </c>
      <c r="E204" t="s">
        <v>82</v>
      </c>
      <c r="F204" t="s">
        <v>85</v>
      </c>
      <c r="G204" s="148">
        <v>0.72503472222222232</v>
      </c>
      <c r="I204">
        <v>1</v>
      </c>
      <c r="K204">
        <v>1</v>
      </c>
      <c r="L204">
        <v>1</v>
      </c>
      <c r="O204" t="s">
        <v>116</v>
      </c>
      <c r="S204">
        <v>202</v>
      </c>
      <c r="T204" t="s">
        <v>244</v>
      </c>
      <c r="U204" t="s">
        <v>23</v>
      </c>
      <c r="V204" t="s">
        <v>86</v>
      </c>
      <c r="W204" s="104">
        <v>0.47417824074074072</v>
      </c>
      <c r="X204">
        <v>1</v>
      </c>
      <c r="AB204">
        <v>1</v>
      </c>
      <c r="AE204" t="s">
        <v>74</v>
      </c>
      <c r="AI204">
        <v>202</v>
      </c>
      <c r="AJ204" t="s">
        <v>286</v>
      </c>
      <c r="AK204" t="s">
        <v>23</v>
      </c>
      <c r="AL204" t="s">
        <v>86</v>
      </c>
      <c r="AM204" s="104">
        <v>0.56693287037037032</v>
      </c>
      <c r="AO204">
        <v>1</v>
      </c>
      <c r="AQ204">
        <v>1</v>
      </c>
      <c r="AU204" t="s">
        <v>74</v>
      </c>
      <c r="BZ204" s="98">
        <v>44152</v>
      </c>
      <c r="CA204" t="s">
        <v>99</v>
      </c>
      <c r="CB204" t="s">
        <v>793</v>
      </c>
      <c r="CC204" t="s">
        <v>82</v>
      </c>
      <c r="CD204" t="s">
        <v>85</v>
      </c>
      <c r="CE204" s="148">
        <v>0.72503472222222232</v>
      </c>
      <c r="CG204">
        <v>1</v>
      </c>
      <c r="CI204">
        <v>1</v>
      </c>
      <c r="CJ204">
        <v>1</v>
      </c>
      <c r="CM204" t="s">
        <v>116</v>
      </c>
      <c r="DF204" s="149"/>
      <c r="DK204" s="148"/>
    </row>
    <row r="205" spans="1:115">
      <c r="A205" s="108">
        <v>203</v>
      </c>
      <c r="B205" s="98">
        <v>44152</v>
      </c>
      <c r="C205" t="s">
        <v>879</v>
      </c>
      <c r="D205" t="s">
        <v>968</v>
      </c>
      <c r="E205" t="s">
        <v>23</v>
      </c>
      <c r="F205" t="s">
        <v>743</v>
      </c>
      <c r="G205" s="148">
        <v>0.7486342592592593</v>
      </c>
      <c r="I205">
        <v>1</v>
      </c>
      <c r="K205">
        <v>1</v>
      </c>
      <c r="O205" t="s">
        <v>116</v>
      </c>
      <c r="S205">
        <v>203</v>
      </c>
      <c r="T205" t="s">
        <v>776</v>
      </c>
      <c r="U205" t="s">
        <v>23</v>
      </c>
      <c r="V205" t="s">
        <v>86</v>
      </c>
      <c r="W205" s="104">
        <v>0.34965277777777781</v>
      </c>
      <c r="X205">
        <v>1</v>
      </c>
      <c r="AA205">
        <v>1</v>
      </c>
      <c r="AE205" t="s">
        <v>116</v>
      </c>
      <c r="AI205">
        <v>203</v>
      </c>
      <c r="AJ205" t="s">
        <v>125</v>
      </c>
      <c r="AK205" t="s">
        <v>23</v>
      </c>
      <c r="AL205" t="s">
        <v>86</v>
      </c>
      <c r="AM205" s="104">
        <v>0.66826388888888888</v>
      </c>
      <c r="AO205">
        <v>1</v>
      </c>
      <c r="AQ205">
        <v>1</v>
      </c>
      <c r="AU205" t="s">
        <v>74</v>
      </c>
      <c r="BZ205" s="98">
        <v>44152</v>
      </c>
      <c r="CA205" t="s">
        <v>879</v>
      </c>
      <c r="CB205" t="s">
        <v>968</v>
      </c>
      <c r="CC205" t="s">
        <v>23</v>
      </c>
      <c r="CD205" t="s">
        <v>743</v>
      </c>
      <c r="CE205" s="148">
        <v>0.7486342592592593</v>
      </c>
      <c r="CG205">
        <v>1</v>
      </c>
      <c r="CI205">
        <v>1</v>
      </c>
      <c r="CM205" t="s">
        <v>116</v>
      </c>
      <c r="DF205" s="149"/>
      <c r="DK205" s="148"/>
    </row>
    <row r="206" spans="1:115">
      <c r="A206" s="108">
        <v>204</v>
      </c>
      <c r="B206" s="98">
        <v>44152</v>
      </c>
      <c r="C206" t="s">
        <v>99</v>
      </c>
      <c r="D206" t="s">
        <v>454</v>
      </c>
      <c r="E206" t="s">
        <v>82</v>
      </c>
      <c r="F206" t="s">
        <v>85</v>
      </c>
      <c r="G206" s="148">
        <v>0.75141203703703707</v>
      </c>
      <c r="J206">
        <v>1</v>
      </c>
      <c r="K206">
        <v>1</v>
      </c>
      <c r="O206" t="s">
        <v>116</v>
      </c>
      <c r="S206">
        <v>204</v>
      </c>
      <c r="T206" t="s">
        <v>338</v>
      </c>
      <c r="U206" t="s">
        <v>23</v>
      </c>
      <c r="V206" t="s">
        <v>86</v>
      </c>
      <c r="W206" s="104">
        <v>0.44450231481481484</v>
      </c>
      <c r="X206">
        <v>1</v>
      </c>
      <c r="AA206">
        <v>1</v>
      </c>
      <c r="AE206" t="s">
        <v>74</v>
      </c>
      <c r="AI206">
        <v>204</v>
      </c>
      <c r="AJ206" t="s">
        <v>373</v>
      </c>
      <c r="AK206" t="s">
        <v>23</v>
      </c>
      <c r="AL206" t="s">
        <v>86</v>
      </c>
      <c r="AM206" s="104">
        <v>0.49630787037037033</v>
      </c>
      <c r="AN206">
        <v>1</v>
      </c>
      <c r="AR206">
        <v>1</v>
      </c>
      <c r="AU206" t="s">
        <v>74</v>
      </c>
      <c r="BZ206" s="98">
        <v>44152</v>
      </c>
      <c r="CA206" t="s">
        <v>99</v>
      </c>
      <c r="CB206" t="s">
        <v>454</v>
      </c>
      <c r="CC206" t="s">
        <v>82</v>
      </c>
      <c r="CD206" t="s">
        <v>85</v>
      </c>
      <c r="CE206" s="148">
        <v>0.75141203703703707</v>
      </c>
      <c r="CH206">
        <v>1</v>
      </c>
      <c r="CI206">
        <v>1</v>
      </c>
      <c r="CM206" t="s">
        <v>116</v>
      </c>
      <c r="DF206" s="149"/>
      <c r="DK206" s="148"/>
    </row>
    <row r="207" spans="1:115">
      <c r="A207" s="108">
        <v>205</v>
      </c>
      <c r="B207" s="98">
        <v>44152</v>
      </c>
      <c r="C207" t="s">
        <v>99</v>
      </c>
      <c r="D207" t="s">
        <v>1059</v>
      </c>
      <c r="E207" t="s">
        <v>82</v>
      </c>
      <c r="F207" t="s">
        <v>85</v>
      </c>
      <c r="G207" s="148">
        <v>0.77025462962962965</v>
      </c>
      <c r="J207">
        <v>1</v>
      </c>
      <c r="K207">
        <v>1</v>
      </c>
      <c r="O207" t="s">
        <v>116</v>
      </c>
      <c r="S207">
        <v>205</v>
      </c>
      <c r="T207" t="s">
        <v>207</v>
      </c>
      <c r="U207" t="s">
        <v>23</v>
      </c>
      <c r="V207" t="s">
        <v>86</v>
      </c>
      <c r="W207" s="104">
        <v>0.56263888888888891</v>
      </c>
      <c r="Y207">
        <v>1</v>
      </c>
      <c r="AB207">
        <v>1</v>
      </c>
      <c r="AE207" t="s">
        <v>74</v>
      </c>
      <c r="AI207">
        <v>205</v>
      </c>
      <c r="AJ207" t="s">
        <v>168</v>
      </c>
      <c r="AK207" t="s">
        <v>23</v>
      </c>
      <c r="AL207" t="s">
        <v>86</v>
      </c>
      <c r="AM207" s="104">
        <v>0.34796296296296297</v>
      </c>
      <c r="AN207">
        <v>1</v>
      </c>
      <c r="AR207">
        <v>1</v>
      </c>
      <c r="AU207" t="s">
        <v>74</v>
      </c>
      <c r="BZ207" s="98">
        <v>44152</v>
      </c>
      <c r="CA207" t="s">
        <v>99</v>
      </c>
      <c r="CB207" t="s">
        <v>1059</v>
      </c>
      <c r="CC207" t="s">
        <v>82</v>
      </c>
      <c r="CD207" t="s">
        <v>85</v>
      </c>
      <c r="CE207" s="148">
        <v>0.77025462962962965</v>
      </c>
      <c r="CH207">
        <v>1</v>
      </c>
      <c r="CI207">
        <v>1</v>
      </c>
      <c r="CM207" t="s">
        <v>116</v>
      </c>
      <c r="DF207" s="149"/>
      <c r="DK207" s="148"/>
    </row>
    <row r="208" spans="1:115">
      <c r="A208" s="108">
        <v>206</v>
      </c>
      <c r="B208" s="98">
        <v>44152</v>
      </c>
      <c r="C208" t="s">
        <v>744</v>
      </c>
      <c r="D208" t="s">
        <v>756</v>
      </c>
      <c r="E208" t="s">
        <v>23</v>
      </c>
      <c r="F208" t="s">
        <v>745</v>
      </c>
      <c r="G208" s="148">
        <v>0.86523148148148143</v>
      </c>
      <c r="J208">
        <v>1</v>
      </c>
      <c r="L208">
        <v>1</v>
      </c>
      <c r="O208" t="s">
        <v>116</v>
      </c>
      <c r="S208">
        <v>206</v>
      </c>
      <c r="T208" t="s">
        <v>245</v>
      </c>
      <c r="U208" t="s">
        <v>23</v>
      </c>
      <c r="V208" t="s">
        <v>86</v>
      </c>
      <c r="W208" s="104">
        <v>0.47447916666666662</v>
      </c>
      <c r="X208">
        <v>1</v>
      </c>
      <c r="AB208">
        <v>1</v>
      </c>
      <c r="AE208" t="s">
        <v>74</v>
      </c>
      <c r="AI208">
        <v>206</v>
      </c>
      <c r="AJ208" t="s">
        <v>853</v>
      </c>
      <c r="AK208" t="s">
        <v>82</v>
      </c>
      <c r="AL208" t="s">
        <v>85</v>
      </c>
      <c r="AM208" s="104">
        <v>0.77589120370370368</v>
      </c>
      <c r="AP208">
        <v>1</v>
      </c>
      <c r="AQ208">
        <v>1</v>
      </c>
      <c r="AU208" t="s">
        <v>74</v>
      </c>
      <c r="BZ208" s="98">
        <v>44152</v>
      </c>
      <c r="CA208" t="s">
        <v>744</v>
      </c>
      <c r="CB208" t="s">
        <v>756</v>
      </c>
      <c r="CC208" t="s">
        <v>23</v>
      </c>
      <c r="CD208" t="s">
        <v>745</v>
      </c>
      <c r="CE208" s="148">
        <v>0.86523148148148143</v>
      </c>
      <c r="CH208">
        <v>1</v>
      </c>
      <c r="CJ208">
        <v>1</v>
      </c>
      <c r="CM208" t="s">
        <v>116</v>
      </c>
      <c r="DF208" s="149"/>
      <c r="DK208" s="148"/>
    </row>
    <row r="209" spans="1:115">
      <c r="A209" s="108">
        <v>207</v>
      </c>
      <c r="B209" s="98">
        <v>44152</v>
      </c>
      <c r="C209" t="s">
        <v>876</v>
      </c>
      <c r="D209" t="s">
        <v>755</v>
      </c>
      <c r="E209" t="s">
        <v>23</v>
      </c>
      <c r="F209" t="s">
        <v>745</v>
      </c>
      <c r="G209" s="148">
        <v>0.86634259259259261</v>
      </c>
      <c r="J209">
        <v>1</v>
      </c>
      <c r="M209">
        <v>1</v>
      </c>
      <c r="O209" t="s">
        <v>116</v>
      </c>
      <c r="S209">
        <v>207</v>
      </c>
      <c r="T209" t="s">
        <v>782</v>
      </c>
      <c r="U209" t="s">
        <v>23</v>
      </c>
      <c r="V209" t="s">
        <v>86</v>
      </c>
      <c r="W209" s="104">
        <v>0.50339120370370372</v>
      </c>
      <c r="Y209">
        <v>1</v>
      </c>
      <c r="AB209">
        <v>1</v>
      </c>
      <c r="AE209" t="s">
        <v>116</v>
      </c>
      <c r="AI209">
        <v>207</v>
      </c>
      <c r="AJ209" t="s">
        <v>1211</v>
      </c>
      <c r="AM209" s="104">
        <v>0.65159722222222227</v>
      </c>
      <c r="AO209">
        <v>1</v>
      </c>
      <c r="AQ209">
        <v>1</v>
      </c>
      <c r="AU209" t="s">
        <v>1</v>
      </c>
      <c r="BZ209" s="98">
        <v>44152</v>
      </c>
      <c r="CA209" t="s">
        <v>876</v>
      </c>
      <c r="CB209" t="s">
        <v>755</v>
      </c>
      <c r="CC209" t="s">
        <v>23</v>
      </c>
      <c r="CD209" t="s">
        <v>745</v>
      </c>
      <c r="CE209" s="148">
        <v>0.86634259259259261</v>
      </c>
      <c r="CH209">
        <v>1</v>
      </c>
      <c r="CK209">
        <v>1</v>
      </c>
      <c r="CM209" t="s">
        <v>116</v>
      </c>
      <c r="DF209" s="149"/>
      <c r="DK209" s="148"/>
    </row>
    <row r="210" spans="1:115">
      <c r="A210" s="108">
        <v>208</v>
      </c>
      <c r="B210" s="98">
        <v>44152</v>
      </c>
      <c r="C210" t="s">
        <v>876</v>
      </c>
      <c r="D210" t="s">
        <v>754</v>
      </c>
      <c r="E210" t="s">
        <v>23</v>
      </c>
      <c r="F210" t="s">
        <v>745</v>
      </c>
      <c r="G210" s="148">
        <v>0.86660879629629628</v>
      </c>
      <c r="J210">
        <v>1</v>
      </c>
      <c r="M210">
        <v>1</v>
      </c>
      <c r="O210" t="s">
        <v>116</v>
      </c>
      <c r="S210">
        <v>208</v>
      </c>
      <c r="T210" t="s">
        <v>661</v>
      </c>
      <c r="U210" t="s">
        <v>23</v>
      </c>
      <c r="V210" t="s">
        <v>86</v>
      </c>
      <c r="W210" s="104">
        <v>0.50483796296296302</v>
      </c>
      <c r="Y210">
        <v>1</v>
      </c>
      <c r="AA210">
        <v>1</v>
      </c>
      <c r="AB210">
        <v>1</v>
      </c>
      <c r="AE210" t="s">
        <v>74</v>
      </c>
      <c r="AI210">
        <v>208</v>
      </c>
      <c r="AJ210" t="s">
        <v>342</v>
      </c>
      <c r="AK210" t="s">
        <v>23</v>
      </c>
      <c r="AL210" t="s">
        <v>86</v>
      </c>
      <c r="AM210" s="104">
        <v>0.74450231481481488</v>
      </c>
      <c r="AO210">
        <v>1</v>
      </c>
      <c r="AQ210">
        <v>1</v>
      </c>
      <c r="AU210" t="s">
        <v>74</v>
      </c>
      <c r="BZ210" s="98">
        <v>44152</v>
      </c>
      <c r="CA210" t="s">
        <v>876</v>
      </c>
      <c r="CB210" t="s">
        <v>754</v>
      </c>
      <c r="CC210" t="s">
        <v>23</v>
      </c>
      <c r="CD210" t="s">
        <v>745</v>
      </c>
      <c r="CE210" s="148">
        <v>0.86660879629629628</v>
      </c>
      <c r="CH210">
        <v>1</v>
      </c>
      <c r="CK210">
        <v>1</v>
      </c>
      <c r="CM210" t="s">
        <v>116</v>
      </c>
      <c r="DF210" s="149"/>
      <c r="DK210" s="148"/>
    </row>
    <row r="211" spans="1:115">
      <c r="A211" s="108">
        <v>209</v>
      </c>
      <c r="B211" s="98">
        <v>44152</v>
      </c>
      <c r="C211" t="s">
        <v>744</v>
      </c>
      <c r="D211" t="s">
        <v>916</v>
      </c>
      <c r="E211" t="s">
        <v>23</v>
      </c>
      <c r="F211" t="s">
        <v>745</v>
      </c>
      <c r="G211" s="148">
        <v>0.86726851851851849</v>
      </c>
      <c r="J211">
        <v>1</v>
      </c>
      <c r="K211">
        <v>1</v>
      </c>
      <c r="O211" t="s">
        <v>116</v>
      </c>
      <c r="S211">
        <v>209</v>
      </c>
      <c r="T211" t="s">
        <v>403</v>
      </c>
      <c r="U211" t="s">
        <v>23</v>
      </c>
      <c r="V211" t="s">
        <v>86</v>
      </c>
      <c r="W211" s="104">
        <v>0.41563657407407412</v>
      </c>
      <c r="X211">
        <v>1</v>
      </c>
      <c r="AA211">
        <v>1</v>
      </c>
      <c r="AE211" t="s">
        <v>74</v>
      </c>
      <c r="AI211">
        <v>209</v>
      </c>
      <c r="AJ211" t="s">
        <v>799</v>
      </c>
      <c r="AK211" t="s">
        <v>23</v>
      </c>
      <c r="AL211" t="s">
        <v>741</v>
      </c>
      <c r="AM211" s="104">
        <v>0.5177546296296297</v>
      </c>
      <c r="AO211">
        <v>1</v>
      </c>
      <c r="AQ211">
        <v>1</v>
      </c>
      <c r="AR211">
        <v>1</v>
      </c>
      <c r="AU211" t="s">
        <v>116</v>
      </c>
      <c r="BZ211" s="98">
        <v>44152</v>
      </c>
      <c r="CA211" t="s">
        <v>744</v>
      </c>
      <c r="CB211" t="s">
        <v>916</v>
      </c>
      <c r="CC211" t="s">
        <v>23</v>
      </c>
      <c r="CD211" t="s">
        <v>745</v>
      </c>
      <c r="CE211" s="148">
        <v>0.86726851851851849</v>
      </c>
      <c r="CH211">
        <v>1</v>
      </c>
      <c r="CI211">
        <v>1</v>
      </c>
      <c r="CM211" t="s">
        <v>116</v>
      </c>
      <c r="DF211" s="149"/>
      <c r="DK211" s="148"/>
    </row>
    <row r="212" spans="1:115">
      <c r="A212" s="108">
        <v>210</v>
      </c>
      <c r="B212" s="98">
        <v>44153</v>
      </c>
      <c r="C212" t="s">
        <v>99</v>
      </c>
      <c r="D212" t="s">
        <v>210</v>
      </c>
      <c r="E212" t="s">
        <v>82</v>
      </c>
      <c r="F212" t="s">
        <v>85</v>
      </c>
      <c r="G212" s="148">
        <v>0.54637731481481489</v>
      </c>
      <c r="I212">
        <v>1</v>
      </c>
      <c r="K212">
        <v>1</v>
      </c>
      <c r="O212" t="s">
        <v>116</v>
      </c>
      <c r="S212">
        <v>210</v>
      </c>
      <c r="T212" t="s">
        <v>180</v>
      </c>
      <c r="U212" t="s">
        <v>23</v>
      </c>
      <c r="V212" t="s">
        <v>86</v>
      </c>
      <c r="W212" s="104">
        <v>0.44881944444444444</v>
      </c>
      <c r="X212">
        <v>1</v>
      </c>
      <c r="AB212">
        <v>1</v>
      </c>
      <c r="AE212" t="s">
        <v>74</v>
      </c>
      <c r="AI212">
        <v>210</v>
      </c>
      <c r="AJ212" t="s">
        <v>482</v>
      </c>
      <c r="AK212" t="s">
        <v>21</v>
      </c>
      <c r="AL212" t="s">
        <v>115</v>
      </c>
      <c r="AM212" s="104">
        <v>0.34231481481481479</v>
      </c>
      <c r="AN212">
        <v>1</v>
      </c>
      <c r="AR212">
        <v>1</v>
      </c>
      <c r="AU212" t="s">
        <v>116</v>
      </c>
      <c r="BZ212" s="98">
        <v>44153</v>
      </c>
      <c r="CA212" t="s">
        <v>99</v>
      </c>
      <c r="CB212" t="s">
        <v>210</v>
      </c>
      <c r="CC212" t="s">
        <v>82</v>
      </c>
      <c r="CD212" t="s">
        <v>85</v>
      </c>
      <c r="CE212" s="148">
        <v>0.54637731481481489</v>
      </c>
      <c r="CG212">
        <v>1</v>
      </c>
      <c r="CI212">
        <v>1</v>
      </c>
      <c r="CM212" t="s">
        <v>116</v>
      </c>
      <c r="DF212" s="149"/>
      <c r="DK212" s="148"/>
    </row>
    <row r="213" spans="1:115">
      <c r="A213" s="108">
        <v>211</v>
      </c>
      <c r="B213" s="98">
        <v>44153</v>
      </c>
      <c r="C213" t="s">
        <v>107</v>
      </c>
      <c r="D213" t="s">
        <v>223</v>
      </c>
      <c r="E213" t="s">
        <v>23</v>
      </c>
      <c r="F213" t="s">
        <v>86</v>
      </c>
      <c r="G213" s="148">
        <v>0.54699074074074072</v>
      </c>
      <c r="I213">
        <v>1</v>
      </c>
      <c r="K213">
        <v>1</v>
      </c>
      <c r="L213">
        <v>1</v>
      </c>
      <c r="O213" t="s">
        <v>116</v>
      </c>
      <c r="S213">
        <v>211</v>
      </c>
      <c r="T213" t="s">
        <v>562</v>
      </c>
      <c r="U213" t="s">
        <v>21</v>
      </c>
      <c r="V213" t="s">
        <v>115</v>
      </c>
      <c r="W213" s="104">
        <v>0.61746527777777771</v>
      </c>
      <c r="Y213">
        <v>1</v>
      </c>
      <c r="AB213">
        <v>1</v>
      </c>
      <c r="AE213" t="s">
        <v>74</v>
      </c>
      <c r="AI213">
        <v>211</v>
      </c>
      <c r="AJ213" t="s">
        <v>451</v>
      </c>
      <c r="AK213" t="s">
        <v>21</v>
      </c>
      <c r="AL213" t="s">
        <v>115</v>
      </c>
      <c r="AM213" s="104">
        <v>0.38584490740740746</v>
      </c>
      <c r="AN213">
        <v>1</v>
      </c>
      <c r="AR213">
        <v>1</v>
      </c>
      <c r="AU213" t="s">
        <v>116</v>
      </c>
      <c r="BZ213" s="98">
        <v>44153</v>
      </c>
      <c r="CA213" t="s">
        <v>107</v>
      </c>
      <c r="CB213" t="s">
        <v>223</v>
      </c>
      <c r="CC213" t="s">
        <v>23</v>
      </c>
      <c r="CD213" t="s">
        <v>86</v>
      </c>
      <c r="CE213" s="148">
        <v>0.54699074074074072</v>
      </c>
      <c r="CG213">
        <v>1</v>
      </c>
      <c r="CI213">
        <v>1</v>
      </c>
      <c r="CJ213">
        <v>1</v>
      </c>
      <c r="CM213" t="s">
        <v>116</v>
      </c>
      <c r="DF213" s="149"/>
      <c r="DK213" s="148"/>
    </row>
    <row r="214" spans="1:115">
      <c r="A214" s="108">
        <v>212</v>
      </c>
      <c r="B214" s="98">
        <v>44153</v>
      </c>
      <c r="C214" t="s">
        <v>107</v>
      </c>
      <c r="D214" t="s">
        <v>238</v>
      </c>
      <c r="E214" t="s">
        <v>23</v>
      </c>
      <c r="F214" t="s">
        <v>86</v>
      </c>
      <c r="G214" s="148">
        <v>0.56283564814814813</v>
      </c>
      <c r="I214">
        <v>1</v>
      </c>
      <c r="K214">
        <v>1</v>
      </c>
      <c r="O214" t="s">
        <v>116</v>
      </c>
      <c r="S214">
        <v>212</v>
      </c>
      <c r="T214" t="s">
        <v>491</v>
      </c>
      <c r="W214" s="104">
        <v>0.59163194444444445</v>
      </c>
      <c r="Y214">
        <v>1</v>
      </c>
      <c r="AB214">
        <v>1</v>
      </c>
      <c r="AE214" t="s">
        <v>1</v>
      </c>
      <c r="AI214">
        <v>212</v>
      </c>
      <c r="AJ214" t="s">
        <v>457</v>
      </c>
      <c r="AK214" t="s">
        <v>21</v>
      </c>
      <c r="AL214" t="s">
        <v>115</v>
      </c>
      <c r="AM214" s="104">
        <v>0.84334490740740742</v>
      </c>
      <c r="AP214">
        <v>1</v>
      </c>
      <c r="AQ214">
        <v>1</v>
      </c>
      <c r="AU214" t="s">
        <v>74</v>
      </c>
      <c r="BZ214" s="98">
        <v>44153</v>
      </c>
      <c r="CA214" t="s">
        <v>107</v>
      </c>
      <c r="CB214" t="s">
        <v>238</v>
      </c>
      <c r="CC214" t="s">
        <v>23</v>
      </c>
      <c r="CD214" t="s">
        <v>86</v>
      </c>
      <c r="CE214" s="148">
        <v>0.56283564814814813</v>
      </c>
      <c r="CG214">
        <v>1</v>
      </c>
      <c r="CI214">
        <v>1</v>
      </c>
      <c r="CM214" t="s">
        <v>116</v>
      </c>
      <c r="DF214" s="149"/>
      <c r="DK214" s="148"/>
    </row>
    <row r="215" spans="1:115">
      <c r="A215" s="108">
        <v>213</v>
      </c>
      <c r="B215" s="98">
        <v>44153</v>
      </c>
      <c r="C215" t="s">
        <v>107</v>
      </c>
      <c r="D215" t="s">
        <v>232</v>
      </c>
      <c r="E215" t="s">
        <v>23</v>
      </c>
      <c r="F215" t="s">
        <v>86</v>
      </c>
      <c r="G215" s="148">
        <v>0.61611111111111116</v>
      </c>
      <c r="I215">
        <v>1</v>
      </c>
      <c r="K215">
        <v>1</v>
      </c>
      <c r="O215" t="s">
        <v>116</v>
      </c>
      <c r="S215">
        <v>213</v>
      </c>
      <c r="T215" t="s">
        <v>327</v>
      </c>
      <c r="W215" s="104">
        <v>0.41490740740740745</v>
      </c>
      <c r="X215">
        <v>1</v>
      </c>
      <c r="AA215">
        <v>1</v>
      </c>
      <c r="AE215" t="s">
        <v>1</v>
      </c>
      <c r="AI215">
        <v>213</v>
      </c>
      <c r="AJ215" t="s">
        <v>427</v>
      </c>
      <c r="AK215" t="s">
        <v>23</v>
      </c>
      <c r="AL215" t="s">
        <v>86</v>
      </c>
      <c r="AM215" s="104">
        <v>0.40570601851851856</v>
      </c>
      <c r="AN215">
        <v>1</v>
      </c>
      <c r="AQ215">
        <v>1</v>
      </c>
      <c r="AU215" t="s">
        <v>74</v>
      </c>
      <c r="BZ215" s="98">
        <v>44153</v>
      </c>
      <c r="CA215" t="s">
        <v>107</v>
      </c>
      <c r="CB215" t="s">
        <v>232</v>
      </c>
      <c r="CC215" t="s">
        <v>23</v>
      </c>
      <c r="CD215" t="s">
        <v>86</v>
      </c>
      <c r="CE215" s="148">
        <v>0.61611111111111116</v>
      </c>
      <c r="CG215">
        <v>1</v>
      </c>
      <c r="CI215">
        <v>1</v>
      </c>
      <c r="CM215" t="s">
        <v>116</v>
      </c>
      <c r="DF215" s="149"/>
      <c r="DK215" s="148"/>
    </row>
    <row r="216" spans="1:115">
      <c r="A216" s="108">
        <v>214</v>
      </c>
      <c r="B216" s="98">
        <v>44153</v>
      </c>
      <c r="C216" t="s">
        <v>109</v>
      </c>
      <c r="D216" t="s">
        <v>773</v>
      </c>
      <c r="E216" t="s">
        <v>23</v>
      </c>
      <c r="F216" t="s">
        <v>86</v>
      </c>
      <c r="G216" s="148">
        <v>0.8565625</v>
      </c>
      <c r="J216">
        <v>1</v>
      </c>
      <c r="M216">
        <v>1</v>
      </c>
      <c r="O216" t="s">
        <v>116</v>
      </c>
      <c r="S216">
        <v>214</v>
      </c>
      <c r="T216" t="s">
        <v>317</v>
      </c>
      <c r="U216" t="s">
        <v>23</v>
      </c>
      <c r="V216" t="s">
        <v>86</v>
      </c>
      <c r="W216" s="104">
        <v>0.77310185185185187</v>
      </c>
      <c r="Z216">
        <v>1</v>
      </c>
      <c r="AB216">
        <v>1</v>
      </c>
      <c r="AE216" t="s">
        <v>74</v>
      </c>
      <c r="AI216">
        <v>214</v>
      </c>
      <c r="AJ216" t="s">
        <v>424</v>
      </c>
      <c r="AK216" t="s">
        <v>23</v>
      </c>
      <c r="AL216" t="s">
        <v>86</v>
      </c>
      <c r="AM216" s="104">
        <v>0.59431712962962957</v>
      </c>
      <c r="AO216">
        <v>1</v>
      </c>
      <c r="AQ216">
        <v>1</v>
      </c>
      <c r="AU216" t="s">
        <v>74</v>
      </c>
      <c r="BZ216" s="98">
        <v>44153</v>
      </c>
      <c r="CA216" t="s">
        <v>109</v>
      </c>
      <c r="CB216" t="s">
        <v>773</v>
      </c>
      <c r="CC216" t="s">
        <v>23</v>
      </c>
      <c r="CD216" t="s">
        <v>86</v>
      </c>
      <c r="CE216" s="148">
        <v>0.8565625</v>
      </c>
      <c r="CH216">
        <v>1</v>
      </c>
      <c r="CK216">
        <v>1</v>
      </c>
      <c r="CM216" t="s">
        <v>116</v>
      </c>
      <c r="DF216" s="149"/>
      <c r="DK216" s="148"/>
    </row>
    <row r="217" spans="1:115">
      <c r="A217" s="108">
        <v>215</v>
      </c>
      <c r="B217" s="98">
        <v>44154</v>
      </c>
      <c r="C217" t="s">
        <v>107</v>
      </c>
      <c r="D217" t="s">
        <v>223</v>
      </c>
      <c r="E217" t="s">
        <v>23</v>
      </c>
      <c r="F217" t="s">
        <v>86</v>
      </c>
      <c r="G217" s="148">
        <v>0.54629629629629628</v>
      </c>
      <c r="I217">
        <v>1</v>
      </c>
      <c r="K217">
        <v>1</v>
      </c>
      <c r="L217">
        <v>1</v>
      </c>
      <c r="O217" t="s">
        <v>116</v>
      </c>
      <c r="S217">
        <v>215</v>
      </c>
      <c r="T217" t="s">
        <v>138</v>
      </c>
      <c r="U217" t="s">
        <v>23</v>
      </c>
      <c r="V217" t="s">
        <v>86</v>
      </c>
      <c r="W217" s="104">
        <v>0.43968750000000001</v>
      </c>
      <c r="X217">
        <v>1</v>
      </c>
      <c r="AA217">
        <v>1</v>
      </c>
      <c r="AE217" t="s">
        <v>74</v>
      </c>
      <c r="AI217">
        <v>215</v>
      </c>
      <c r="AJ217" t="s">
        <v>244</v>
      </c>
      <c r="AK217" t="s">
        <v>23</v>
      </c>
      <c r="AL217" t="s">
        <v>86</v>
      </c>
      <c r="AM217" s="104">
        <v>0.47417824074074072</v>
      </c>
      <c r="AN217">
        <v>1</v>
      </c>
      <c r="AR217">
        <v>1</v>
      </c>
      <c r="AU217" t="s">
        <v>74</v>
      </c>
      <c r="BZ217" s="98">
        <v>44154</v>
      </c>
      <c r="CA217" t="s">
        <v>107</v>
      </c>
      <c r="CB217" t="s">
        <v>223</v>
      </c>
      <c r="CC217" t="s">
        <v>23</v>
      </c>
      <c r="CD217" t="s">
        <v>86</v>
      </c>
      <c r="CE217" s="148">
        <v>0.54629629629629628</v>
      </c>
      <c r="CG217">
        <v>1</v>
      </c>
      <c r="CI217">
        <v>1</v>
      </c>
      <c r="CJ217">
        <v>1</v>
      </c>
      <c r="CM217" t="s">
        <v>116</v>
      </c>
      <c r="DF217" s="149"/>
      <c r="DK217" s="148"/>
    </row>
    <row r="218" spans="1:115">
      <c r="A218" s="108">
        <v>216</v>
      </c>
      <c r="B218" s="98">
        <v>44154</v>
      </c>
      <c r="C218" t="s">
        <v>108</v>
      </c>
      <c r="D218" t="s">
        <v>1120</v>
      </c>
      <c r="E218" t="s">
        <v>23</v>
      </c>
      <c r="F218" t="s">
        <v>86</v>
      </c>
      <c r="G218" s="148">
        <v>0.73934027777777767</v>
      </c>
      <c r="I218">
        <v>1</v>
      </c>
      <c r="K218">
        <v>1</v>
      </c>
      <c r="O218" t="s">
        <v>116</v>
      </c>
      <c r="S218">
        <v>216</v>
      </c>
      <c r="T218" t="s">
        <v>138</v>
      </c>
      <c r="U218" t="s">
        <v>23</v>
      </c>
      <c r="V218" t="s">
        <v>86</v>
      </c>
      <c r="W218" s="104">
        <v>0.78591435185185177</v>
      </c>
      <c r="Z218">
        <v>1</v>
      </c>
      <c r="AA218">
        <v>1</v>
      </c>
      <c r="AB218">
        <v>1</v>
      </c>
      <c r="AC218">
        <v>1</v>
      </c>
      <c r="AE218" t="s">
        <v>74</v>
      </c>
      <c r="AI218">
        <v>216</v>
      </c>
      <c r="AJ218" t="s">
        <v>776</v>
      </c>
      <c r="AK218" t="s">
        <v>23</v>
      </c>
      <c r="AL218" t="s">
        <v>86</v>
      </c>
      <c r="AM218" s="104">
        <v>0.34965277777777781</v>
      </c>
      <c r="AN218">
        <v>1</v>
      </c>
      <c r="AQ218">
        <v>1</v>
      </c>
      <c r="AU218" t="s">
        <v>116</v>
      </c>
      <c r="BZ218" s="98">
        <v>44154</v>
      </c>
      <c r="CA218" t="s">
        <v>108</v>
      </c>
      <c r="CB218" t="s">
        <v>1120</v>
      </c>
      <c r="CC218" t="s">
        <v>23</v>
      </c>
      <c r="CD218" t="s">
        <v>86</v>
      </c>
      <c r="CE218" s="148">
        <v>0.73934027777777767</v>
      </c>
      <c r="CG218">
        <v>1</v>
      </c>
      <c r="CI218">
        <v>1</v>
      </c>
      <c r="CM218" t="s">
        <v>116</v>
      </c>
      <c r="DF218" s="149"/>
      <c r="DK218" s="148"/>
    </row>
    <row r="219" spans="1:115">
      <c r="A219" s="108">
        <v>217</v>
      </c>
      <c r="B219" s="98">
        <v>44154</v>
      </c>
      <c r="C219" t="s">
        <v>99</v>
      </c>
      <c r="D219" t="s">
        <v>1059</v>
      </c>
      <c r="E219" t="s">
        <v>82</v>
      </c>
      <c r="F219" t="s">
        <v>85</v>
      </c>
      <c r="G219" s="148">
        <v>0.74440972222222224</v>
      </c>
      <c r="I219">
        <v>1</v>
      </c>
      <c r="L219">
        <v>1</v>
      </c>
      <c r="O219" t="s">
        <v>116</v>
      </c>
      <c r="S219">
        <v>217</v>
      </c>
      <c r="T219" t="s">
        <v>158</v>
      </c>
      <c r="U219" t="s">
        <v>23</v>
      </c>
      <c r="V219" t="s">
        <v>86</v>
      </c>
      <c r="W219" s="104">
        <v>0.1345486111111111</v>
      </c>
      <c r="X219">
        <v>1</v>
      </c>
      <c r="AA219">
        <v>1</v>
      </c>
      <c r="AE219" t="s">
        <v>74</v>
      </c>
      <c r="AI219">
        <v>217</v>
      </c>
      <c r="AJ219" t="s">
        <v>338</v>
      </c>
      <c r="AK219" t="s">
        <v>23</v>
      </c>
      <c r="AL219" t="s">
        <v>86</v>
      </c>
      <c r="AM219" s="104">
        <v>0.44450231481481484</v>
      </c>
      <c r="AN219">
        <v>1</v>
      </c>
      <c r="AQ219">
        <v>1</v>
      </c>
      <c r="AU219" t="s">
        <v>74</v>
      </c>
      <c r="BZ219" s="98">
        <v>44154</v>
      </c>
      <c r="CA219" t="s">
        <v>99</v>
      </c>
      <c r="CB219" t="s">
        <v>1059</v>
      </c>
      <c r="CC219" t="s">
        <v>82</v>
      </c>
      <c r="CD219" t="s">
        <v>85</v>
      </c>
      <c r="CE219" s="148">
        <v>0.74440972222222224</v>
      </c>
      <c r="CG219">
        <v>1</v>
      </c>
      <c r="CJ219">
        <v>1</v>
      </c>
      <c r="CM219" t="s">
        <v>116</v>
      </c>
      <c r="DF219" s="149"/>
      <c r="DK219" s="148"/>
    </row>
    <row r="220" spans="1:115">
      <c r="A220" s="108">
        <v>218</v>
      </c>
      <c r="B220" s="98">
        <v>44154</v>
      </c>
      <c r="C220" t="s">
        <v>744</v>
      </c>
      <c r="D220" t="s">
        <v>756</v>
      </c>
      <c r="E220" t="s">
        <v>23</v>
      </c>
      <c r="F220" t="s">
        <v>745</v>
      </c>
      <c r="G220" s="148">
        <v>0.77634259259259253</v>
      </c>
      <c r="J220">
        <v>1</v>
      </c>
      <c r="L220">
        <v>1</v>
      </c>
      <c r="O220" t="s">
        <v>116</v>
      </c>
      <c r="S220">
        <v>218</v>
      </c>
      <c r="T220" t="s">
        <v>835</v>
      </c>
      <c r="U220" t="s">
        <v>82</v>
      </c>
      <c r="V220" t="s">
        <v>85</v>
      </c>
      <c r="W220" s="104">
        <v>0.75072916666666656</v>
      </c>
      <c r="Z220">
        <v>1</v>
      </c>
      <c r="AC220">
        <v>1</v>
      </c>
      <c r="AE220" t="s">
        <v>74</v>
      </c>
      <c r="AI220">
        <v>218</v>
      </c>
      <c r="AJ220" t="s">
        <v>207</v>
      </c>
      <c r="AK220" t="s">
        <v>23</v>
      </c>
      <c r="AL220" t="s">
        <v>86</v>
      </c>
      <c r="AM220" s="104">
        <v>0.56263888888888891</v>
      </c>
      <c r="AO220">
        <v>1</v>
      </c>
      <c r="AR220">
        <v>1</v>
      </c>
      <c r="AU220" t="s">
        <v>74</v>
      </c>
      <c r="BZ220" s="98">
        <v>44154</v>
      </c>
      <c r="CA220" t="s">
        <v>744</v>
      </c>
      <c r="CB220" t="s">
        <v>756</v>
      </c>
      <c r="CC220" t="s">
        <v>23</v>
      </c>
      <c r="CD220" t="s">
        <v>745</v>
      </c>
      <c r="CE220" s="148">
        <v>0.77634259259259253</v>
      </c>
      <c r="CH220">
        <v>1</v>
      </c>
      <c r="CJ220">
        <v>1</v>
      </c>
      <c r="CM220" t="s">
        <v>116</v>
      </c>
      <c r="DF220" s="149"/>
      <c r="DK220" s="148"/>
    </row>
    <row r="221" spans="1:115">
      <c r="A221" s="108">
        <v>219</v>
      </c>
      <c r="B221" s="98">
        <v>44155</v>
      </c>
      <c r="C221" t="s">
        <v>107</v>
      </c>
      <c r="D221" t="s">
        <v>238</v>
      </c>
      <c r="E221" t="s">
        <v>23</v>
      </c>
      <c r="F221" t="s">
        <v>86</v>
      </c>
      <c r="G221" s="148">
        <v>0.40707175925925926</v>
      </c>
      <c r="H221">
        <v>1</v>
      </c>
      <c r="K221">
        <v>1</v>
      </c>
      <c r="O221" t="s">
        <v>116</v>
      </c>
      <c r="S221">
        <v>219</v>
      </c>
      <c r="T221" t="s">
        <v>955</v>
      </c>
      <c r="U221" t="s">
        <v>82</v>
      </c>
      <c r="V221" t="s">
        <v>85</v>
      </c>
      <c r="W221" s="104">
        <v>0.76067129629629626</v>
      </c>
      <c r="Z221">
        <v>1</v>
      </c>
      <c r="AA221">
        <v>1</v>
      </c>
      <c r="AB221">
        <v>1</v>
      </c>
      <c r="AE221" t="s">
        <v>116</v>
      </c>
      <c r="AI221">
        <v>219</v>
      </c>
      <c r="AJ221" t="s">
        <v>245</v>
      </c>
      <c r="AK221" t="s">
        <v>23</v>
      </c>
      <c r="AL221" t="s">
        <v>86</v>
      </c>
      <c r="AM221" s="104">
        <v>0.47447916666666662</v>
      </c>
      <c r="AN221">
        <v>1</v>
      </c>
      <c r="AR221">
        <v>1</v>
      </c>
      <c r="AU221" t="s">
        <v>74</v>
      </c>
      <c r="BZ221" s="98">
        <v>44155</v>
      </c>
      <c r="CA221" t="s">
        <v>107</v>
      </c>
      <c r="CB221" t="s">
        <v>238</v>
      </c>
      <c r="CC221" t="s">
        <v>23</v>
      </c>
      <c r="CD221" t="s">
        <v>86</v>
      </c>
      <c r="CE221" s="148">
        <v>0.40707175925925926</v>
      </c>
      <c r="CF221">
        <v>1</v>
      </c>
      <c r="CI221">
        <v>1</v>
      </c>
      <c r="CM221" t="s">
        <v>116</v>
      </c>
      <c r="DF221" s="149"/>
      <c r="DK221" s="148"/>
    </row>
    <row r="222" spans="1:115">
      <c r="A222" s="108">
        <v>220</v>
      </c>
      <c r="B222" s="98">
        <v>44155</v>
      </c>
      <c r="D222" t="s">
        <v>1125</v>
      </c>
      <c r="G222" s="148">
        <v>0.43009259259259264</v>
      </c>
      <c r="H222">
        <v>1</v>
      </c>
      <c r="L222">
        <v>1</v>
      </c>
      <c r="O222" t="s">
        <v>1</v>
      </c>
      <c r="S222">
        <v>220</v>
      </c>
      <c r="T222" t="s">
        <v>732</v>
      </c>
      <c r="U222" t="s">
        <v>21</v>
      </c>
      <c r="V222" t="s">
        <v>115</v>
      </c>
      <c r="W222" s="104">
        <v>0.33849537037037036</v>
      </c>
      <c r="X222">
        <v>1</v>
      </c>
      <c r="AA222">
        <v>1</v>
      </c>
      <c r="AE222" t="s">
        <v>116</v>
      </c>
      <c r="AI222">
        <v>220</v>
      </c>
      <c r="AJ222" t="s">
        <v>782</v>
      </c>
      <c r="AK222" t="s">
        <v>23</v>
      </c>
      <c r="AL222" t="s">
        <v>86</v>
      </c>
      <c r="AM222" s="104">
        <v>0.50339120370370372</v>
      </c>
      <c r="AO222">
        <v>1</v>
      </c>
      <c r="AR222">
        <v>1</v>
      </c>
      <c r="AU222" t="s">
        <v>116</v>
      </c>
      <c r="BZ222" s="98">
        <v>44155</v>
      </c>
      <c r="CB222" t="s">
        <v>1125</v>
      </c>
      <c r="CE222" s="148">
        <v>0.43009259259259264</v>
      </c>
      <c r="CF222">
        <v>1</v>
      </c>
      <c r="CJ222">
        <v>1</v>
      </c>
      <c r="CM222" t="s">
        <v>1</v>
      </c>
      <c r="DF222" s="149"/>
      <c r="DK222" s="148"/>
    </row>
    <row r="223" spans="1:115">
      <c r="A223" s="108">
        <v>221</v>
      </c>
      <c r="B223" s="98">
        <v>44155</v>
      </c>
      <c r="C223" t="s">
        <v>107</v>
      </c>
      <c r="D223" t="s">
        <v>238</v>
      </c>
      <c r="E223" t="s">
        <v>23</v>
      </c>
      <c r="F223" t="s">
        <v>86</v>
      </c>
      <c r="G223" s="148">
        <v>0.46932870370370372</v>
      </c>
      <c r="H223">
        <v>1</v>
      </c>
      <c r="K223">
        <v>1</v>
      </c>
      <c r="O223" t="s">
        <v>74</v>
      </c>
      <c r="S223">
        <v>221</v>
      </c>
      <c r="T223" t="s">
        <v>479</v>
      </c>
      <c r="U223" t="s">
        <v>21</v>
      </c>
      <c r="V223" t="s">
        <v>115</v>
      </c>
      <c r="W223" s="104">
        <v>0.84516203703703707</v>
      </c>
      <c r="Z223">
        <v>1</v>
      </c>
      <c r="AB223">
        <v>1</v>
      </c>
      <c r="AE223" t="s">
        <v>74</v>
      </c>
      <c r="AI223">
        <v>221</v>
      </c>
      <c r="AJ223" t="s">
        <v>661</v>
      </c>
      <c r="AK223" t="s">
        <v>23</v>
      </c>
      <c r="AL223" t="s">
        <v>86</v>
      </c>
      <c r="AM223" s="104">
        <v>0.50483796296296302</v>
      </c>
      <c r="AO223">
        <v>1</v>
      </c>
      <c r="AQ223">
        <v>1</v>
      </c>
      <c r="AR223">
        <v>1</v>
      </c>
      <c r="AU223" t="s">
        <v>74</v>
      </c>
      <c r="BZ223" s="98">
        <v>44155</v>
      </c>
      <c r="CA223" t="s">
        <v>107</v>
      </c>
      <c r="CB223" t="s">
        <v>238</v>
      </c>
      <c r="CC223" t="s">
        <v>23</v>
      </c>
      <c r="CD223" t="s">
        <v>86</v>
      </c>
      <c r="CE223" s="148">
        <v>0.46932870370370372</v>
      </c>
      <c r="CF223">
        <v>1</v>
      </c>
      <c r="CI223">
        <v>1</v>
      </c>
      <c r="CM223" t="s">
        <v>74</v>
      </c>
      <c r="DF223" s="149"/>
      <c r="DK223" s="148"/>
    </row>
    <row r="224" spans="1:115">
      <c r="A224" s="108">
        <v>222</v>
      </c>
      <c r="B224" s="98">
        <v>44155</v>
      </c>
      <c r="C224" t="s">
        <v>107</v>
      </c>
      <c r="D224" t="s">
        <v>264</v>
      </c>
      <c r="E224" t="s">
        <v>23</v>
      </c>
      <c r="F224" t="s">
        <v>86</v>
      </c>
      <c r="G224" s="148">
        <v>0.66184027777777776</v>
      </c>
      <c r="I224">
        <v>1</v>
      </c>
      <c r="L224">
        <v>1</v>
      </c>
      <c r="O224" t="s">
        <v>74</v>
      </c>
      <c r="S224">
        <v>222</v>
      </c>
      <c r="T224" t="s">
        <v>177</v>
      </c>
      <c r="U224" t="s">
        <v>82</v>
      </c>
      <c r="V224" t="s">
        <v>85</v>
      </c>
      <c r="W224" s="104">
        <v>0.73444444444444434</v>
      </c>
      <c r="Y224">
        <v>1</v>
      </c>
      <c r="AB224">
        <v>1</v>
      </c>
      <c r="AC224">
        <v>1</v>
      </c>
      <c r="AE224" t="s">
        <v>74</v>
      </c>
      <c r="AI224">
        <v>222</v>
      </c>
      <c r="AJ224" t="s">
        <v>403</v>
      </c>
      <c r="AK224" t="s">
        <v>23</v>
      </c>
      <c r="AL224" t="s">
        <v>86</v>
      </c>
      <c r="AM224" s="104">
        <v>0.41563657407407412</v>
      </c>
      <c r="AN224">
        <v>1</v>
      </c>
      <c r="AQ224">
        <v>1</v>
      </c>
      <c r="AU224" t="s">
        <v>74</v>
      </c>
      <c r="BZ224" s="98">
        <v>44155</v>
      </c>
      <c r="CA224" t="s">
        <v>107</v>
      </c>
      <c r="CB224" t="s">
        <v>264</v>
      </c>
      <c r="CC224" t="s">
        <v>23</v>
      </c>
      <c r="CD224" t="s">
        <v>86</v>
      </c>
      <c r="CE224" s="148">
        <v>0.66184027777777776</v>
      </c>
      <c r="CG224">
        <v>1</v>
      </c>
      <c r="CJ224">
        <v>1</v>
      </c>
      <c r="CM224" t="s">
        <v>74</v>
      </c>
      <c r="DF224" s="149"/>
      <c r="DK224" s="148"/>
    </row>
    <row r="225" spans="1:115">
      <c r="A225" s="108">
        <v>223</v>
      </c>
      <c r="B225" s="98">
        <v>44155</v>
      </c>
      <c r="C225" t="s">
        <v>107</v>
      </c>
      <c r="D225" t="s">
        <v>211</v>
      </c>
      <c r="E225" t="s">
        <v>23</v>
      </c>
      <c r="F225" t="s">
        <v>86</v>
      </c>
      <c r="G225" s="148">
        <v>0.68550925925925921</v>
      </c>
      <c r="I225">
        <v>1</v>
      </c>
      <c r="K225">
        <v>1</v>
      </c>
      <c r="O225" t="s">
        <v>74</v>
      </c>
      <c r="S225">
        <v>223</v>
      </c>
      <c r="T225" t="s">
        <v>626</v>
      </c>
      <c r="U225" t="s">
        <v>23</v>
      </c>
      <c r="V225" t="s">
        <v>446</v>
      </c>
      <c r="W225" s="104">
        <v>0.75996527777777778</v>
      </c>
      <c r="Z225">
        <v>1</v>
      </c>
      <c r="AA225">
        <v>1</v>
      </c>
      <c r="AB225">
        <v>1</v>
      </c>
      <c r="AE225" t="s">
        <v>74</v>
      </c>
      <c r="AI225">
        <v>223</v>
      </c>
      <c r="AJ225" t="s">
        <v>180</v>
      </c>
      <c r="AK225" t="s">
        <v>23</v>
      </c>
      <c r="AL225" t="s">
        <v>86</v>
      </c>
      <c r="AM225" s="104">
        <v>0.44881944444444444</v>
      </c>
      <c r="AN225">
        <v>1</v>
      </c>
      <c r="AR225">
        <v>1</v>
      </c>
      <c r="AU225" t="s">
        <v>74</v>
      </c>
      <c r="BZ225" s="98">
        <v>44155</v>
      </c>
      <c r="CA225" t="s">
        <v>107</v>
      </c>
      <c r="CB225" t="s">
        <v>211</v>
      </c>
      <c r="CC225" t="s">
        <v>23</v>
      </c>
      <c r="CD225" t="s">
        <v>86</v>
      </c>
      <c r="CE225" s="148">
        <v>0.68550925925925921</v>
      </c>
      <c r="CG225">
        <v>1</v>
      </c>
      <c r="CI225">
        <v>1</v>
      </c>
      <c r="CM225" t="s">
        <v>74</v>
      </c>
      <c r="DF225" s="149"/>
      <c r="DK225" s="148"/>
    </row>
    <row r="226" spans="1:115">
      <c r="A226" s="108">
        <v>224</v>
      </c>
      <c r="B226" s="98">
        <v>44155</v>
      </c>
      <c r="C226" t="s">
        <v>107</v>
      </c>
      <c r="D226" t="s">
        <v>849</v>
      </c>
      <c r="E226" t="s">
        <v>23</v>
      </c>
      <c r="F226" t="s">
        <v>86</v>
      </c>
      <c r="G226" s="148">
        <v>0.68571759259259257</v>
      </c>
      <c r="I226">
        <v>1</v>
      </c>
      <c r="K226">
        <v>1</v>
      </c>
      <c r="L226">
        <v>1</v>
      </c>
      <c r="M226">
        <v>1</v>
      </c>
      <c r="O226" t="s">
        <v>74</v>
      </c>
      <c r="S226">
        <v>224</v>
      </c>
      <c r="T226" t="s">
        <v>258</v>
      </c>
      <c r="U226" t="s">
        <v>23</v>
      </c>
      <c r="V226" t="s">
        <v>86</v>
      </c>
      <c r="W226" s="104">
        <v>0.62715277777777778</v>
      </c>
      <c r="Y226">
        <v>1</v>
      </c>
      <c r="AB226">
        <v>1</v>
      </c>
      <c r="AE226" t="s">
        <v>74</v>
      </c>
      <c r="AI226">
        <v>224</v>
      </c>
      <c r="AJ226" t="s">
        <v>562</v>
      </c>
      <c r="AK226" t="s">
        <v>21</v>
      </c>
      <c r="AL226" t="s">
        <v>115</v>
      </c>
      <c r="AM226" s="104">
        <v>0.61746527777777771</v>
      </c>
      <c r="AO226">
        <v>1</v>
      </c>
      <c r="AR226">
        <v>1</v>
      </c>
      <c r="AU226" t="s">
        <v>74</v>
      </c>
      <c r="BZ226" s="98">
        <v>44155</v>
      </c>
      <c r="CA226" t="s">
        <v>107</v>
      </c>
      <c r="CB226" t="s">
        <v>849</v>
      </c>
      <c r="CC226" t="s">
        <v>23</v>
      </c>
      <c r="CD226" t="s">
        <v>86</v>
      </c>
      <c r="CE226" s="148">
        <v>0.68571759259259257</v>
      </c>
      <c r="CG226">
        <v>1</v>
      </c>
      <c r="CI226">
        <v>1</v>
      </c>
      <c r="CJ226">
        <v>1</v>
      </c>
      <c r="CK226">
        <v>1</v>
      </c>
      <c r="CM226" t="s">
        <v>74</v>
      </c>
      <c r="DF226" s="149"/>
      <c r="DK226" s="148"/>
    </row>
    <row r="227" spans="1:115">
      <c r="A227" s="108">
        <v>225</v>
      </c>
      <c r="B227" s="98">
        <v>44155</v>
      </c>
      <c r="C227" t="s">
        <v>107</v>
      </c>
      <c r="D227" t="s">
        <v>232</v>
      </c>
      <c r="E227" t="s">
        <v>23</v>
      </c>
      <c r="F227" t="s">
        <v>86</v>
      </c>
      <c r="G227" s="148">
        <v>0.6858912037037036</v>
      </c>
      <c r="I227">
        <v>1</v>
      </c>
      <c r="K227">
        <v>1</v>
      </c>
      <c r="O227" t="s">
        <v>74</v>
      </c>
      <c r="S227">
        <v>225</v>
      </c>
      <c r="T227" t="s">
        <v>362</v>
      </c>
      <c r="U227" t="s">
        <v>92</v>
      </c>
      <c r="V227" t="s">
        <v>84</v>
      </c>
      <c r="W227" s="104">
        <v>0.46804398148148146</v>
      </c>
      <c r="X227">
        <v>1</v>
      </c>
      <c r="AB227">
        <v>1</v>
      </c>
      <c r="AE227" t="s">
        <v>74</v>
      </c>
      <c r="AI227">
        <v>225</v>
      </c>
      <c r="AJ227" t="s">
        <v>491</v>
      </c>
      <c r="AM227" s="104">
        <v>0.59163194444444445</v>
      </c>
      <c r="AO227">
        <v>1</v>
      </c>
      <c r="AR227">
        <v>1</v>
      </c>
      <c r="AU227" t="s">
        <v>1</v>
      </c>
      <c r="BZ227" s="98">
        <v>44155</v>
      </c>
      <c r="CA227" t="s">
        <v>107</v>
      </c>
      <c r="CB227" t="s">
        <v>232</v>
      </c>
      <c r="CC227" t="s">
        <v>23</v>
      </c>
      <c r="CD227" t="s">
        <v>86</v>
      </c>
      <c r="CE227" s="148">
        <v>0.6858912037037036</v>
      </c>
      <c r="CG227">
        <v>1</v>
      </c>
      <c r="CI227">
        <v>1</v>
      </c>
      <c r="CM227" t="s">
        <v>74</v>
      </c>
      <c r="DF227" s="149"/>
      <c r="DK227" s="148"/>
    </row>
    <row r="228" spans="1:115">
      <c r="A228" s="108">
        <v>226</v>
      </c>
      <c r="B228" s="98">
        <v>44155</v>
      </c>
      <c r="C228" t="s">
        <v>107</v>
      </c>
      <c r="D228" t="s">
        <v>1004</v>
      </c>
      <c r="E228" t="s">
        <v>23</v>
      </c>
      <c r="F228" t="s">
        <v>86</v>
      </c>
      <c r="G228" s="148">
        <v>0.68800925925925915</v>
      </c>
      <c r="I228">
        <v>1</v>
      </c>
      <c r="K228">
        <v>1</v>
      </c>
      <c r="O228" t="s">
        <v>74</v>
      </c>
      <c r="S228">
        <v>226</v>
      </c>
      <c r="T228" t="s">
        <v>421</v>
      </c>
      <c r="U228" t="s">
        <v>23</v>
      </c>
      <c r="V228" t="s">
        <v>86</v>
      </c>
      <c r="W228" s="104">
        <v>0.75122685185185178</v>
      </c>
      <c r="Z228">
        <v>1</v>
      </c>
      <c r="AA228">
        <v>1</v>
      </c>
      <c r="AE228" t="s">
        <v>74</v>
      </c>
      <c r="AI228">
        <v>226</v>
      </c>
      <c r="AJ228" t="s">
        <v>327</v>
      </c>
      <c r="AM228" s="104">
        <v>0.41490740740740745</v>
      </c>
      <c r="AN228">
        <v>1</v>
      </c>
      <c r="AQ228">
        <v>1</v>
      </c>
      <c r="AU228" t="s">
        <v>1</v>
      </c>
      <c r="BZ228" s="98">
        <v>44155</v>
      </c>
      <c r="CA228" t="s">
        <v>107</v>
      </c>
      <c r="CB228" t="s">
        <v>1004</v>
      </c>
      <c r="CC228" t="s">
        <v>23</v>
      </c>
      <c r="CD228" t="s">
        <v>86</v>
      </c>
      <c r="CE228" s="148">
        <v>0.68800925925925915</v>
      </c>
      <c r="CG228">
        <v>1</v>
      </c>
      <c r="CI228">
        <v>1</v>
      </c>
      <c r="CM228" t="s">
        <v>74</v>
      </c>
      <c r="DF228" s="149"/>
      <c r="DK228" s="148"/>
    </row>
    <row r="229" spans="1:115">
      <c r="A229" s="108">
        <v>227</v>
      </c>
      <c r="B229" s="98">
        <v>44155</v>
      </c>
      <c r="C229" t="s">
        <v>105</v>
      </c>
      <c r="D229" t="s">
        <v>811</v>
      </c>
      <c r="E229" t="s">
        <v>23</v>
      </c>
      <c r="F229" t="s">
        <v>86</v>
      </c>
      <c r="G229" s="148">
        <v>0.69754629629629628</v>
      </c>
      <c r="I229">
        <v>1</v>
      </c>
      <c r="M229">
        <v>1</v>
      </c>
      <c r="O229" t="s">
        <v>74</v>
      </c>
      <c r="S229">
        <v>227</v>
      </c>
      <c r="T229" t="s">
        <v>818</v>
      </c>
      <c r="U229" t="s">
        <v>23</v>
      </c>
      <c r="V229" t="s">
        <v>743</v>
      </c>
      <c r="W229" s="104">
        <v>0.74178240740740742</v>
      </c>
      <c r="Y229">
        <v>1</v>
      </c>
      <c r="AB229">
        <v>1</v>
      </c>
      <c r="AE229" t="s">
        <v>74</v>
      </c>
      <c r="AI229">
        <v>227</v>
      </c>
      <c r="AJ229" t="s">
        <v>317</v>
      </c>
      <c r="AK229" t="s">
        <v>23</v>
      </c>
      <c r="AL229" t="s">
        <v>86</v>
      </c>
      <c r="AM229" s="104">
        <v>0.77310185185185187</v>
      </c>
      <c r="AP229">
        <v>1</v>
      </c>
      <c r="AR229">
        <v>1</v>
      </c>
      <c r="AU229" t="s">
        <v>74</v>
      </c>
      <c r="BZ229" s="98">
        <v>44155</v>
      </c>
      <c r="CA229" t="s">
        <v>105</v>
      </c>
      <c r="CB229" t="s">
        <v>811</v>
      </c>
      <c r="CC229" t="s">
        <v>23</v>
      </c>
      <c r="CD229" t="s">
        <v>86</v>
      </c>
      <c r="CE229" s="148">
        <v>0.69754629629629628</v>
      </c>
      <c r="CG229">
        <v>1</v>
      </c>
      <c r="CK229">
        <v>1</v>
      </c>
      <c r="CM229" t="s">
        <v>74</v>
      </c>
      <c r="DF229" s="149"/>
      <c r="DK229" s="148"/>
    </row>
    <row r="230" spans="1:115">
      <c r="A230" s="108">
        <v>228</v>
      </c>
      <c r="B230" s="98">
        <v>44155</v>
      </c>
      <c r="C230" t="s">
        <v>111</v>
      </c>
      <c r="D230" t="s">
        <v>261</v>
      </c>
      <c r="E230" t="s">
        <v>23</v>
      </c>
      <c r="F230" t="s">
        <v>86</v>
      </c>
      <c r="G230" s="148">
        <v>0.70028935185185182</v>
      </c>
      <c r="I230">
        <v>1</v>
      </c>
      <c r="K230">
        <v>1</v>
      </c>
      <c r="O230" t="s">
        <v>74</v>
      </c>
      <c r="S230">
        <v>228</v>
      </c>
      <c r="T230" t="s">
        <v>193</v>
      </c>
      <c r="U230" t="s">
        <v>82</v>
      </c>
      <c r="V230" t="s">
        <v>85</v>
      </c>
      <c r="W230" s="104">
        <v>0.86659722222222213</v>
      </c>
      <c r="Z230">
        <v>1</v>
      </c>
      <c r="AB230">
        <v>1</v>
      </c>
      <c r="AE230" t="s">
        <v>74</v>
      </c>
      <c r="AI230">
        <v>228</v>
      </c>
      <c r="AJ230" t="s">
        <v>138</v>
      </c>
      <c r="AK230" t="s">
        <v>23</v>
      </c>
      <c r="AL230" t="s">
        <v>86</v>
      </c>
      <c r="AM230" s="104">
        <v>0.43968750000000001</v>
      </c>
      <c r="AN230">
        <v>1</v>
      </c>
      <c r="AQ230">
        <v>1</v>
      </c>
      <c r="AU230" t="s">
        <v>74</v>
      </c>
      <c r="BZ230" s="98">
        <v>44155</v>
      </c>
      <c r="CA230" t="s">
        <v>111</v>
      </c>
      <c r="CB230" t="s">
        <v>261</v>
      </c>
      <c r="CC230" t="s">
        <v>23</v>
      </c>
      <c r="CD230" t="s">
        <v>86</v>
      </c>
      <c r="CE230" s="148">
        <v>0.70028935185185182</v>
      </c>
      <c r="CG230">
        <v>1</v>
      </c>
      <c r="CI230">
        <v>1</v>
      </c>
      <c r="CM230" t="s">
        <v>74</v>
      </c>
      <c r="DF230" s="149"/>
      <c r="DK230" s="148"/>
    </row>
    <row r="231" spans="1:115">
      <c r="A231" s="108">
        <v>229</v>
      </c>
      <c r="B231" s="98">
        <v>44155</v>
      </c>
      <c r="C231" t="s">
        <v>99</v>
      </c>
      <c r="D231" t="s">
        <v>155</v>
      </c>
      <c r="E231" t="s">
        <v>82</v>
      </c>
      <c r="F231" t="s">
        <v>85</v>
      </c>
      <c r="G231" s="148">
        <v>0.73961805555555549</v>
      </c>
      <c r="I231">
        <v>1</v>
      </c>
      <c r="L231">
        <v>1</v>
      </c>
      <c r="O231" t="s">
        <v>74</v>
      </c>
      <c r="S231">
        <v>229</v>
      </c>
      <c r="T231" t="s">
        <v>172</v>
      </c>
      <c r="U231" t="s">
        <v>23</v>
      </c>
      <c r="V231" t="s">
        <v>86</v>
      </c>
      <c r="W231" s="104">
        <v>0.35153935185185187</v>
      </c>
      <c r="X231">
        <v>1</v>
      </c>
      <c r="AA231">
        <v>1</v>
      </c>
      <c r="AB231">
        <v>1</v>
      </c>
      <c r="AE231" t="s">
        <v>74</v>
      </c>
      <c r="AI231">
        <v>229</v>
      </c>
      <c r="AJ231" t="s">
        <v>138</v>
      </c>
      <c r="AK231" t="s">
        <v>23</v>
      </c>
      <c r="AL231" t="s">
        <v>86</v>
      </c>
      <c r="AM231" s="104">
        <v>0.78591435185185177</v>
      </c>
      <c r="AP231">
        <v>1</v>
      </c>
      <c r="AQ231">
        <v>1</v>
      </c>
      <c r="AR231">
        <v>1</v>
      </c>
      <c r="AS231">
        <v>1</v>
      </c>
      <c r="AU231" t="s">
        <v>74</v>
      </c>
      <c r="BZ231" s="98">
        <v>44155</v>
      </c>
      <c r="CA231" t="s">
        <v>99</v>
      </c>
      <c r="CB231" t="s">
        <v>155</v>
      </c>
      <c r="CC231" t="s">
        <v>82</v>
      </c>
      <c r="CD231" t="s">
        <v>85</v>
      </c>
      <c r="CE231" s="148">
        <v>0.73961805555555549</v>
      </c>
      <c r="CG231">
        <v>1</v>
      </c>
      <c r="CJ231">
        <v>1</v>
      </c>
      <c r="CM231" t="s">
        <v>74</v>
      </c>
      <c r="DF231" s="149"/>
      <c r="DK231" s="148"/>
    </row>
    <row r="232" spans="1:115">
      <c r="A232" s="108">
        <v>230</v>
      </c>
      <c r="B232" s="98">
        <v>44155</v>
      </c>
      <c r="C232" t="s">
        <v>110</v>
      </c>
      <c r="D232" t="s">
        <v>503</v>
      </c>
      <c r="E232" t="s">
        <v>23</v>
      </c>
      <c r="F232" t="s">
        <v>86</v>
      </c>
      <c r="G232" s="148">
        <v>0.8497337962962962</v>
      </c>
      <c r="J232">
        <v>1</v>
      </c>
      <c r="L232">
        <v>1</v>
      </c>
      <c r="O232" t="s">
        <v>74</v>
      </c>
      <c r="S232">
        <v>230</v>
      </c>
      <c r="T232" t="s">
        <v>574</v>
      </c>
      <c r="U232" t="s">
        <v>22</v>
      </c>
      <c r="V232" t="s">
        <v>87</v>
      </c>
      <c r="W232" s="104">
        <v>0.34825231481481483</v>
      </c>
      <c r="X232">
        <v>1</v>
      </c>
      <c r="AA232">
        <v>1</v>
      </c>
      <c r="AE232" t="s">
        <v>74</v>
      </c>
      <c r="AI232">
        <v>230</v>
      </c>
      <c r="AJ232" t="s">
        <v>158</v>
      </c>
      <c r="AK232" t="s">
        <v>23</v>
      </c>
      <c r="AL232" t="s">
        <v>86</v>
      </c>
      <c r="AM232" s="104">
        <v>0.1345486111111111</v>
      </c>
      <c r="AN232">
        <v>1</v>
      </c>
      <c r="AQ232">
        <v>1</v>
      </c>
      <c r="AU232" t="s">
        <v>74</v>
      </c>
      <c r="BZ232" s="98">
        <v>44155</v>
      </c>
      <c r="CA232" t="s">
        <v>110</v>
      </c>
      <c r="CB232" t="s">
        <v>503</v>
      </c>
      <c r="CC232" t="s">
        <v>23</v>
      </c>
      <c r="CD232" t="s">
        <v>86</v>
      </c>
      <c r="CE232" s="148">
        <v>0.8497337962962962</v>
      </c>
      <c r="CH232">
        <v>1</v>
      </c>
      <c r="CJ232">
        <v>1</v>
      </c>
      <c r="CM232" t="s">
        <v>74</v>
      </c>
      <c r="DF232" s="149"/>
      <c r="DK232" s="148"/>
    </row>
    <row r="233" spans="1:115">
      <c r="A233" s="108">
        <v>231</v>
      </c>
      <c r="B233" s="98">
        <v>44155</v>
      </c>
      <c r="C233" t="s">
        <v>98</v>
      </c>
      <c r="D233" t="s">
        <v>172</v>
      </c>
      <c r="E233" t="s">
        <v>82</v>
      </c>
      <c r="F233" t="s">
        <v>85</v>
      </c>
      <c r="G233" s="148">
        <v>0.87119212962962955</v>
      </c>
      <c r="J233">
        <v>1</v>
      </c>
      <c r="K233">
        <v>1</v>
      </c>
      <c r="O233" t="s">
        <v>74</v>
      </c>
      <c r="S233">
        <v>231</v>
      </c>
      <c r="T233" t="s">
        <v>1314</v>
      </c>
      <c r="U233" t="s">
        <v>23</v>
      </c>
      <c r="V233" t="s">
        <v>86</v>
      </c>
      <c r="W233" s="104">
        <v>0.81748842592592597</v>
      </c>
      <c r="Z233">
        <v>1</v>
      </c>
      <c r="AA233">
        <v>1</v>
      </c>
      <c r="AB233">
        <v>1</v>
      </c>
      <c r="AE233" t="s">
        <v>116</v>
      </c>
      <c r="AI233">
        <v>231</v>
      </c>
      <c r="AJ233" t="s">
        <v>835</v>
      </c>
      <c r="AK233" t="s">
        <v>82</v>
      </c>
      <c r="AL233" t="s">
        <v>85</v>
      </c>
      <c r="AM233" s="104">
        <v>0.75072916666666656</v>
      </c>
      <c r="AP233">
        <v>1</v>
      </c>
      <c r="AS233">
        <v>1</v>
      </c>
      <c r="AU233" t="s">
        <v>74</v>
      </c>
      <c r="BZ233" s="98">
        <v>44155</v>
      </c>
      <c r="CA233" t="s">
        <v>98</v>
      </c>
      <c r="CB233" t="s">
        <v>172</v>
      </c>
      <c r="CC233" t="s">
        <v>82</v>
      </c>
      <c r="CD233" t="s">
        <v>85</v>
      </c>
      <c r="CE233" s="148">
        <v>0.87119212962962955</v>
      </c>
      <c r="CH233">
        <v>1</v>
      </c>
      <c r="CI233">
        <v>1</v>
      </c>
      <c r="CM233" t="s">
        <v>74</v>
      </c>
      <c r="DF233" s="149"/>
      <c r="DK233" s="148"/>
    </row>
    <row r="234" spans="1:115">
      <c r="A234" s="108">
        <v>232</v>
      </c>
      <c r="B234" s="98">
        <v>44158</v>
      </c>
      <c r="C234" t="s">
        <v>26</v>
      </c>
      <c r="D234" t="s">
        <v>1138</v>
      </c>
      <c r="E234" t="s">
        <v>21</v>
      </c>
      <c r="F234" t="s">
        <v>115</v>
      </c>
      <c r="G234" s="148">
        <v>0.71809027777777779</v>
      </c>
      <c r="I234">
        <v>1</v>
      </c>
      <c r="L234">
        <v>1</v>
      </c>
      <c r="O234" t="s">
        <v>116</v>
      </c>
      <c r="S234">
        <v>232</v>
      </c>
      <c r="T234" t="s">
        <v>1380</v>
      </c>
      <c r="U234" t="s">
        <v>23</v>
      </c>
      <c r="V234" t="s">
        <v>86</v>
      </c>
      <c r="W234" s="104">
        <v>0.7726157407407408</v>
      </c>
      <c r="Z234">
        <v>1</v>
      </c>
      <c r="AA234">
        <v>1</v>
      </c>
      <c r="AB234">
        <v>1</v>
      </c>
      <c r="AE234" t="s">
        <v>74</v>
      </c>
      <c r="AI234">
        <v>232</v>
      </c>
      <c r="AJ234" t="s">
        <v>955</v>
      </c>
      <c r="AK234" t="s">
        <v>82</v>
      </c>
      <c r="AL234" t="s">
        <v>85</v>
      </c>
      <c r="AM234" s="104">
        <v>0.76067129629629626</v>
      </c>
      <c r="AP234">
        <v>1</v>
      </c>
      <c r="AQ234">
        <v>1</v>
      </c>
      <c r="AR234">
        <v>1</v>
      </c>
      <c r="AU234" t="s">
        <v>116</v>
      </c>
      <c r="BZ234" s="98">
        <v>44158</v>
      </c>
      <c r="CA234" t="s">
        <v>26</v>
      </c>
      <c r="CB234" t="s">
        <v>1138</v>
      </c>
      <c r="CC234" t="s">
        <v>21</v>
      </c>
      <c r="CD234" t="s">
        <v>115</v>
      </c>
      <c r="CE234" s="148">
        <v>0.71809027777777779</v>
      </c>
      <c r="CG234">
        <v>1</v>
      </c>
      <c r="CJ234">
        <v>1</v>
      </c>
      <c r="CM234" t="s">
        <v>116</v>
      </c>
      <c r="DF234" s="149"/>
      <c r="DK234" s="148"/>
    </row>
    <row r="235" spans="1:115">
      <c r="A235" s="108">
        <v>233</v>
      </c>
      <c r="B235" s="98">
        <v>44158</v>
      </c>
      <c r="C235" t="s">
        <v>99</v>
      </c>
      <c r="D235" t="s">
        <v>793</v>
      </c>
      <c r="E235" t="s">
        <v>82</v>
      </c>
      <c r="F235" t="s">
        <v>85</v>
      </c>
      <c r="G235" s="148">
        <v>0.75685185185185189</v>
      </c>
      <c r="J235">
        <v>1</v>
      </c>
      <c r="K235">
        <v>1</v>
      </c>
      <c r="M235">
        <v>1</v>
      </c>
      <c r="O235" t="s">
        <v>116</v>
      </c>
      <c r="S235">
        <v>233</v>
      </c>
      <c r="T235" t="s">
        <v>321</v>
      </c>
      <c r="U235" t="s">
        <v>23</v>
      </c>
      <c r="V235" t="s">
        <v>86</v>
      </c>
      <c r="W235" s="104">
        <v>0.55425925925925923</v>
      </c>
      <c r="Y235">
        <v>1</v>
      </c>
      <c r="AB235">
        <v>1</v>
      </c>
      <c r="AE235" t="s">
        <v>74</v>
      </c>
      <c r="AI235">
        <v>233</v>
      </c>
      <c r="AJ235" t="s">
        <v>732</v>
      </c>
      <c r="AK235" t="s">
        <v>21</v>
      </c>
      <c r="AL235" t="s">
        <v>115</v>
      </c>
      <c r="AM235" s="104">
        <v>0.33849537037037036</v>
      </c>
      <c r="AN235">
        <v>1</v>
      </c>
      <c r="AQ235">
        <v>1</v>
      </c>
      <c r="AU235" t="s">
        <v>116</v>
      </c>
      <c r="BZ235" s="98">
        <v>44158</v>
      </c>
      <c r="CA235" t="s">
        <v>99</v>
      </c>
      <c r="CB235" t="s">
        <v>793</v>
      </c>
      <c r="CC235" t="s">
        <v>82</v>
      </c>
      <c r="CD235" t="s">
        <v>85</v>
      </c>
      <c r="CE235" s="148">
        <v>0.75685185185185189</v>
      </c>
      <c r="CH235">
        <v>1</v>
      </c>
      <c r="CI235">
        <v>1</v>
      </c>
      <c r="CK235">
        <v>1</v>
      </c>
      <c r="CM235" t="s">
        <v>116</v>
      </c>
      <c r="DF235" s="149"/>
      <c r="DK235" s="148"/>
    </row>
    <row r="236" spans="1:115">
      <c r="A236" s="108">
        <v>234</v>
      </c>
      <c r="B236" s="98">
        <v>44158</v>
      </c>
      <c r="C236" t="s">
        <v>99</v>
      </c>
      <c r="D236" t="s">
        <v>120</v>
      </c>
      <c r="E236" t="s">
        <v>82</v>
      </c>
      <c r="F236" t="s">
        <v>85</v>
      </c>
      <c r="G236" s="148">
        <v>0.76859953703703709</v>
      </c>
      <c r="J236">
        <v>1</v>
      </c>
      <c r="K236">
        <v>1</v>
      </c>
      <c r="O236" t="s">
        <v>116</v>
      </c>
      <c r="S236">
        <v>234</v>
      </c>
      <c r="T236" t="s">
        <v>513</v>
      </c>
      <c r="W236" s="104">
        <v>0.54668981481481482</v>
      </c>
      <c r="Y236">
        <v>1</v>
      </c>
      <c r="AB236">
        <v>1</v>
      </c>
      <c r="AE236" t="s">
        <v>0</v>
      </c>
      <c r="AF236">
        <v>1059548</v>
      </c>
      <c r="AI236">
        <v>234</v>
      </c>
      <c r="AJ236" t="s">
        <v>479</v>
      </c>
      <c r="AK236" t="s">
        <v>21</v>
      </c>
      <c r="AL236" t="s">
        <v>115</v>
      </c>
      <c r="AM236" s="104">
        <v>0.84516203703703707</v>
      </c>
      <c r="AP236">
        <v>1</v>
      </c>
      <c r="AR236">
        <v>1</v>
      </c>
      <c r="AU236" t="s">
        <v>74</v>
      </c>
      <c r="BZ236" s="98">
        <v>44158</v>
      </c>
      <c r="CA236" t="s">
        <v>99</v>
      </c>
      <c r="CB236" t="s">
        <v>120</v>
      </c>
      <c r="CC236" t="s">
        <v>82</v>
      </c>
      <c r="CD236" t="s">
        <v>85</v>
      </c>
      <c r="CE236" s="148">
        <v>0.76859953703703709</v>
      </c>
      <c r="CH236">
        <v>1</v>
      </c>
      <c r="CI236">
        <v>1</v>
      </c>
      <c r="CM236" t="s">
        <v>116</v>
      </c>
      <c r="DF236" s="149"/>
      <c r="DK236" s="148"/>
    </row>
    <row r="237" spans="1:115">
      <c r="A237" s="108">
        <v>235</v>
      </c>
      <c r="B237" s="98">
        <v>44158</v>
      </c>
      <c r="C237" t="s">
        <v>105</v>
      </c>
      <c r="D237" t="s">
        <v>1142</v>
      </c>
      <c r="E237" t="s">
        <v>23</v>
      </c>
      <c r="F237" t="s">
        <v>86</v>
      </c>
      <c r="G237" s="148">
        <v>0.7736574074074074</v>
      </c>
      <c r="J237">
        <v>1</v>
      </c>
      <c r="K237">
        <v>1</v>
      </c>
      <c r="O237" t="s">
        <v>116</v>
      </c>
      <c r="S237">
        <v>235</v>
      </c>
      <c r="T237" t="s">
        <v>820</v>
      </c>
      <c r="U237" t="s">
        <v>23</v>
      </c>
      <c r="V237" t="s">
        <v>743</v>
      </c>
      <c r="W237" s="104">
        <v>0.5040162037037037</v>
      </c>
      <c r="Y237">
        <v>1</v>
      </c>
      <c r="AA237">
        <v>1</v>
      </c>
      <c r="AE237" t="s">
        <v>116</v>
      </c>
      <c r="AI237">
        <v>235</v>
      </c>
      <c r="AJ237" t="s">
        <v>177</v>
      </c>
      <c r="AK237" t="s">
        <v>82</v>
      </c>
      <c r="AL237" t="s">
        <v>85</v>
      </c>
      <c r="AM237" s="104">
        <v>0.73444444444444434</v>
      </c>
      <c r="AO237">
        <v>1</v>
      </c>
      <c r="AR237">
        <v>1</v>
      </c>
      <c r="AS237">
        <v>1</v>
      </c>
      <c r="AU237" t="s">
        <v>74</v>
      </c>
      <c r="BZ237" s="98">
        <v>44158</v>
      </c>
      <c r="CA237" t="s">
        <v>105</v>
      </c>
      <c r="CB237" t="s">
        <v>1142</v>
      </c>
      <c r="CC237" t="s">
        <v>23</v>
      </c>
      <c r="CD237" t="s">
        <v>86</v>
      </c>
      <c r="CE237" s="148">
        <v>0.7736574074074074</v>
      </c>
      <c r="CH237">
        <v>1</v>
      </c>
      <c r="CI237">
        <v>1</v>
      </c>
      <c r="CM237" t="s">
        <v>116</v>
      </c>
      <c r="DF237" s="149"/>
      <c r="DK237" s="148"/>
    </row>
    <row r="238" spans="1:115">
      <c r="A238" s="108">
        <v>236</v>
      </c>
      <c r="B238" s="98">
        <v>44158</v>
      </c>
      <c r="C238" t="s">
        <v>109</v>
      </c>
      <c r="D238" t="s">
        <v>1144</v>
      </c>
      <c r="E238" t="s">
        <v>23</v>
      </c>
      <c r="F238" t="s">
        <v>86</v>
      </c>
      <c r="G238" s="148">
        <v>0.79512731481481491</v>
      </c>
      <c r="J238">
        <v>1</v>
      </c>
      <c r="K238">
        <v>1</v>
      </c>
      <c r="O238" t="s">
        <v>116</v>
      </c>
      <c r="S238">
        <v>236</v>
      </c>
      <c r="T238" t="s">
        <v>519</v>
      </c>
      <c r="U238" t="s">
        <v>21</v>
      </c>
      <c r="V238" t="s">
        <v>115</v>
      </c>
      <c r="W238" s="104">
        <v>0.74887731481481479</v>
      </c>
      <c r="Y238">
        <v>1</v>
      </c>
      <c r="AB238">
        <v>1</v>
      </c>
      <c r="AE238" t="s">
        <v>74</v>
      </c>
      <c r="AI238">
        <v>236</v>
      </c>
      <c r="AJ238" t="s">
        <v>626</v>
      </c>
      <c r="AK238" t="s">
        <v>23</v>
      </c>
      <c r="AL238" t="s">
        <v>446</v>
      </c>
      <c r="AM238" s="104">
        <v>0.75996527777777778</v>
      </c>
      <c r="AP238">
        <v>1</v>
      </c>
      <c r="AQ238">
        <v>1</v>
      </c>
      <c r="AR238">
        <v>1</v>
      </c>
      <c r="AU238" t="s">
        <v>74</v>
      </c>
      <c r="BZ238" s="98">
        <v>44158</v>
      </c>
      <c r="CA238" t="s">
        <v>109</v>
      </c>
      <c r="CB238" t="s">
        <v>1144</v>
      </c>
      <c r="CC238" t="s">
        <v>23</v>
      </c>
      <c r="CD238" t="s">
        <v>86</v>
      </c>
      <c r="CE238" s="148">
        <v>0.79512731481481491</v>
      </c>
      <c r="CH238">
        <v>1</v>
      </c>
      <c r="CI238">
        <v>1</v>
      </c>
      <c r="CM238" t="s">
        <v>116</v>
      </c>
      <c r="DF238" s="149"/>
      <c r="DK238" s="148"/>
    </row>
    <row r="239" spans="1:115">
      <c r="A239" s="108">
        <v>237</v>
      </c>
      <c r="B239" s="98">
        <v>44158</v>
      </c>
      <c r="C239" t="s">
        <v>109</v>
      </c>
      <c r="D239" t="s">
        <v>864</v>
      </c>
      <c r="E239" t="s">
        <v>23</v>
      </c>
      <c r="F239" t="s">
        <v>86</v>
      </c>
      <c r="G239" s="148">
        <v>0.79618055555555556</v>
      </c>
      <c r="J239">
        <v>1</v>
      </c>
      <c r="K239">
        <v>1</v>
      </c>
      <c r="O239" t="s">
        <v>116</v>
      </c>
      <c r="S239">
        <v>237</v>
      </c>
      <c r="T239" t="s">
        <v>683</v>
      </c>
      <c r="U239" t="s">
        <v>21</v>
      </c>
      <c r="V239" t="s">
        <v>115</v>
      </c>
      <c r="W239" s="104">
        <v>0.61704861111111109</v>
      </c>
      <c r="Y239">
        <v>1</v>
      </c>
      <c r="AA239">
        <v>1</v>
      </c>
      <c r="AE239" t="s">
        <v>1</v>
      </c>
      <c r="AI239">
        <v>237</v>
      </c>
      <c r="AJ239" t="s">
        <v>258</v>
      </c>
      <c r="AK239" t="s">
        <v>23</v>
      </c>
      <c r="AL239" t="s">
        <v>86</v>
      </c>
      <c r="AM239" s="104">
        <v>0.62715277777777778</v>
      </c>
      <c r="AO239">
        <v>1</v>
      </c>
      <c r="AR239">
        <v>1</v>
      </c>
      <c r="AU239" t="s">
        <v>74</v>
      </c>
      <c r="BZ239" s="98">
        <v>44158</v>
      </c>
      <c r="CA239" t="s">
        <v>109</v>
      </c>
      <c r="CB239" t="s">
        <v>864</v>
      </c>
      <c r="CC239" t="s">
        <v>23</v>
      </c>
      <c r="CD239" t="s">
        <v>86</v>
      </c>
      <c r="CE239" s="148">
        <v>0.79618055555555556</v>
      </c>
      <c r="CH239">
        <v>1</v>
      </c>
      <c r="CI239">
        <v>1</v>
      </c>
      <c r="CM239" t="s">
        <v>116</v>
      </c>
      <c r="DF239" s="149"/>
      <c r="DK239" s="148"/>
    </row>
    <row r="240" spans="1:115">
      <c r="A240" s="108">
        <v>238</v>
      </c>
      <c r="B240" s="98">
        <v>44158</v>
      </c>
      <c r="D240" t="s">
        <v>907</v>
      </c>
      <c r="G240" s="148">
        <v>0.79895833333333333</v>
      </c>
      <c r="J240">
        <v>1</v>
      </c>
      <c r="K240">
        <v>1</v>
      </c>
      <c r="O240" t="s">
        <v>1</v>
      </c>
      <c r="S240">
        <v>238</v>
      </c>
      <c r="T240" t="s">
        <v>832</v>
      </c>
      <c r="U240" t="s">
        <v>23</v>
      </c>
      <c r="V240" t="s">
        <v>446</v>
      </c>
      <c r="W240" s="104">
        <v>0.68835648148148154</v>
      </c>
      <c r="Y240">
        <v>1</v>
      </c>
      <c r="AA240">
        <v>1</v>
      </c>
      <c r="AB240">
        <v>1</v>
      </c>
      <c r="AE240" t="s">
        <v>74</v>
      </c>
      <c r="AI240">
        <v>238</v>
      </c>
      <c r="AJ240" t="s">
        <v>362</v>
      </c>
      <c r="AK240" t="s">
        <v>92</v>
      </c>
      <c r="AL240" t="s">
        <v>84</v>
      </c>
      <c r="AM240" s="104">
        <v>0.46804398148148146</v>
      </c>
      <c r="AN240">
        <v>1</v>
      </c>
      <c r="AR240">
        <v>1</v>
      </c>
      <c r="AU240" t="s">
        <v>74</v>
      </c>
      <c r="BZ240" s="98">
        <v>44158</v>
      </c>
      <c r="CB240" t="s">
        <v>907</v>
      </c>
      <c r="CE240" s="148">
        <v>0.79895833333333333</v>
      </c>
      <c r="CH240">
        <v>1</v>
      </c>
      <c r="CI240">
        <v>1</v>
      </c>
      <c r="CM240" t="s">
        <v>1</v>
      </c>
      <c r="DF240" s="149"/>
      <c r="DK240" s="148"/>
    </row>
    <row r="241" spans="1:115">
      <c r="A241" s="108">
        <v>239</v>
      </c>
      <c r="B241" s="98">
        <v>44158</v>
      </c>
      <c r="C241" t="s">
        <v>109</v>
      </c>
      <c r="D241" t="s">
        <v>1148</v>
      </c>
      <c r="E241" t="s">
        <v>23</v>
      </c>
      <c r="F241" t="s">
        <v>86</v>
      </c>
      <c r="G241" s="148">
        <v>0.80729166666666663</v>
      </c>
      <c r="J241">
        <v>1</v>
      </c>
      <c r="K241">
        <v>1</v>
      </c>
      <c r="O241" t="s">
        <v>74</v>
      </c>
      <c r="S241">
        <v>239</v>
      </c>
      <c r="T241" t="s">
        <v>143</v>
      </c>
      <c r="W241" s="104">
        <v>0.89670138888888884</v>
      </c>
      <c r="Z241">
        <v>1</v>
      </c>
      <c r="AC241">
        <v>1</v>
      </c>
      <c r="AE241" t="s">
        <v>0</v>
      </c>
      <c r="AF241">
        <v>1058158</v>
      </c>
      <c r="AI241">
        <v>239</v>
      </c>
      <c r="AJ241" t="s">
        <v>421</v>
      </c>
      <c r="AK241" t="s">
        <v>23</v>
      </c>
      <c r="AL241" t="s">
        <v>86</v>
      </c>
      <c r="AM241" s="104">
        <v>0.75122685185185178</v>
      </c>
      <c r="AP241">
        <v>1</v>
      </c>
      <c r="AQ241">
        <v>1</v>
      </c>
      <c r="AU241" t="s">
        <v>74</v>
      </c>
      <c r="BZ241" s="98">
        <v>44158</v>
      </c>
      <c r="CA241" t="s">
        <v>109</v>
      </c>
      <c r="CB241" t="s">
        <v>1148</v>
      </c>
      <c r="CC241" t="s">
        <v>23</v>
      </c>
      <c r="CD241" t="s">
        <v>86</v>
      </c>
      <c r="CE241" s="148">
        <v>0.80729166666666663</v>
      </c>
      <c r="CH241">
        <v>1</v>
      </c>
      <c r="CI241">
        <v>1</v>
      </c>
      <c r="CM241" t="s">
        <v>74</v>
      </c>
      <c r="DF241" s="149"/>
      <c r="DK241" s="148"/>
    </row>
    <row r="242" spans="1:115">
      <c r="A242" s="108">
        <v>240</v>
      </c>
      <c r="B242" s="98">
        <v>44158</v>
      </c>
      <c r="C242" t="s">
        <v>109</v>
      </c>
      <c r="D242" t="s">
        <v>1150</v>
      </c>
      <c r="E242" t="s">
        <v>23</v>
      </c>
      <c r="F242" t="s">
        <v>86</v>
      </c>
      <c r="G242" s="148">
        <v>0.80778935185185186</v>
      </c>
      <c r="J242">
        <v>1</v>
      </c>
      <c r="K242">
        <v>1</v>
      </c>
      <c r="O242" t="s">
        <v>74</v>
      </c>
      <c r="S242">
        <v>240</v>
      </c>
      <c r="T242" t="s">
        <v>194</v>
      </c>
      <c r="U242" t="s">
        <v>82</v>
      </c>
      <c r="V242" t="s">
        <v>85</v>
      </c>
      <c r="W242" s="104">
        <v>0.86694444444444441</v>
      </c>
      <c r="Z242">
        <v>1</v>
      </c>
      <c r="AB242">
        <v>1</v>
      </c>
      <c r="AE242" t="s">
        <v>74</v>
      </c>
      <c r="AI242">
        <v>240</v>
      </c>
      <c r="AJ242" t="s">
        <v>818</v>
      </c>
      <c r="AK242" t="s">
        <v>23</v>
      </c>
      <c r="AL242" t="s">
        <v>743</v>
      </c>
      <c r="AM242" s="104">
        <v>0.74178240740740742</v>
      </c>
      <c r="AO242">
        <v>1</v>
      </c>
      <c r="AR242">
        <v>1</v>
      </c>
      <c r="AU242" t="s">
        <v>74</v>
      </c>
      <c r="BZ242" s="98">
        <v>44158</v>
      </c>
      <c r="CA242" t="s">
        <v>109</v>
      </c>
      <c r="CB242" t="s">
        <v>1150</v>
      </c>
      <c r="CC242" t="s">
        <v>23</v>
      </c>
      <c r="CD242" t="s">
        <v>86</v>
      </c>
      <c r="CE242" s="148">
        <v>0.80778935185185186</v>
      </c>
      <c r="CH242">
        <v>1</v>
      </c>
      <c r="CI242">
        <v>1</v>
      </c>
      <c r="CM242" t="s">
        <v>74</v>
      </c>
      <c r="DF242" s="149"/>
      <c r="DK242" s="148"/>
    </row>
    <row r="243" spans="1:115">
      <c r="A243" s="108">
        <v>241</v>
      </c>
      <c r="B243" s="98">
        <v>44158</v>
      </c>
      <c r="C243" t="s">
        <v>109</v>
      </c>
      <c r="D243" t="s">
        <v>773</v>
      </c>
      <c r="E243" t="s">
        <v>23</v>
      </c>
      <c r="F243" t="s">
        <v>86</v>
      </c>
      <c r="G243" s="148">
        <v>0.85695601851851855</v>
      </c>
      <c r="J243">
        <v>1</v>
      </c>
      <c r="L243">
        <v>1</v>
      </c>
      <c r="M243">
        <v>1</v>
      </c>
      <c r="O243" t="s">
        <v>74</v>
      </c>
      <c r="S243">
        <v>241</v>
      </c>
      <c r="T243" t="s">
        <v>1035</v>
      </c>
      <c r="U243" t="s">
        <v>21</v>
      </c>
      <c r="V243" t="s">
        <v>115</v>
      </c>
      <c r="W243" s="104">
        <v>0.61104166666666659</v>
      </c>
      <c r="Y243">
        <v>1</v>
      </c>
      <c r="AA243">
        <v>1</v>
      </c>
      <c r="AE243" t="s">
        <v>116</v>
      </c>
      <c r="AI243">
        <v>241</v>
      </c>
      <c r="AJ243" t="s">
        <v>193</v>
      </c>
      <c r="AK243" t="s">
        <v>82</v>
      </c>
      <c r="AL243" t="s">
        <v>85</v>
      </c>
      <c r="AM243" s="104">
        <v>0.86659722222222213</v>
      </c>
      <c r="AP243">
        <v>1</v>
      </c>
      <c r="AR243">
        <v>1</v>
      </c>
      <c r="AU243" t="s">
        <v>74</v>
      </c>
      <c r="BZ243" s="98">
        <v>44158</v>
      </c>
      <c r="CA243" t="s">
        <v>109</v>
      </c>
      <c r="CB243" t="s">
        <v>773</v>
      </c>
      <c r="CC243" t="s">
        <v>23</v>
      </c>
      <c r="CD243" t="s">
        <v>86</v>
      </c>
      <c r="CE243" s="148">
        <v>0.85695601851851855</v>
      </c>
      <c r="CH243">
        <v>1</v>
      </c>
      <c r="CJ243">
        <v>1</v>
      </c>
      <c r="CK243">
        <v>1</v>
      </c>
      <c r="CM243" t="s">
        <v>74</v>
      </c>
      <c r="DF243" s="149"/>
      <c r="DK243" s="148"/>
    </row>
    <row r="244" spans="1:115">
      <c r="A244" s="108">
        <v>242</v>
      </c>
      <c r="B244" s="98">
        <v>44158</v>
      </c>
      <c r="C244" t="s">
        <v>876</v>
      </c>
      <c r="D244" t="s">
        <v>755</v>
      </c>
      <c r="E244" t="s">
        <v>23</v>
      </c>
      <c r="F244" t="s">
        <v>745</v>
      </c>
      <c r="G244" s="148">
        <v>0.86600694444444448</v>
      </c>
      <c r="J244">
        <v>1</v>
      </c>
      <c r="L244">
        <v>1</v>
      </c>
      <c r="O244" t="s">
        <v>74</v>
      </c>
      <c r="S244">
        <v>242</v>
      </c>
      <c r="T244" t="s">
        <v>237</v>
      </c>
      <c r="U244" t="s">
        <v>23</v>
      </c>
      <c r="V244" t="s">
        <v>86</v>
      </c>
      <c r="W244" s="104">
        <v>0.51758101851851845</v>
      </c>
      <c r="Y244">
        <v>1</v>
      </c>
      <c r="AB244">
        <v>1</v>
      </c>
      <c r="AE244" t="s">
        <v>74</v>
      </c>
      <c r="AI244">
        <v>242</v>
      </c>
      <c r="AJ244" t="s">
        <v>172</v>
      </c>
      <c r="AK244" t="s">
        <v>23</v>
      </c>
      <c r="AL244" t="s">
        <v>86</v>
      </c>
      <c r="AM244" s="104">
        <v>0.35153935185185187</v>
      </c>
      <c r="AN244">
        <v>1</v>
      </c>
      <c r="AQ244">
        <v>1</v>
      </c>
      <c r="AR244">
        <v>1</v>
      </c>
      <c r="AU244" t="s">
        <v>74</v>
      </c>
      <c r="BZ244" s="98">
        <v>44158</v>
      </c>
      <c r="CA244" t="s">
        <v>876</v>
      </c>
      <c r="CB244" t="s">
        <v>755</v>
      </c>
      <c r="CC244" t="s">
        <v>23</v>
      </c>
      <c r="CD244" t="s">
        <v>745</v>
      </c>
      <c r="CE244" s="148">
        <v>0.86600694444444448</v>
      </c>
      <c r="CH244">
        <v>1</v>
      </c>
      <c r="CJ244">
        <v>1</v>
      </c>
      <c r="CM244" t="s">
        <v>74</v>
      </c>
      <c r="DF244" s="149"/>
      <c r="DK244" s="148"/>
    </row>
    <row r="245" spans="1:115">
      <c r="A245" s="108">
        <v>243</v>
      </c>
      <c r="B245" s="98">
        <v>44158</v>
      </c>
      <c r="C245" t="s">
        <v>876</v>
      </c>
      <c r="D245" t="s">
        <v>754</v>
      </c>
      <c r="E245" t="s">
        <v>23</v>
      </c>
      <c r="F245" t="s">
        <v>745</v>
      </c>
      <c r="G245" s="148">
        <v>0.86622685185185189</v>
      </c>
      <c r="J245">
        <v>1</v>
      </c>
      <c r="L245">
        <v>1</v>
      </c>
      <c r="O245" t="s">
        <v>74</v>
      </c>
      <c r="S245">
        <v>243</v>
      </c>
      <c r="T245" t="s">
        <v>460</v>
      </c>
      <c r="U245" t="s">
        <v>23</v>
      </c>
      <c r="V245" t="s">
        <v>86</v>
      </c>
      <c r="W245" s="104">
        <v>0.71969907407407396</v>
      </c>
      <c r="Y245">
        <v>1</v>
      </c>
      <c r="AA245">
        <v>1</v>
      </c>
      <c r="AE245" t="s">
        <v>74</v>
      </c>
      <c r="AI245">
        <v>243</v>
      </c>
      <c r="AJ245" t="s">
        <v>574</v>
      </c>
      <c r="AK245" t="s">
        <v>22</v>
      </c>
      <c r="AL245" t="s">
        <v>87</v>
      </c>
      <c r="AM245" s="104">
        <v>0.34825231481481483</v>
      </c>
      <c r="AN245">
        <v>1</v>
      </c>
      <c r="AQ245">
        <v>1</v>
      </c>
      <c r="AU245" t="s">
        <v>74</v>
      </c>
      <c r="BZ245" s="98">
        <v>44158</v>
      </c>
      <c r="CA245" t="s">
        <v>876</v>
      </c>
      <c r="CB245" t="s">
        <v>754</v>
      </c>
      <c r="CC245" t="s">
        <v>23</v>
      </c>
      <c r="CD245" t="s">
        <v>745</v>
      </c>
      <c r="CE245" s="148">
        <v>0.86622685185185189</v>
      </c>
      <c r="CH245">
        <v>1</v>
      </c>
      <c r="CJ245">
        <v>1</v>
      </c>
      <c r="CM245" t="s">
        <v>74</v>
      </c>
      <c r="DF245" s="149"/>
      <c r="DK245" s="148"/>
    </row>
    <row r="246" spans="1:115">
      <c r="A246" s="108">
        <v>244</v>
      </c>
      <c r="B246" s="98">
        <v>44158</v>
      </c>
      <c r="C246" t="s">
        <v>744</v>
      </c>
      <c r="D246" t="s">
        <v>916</v>
      </c>
      <c r="E246" t="s">
        <v>23</v>
      </c>
      <c r="F246" t="s">
        <v>745</v>
      </c>
      <c r="G246" s="148">
        <v>0.86966435185185187</v>
      </c>
      <c r="J246">
        <v>1</v>
      </c>
      <c r="K246">
        <v>1</v>
      </c>
      <c r="O246" t="s">
        <v>74</v>
      </c>
      <c r="S246">
        <v>244</v>
      </c>
      <c r="T246" t="s">
        <v>1492</v>
      </c>
      <c r="U246" t="s">
        <v>23</v>
      </c>
      <c r="V246" t="s">
        <v>446</v>
      </c>
      <c r="W246" s="104">
        <v>0.5740277777777778</v>
      </c>
      <c r="Y246">
        <v>1</v>
      </c>
      <c r="AA246">
        <v>1</v>
      </c>
      <c r="AE246" t="s">
        <v>116</v>
      </c>
      <c r="AI246">
        <v>244</v>
      </c>
      <c r="AJ246" t="s">
        <v>1314</v>
      </c>
      <c r="AK246" t="s">
        <v>23</v>
      </c>
      <c r="AL246" t="s">
        <v>86</v>
      </c>
      <c r="AM246" s="104">
        <v>0.81748842592592597</v>
      </c>
      <c r="AP246">
        <v>1</v>
      </c>
      <c r="AQ246">
        <v>1</v>
      </c>
      <c r="AR246">
        <v>1</v>
      </c>
      <c r="AU246" t="s">
        <v>116</v>
      </c>
      <c r="BZ246" s="98">
        <v>44158</v>
      </c>
      <c r="CA246" t="s">
        <v>744</v>
      </c>
      <c r="CB246" t="s">
        <v>916</v>
      </c>
      <c r="CC246" t="s">
        <v>23</v>
      </c>
      <c r="CD246" t="s">
        <v>745</v>
      </c>
      <c r="CE246" s="148">
        <v>0.86966435185185187</v>
      </c>
      <c r="CH246">
        <v>1</v>
      </c>
      <c r="CI246">
        <v>1</v>
      </c>
      <c r="CM246" t="s">
        <v>74</v>
      </c>
      <c r="DF246" s="149"/>
      <c r="DK246" s="148"/>
    </row>
    <row r="247" spans="1:115">
      <c r="A247" s="108">
        <v>245</v>
      </c>
      <c r="B247" s="98">
        <v>44159</v>
      </c>
      <c r="C247" t="s">
        <v>101</v>
      </c>
      <c r="D247" t="s">
        <v>485</v>
      </c>
      <c r="E247" t="s">
        <v>23</v>
      </c>
      <c r="F247" t="s">
        <v>86</v>
      </c>
      <c r="G247" s="148">
        <v>0.37979166666666669</v>
      </c>
      <c r="H247">
        <v>1</v>
      </c>
      <c r="L247">
        <v>1</v>
      </c>
      <c r="O247" t="s">
        <v>116</v>
      </c>
      <c r="S247">
        <v>245</v>
      </c>
      <c r="T247" t="s">
        <v>787</v>
      </c>
      <c r="U247" t="s">
        <v>23</v>
      </c>
      <c r="V247" t="s">
        <v>446</v>
      </c>
      <c r="W247" s="104">
        <v>0.54317129629629635</v>
      </c>
      <c r="Y247">
        <v>1</v>
      </c>
      <c r="AB247">
        <v>1</v>
      </c>
      <c r="AE247" t="s">
        <v>116</v>
      </c>
      <c r="AI247">
        <v>245</v>
      </c>
      <c r="AJ247" t="s">
        <v>1380</v>
      </c>
      <c r="AK247" t="s">
        <v>23</v>
      </c>
      <c r="AL247" t="s">
        <v>86</v>
      </c>
      <c r="AM247" s="104">
        <v>0.7726157407407408</v>
      </c>
      <c r="AP247">
        <v>1</v>
      </c>
      <c r="AQ247">
        <v>1</v>
      </c>
      <c r="AR247">
        <v>1</v>
      </c>
      <c r="AU247" t="s">
        <v>74</v>
      </c>
      <c r="BZ247" s="98">
        <v>44159</v>
      </c>
      <c r="CA247" t="s">
        <v>101</v>
      </c>
      <c r="CB247" t="s">
        <v>485</v>
      </c>
      <c r="CC247" t="s">
        <v>23</v>
      </c>
      <c r="CD247" t="s">
        <v>86</v>
      </c>
      <c r="CE247" s="148">
        <v>0.37979166666666669</v>
      </c>
      <c r="CF247">
        <v>1</v>
      </c>
      <c r="CJ247">
        <v>1</v>
      </c>
      <c r="CM247" t="s">
        <v>116</v>
      </c>
      <c r="DF247" s="149"/>
      <c r="DK247" s="148"/>
    </row>
    <row r="248" spans="1:115">
      <c r="A248" s="108">
        <v>246</v>
      </c>
      <c r="B248" s="98">
        <v>44159</v>
      </c>
      <c r="D248" t="s">
        <v>1158</v>
      </c>
      <c r="G248" s="148">
        <v>0.41444444444444445</v>
      </c>
      <c r="H248">
        <v>1</v>
      </c>
      <c r="K248">
        <v>1</v>
      </c>
      <c r="O248" t="s">
        <v>0</v>
      </c>
      <c r="P248">
        <v>1022695</v>
      </c>
      <c r="S248">
        <v>246</v>
      </c>
      <c r="T248" t="s">
        <v>425</v>
      </c>
      <c r="U248" t="s">
        <v>23</v>
      </c>
      <c r="V248" t="s">
        <v>86</v>
      </c>
      <c r="W248" s="104">
        <v>0.40237268518518521</v>
      </c>
      <c r="X248">
        <v>1</v>
      </c>
      <c r="AA248">
        <v>1</v>
      </c>
      <c r="AE248" t="s">
        <v>74</v>
      </c>
      <c r="AI248">
        <v>246</v>
      </c>
      <c r="AJ248" t="s">
        <v>321</v>
      </c>
      <c r="AK248" t="s">
        <v>23</v>
      </c>
      <c r="AL248" t="s">
        <v>86</v>
      </c>
      <c r="AM248" s="104">
        <v>0.55425925925925923</v>
      </c>
      <c r="AO248">
        <v>1</v>
      </c>
      <c r="AR248">
        <v>1</v>
      </c>
      <c r="AU248" t="s">
        <v>74</v>
      </c>
      <c r="BZ248" s="98">
        <v>44159</v>
      </c>
      <c r="CB248" t="s">
        <v>1158</v>
      </c>
      <c r="CE248" s="148">
        <v>0.41444444444444445</v>
      </c>
      <c r="CF248">
        <v>1</v>
      </c>
      <c r="CI248">
        <v>1</v>
      </c>
      <c r="CM248" t="s">
        <v>0</v>
      </c>
      <c r="CN248">
        <v>1022695</v>
      </c>
      <c r="DF248" s="149"/>
      <c r="DK248" s="148"/>
    </row>
    <row r="249" spans="1:115">
      <c r="A249" s="108">
        <v>247</v>
      </c>
      <c r="B249" s="98">
        <v>44159</v>
      </c>
      <c r="D249" t="s">
        <v>1160</v>
      </c>
      <c r="G249" s="148">
        <v>0.56710648148148146</v>
      </c>
      <c r="I249">
        <v>1</v>
      </c>
      <c r="K249">
        <v>1</v>
      </c>
      <c r="O249" t="s">
        <v>1</v>
      </c>
      <c r="S249">
        <v>247</v>
      </c>
      <c r="T249" t="s">
        <v>504</v>
      </c>
      <c r="U249" t="s">
        <v>23</v>
      </c>
      <c r="V249" t="s">
        <v>86</v>
      </c>
      <c r="W249" s="104">
        <v>0.36929398148148151</v>
      </c>
      <c r="X249">
        <v>1</v>
      </c>
      <c r="AA249">
        <v>1</v>
      </c>
      <c r="AB249">
        <v>1</v>
      </c>
      <c r="AE249" t="s">
        <v>74</v>
      </c>
      <c r="AI249">
        <v>247</v>
      </c>
      <c r="AJ249" t="s">
        <v>820</v>
      </c>
      <c r="AK249" t="s">
        <v>23</v>
      </c>
      <c r="AL249" t="s">
        <v>743</v>
      </c>
      <c r="AM249" s="104">
        <v>0.5040162037037037</v>
      </c>
      <c r="AO249">
        <v>1</v>
      </c>
      <c r="AQ249">
        <v>1</v>
      </c>
      <c r="AU249" t="s">
        <v>116</v>
      </c>
      <c r="BZ249" s="98">
        <v>44159</v>
      </c>
      <c r="CB249" t="s">
        <v>1160</v>
      </c>
      <c r="CE249" s="148">
        <v>0.56710648148148146</v>
      </c>
      <c r="CG249">
        <v>1</v>
      </c>
      <c r="CI249">
        <v>1</v>
      </c>
      <c r="CM249" t="s">
        <v>1</v>
      </c>
      <c r="DF249" s="149"/>
      <c r="DK249" s="148"/>
    </row>
    <row r="250" spans="1:115">
      <c r="A250" s="108">
        <v>248</v>
      </c>
      <c r="B250" s="98">
        <v>44159</v>
      </c>
      <c r="C250" t="s">
        <v>108</v>
      </c>
      <c r="D250" t="s">
        <v>1162</v>
      </c>
      <c r="E250" t="s">
        <v>23</v>
      </c>
      <c r="F250" t="s">
        <v>86</v>
      </c>
      <c r="G250" s="148">
        <v>0.62914351851851846</v>
      </c>
      <c r="I250">
        <v>1</v>
      </c>
      <c r="K250">
        <v>1</v>
      </c>
      <c r="O250" t="s">
        <v>74</v>
      </c>
      <c r="S250">
        <v>248</v>
      </c>
      <c r="T250" t="s">
        <v>1529</v>
      </c>
      <c r="U250" t="s">
        <v>21</v>
      </c>
      <c r="V250" t="s">
        <v>115</v>
      </c>
      <c r="W250" s="104">
        <v>0.74771990740740746</v>
      </c>
      <c r="Y250">
        <v>1</v>
      </c>
      <c r="AA250">
        <v>1</v>
      </c>
      <c r="AE250" t="s">
        <v>116</v>
      </c>
      <c r="AI250">
        <v>248</v>
      </c>
      <c r="AJ250" t="s">
        <v>519</v>
      </c>
      <c r="AK250" t="s">
        <v>21</v>
      </c>
      <c r="AL250" t="s">
        <v>115</v>
      </c>
      <c r="AM250" s="104">
        <v>0.74887731481481479</v>
      </c>
      <c r="AO250">
        <v>1</v>
      </c>
      <c r="AR250">
        <v>1</v>
      </c>
      <c r="AU250" t="s">
        <v>74</v>
      </c>
      <c r="BZ250" s="98">
        <v>44159</v>
      </c>
      <c r="CA250" t="s">
        <v>108</v>
      </c>
      <c r="CB250" t="s">
        <v>1162</v>
      </c>
      <c r="CC250" t="s">
        <v>23</v>
      </c>
      <c r="CD250" t="s">
        <v>86</v>
      </c>
      <c r="CE250" s="148">
        <v>0.62914351851851846</v>
      </c>
      <c r="CG250">
        <v>1</v>
      </c>
      <c r="CI250">
        <v>1</v>
      </c>
      <c r="CM250" t="s">
        <v>74</v>
      </c>
      <c r="DF250" s="149"/>
      <c r="DK250" s="148"/>
    </row>
    <row r="251" spans="1:115">
      <c r="A251" s="108">
        <v>249</v>
      </c>
      <c r="B251" s="98">
        <v>44159</v>
      </c>
      <c r="C251" t="s">
        <v>109</v>
      </c>
      <c r="D251" t="s">
        <v>1164</v>
      </c>
      <c r="E251" t="s">
        <v>23</v>
      </c>
      <c r="F251" t="s">
        <v>86</v>
      </c>
      <c r="G251" s="148">
        <v>0.728449074074074</v>
      </c>
      <c r="I251">
        <v>1</v>
      </c>
      <c r="K251">
        <v>1</v>
      </c>
      <c r="O251" t="s">
        <v>74</v>
      </c>
      <c r="S251">
        <v>249</v>
      </c>
      <c r="T251" t="s">
        <v>848</v>
      </c>
      <c r="U251" t="s">
        <v>23</v>
      </c>
      <c r="V251" t="s">
        <v>86</v>
      </c>
      <c r="W251" s="104">
        <v>0.37372685185185189</v>
      </c>
      <c r="X251">
        <v>1</v>
      </c>
      <c r="AA251">
        <v>1</v>
      </c>
      <c r="AE251" t="s">
        <v>116</v>
      </c>
      <c r="AI251">
        <v>249</v>
      </c>
      <c r="AJ251" t="s">
        <v>683</v>
      </c>
      <c r="AK251" t="s">
        <v>21</v>
      </c>
      <c r="AL251" t="s">
        <v>115</v>
      </c>
      <c r="AM251" s="104">
        <v>0.61704861111111109</v>
      </c>
      <c r="AO251">
        <v>1</v>
      </c>
      <c r="AQ251">
        <v>1</v>
      </c>
      <c r="AU251" t="s">
        <v>1</v>
      </c>
      <c r="BZ251" s="98">
        <v>44159</v>
      </c>
      <c r="CA251" t="s">
        <v>109</v>
      </c>
      <c r="CB251" t="s">
        <v>1164</v>
      </c>
      <c r="CC251" t="s">
        <v>23</v>
      </c>
      <c r="CD251" t="s">
        <v>86</v>
      </c>
      <c r="CE251" s="148">
        <v>0.728449074074074</v>
      </c>
      <c r="CG251">
        <v>1</v>
      </c>
      <c r="CI251">
        <v>1</v>
      </c>
      <c r="CM251" t="s">
        <v>74</v>
      </c>
      <c r="DF251" s="149"/>
      <c r="DK251" s="148"/>
    </row>
    <row r="252" spans="1:115">
      <c r="A252" s="108">
        <v>250</v>
      </c>
      <c r="B252" s="98">
        <v>44159</v>
      </c>
      <c r="C252" t="s">
        <v>99</v>
      </c>
      <c r="D252" t="s">
        <v>793</v>
      </c>
      <c r="E252" t="s">
        <v>82</v>
      </c>
      <c r="F252" t="s">
        <v>85</v>
      </c>
      <c r="G252" s="148">
        <v>0.75025462962962963</v>
      </c>
      <c r="J252">
        <v>1</v>
      </c>
      <c r="K252">
        <v>1</v>
      </c>
      <c r="L252">
        <v>1</v>
      </c>
      <c r="O252" t="s">
        <v>74</v>
      </c>
      <c r="S252">
        <v>250</v>
      </c>
      <c r="T252" t="s">
        <v>169</v>
      </c>
      <c r="U252" t="s">
        <v>23</v>
      </c>
      <c r="V252" t="s">
        <v>86</v>
      </c>
      <c r="W252" s="104">
        <v>0.34944444444444445</v>
      </c>
      <c r="X252">
        <v>1</v>
      </c>
      <c r="AA252">
        <v>1</v>
      </c>
      <c r="AB252">
        <v>1</v>
      </c>
      <c r="AE252" t="s">
        <v>74</v>
      </c>
      <c r="AI252">
        <v>250</v>
      </c>
      <c r="AJ252" t="s">
        <v>832</v>
      </c>
      <c r="AK252" t="s">
        <v>23</v>
      </c>
      <c r="AL252" t="s">
        <v>446</v>
      </c>
      <c r="AM252" s="104">
        <v>0.68835648148148154</v>
      </c>
      <c r="AO252">
        <v>1</v>
      </c>
      <c r="AQ252">
        <v>1</v>
      </c>
      <c r="AR252">
        <v>1</v>
      </c>
      <c r="AU252" t="s">
        <v>74</v>
      </c>
      <c r="BZ252" s="98">
        <v>44159</v>
      </c>
      <c r="CA252" t="s">
        <v>99</v>
      </c>
      <c r="CB252" t="s">
        <v>793</v>
      </c>
      <c r="CC252" t="s">
        <v>82</v>
      </c>
      <c r="CD252" t="s">
        <v>85</v>
      </c>
      <c r="CE252" s="148">
        <v>0.75025462962962963</v>
      </c>
      <c r="CH252">
        <v>1</v>
      </c>
      <c r="CI252">
        <v>1</v>
      </c>
      <c r="CJ252">
        <v>1</v>
      </c>
      <c r="CM252" t="s">
        <v>74</v>
      </c>
      <c r="DF252" s="149"/>
      <c r="DK252" s="148"/>
    </row>
    <row r="253" spans="1:115">
      <c r="A253" s="108">
        <v>251</v>
      </c>
      <c r="B253" s="98">
        <v>44159</v>
      </c>
      <c r="C253" t="s">
        <v>111</v>
      </c>
      <c r="D253" t="s">
        <v>220</v>
      </c>
      <c r="E253" t="s">
        <v>23</v>
      </c>
      <c r="F253" t="s">
        <v>86</v>
      </c>
      <c r="G253" s="148">
        <v>0.76001157407407405</v>
      </c>
      <c r="J253">
        <v>1</v>
      </c>
      <c r="K253">
        <v>1</v>
      </c>
      <c r="O253" t="s">
        <v>74</v>
      </c>
      <c r="S253">
        <v>251</v>
      </c>
      <c r="T253" t="s">
        <v>419</v>
      </c>
      <c r="W253" s="104">
        <v>0.4742939814814815</v>
      </c>
      <c r="X253">
        <v>1</v>
      </c>
      <c r="AB253">
        <v>1</v>
      </c>
      <c r="AE253" t="s">
        <v>1</v>
      </c>
      <c r="AI253">
        <v>251</v>
      </c>
      <c r="AJ253" t="s">
        <v>194</v>
      </c>
      <c r="AK253" t="s">
        <v>82</v>
      </c>
      <c r="AL253" t="s">
        <v>85</v>
      </c>
      <c r="AM253" s="104">
        <v>0.86694444444444441</v>
      </c>
      <c r="AP253">
        <v>1</v>
      </c>
      <c r="AR253">
        <v>1</v>
      </c>
      <c r="AU253" t="s">
        <v>74</v>
      </c>
      <c r="BZ253" s="98">
        <v>44159</v>
      </c>
      <c r="CA253" t="s">
        <v>111</v>
      </c>
      <c r="CB253" t="s">
        <v>220</v>
      </c>
      <c r="CC253" t="s">
        <v>23</v>
      </c>
      <c r="CD253" t="s">
        <v>86</v>
      </c>
      <c r="CE253" s="148">
        <v>0.76001157407407405</v>
      </c>
      <c r="CH253">
        <v>1</v>
      </c>
      <c r="CI253">
        <v>1</v>
      </c>
      <c r="CM253" t="s">
        <v>74</v>
      </c>
      <c r="DF253" s="149"/>
      <c r="DK253" s="148"/>
    </row>
    <row r="254" spans="1:115">
      <c r="A254" s="108">
        <v>252</v>
      </c>
      <c r="B254" s="98">
        <v>44159</v>
      </c>
      <c r="C254" t="s">
        <v>99</v>
      </c>
      <c r="D254" t="s">
        <v>1059</v>
      </c>
      <c r="E254" t="s">
        <v>82</v>
      </c>
      <c r="F254" t="s">
        <v>85</v>
      </c>
      <c r="G254" s="148">
        <v>0.76070601851851849</v>
      </c>
      <c r="J254">
        <v>1</v>
      </c>
      <c r="K254">
        <v>1</v>
      </c>
      <c r="O254" t="s">
        <v>74</v>
      </c>
      <c r="S254">
        <v>252</v>
      </c>
      <c r="T254" t="s">
        <v>524</v>
      </c>
      <c r="U254" t="s">
        <v>82</v>
      </c>
      <c r="V254" t="s">
        <v>85</v>
      </c>
      <c r="W254" s="104">
        <v>0.77738425925925936</v>
      </c>
      <c r="Z254">
        <v>1</v>
      </c>
      <c r="AB254">
        <v>1</v>
      </c>
      <c r="AE254" t="s">
        <v>74</v>
      </c>
      <c r="AI254">
        <v>252</v>
      </c>
      <c r="AJ254" t="s">
        <v>1035</v>
      </c>
      <c r="AK254" t="s">
        <v>21</v>
      </c>
      <c r="AL254" t="s">
        <v>115</v>
      </c>
      <c r="AM254" s="104">
        <v>0.61104166666666659</v>
      </c>
      <c r="AO254">
        <v>1</v>
      </c>
      <c r="AQ254">
        <v>1</v>
      </c>
      <c r="AU254" t="s">
        <v>116</v>
      </c>
      <c r="BZ254" s="98">
        <v>44159</v>
      </c>
      <c r="CA254" t="s">
        <v>99</v>
      </c>
      <c r="CB254" t="s">
        <v>1059</v>
      </c>
      <c r="CC254" t="s">
        <v>82</v>
      </c>
      <c r="CD254" t="s">
        <v>85</v>
      </c>
      <c r="CE254" s="148">
        <v>0.76070601851851849</v>
      </c>
      <c r="CH254">
        <v>1</v>
      </c>
      <c r="CI254">
        <v>1</v>
      </c>
      <c r="CM254" t="s">
        <v>74</v>
      </c>
      <c r="DF254" s="149"/>
      <c r="DK254" s="148"/>
    </row>
    <row r="255" spans="1:115">
      <c r="A255" s="108">
        <v>253</v>
      </c>
      <c r="B255" s="98">
        <v>44159</v>
      </c>
      <c r="C255" t="s">
        <v>99</v>
      </c>
      <c r="D255" t="s">
        <v>120</v>
      </c>
      <c r="E255" t="s">
        <v>82</v>
      </c>
      <c r="F255" t="s">
        <v>85</v>
      </c>
      <c r="G255" s="148">
        <v>0.77766203703703696</v>
      </c>
      <c r="J255">
        <v>1</v>
      </c>
      <c r="K255">
        <v>1</v>
      </c>
      <c r="O255" t="s">
        <v>74</v>
      </c>
      <c r="S255">
        <v>253</v>
      </c>
      <c r="T255" t="s">
        <v>534</v>
      </c>
      <c r="U255" t="s">
        <v>23</v>
      </c>
      <c r="V255" t="s">
        <v>86</v>
      </c>
      <c r="W255" s="104">
        <v>0.43972222222222218</v>
      </c>
      <c r="X255">
        <v>1</v>
      </c>
      <c r="AA255">
        <v>1</v>
      </c>
      <c r="AE255" t="s">
        <v>74</v>
      </c>
      <c r="AI255">
        <v>253</v>
      </c>
      <c r="AJ255" t="s">
        <v>237</v>
      </c>
      <c r="AK255" t="s">
        <v>23</v>
      </c>
      <c r="AL255" t="s">
        <v>86</v>
      </c>
      <c r="AM255" s="104">
        <v>0.51758101851851845</v>
      </c>
      <c r="AO255">
        <v>1</v>
      </c>
      <c r="AR255">
        <v>1</v>
      </c>
      <c r="AU255" t="s">
        <v>74</v>
      </c>
      <c r="BZ255" s="98">
        <v>44159</v>
      </c>
      <c r="CA255" t="s">
        <v>99</v>
      </c>
      <c r="CB255" t="s">
        <v>120</v>
      </c>
      <c r="CC255" t="s">
        <v>82</v>
      </c>
      <c r="CD255" t="s">
        <v>85</v>
      </c>
      <c r="CE255" s="148">
        <v>0.77766203703703696</v>
      </c>
      <c r="CH255">
        <v>1</v>
      </c>
      <c r="CI255">
        <v>1</v>
      </c>
      <c r="CM255" t="s">
        <v>74</v>
      </c>
      <c r="DF255" s="149"/>
      <c r="DK255" s="148"/>
    </row>
    <row r="256" spans="1:115">
      <c r="A256" s="108">
        <v>254</v>
      </c>
      <c r="B256" s="98">
        <v>44159</v>
      </c>
      <c r="C256" t="s">
        <v>744</v>
      </c>
      <c r="D256" t="s">
        <v>756</v>
      </c>
      <c r="E256" t="s">
        <v>23</v>
      </c>
      <c r="F256" t="s">
        <v>745</v>
      </c>
      <c r="G256" s="148">
        <v>0.85814814814814822</v>
      </c>
      <c r="J256">
        <v>1</v>
      </c>
      <c r="L256">
        <v>1</v>
      </c>
      <c r="O256" t="s">
        <v>74</v>
      </c>
      <c r="S256">
        <v>254</v>
      </c>
      <c r="T256" t="s">
        <v>534</v>
      </c>
      <c r="U256" t="s">
        <v>23</v>
      </c>
      <c r="V256" t="s">
        <v>86</v>
      </c>
      <c r="W256" s="104">
        <v>0.41445601851851849</v>
      </c>
      <c r="X256">
        <v>1</v>
      </c>
      <c r="AA256">
        <v>1</v>
      </c>
      <c r="AE256" t="s">
        <v>74</v>
      </c>
      <c r="AI256">
        <v>254</v>
      </c>
      <c r="AJ256" t="s">
        <v>460</v>
      </c>
      <c r="AK256" t="s">
        <v>23</v>
      </c>
      <c r="AL256" t="s">
        <v>86</v>
      </c>
      <c r="AM256" s="104">
        <v>0.71969907407407396</v>
      </c>
      <c r="AO256">
        <v>1</v>
      </c>
      <c r="AQ256">
        <v>1</v>
      </c>
      <c r="AU256" t="s">
        <v>74</v>
      </c>
      <c r="BZ256" s="98">
        <v>44159</v>
      </c>
      <c r="CA256" t="s">
        <v>744</v>
      </c>
      <c r="CB256" t="s">
        <v>756</v>
      </c>
      <c r="CC256" t="s">
        <v>23</v>
      </c>
      <c r="CD256" t="s">
        <v>745</v>
      </c>
      <c r="CE256" s="148">
        <v>0.85814814814814822</v>
      </c>
      <c r="CH256">
        <v>1</v>
      </c>
      <c r="CJ256">
        <v>1</v>
      </c>
      <c r="CM256" t="s">
        <v>74</v>
      </c>
      <c r="DF256" s="149"/>
      <c r="DK256" s="148"/>
    </row>
    <row r="257" spans="1:115">
      <c r="A257" s="108">
        <v>255</v>
      </c>
      <c r="B257" s="98">
        <v>44159</v>
      </c>
      <c r="C257" t="s">
        <v>876</v>
      </c>
      <c r="D257" t="s">
        <v>755</v>
      </c>
      <c r="E257" t="s">
        <v>23</v>
      </c>
      <c r="F257" t="s">
        <v>745</v>
      </c>
      <c r="G257" s="148">
        <v>0.85871527777777779</v>
      </c>
      <c r="J257">
        <v>1</v>
      </c>
      <c r="L257">
        <v>1</v>
      </c>
      <c r="O257" t="s">
        <v>74</v>
      </c>
      <c r="S257">
        <v>255</v>
      </c>
      <c r="T257" t="s">
        <v>165</v>
      </c>
      <c r="U257" t="s">
        <v>23</v>
      </c>
      <c r="V257" t="s">
        <v>86</v>
      </c>
      <c r="W257" s="104">
        <v>0.34652777777777777</v>
      </c>
      <c r="X257">
        <v>1</v>
      </c>
      <c r="AB257">
        <v>1</v>
      </c>
      <c r="AE257" t="s">
        <v>74</v>
      </c>
      <c r="AI257">
        <v>255</v>
      </c>
      <c r="AJ257" t="s">
        <v>1492</v>
      </c>
      <c r="AK257" t="s">
        <v>23</v>
      </c>
      <c r="AL257" t="s">
        <v>446</v>
      </c>
      <c r="AM257" s="104">
        <v>0.5740277777777778</v>
      </c>
      <c r="AO257">
        <v>1</v>
      </c>
      <c r="AQ257">
        <v>1</v>
      </c>
      <c r="AU257" t="s">
        <v>116</v>
      </c>
      <c r="BZ257" s="98">
        <v>44159</v>
      </c>
      <c r="CA257" t="s">
        <v>876</v>
      </c>
      <c r="CB257" t="s">
        <v>755</v>
      </c>
      <c r="CC257" t="s">
        <v>23</v>
      </c>
      <c r="CD257" t="s">
        <v>745</v>
      </c>
      <c r="CE257" s="148">
        <v>0.85871527777777779</v>
      </c>
      <c r="CH257">
        <v>1</v>
      </c>
      <c r="CJ257">
        <v>1</v>
      </c>
      <c r="CM257" t="s">
        <v>74</v>
      </c>
      <c r="DF257" s="149"/>
      <c r="DK257" s="148"/>
    </row>
    <row r="258" spans="1:115">
      <c r="A258" s="108">
        <v>256</v>
      </c>
      <c r="B258" s="98">
        <v>44159</v>
      </c>
      <c r="C258" t="s">
        <v>876</v>
      </c>
      <c r="D258" t="s">
        <v>754</v>
      </c>
      <c r="E258" t="s">
        <v>23</v>
      </c>
      <c r="F258" t="s">
        <v>745</v>
      </c>
      <c r="G258" s="148">
        <v>0.85887731481481477</v>
      </c>
      <c r="J258">
        <v>1</v>
      </c>
      <c r="L258">
        <v>1</v>
      </c>
      <c r="O258" t="s">
        <v>74</v>
      </c>
      <c r="S258">
        <v>256</v>
      </c>
      <c r="T258" t="s">
        <v>849</v>
      </c>
      <c r="U258" t="s">
        <v>23</v>
      </c>
      <c r="V258" t="s">
        <v>86</v>
      </c>
      <c r="W258" s="104">
        <v>0.59416666666666662</v>
      </c>
      <c r="Y258">
        <v>1</v>
      </c>
      <c r="AA258">
        <v>1</v>
      </c>
      <c r="AB258">
        <v>1</v>
      </c>
      <c r="AC258">
        <v>1</v>
      </c>
      <c r="AE258" t="s">
        <v>74</v>
      </c>
      <c r="AI258">
        <v>256</v>
      </c>
      <c r="AJ258" t="s">
        <v>787</v>
      </c>
      <c r="AK258" t="s">
        <v>23</v>
      </c>
      <c r="AL258" t="s">
        <v>446</v>
      </c>
      <c r="AM258" s="104">
        <v>0.54317129629629635</v>
      </c>
      <c r="AO258">
        <v>1</v>
      </c>
      <c r="AR258">
        <v>1</v>
      </c>
      <c r="AU258" t="s">
        <v>116</v>
      </c>
      <c r="BZ258" s="98">
        <v>44159</v>
      </c>
      <c r="CA258" t="s">
        <v>876</v>
      </c>
      <c r="CB258" t="s">
        <v>754</v>
      </c>
      <c r="CC258" t="s">
        <v>23</v>
      </c>
      <c r="CD258" t="s">
        <v>745</v>
      </c>
      <c r="CE258" s="148">
        <v>0.85887731481481477</v>
      </c>
      <c r="CH258">
        <v>1</v>
      </c>
      <c r="CJ258">
        <v>1</v>
      </c>
      <c r="CM258" t="s">
        <v>74</v>
      </c>
      <c r="DF258" s="149"/>
      <c r="DK258" s="148"/>
    </row>
    <row r="259" spans="1:115">
      <c r="A259" s="108">
        <v>257</v>
      </c>
      <c r="B259" s="98">
        <v>44159</v>
      </c>
      <c r="C259" t="s">
        <v>744</v>
      </c>
      <c r="D259" t="s">
        <v>916</v>
      </c>
      <c r="E259" t="s">
        <v>23</v>
      </c>
      <c r="F259" t="s">
        <v>745</v>
      </c>
      <c r="G259" s="148">
        <v>0.85914351851851845</v>
      </c>
      <c r="J259">
        <v>1</v>
      </c>
      <c r="K259">
        <v>1</v>
      </c>
      <c r="O259" t="s">
        <v>74</v>
      </c>
      <c r="S259">
        <v>257</v>
      </c>
      <c r="T259" t="s">
        <v>137</v>
      </c>
      <c r="U259" t="s">
        <v>23</v>
      </c>
      <c r="V259" t="s">
        <v>86</v>
      </c>
      <c r="W259" s="104">
        <v>0.78548611111111111</v>
      </c>
      <c r="Z259">
        <v>1</v>
      </c>
      <c r="AA259">
        <v>1</v>
      </c>
      <c r="AB259">
        <v>1</v>
      </c>
      <c r="AC259">
        <v>1</v>
      </c>
      <c r="AE259" t="s">
        <v>74</v>
      </c>
      <c r="AI259">
        <v>257</v>
      </c>
      <c r="AJ259" t="s">
        <v>425</v>
      </c>
      <c r="AK259" t="s">
        <v>23</v>
      </c>
      <c r="AL259" t="s">
        <v>86</v>
      </c>
      <c r="AM259" s="104">
        <v>0.40237268518518521</v>
      </c>
      <c r="AN259">
        <v>1</v>
      </c>
      <c r="AQ259">
        <v>1</v>
      </c>
      <c r="AU259" t="s">
        <v>74</v>
      </c>
      <c r="BZ259" s="98">
        <v>44159</v>
      </c>
      <c r="CA259" t="s">
        <v>744</v>
      </c>
      <c r="CB259" t="s">
        <v>916</v>
      </c>
      <c r="CC259" t="s">
        <v>23</v>
      </c>
      <c r="CD259" t="s">
        <v>745</v>
      </c>
      <c r="CE259" s="148">
        <v>0.85914351851851845</v>
      </c>
      <c r="CH259">
        <v>1</v>
      </c>
      <c r="CI259">
        <v>1</v>
      </c>
      <c r="CM259" t="s">
        <v>74</v>
      </c>
      <c r="DF259" s="149"/>
      <c r="DK259" s="148"/>
    </row>
    <row r="260" spans="1:115">
      <c r="A260" s="108">
        <v>258</v>
      </c>
      <c r="B260" s="98">
        <v>44160</v>
      </c>
      <c r="D260" t="s">
        <v>1174</v>
      </c>
      <c r="G260" s="148">
        <v>0.54402777777777778</v>
      </c>
      <c r="I260">
        <v>1</v>
      </c>
      <c r="K260">
        <v>1</v>
      </c>
      <c r="O260" t="s">
        <v>1</v>
      </c>
      <c r="S260">
        <v>258</v>
      </c>
      <c r="T260" t="s">
        <v>1540</v>
      </c>
      <c r="U260" t="s">
        <v>23</v>
      </c>
      <c r="V260" t="s">
        <v>86</v>
      </c>
      <c r="W260" s="104">
        <v>0.60692129629629632</v>
      </c>
      <c r="Y260">
        <v>1</v>
      </c>
      <c r="AA260">
        <v>1</v>
      </c>
      <c r="AE260" t="s">
        <v>116</v>
      </c>
      <c r="AI260">
        <v>258</v>
      </c>
      <c r="AJ260" t="s">
        <v>504</v>
      </c>
      <c r="AK260" t="s">
        <v>23</v>
      </c>
      <c r="AL260" t="s">
        <v>86</v>
      </c>
      <c r="AM260" s="104">
        <v>0.36929398148148151</v>
      </c>
      <c r="AN260">
        <v>1</v>
      </c>
      <c r="AQ260">
        <v>1</v>
      </c>
      <c r="AR260">
        <v>1</v>
      </c>
      <c r="AU260" t="s">
        <v>74</v>
      </c>
      <c r="BZ260" s="98">
        <v>44160</v>
      </c>
      <c r="CB260" t="s">
        <v>1174</v>
      </c>
      <c r="CE260" s="148">
        <v>0.54402777777777778</v>
      </c>
      <c r="CG260">
        <v>1</v>
      </c>
      <c r="CI260">
        <v>1</v>
      </c>
      <c r="CM260" t="s">
        <v>1</v>
      </c>
      <c r="DF260" s="149"/>
      <c r="DK260" s="148"/>
    </row>
    <row r="261" spans="1:115">
      <c r="A261" s="108">
        <v>259</v>
      </c>
      <c r="B261" s="98">
        <v>44160</v>
      </c>
      <c r="C261" t="s">
        <v>107</v>
      </c>
      <c r="D261" t="s">
        <v>223</v>
      </c>
      <c r="E261" t="s">
        <v>23</v>
      </c>
      <c r="F261" t="s">
        <v>86</v>
      </c>
      <c r="G261" s="148">
        <v>0.54440972222222228</v>
      </c>
      <c r="I261">
        <v>1</v>
      </c>
      <c r="K261">
        <v>1</v>
      </c>
      <c r="L261">
        <v>1</v>
      </c>
      <c r="O261" t="s">
        <v>74</v>
      </c>
      <c r="S261">
        <v>259</v>
      </c>
      <c r="T261" t="s">
        <v>854</v>
      </c>
      <c r="U261" t="s">
        <v>82</v>
      </c>
      <c r="V261" t="s">
        <v>85</v>
      </c>
      <c r="W261" s="104">
        <v>0.75434027777777779</v>
      </c>
      <c r="Z261">
        <v>1</v>
      </c>
      <c r="AA261">
        <v>1</v>
      </c>
      <c r="AE261" t="s">
        <v>74</v>
      </c>
      <c r="AI261">
        <v>259</v>
      </c>
      <c r="AJ261" t="s">
        <v>1529</v>
      </c>
      <c r="AK261" t="s">
        <v>21</v>
      </c>
      <c r="AL261" t="s">
        <v>115</v>
      </c>
      <c r="AM261" s="104">
        <v>0.74771990740740746</v>
      </c>
      <c r="AO261">
        <v>1</v>
      </c>
      <c r="AQ261">
        <v>1</v>
      </c>
      <c r="AU261" t="s">
        <v>116</v>
      </c>
      <c r="BZ261" s="98">
        <v>44160</v>
      </c>
      <c r="CA261" t="s">
        <v>107</v>
      </c>
      <c r="CB261" t="s">
        <v>223</v>
      </c>
      <c r="CC261" t="s">
        <v>23</v>
      </c>
      <c r="CD261" t="s">
        <v>86</v>
      </c>
      <c r="CE261" s="148">
        <v>0.54440972222222228</v>
      </c>
      <c r="CG261">
        <v>1</v>
      </c>
      <c r="CI261">
        <v>1</v>
      </c>
      <c r="CJ261">
        <v>1</v>
      </c>
      <c r="CM261" t="s">
        <v>74</v>
      </c>
      <c r="DF261" s="149"/>
      <c r="DK261" s="148"/>
    </row>
    <row r="262" spans="1:115">
      <c r="A262" s="108">
        <v>260</v>
      </c>
      <c r="B262" s="98">
        <v>44160</v>
      </c>
      <c r="C262" t="s">
        <v>108</v>
      </c>
      <c r="D262" t="s">
        <v>1162</v>
      </c>
      <c r="E262" t="s">
        <v>23</v>
      </c>
      <c r="F262" t="s">
        <v>86</v>
      </c>
      <c r="G262" s="148">
        <v>0.64067129629629627</v>
      </c>
      <c r="I262">
        <v>1</v>
      </c>
      <c r="K262">
        <v>1</v>
      </c>
      <c r="O262" t="s">
        <v>74</v>
      </c>
      <c r="S262">
        <v>260</v>
      </c>
      <c r="T262" t="s">
        <v>195</v>
      </c>
      <c r="U262" t="s">
        <v>82</v>
      </c>
      <c r="V262" t="s">
        <v>85</v>
      </c>
      <c r="W262" s="104">
        <v>0.86763888888888896</v>
      </c>
      <c r="Z262">
        <v>1</v>
      </c>
      <c r="AB262">
        <v>1</v>
      </c>
      <c r="AE262" t="s">
        <v>74</v>
      </c>
      <c r="AI262">
        <v>260</v>
      </c>
      <c r="AJ262" t="s">
        <v>848</v>
      </c>
      <c r="AK262" t="s">
        <v>23</v>
      </c>
      <c r="AL262" t="s">
        <v>86</v>
      </c>
      <c r="AM262" s="104">
        <v>0.37372685185185189</v>
      </c>
      <c r="AN262">
        <v>1</v>
      </c>
      <c r="AQ262">
        <v>1</v>
      </c>
      <c r="AU262" t="s">
        <v>116</v>
      </c>
      <c r="BZ262" s="98">
        <v>44160</v>
      </c>
      <c r="CA262" t="s">
        <v>108</v>
      </c>
      <c r="CB262" t="s">
        <v>1162</v>
      </c>
      <c r="CC262" t="s">
        <v>23</v>
      </c>
      <c r="CD262" t="s">
        <v>86</v>
      </c>
      <c r="CE262" s="148">
        <v>0.64067129629629627</v>
      </c>
      <c r="CG262">
        <v>1</v>
      </c>
      <c r="CI262">
        <v>1</v>
      </c>
      <c r="CM262" t="s">
        <v>74</v>
      </c>
      <c r="DF262" s="149"/>
      <c r="DK262" s="148"/>
    </row>
    <row r="263" spans="1:115">
      <c r="A263" s="108">
        <v>261</v>
      </c>
      <c r="B263" s="98">
        <v>44160</v>
      </c>
      <c r="C263" t="s">
        <v>740</v>
      </c>
      <c r="D263" t="s">
        <v>827</v>
      </c>
      <c r="E263" t="s">
        <v>23</v>
      </c>
      <c r="F263" t="s">
        <v>741</v>
      </c>
      <c r="G263" s="148">
        <v>0.64459490740740744</v>
      </c>
      <c r="I263">
        <v>1</v>
      </c>
      <c r="L263">
        <v>1</v>
      </c>
      <c r="O263" t="s">
        <v>74</v>
      </c>
      <c r="S263">
        <v>261</v>
      </c>
      <c r="T263" t="s">
        <v>299</v>
      </c>
      <c r="U263" t="s">
        <v>23</v>
      </c>
      <c r="V263" t="s">
        <v>86</v>
      </c>
      <c r="W263" s="104">
        <v>0.50553240740740735</v>
      </c>
      <c r="Y263">
        <v>1</v>
      </c>
      <c r="AB263">
        <v>1</v>
      </c>
      <c r="AE263" t="s">
        <v>74</v>
      </c>
      <c r="AI263">
        <v>261</v>
      </c>
      <c r="AJ263" t="s">
        <v>169</v>
      </c>
      <c r="AK263" t="s">
        <v>23</v>
      </c>
      <c r="AL263" t="s">
        <v>86</v>
      </c>
      <c r="AM263" s="104">
        <v>0.34944444444444445</v>
      </c>
      <c r="AN263">
        <v>1</v>
      </c>
      <c r="AQ263">
        <v>1</v>
      </c>
      <c r="AR263">
        <v>1</v>
      </c>
      <c r="AU263" t="s">
        <v>74</v>
      </c>
      <c r="BZ263" s="98">
        <v>44160</v>
      </c>
      <c r="CA263" t="s">
        <v>740</v>
      </c>
      <c r="CB263" t="s">
        <v>827</v>
      </c>
      <c r="CC263" t="s">
        <v>23</v>
      </c>
      <c r="CD263" t="s">
        <v>741</v>
      </c>
      <c r="CE263" s="148">
        <v>0.64459490740740744</v>
      </c>
      <c r="CG263">
        <v>1</v>
      </c>
      <c r="CJ263">
        <v>1</v>
      </c>
      <c r="CM263" t="s">
        <v>74</v>
      </c>
      <c r="DF263" s="149"/>
      <c r="DK263" s="148"/>
    </row>
    <row r="264" spans="1:115">
      <c r="A264" s="108">
        <v>262</v>
      </c>
      <c r="B264" s="98">
        <v>44160</v>
      </c>
      <c r="C264" t="s">
        <v>109</v>
      </c>
      <c r="D264" t="s">
        <v>790</v>
      </c>
      <c r="E264" t="s">
        <v>23</v>
      </c>
      <c r="F264" t="s">
        <v>86</v>
      </c>
      <c r="G264" s="148">
        <v>0.6831828703703704</v>
      </c>
      <c r="I264">
        <v>1</v>
      </c>
      <c r="K264">
        <v>1</v>
      </c>
      <c r="O264" t="s">
        <v>74</v>
      </c>
      <c r="S264">
        <v>262</v>
      </c>
      <c r="T264" t="s">
        <v>916</v>
      </c>
      <c r="U264" t="s">
        <v>23</v>
      </c>
      <c r="V264" t="s">
        <v>745</v>
      </c>
      <c r="W264" s="104">
        <v>0.86450231481481488</v>
      </c>
      <c r="Z264">
        <v>1</v>
      </c>
      <c r="AA264">
        <v>1</v>
      </c>
      <c r="AE264" t="s">
        <v>74</v>
      </c>
      <c r="AI264">
        <v>262</v>
      </c>
      <c r="AJ264" t="s">
        <v>419</v>
      </c>
      <c r="AM264" s="104">
        <v>0.4742939814814815</v>
      </c>
      <c r="AN264">
        <v>1</v>
      </c>
      <c r="AR264">
        <v>1</v>
      </c>
      <c r="AU264" t="s">
        <v>1</v>
      </c>
      <c r="BZ264" s="98">
        <v>44160</v>
      </c>
      <c r="CA264" t="s">
        <v>109</v>
      </c>
      <c r="CB264" t="s">
        <v>790</v>
      </c>
      <c r="CC264" t="s">
        <v>23</v>
      </c>
      <c r="CD264" t="s">
        <v>86</v>
      </c>
      <c r="CE264" s="148">
        <v>0.6831828703703704</v>
      </c>
      <c r="CG264">
        <v>1</v>
      </c>
      <c r="CI264">
        <v>1</v>
      </c>
      <c r="CM264" t="s">
        <v>74</v>
      </c>
      <c r="DF264" s="149"/>
      <c r="DK264" s="148"/>
    </row>
    <row r="265" spans="1:115">
      <c r="A265" s="108">
        <v>263</v>
      </c>
      <c r="B265" s="98">
        <v>44160</v>
      </c>
      <c r="C265" t="s">
        <v>740</v>
      </c>
      <c r="D265" t="s">
        <v>1180</v>
      </c>
      <c r="E265" t="s">
        <v>23</v>
      </c>
      <c r="F265" t="s">
        <v>741</v>
      </c>
      <c r="G265" s="148">
        <v>0.6918981481481481</v>
      </c>
      <c r="I265">
        <v>1</v>
      </c>
      <c r="K265">
        <v>1</v>
      </c>
      <c r="O265" t="s">
        <v>74</v>
      </c>
      <c r="S265">
        <v>263</v>
      </c>
      <c r="T265" t="s">
        <v>218</v>
      </c>
      <c r="U265" t="s">
        <v>23</v>
      </c>
      <c r="V265" t="s">
        <v>86</v>
      </c>
      <c r="W265" s="104">
        <v>0.64641203703703709</v>
      </c>
      <c r="Y265">
        <v>1</v>
      </c>
      <c r="AB265">
        <v>1</v>
      </c>
      <c r="AE265" t="s">
        <v>74</v>
      </c>
      <c r="AI265">
        <v>263</v>
      </c>
      <c r="AJ265" t="s">
        <v>524</v>
      </c>
      <c r="AK265" t="s">
        <v>82</v>
      </c>
      <c r="AL265" t="s">
        <v>85</v>
      </c>
      <c r="AM265" s="104">
        <v>0.77738425925925936</v>
      </c>
      <c r="AP265">
        <v>1</v>
      </c>
      <c r="AR265">
        <v>1</v>
      </c>
      <c r="AU265" t="s">
        <v>74</v>
      </c>
      <c r="BZ265" s="98">
        <v>44160</v>
      </c>
      <c r="CA265" t="s">
        <v>740</v>
      </c>
      <c r="CB265" t="s">
        <v>1180</v>
      </c>
      <c r="CC265" t="s">
        <v>23</v>
      </c>
      <c r="CD265" t="s">
        <v>741</v>
      </c>
      <c r="CE265" s="148">
        <v>0.6918981481481481</v>
      </c>
      <c r="CG265">
        <v>1</v>
      </c>
      <c r="CI265">
        <v>1</v>
      </c>
      <c r="CM265" t="s">
        <v>74</v>
      </c>
      <c r="DF265" s="149"/>
      <c r="DK265" s="148"/>
    </row>
    <row r="266" spans="1:115">
      <c r="A266" s="108">
        <v>264</v>
      </c>
      <c r="B266" s="98">
        <v>44160</v>
      </c>
      <c r="C266" t="s">
        <v>105</v>
      </c>
      <c r="D266" t="s">
        <v>811</v>
      </c>
      <c r="E266" t="s">
        <v>23</v>
      </c>
      <c r="F266" t="s">
        <v>86</v>
      </c>
      <c r="G266" s="148">
        <v>0.69983796296296286</v>
      </c>
      <c r="I266">
        <v>1</v>
      </c>
      <c r="M266">
        <v>1</v>
      </c>
      <c r="O266" t="s">
        <v>74</v>
      </c>
      <c r="S266">
        <v>264</v>
      </c>
      <c r="T266" t="s">
        <v>380</v>
      </c>
      <c r="W266" s="104">
        <v>0.64888888888888896</v>
      </c>
      <c r="Y266">
        <v>1</v>
      </c>
      <c r="AA266">
        <v>1</v>
      </c>
      <c r="AE266" t="s">
        <v>1</v>
      </c>
      <c r="AI266">
        <v>264</v>
      </c>
      <c r="AJ266" t="s">
        <v>534</v>
      </c>
      <c r="AK266" t="s">
        <v>23</v>
      </c>
      <c r="AL266" t="s">
        <v>86</v>
      </c>
      <c r="AM266" s="104">
        <v>0.43972222222222218</v>
      </c>
      <c r="AN266">
        <v>1</v>
      </c>
      <c r="AQ266">
        <v>1</v>
      </c>
      <c r="AU266" t="s">
        <v>74</v>
      </c>
      <c r="BZ266" s="98">
        <v>44160</v>
      </c>
      <c r="CA266" t="s">
        <v>105</v>
      </c>
      <c r="CB266" t="s">
        <v>811</v>
      </c>
      <c r="CC266" t="s">
        <v>23</v>
      </c>
      <c r="CD266" t="s">
        <v>86</v>
      </c>
      <c r="CE266" s="148">
        <v>0.69983796296296286</v>
      </c>
      <c r="CG266">
        <v>1</v>
      </c>
      <c r="CK266">
        <v>1</v>
      </c>
      <c r="CM266" t="s">
        <v>74</v>
      </c>
      <c r="DF266" s="149"/>
      <c r="DK266" s="148"/>
    </row>
    <row r="267" spans="1:115">
      <c r="A267" s="108">
        <v>265</v>
      </c>
      <c r="B267" s="98">
        <v>44160</v>
      </c>
      <c r="C267" t="s">
        <v>109</v>
      </c>
      <c r="D267" t="s">
        <v>570</v>
      </c>
      <c r="E267" t="s">
        <v>23</v>
      </c>
      <c r="F267" t="s">
        <v>86</v>
      </c>
      <c r="G267" s="148">
        <v>0.76722222222222225</v>
      </c>
      <c r="J267">
        <v>1</v>
      </c>
      <c r="L267">
        <v>1</v>
      </c>
      <c r="O267" t="s">
        <v>74</v>
      </c>
      <c r="S267">
        <v>265</v>
      </c>
      <c r="T267" t="s">
        <v>632</v>
      </c>
      <c r="U267" t="s">
        <v>23</v>
      </c>
      <c r="V267" t="s">
        <v>86</v>
      </c>
      <c r="W267" s="104">
        <v>0.74351851851851858</v>
      </c>
      <c r="Y267">
        <v>1</v>
      </c>
      <c r="AA267">
        <v>1</v>
      </c>
      <c r="AE267" t="s">
        <v>74</v>
      </c>
      <c r="AI267">
        <v>265</v>
      </c>
      <c r="AJ267" t="s">
        <v>534</v>
      </c>
      <c r="AK267" t="s">
        <v>23</v>
      </c>
      <c r="AL267" t="s">
        <v>86</v>
      </c>
      <c r="AM267" s="104">
        <v>0.41445601851851849</v>
      </c>
      <c r="AN267">
        <v>1</v>
      </c>
      <c r="AQ267">
        <v>1</v>
      </c>
      <c r="AU267" t="s">
        <v>74</v>
      </c>
      <c r="BZ267" s="98">
        <v>44160</v>
      </c>
      <c r="CA267" t="s">
        <v>109</v>
      </c>
      <c r="CB267" t="s">
        <v>570</v>
      </c>
      <c r="CC267" t="s">
        <v>23</v>
      </c>
      <c r="CD267" t="s">
        <v>86</v>
      </c>
      <c r="CE267" s="148">
        <v>0.76722222222222225</v>
      </c>
      <c r="CH267">
        <v>1</v>
      </c>
      <c r="CJ267">
        <v>1</v>
      </c>
      <c r="CM267" t="s">
        <v>74</v>
      </c>
      <c r="DF267" s="149"/>
      <c r="DK267" s="148"/>
    </row>
    <row r="268" spans="1:115">
      <c r="A268" s="108">
        <v>266</v>
      </c>
      <c r="B268" s="98">
        <v>44160</v>
      </c>
      <c r="C268" t="s">
        <v>876</v>
      </c>
      <c r="D268" t="s">
        <v>755</v>
      </c>
      <c r="E268" t="s">
        <v>23</v>
      </c>
      <c r="F268" t="s">
        <v>745</v>
      </c>
      <c r="G268" s="148">
        <v>0.86162037037037031</v>
      </c>
      <c r="J268">
        <v>1</v>
      </c>
      <c r="L268">
        <v>1</v>
      </c>
      <c r="O268" t="s">
        <v>74</v>
      </c>
      <c r="S268">
        <v>266</v>
      </c>
      <c r="T268" t="s">
        <v>231</v>
      </c>
      <c r="U268" t="s">
        <v>23</v>
      </c>
      <c r="V268" t="s">
        <v>86</v>
      </c>
      <c r="W268" s="104">
        <v>0.5100231481481482</v>
      </c>
      <c r="Y268">
        <v>1</v>
      </c>
      <c r="AB268">
        <v>1</v>
      </c>
      <c r="AE268" t="s">
        <v>74</v>
      </c>
      <c r="AI268">
        <v>266</v>
      </c>
      <c r="AJ268" t="s">
        <v>165</v>
      </c>
      <c r="AK268" t="s">
        <v>23</v>
      </c>
      <c r="AL268" t="s">
        <v>86</v>
      </c>
      <c r="AM268" s="104">
        <v>0.34652777777777777</v>
      </c>
      <c r="AN268">
        <v>1</v>
      </c>
      <c r="AR268">
        <v>1</v>
      </c>
      <c r="AU268" t="s">
        <v>74</v>
      </c>
      <c r="BZ268" s="98">
        <v>44160</v>
      </c>
      <c r="CA268" t="s">
        <v>876</v>
      </c>
      <c r="CB268" t="s">
        <v>755</v>
      </c>
      <c r="CC268" t="s">
        <v>23</v>
      </c>
      <c r="CD268" t="s">
        <v>745</v>
      </c>
      <c r="CE268" s="148">
        <v>0.86162037037037031</v>
      </c>
      <c r="CH268">
        <v>1</v>
      </c>
      <c r="CJ268">
        <v>1</v>
      </c>
      <c r="CM268" t="s">
        <v>74</v>
      </c>
      <c r="DF268" s="149"/>
      <c r="DK268" s="148"/>
    </row>
    <row r="269" spans="1:115">
      <c r="A269" s="108">
        <v>267</v>
      </c>
      <c r="B269" s="98">
        <v>44160</v>
      </c>
      <c r="C269" t="s">
        <v>876</v>
      </c>
      <c r="D269" t="s">
        <v>754</v>
      </c>
      <c r="E269" t="s">
        <v>23</v>
      </c>
      <c r="F269" t="s">
        <v>745</v>
      </c>
      <c r="G269" s="148">
        <v>0.8618865740740741</v>
      </c>
      <c r="J269">
        <v>1</v>
      </c>
      <c r="L269">
        <v>1</v>
      </c>
      <c r="O269" t="s">
        <v>74</v>
      </c>
      <c r="S269">
        <v>267</v>
      </c>
      <c r="T269" t="s">
        <v>398</v>
      </c>
      <c r="U269" t="s">
        <v>23</v>
      </c>
      <c r="V269" t="s">
        <v>86</v>
      </c>
      <c r="W269" s="104">
        <v>0.55395833333333333</v>
      </c>
      <c r="Y269">
        <v>1</v>
      </c>
      <c r="AB269">
        <v>1</v>
      </c>
      <c r="AE269" t="s">
        <v>74</v>
      </c>
      <c r="AI269">
        <v>267</v>
      </c>
      <c r="AJ269" t="s">
        <v>849</v>
      </c>
      <c r="AK269" t="s">
        <v>23</v>
      </c>
      <c r="AL269" t="s">
        <v>86</v>
      </c>
      <c r="AM269" s="104">
        <v>0.59416666666666662</v>
      </c>
      <c r="AO269">
        <v>1</v>
      </c>
      <c r="AQ269">
        <v>1</v>
      </c>
      <c r="AR269">
        <v>1</v>
      </c>
      <c r="AS269">
        <v>1</v>
      </c>
      <c r="AU269" t="s">
        <v>74</v>
      </c>
      <c r="BZ269" s="98">
        <v>44160</v>
      </c>
      <c r="CA269" t="s">
        <v>876</v>
      </c>
      <c r="CB269" t="s">
        <v>754</v>
      </c>
      <c r="CC269" t="s">
        <v>23</v>
      </c>
      <c r="CD269" t="s">
        <v>745</v>
      </c>
      <c r="CE269" s="148">
        <v>0.8618865740740741</v>
      </c>
      <c r="CH269">
        <v>1</v>
      </c>
      <c r="CJ269">
        <v>1</v>
      </c>
      <c r="CM269" t="s">
        <v>74</v>
      </c>
      <c r="DF269" s="149"/>
      <c r="DK269" s="148"/>
    </row>
    <row r="270" spans="1:115">
      <c r="A270" s="108">
        <v>268</v>
      </c>
      <c r="B270" s="98">
        <v>44160</v>
      </c>
      <c r="C270" t="s">
        <v>744</v>
      </c>
      <c r="D270" t="s">
        <v>916</v>
      </c>
      <c r="E270" t="s">
        <v>23</v>
      </c>
      <c r="F270" t="s">
        <v>745</v>
      </c>
      <c r="G270" s="148">
        <v>0.86225694444444445</v>
      </c>
      <c r="J270">
        <v>1</v>
      </c>
      <c r="K270">
        <v>1</v>
      </c>
      <c r="O270" t="s">
        <v>74</v>
      </c>
      <c r="S270">
        <v>268</v>
      </c>
      <c r="T270" t="s">
        <v>163</v>
      </c>
      <c r="U270" t="s">
        <v>23</v>
      </c>
      <c r="V270" t="s">
        <v>86</v>
      </c>
      <c r="W270" s="104">
        <v>0.3454976851851852</v>
      </c>
      <c r="X270">
        <v>1</v>
      </c>
      <c r="AB270">
        <v>1</v>
      </c>
      <c r="AE270" t="s">
        <v>74</v>
      </c>
      <c r="AI270">
        <v>268</v>
      </c>
      <c r="AJ270" t="s">
        <v>137</v>
      </c>
      <c r="AK270" t="s">
        <v>23</v>
      </c>
      <c r="AL270" t="s">
        <v>86</v>
      </c>
      <c r="AM270" s="104">
        <v>0.78548611111111111</v>
      </c>
      <c r="AP270">
        <v>1</v>
      </c>
      <c r="AQ270">
        <v>1</v>
      </c>
      <c r="AR270">
        <v>1</v>
      </c>
      <c r="AS270">
        <v>1</v>
      </c>
      <c r="AU270" t="s">
        <v>74</v>
      </c>
      <c r="BZ270" s="98">
        <v>44160</v>
      </c>
      <c r="CA270" t="s">
        <v>744</v>
      </c>
      <c r="CB270" t="s">
        <v>916</v>
      </c>
      <c r="CC270" t="s">
        <v>23</v>
      </c>
      <c r="CD270" t="s">
        <v>745</v>
      </c>
      <c r="CE270" s="148">
        <v>0.86225694444444445</v>
      </c>
      <c r="CH270">
        <v>1</v>
      </c>
      <c r="CI270">
        <v>1</v>
      </c>
      <c r="CM270" t="s">
        <v>74</v>
      </c>
      <c r="DF270" s="149"/>
      <c r="DK270" s="148"/>
    </row>
    <row r="271" spans="1:115">
      <c r="A271" s="108">
        <v>269</v>
      </c>
      <c r="B271" s="98">
        <v>44160</v>
      </c>
      <c r="C271" t="s">
        <v>876</v>
      </c>
      <c r="D271" t="s">
        <v>795</v>
      </c>
      <c r="E271" t="s">
        <v>23</v>
      </c>
      <c r="F271" t="s">
        <v>745</v>
      </c>
      <c r="G271" s="148">
        <v>0.86354166666666676</v>
      </c>
      <c r="J271">
        <v>1</v>
      </c>
      <c r="K271">
        <v>1</v>
      </c>
      <c r="O271" t="s">
        <v>74</v>
      </c>
      <c r="S271">
        <v>269</v>
      </c>
      <c r="T271" t="s">
        <v>485</v>
      </c>
      <c r="U271" t="s">
        <v>23</v>
      </c>
      <c r="V271" t="s">
        <v>86</v>
      </c>
      <c r="W271" s="104">
        <v>0.42075231481481484</v>
      </c>
      <c r="X271">
        <v>1</v>
      </c>
      <c r="AB271">
        <v>1</v>
      </c>
      <c r="AE271" t="s">
        <v>74</v>
      </c>
      <c r="AI271">
        <v>269</v>
      </c>
      <c r="AJ271" t="s">
        <v>1540</v>
      </c>
      <c r="AK271" t="s">
        <v>23</v>
      </c>
      <c r="AL271" t="s">
        <v>86</v>
      </c>
      <c r="AM271" s="104">
        <v>0.60692129629629632</v>
      </c>
      <c r="AO271">
        <v>1</v>
      </c>
      <c r="AQ271">
        <v>1</v>
      </c>
      <c r="AU271" t="s">
        <v>116</v>
      </c>
      <c r="BZ271" s="98">
        <v>44160</v>
      </c>
      <c r="CA271" t="s">
        <v>876</v>
      </c>
      <c r="CB271" t="s">
        <v>795</v>
      </c>
      <c r="CC271" t="s">
        <v>23</v>
      </c>
      <c r="CD271" t="s">
        <v>745</v>
      </c>
      <c r="CE271" s="148">
        <v>0.86354166666666676</v>
      </c>
      <c r="CH271">
        <v>1</v>
      </c>
      <c r="CI271">
        <v>1</v>
      </c>
      <c r="CM271" t="s">
        <v>74</v>
      </c>
      <c r="DF271" s="149"/>
      <c r="DK271" s="148"/>
    </row>
    <row r="272" spans="1:115">
      <c r="A272" s="108">
        <v>270</v>
      </c>
      <c r="B272" s="98">
        <v>44161</v>
      </c>
      <c r="C272" t="s">
        <v>108</v>
      </c>
      <c r="D272" t="s">
        <v>1162</v>
      </c>
      <c r="E272" t="s">
        <v>23</v>
      </c>
      <c r="F272" t="s">
        <v>86</v>
      </c>
      <c r="G272" s="148">
        <v>0.6291782407407408</v>
      </c>
      <c r="I272">
        <v>1</v>
      </c>
      <c r="K272">
        <v>1</v>
      </c>
      <c r="O272" t="s">
        <v>116</v>
      </c>
      <c r="S272">
        <v>270</v>
      </c>
      <c r="T272" t="s">
        <v>684</v>
      </c>
      <c r="W272" s="104">
        <v>0.61747685185185186</v>
      </c>
      <c r="Y272">
        <v>1</v>
      </c>
      <c r="AA272">
        <v>1</v>
      </c>
      <c r="AE272" t="s">
        <v>1</v>
      </c>
      <c r="AI272">
        <v>270</v>
      </c>
      <c r="AJ272" t="s">
        <v>854</v>
      </c>
      <c r="AK272" t="s">
        <v>82</v>
      </c>
      <c r="AL272" t="s">
        <v>85</v>
      </c>
      <c r="AM272" s="104">
        <v>0.75434027777777779</v>
      </c>
      <c r="AP272">
        <v>1</v>
      </c>
      <c r="AQ272">
        <v>1</v>
      </c>
      <c r="AU272" t="s">
        <v>74</v>
      </c>
      <c r="BZ272" s="98">
        <v>44161</v>
      </c>
      <c r="CA272" t="s">
        <v>108</v>
      </c>
      <c r="CB272" t="s">
        <v>1162</v>
      </c>
      <c r="CC272" t="s">
        <v>23</v>
      </c>
      <c r="CD272" t="s">
        <v>86</v>
      </c>
      <c r="CE272" s="148">
        <v>0.6291782407407408</v>
      </c>
      <c r="CG272">
        <v>1</v>
      </c>
      <c r="CI272">
        <v>1</v>
      </c>
      <c r="CM272" t="s">
        <v>116</v>
      </c>
      <c r="DF272" s="149"/>
      <c r="DK272" s="148"/>
    </row>
    <row r="273" spans="1:115">
      <c r="A273" s="108">
        <v>271</v>
      </c>
      <c r="B273" s="98">
        <v>44161</v>
      </c>
      <c r="C273" t="s">
        <v>740</v>
      </c>
      <c r="D273" t="s">
        <v>827</v>
      </c>
      <c r="E273" t="s">
        <v>23</v>
      </c>
      <c r="F273" t="s">
        <v>741</v>
      </c>
      <c r="G273" s="148">
        <v>0.65384259259259259</v>
      </c>
      <c r="I273">
        <v>1</v>
      </c>
      <c r="L273">
        <v>1</v>
      </c>
      <c r="O273" t="s">
        <v>116</v>
      </c>
      <c r="S273">
        <v>271</v>
      </c>
      <c r="T273" t="s">
        <v>1334</v>
      </c>
      <c r="U273" t="s">
        <v>23</v>
      </c>
      <c r="V273" t="s">
        <v>86</v>
      </c>
      <c r="W273" s="104">
        <v>0.6942476851851852</v>
      </c>
      <c r="Y273">
        <v>1</v>
      </c>
      <c r="AA273">
        <v>1</v>
      </c>
      <c r="AE273" t="s">
        <v>116</v>
      </c>
      <c r="AI273">
        <v>271</v>
      </c>
      <c r="AJ273" t="s">
        <v>195</v>
      </c>
      <c r="AK273" t="s">
        <v>82</v>
      </c>
      <c r="AL273" t="s">
        <v>85</v>
      </c>
      <c r="AM273" s="104">
        <v>0.86763888888888896</v>
      </c>
      <c r="AP273">
        <v>1</v>
      </c>
      <c r="AR273">
        <v>1</v>
      </c>
      <c r="AU273" t="s">
        <v>74</v>
      </c>
      <c r="BZ273" s="98">
        <v>44161</v>
      </c>
      <c r="CA273" t="s">
        <v>740</v>
      </c>
      <c r="CB273" t="s">
        <v>827</v>
      </c>
      <c r="CC273" t="s">
        <v>23</v>
      </c>
      <c r="CD273" t="s">
        <v>741</v>
      </c>
      <c r="CE273" s="148">
        <v>0.65384259259259259</v>
      </c>
      <c r="CG273">
        <v>1</v>
      </c>
      <c r="CJ273">
        <v>1</v>
      </c>
      <c r="CM273" t="s">
        <v>116</v>
      </c>
      <c r="DF273" s="149"/>
      <c r="DK273" s="148"/>
    </row>
    <row r="274" spans="1:115">
      <c r="A274" s="108">
        <v>272</v>
      </c>
      <c r="B274" s="98">
        <v>44161</v>
      </c>
      <c r="C274" t="s">
        <v>111</v>
      </c>
      <c r="D274" t="s">
        <v>258</v>
      </c>
      <c r="E274" t="s">
        <v>23</v>
      </c>
      <c r="F274" t="s">
        <v>86</v>
      </c>
      <c r="G274" s="148">
        <v>0.68107638888888899</v>
      </c>
      <c r="I274">
        <v>1</v>
      </c>
      <c r="K274">
        <v>1</v>
      </c>
      <c r="L274">
        <v>1</v>
      </c>
      <c r="O274" t="s">
        <v>116</v>
      </c>
      <c r="S274">
        <v>272</v>
      </c>
      <c r="T274" t="s">
        <v>176</v>
      </c>
      <c r="U274" t="s">
        <v>23</v>
      </c>
      <c r="V274" t="s">
        <v>86</v>
      </c>
      <c r="W274" s="104">
        <v>0.71642361111111119</v>
      </c>
      <c r="Y274">
        <v>1</v>
      </c>
      <c r="AA274">
        <v>1</v>
      </c>
      <c r="AE274" t="s">
        <v>74</v>
      </c>
      <c r="AI274">
        <v>272</v>
      </c>
      <c r="AJ274" t="s">
        <v>299</v>
      </c>
      <c r="AK274" t="s">
        <v>23</v>
      </c>
      <c r="AL274" t="s">
        <v>86</v>
      </c>
      <c r="AM274" s="104">
        <v>0.50553240740740735</v>
      </c>
      <c r="AO274">
        <v>1</v>
      </c>
      <c r="AR274">
        <v>1</v>
      </c>
      <c r="AU274" t="s">
        <v>74</v>
      </c>
      <c r="BZ274" s="98">
        <v>44161</v>
      </c>
      <c r="CA274" t="s">
        <v>111</v>
      </c>
      <c r="CB274" t="s">
        <v>258</v>
      </c>
      <c r="CC274" t="s">
        <v>23</v>
      </c>
      <c r="CD274" t="s">
        <v>86</v>
      </c>
      <c r="CE274" s="148">
        <v>0.68107638888888899</v>
      </c>
      <c r="CG274">
        <v>1</v>
      </c>
      <c r="CI274">
        <v>1</v>
      </c>
      <c r="CJ274">
        <v>1</v>
      </c>
      <c r="CM274" t="s">
        <v>116</v>
      </c>
      <c r="DF274" s="149"/>
      <c r="DK274" s="148"/>
    </row>
    <row r="275" spans="1:115">
      <c r="A275" s="108">
        <v>273</v>
      </c>
      <c r="B275" s="98">
        <v>44161</v>
      </c>
      <c r="D275" t="s">
        <v>1192</v>
      </c>
      <c r="G275" s="148">
        <v>0.73221064814814818</v>
      </c>
      <c r="I275">
        <v>1</v>
      </c>
      <c r="K275">
        <v>1</v>
      </c>
      <c r="O275" t="s">
        <v>1</v>
      </c>
      <c r="S275">
        <v>273</v>
      </c>
      <c r="T275" t="s">
        <v>360</v>
      </c>
      <c r="U275" t="s">
        <v>92</v>
      </c>
      <c r="V275" t="s">
        <v>84</v>
      </c>
      <c r="W275" s="104">
        <v>0.46732638888888883</v>
      </c>
      <c r="X275">
        <v>1</v>
      </c>
      <c r="AB275">
        <v>1</v>
      </c>
      <c r="AE275" t="s">
        <v>74</v>
      </c>
      <c r="AI275">
        <v>273</v>
      </c>
      <c r="AJ275" t="s">
        <v>916</v>
      </c>
      <c r="AK275" t="s">
        <v>23</v>
      </c>
      <c r="AL275" t="s">
        <v>745</v>
      </c>
      <c r="AM275" s="104">
        <v>0.86450231481481488</v>
      </c>
      <c r="AP275">
        <v>1</v>
      </c>
      <c r="AQ275">
        <v>1</v>
      </c>
      <c r="AU275" t="s">
        <v>74</v>
      </c>
      <c r="BZ275" s="98">
        <v>44161</v>
      </c>
      <c r="CB275" t="s">
        <v>1192</v>
      </c>
      <c r="CE275" s="148">
        <v>0.73221064814814818</v>
      </c>
      <c r="CG275">
        <v>1</v>
      </c>
      <c r="CI275">
        <v>1</v>
      </c>
      <c r="CM275" t="s">
        <v>1</v>
      </c>
      <c r="DF275" s="149"/>
      <c r="DK275" s="148"/>
    </row>
    <row r="276" spans="1:115">
      <c r="A276" s="108">
        <v>274</v>
      </c>
      <c r="B276" s="98">
        <v>44161</v>
      </c>
      <c r="C276" t="s">
        <v>99</v>
      </c>
      <c r="D276" t="s">
        <v>1194</v>
      </c>
      <c r="E276" t="s">
        <v>82</v>
      </c>
      <c r="F276" t="s">
        <v>85</v>
      </c>
      <c r="G276" s="148">
        <v>0.75134259259259262</v>
      </c>
      <c r="J276">
        <v>1</v>
      </c>
      <c r="K276">
        <v>1</v>
      </c>
      <c r="O276" t="s">
        <v>74</v>
      </c>
      <c r="S276">
        <v>274</v>
      </c>
      <c r="T276" t="s">
        <v>1464</v>
      </c>
      <c r="U276" t="s">
        <v>22</v>
      </c>
      <c r="V276" t="s">
        <v>87</v>
      </c>
      <c r="W276" s="104">
        <v>0.55493055555555559</v>
      </c>
      <c r="Y276">
        <v>1</v>
      </c>
      <c r="AA276">
        <v>1</v>
      </c>
      <c r="AE276" t="s">
        <v>116</v>
      </c>
      <c r="AI276">
        <v>274</v>
      </c>
      <c r="AJ276" t="s">
        <v>218</v>
      </c>
      <c r="AK276" t="s">
        <v>23</v>
      </c>
      <c r="AL276" t="s">
        <v>86</v>
      </c>
      <c r="AM276" s="104">
        <v>0.64641203703703709</v>
      </c>
      <c r="AO276">
        <v>1</v>
      </c>
      <c r="AR276">
        <v>1</v>
      </c>
      <c r="AU276" t="s">
        <v>74</v>
      </c>
      <c r="BZ276" s="98">
        <v>44161</v>
      </c>
      <c r="CA276" t="s">
        <v>99</v>
      </c>
      <c r="CB276" t="s">
        <v>1194</v>
      </c>
      <c r="CC276" t="s">
        <v>82</v>
      </c>
      <c r="CD276" t="s">
        <v>85</v>
      </c>
      <c r="CE276" s="148">
        <v>0.75134259259259262</v>
      </c>
      <c r="CH276">
        <v>1</v>
      </c>
      <c r="CI276">
        <v>1</v>
      </c>
      <c r="CM276" t="s">
        <v>74</v>
      </c>
      <c r="DF276" s="149"/>
      <c r="DK276" s="148"/>
    </row>
    <row r="277" spans="1:115">
      <c r="A277" s="108">
        <v>275</v>
      </c>
      <c r="B277" s="98">
        <v>44161</v>
      </c>
      <c r="C277" t="s">
        <v>111</v>
      </c>
      <c r="D277" t="s">
        <v>220</v>
      </c>
      <c r="E277" t="s">
        <v>23</v>
      </c>
      <c r="F277" t="s">
        <v>86</v>
      </c>
      <c r="G277" s="148">
        <v>0.76643518518518527</v>
      </c>
      <c r="J277">
        <v>1</v>
      </c>
      <c r="K277">
        <v>1</v>
      </c>
      <c r="O277" t="s">
        <v>74</v>
      </c>
      <c r="S277">
        <v>275</v>
      </c>
      <c r="T277" t="s">
        <v>824</v>
      </c>
      <c r="U277" t="s">
        <v>23</v>
      </c>
      <c r="V277" t="s">
        <v>446</v>
      </c>
      <c r="W277" s="104">
        <v>0.63521990740740741</v>
      </c>
      <c r="Y277">
        <v>1</v>
      </c>
      <c r="AB277">
        <v>1</v>
      </c>
      <c r="AE277" t="s">
        <v>74</v>
      </c>
      <c r="AI277">
        <v>275</v>
      </c>
      <c r="AJ277" t="s">
        <v>380</v>
      </c>
      <c r="AM277" s="104">
        <v>0.64888888888888896</v>
      </c>
      <c r="AO277">
        <v>1</v>
      </c>
      <c r="AQ277">
        <v>1</v>
      </c>
      <c r="AU277" t="s">
        <v>1</v>
      </c>
      <c r="BZ277" s="98">
        <v>44161</v>
      </c>
      <c r="CA277" t="s">
        <v>111</v>
      </c>
      <c r="CB277" t="s">
        <v>220</v>
      </c>
      <c r="CC277" t="s">
        <v>23</v>
      </c>
      <c r="CD277" t="s">
        <v>86</v>
      </c>
      <c r="CE277" s="148">
        <v>0.76643518518518527</v>
      </c>
      <c r="CH277">
        <v>1</v>
      </c>
      <c r="CI277">
        <v>1</v>
      </c>
      <c r="CM277" t="s">
        <v>74</v>
      </c>
      <c r="DF277" s="149"/>
      <c r="DK277" s="148"/>
    </row>
    <row r="278" spans="1:115">
      <c r="A278" s="108">
        <v>276</v>
      </c>
      <c r="B278" s="98">
        <v>44161</v>
      </c>
      <c r="C278" t="s">
        <v>744</v>
      </c>
      <c r="D278" t="s">
        <v>756</v>
      </c>
      <c r="E278" t="s">
        <v>23</v>
      </c>
      <c r="F278" t="s">
        <v>745</v>
      </c>
      <c r="G278" s="148">
        <v>0.79270833333333324</v>
      </c>
      <c r="J278">
        <v>1</v>
      </c>
      <c r="M278">
        <v>1</v>
      </c>
      <c r="O278" t="s">
        <v>74</v>
      </c>
      <c r="S278">
        <v>276</v>
      </c>
      <c r="T278" t="s">
        <v>202</v>
      </c>
      <c r="U278" t="s">
        <v>23</v>
      </c>
      <c r="V278" t="s">
        <v>86</v>
      </c>
      <c r="W278" s="104">
        <v>0.56081018518518522</v>
      </c>
      <c r="Y278">
        <v>1</v>
      </c>
      <c r="AB278">
        <v>1</v>
      </c>
      <c r="AE278" t="s">
        <v>74</v>
      </c>
      <c r="AI278">
        <v>276</v>
      </c>
      <c r="AJ278" t="s">
        <v>632</v>
      </c>
      <c r="AK278" t="s">
        <v>23</v>
      </c>
      <c r="AL278" t="s">
        <v>86</v>
      </c>
      <c r="AM278" s="104">
        <v>0.74351851851851858</v>
      </c>
      <c r="AO278">
        <v>1</v>
      </c>
      <c r="AQ278">
        <v>1</v>
      </c>
      <c r="AU278" t="s">
        <v>74</v>
      </c>
      <c r="BZ278" s="98">
        <v>44161</v>
      </c>
      <c r="CA278" t="s">
        <v>744</v>
      </c>
      <c r="CB278" t="s">
        <v>756</v>
      </c>
      <c r="CC278" t="s">
        <v>23</v>
      </c>
      <c r="CD278" t="s">
        <v>745</v>
      </c>
      <c r="CE278" s="148">
        <v>0.79270833333333324</v>
      </c>
      <c r="CH278">
        <v>1</v>
      </c>
      <c r="CK278">
        <v>1</v>
      </c>
      <c r="CM278" t="s">
        <v>74</v>
      </c>
      <c r="DF278" s="149"/>
      <c r="DK278" s="148"/>
    </row>
    <row r="279" spans="1:115">
      <c r="A279" s="108">
        <v>277</v>
      </c>
      <c r="B279" s="98">
        <v>44161</v>
      </c>
      <c r="C279" t="s">
        <v>111</v>
      </c>
      <c r="D279" t="s">
        <v>277</v>
      </c>
      <c r="E279" t="s">
        <v>23</v>
      </c>
      <c r="F279" t="s">
        <v>86</v>
      </c>
      <c r="G279" s="148">
        <v>0.80984953703703699</v>
      </c>
      <c r="J279">
        <v>1</v>
      </c>
      <c r="K279">
        <v>1</v>
      </c>
      <c r="L279">
        <v>1</v>
      </c>
      <c r="O279" t="s">
        <v>74</v>
      </c>
      <c r="S279">
        <v>277</v>
      </c>
      <c r="T279" t="s">
        <v>186</v>
      </c>
      <c r="U279" t="s">
        <v>23</v>
      </c>
      <c r="V279" t="s">
        <v>86</v>
      </c>
      <c r="W279" s="104">
        <v>0.7640393518518519</v>
      </c>
      <c r="Z279">
        <v>1</v>
      </c>
      <c r="AB279">
        <v>1</v>
      </c>
      <c r="AE279" t="s">
        <v>74</v>
      </c>
      <c r="AI279">
        <v>277</v>
      </c>
      <c r="AJ279" t="s">
        <v>231</v>
      </c>
      <c r="AK279" t="s">
        <v>23</v>
      </c>
      <c r="AL279" t="s">
        <v>86</v>
      </c>
      <c r="AM279" s="104">
        <v>0.5100231481481482</v>
      </c>
      <c r="AO279">
        <v>1</v>
      </c>
      <c r="AR279">
        <v>1</v>
      </c>
      <c r="AU279" t="s">
        <v>74</v>
      </c>
      <c r="BZ279" s="98">
        <v>44161</v>
      </c>
      <c r="CA279" t="s">
        <v>111</v>
      </c>
      <c r="CB279" t="s">
        <v>277</v>
      </c>
      <c r="CC279" t="s">
        <v>23</v>
      </c>
      <c r="CD279" t="s">
        <v>86</v>
      </c>
      <c r="CE279" s="148">
        <v>0.80984953703703699</v>
      </c>
      <c r="CH279">
        <v>1</v>
      </c>
      <c r="CI279">
        <v>1</v>
      </c>
      <c r="CJ279">
        <v>1</v>
      </c>
      <c r="CM279" t="s">
        <v>74</v>
      </c>
      <c r="DF279" s="149"/>
      <c r="DK279" s="148"/>
    </row>
    <row r="280" spans="1:115">
      <c r="A280" s="108">
        <v>278</v>
      </c>
      <c r="B280" s="98">
        <v>44161</v>
      </c>
      <c r="C280" t="s">
        <v>876</v>
      </c>
      <c r="D280" t="s">
        <v>795</v>
      </c>
      <c r="E280" t="s">
        <v>23</v>
      </c>
      <c r="F280" t="s">
        <v>745</v>
      </c>
      <c r="G280" s="148">
        <v>0.85385416666666669</v>
      </c>
      <c r="J280">
        <v>1</v>
      </c>
      <c r="K280">
        <v>1</v>
      </c>
      <c r="O280" t="s">
        <v>74</v>
      </c>
      <c r="S280">
        <v>278</v>
      </c>
      <c r="T280" t="s">
        <v>1033</v>
      </c>
      <c r="U280" t="s">
        <v>22</v>
      </c>
      <c r="V280" t="s">
        <v>87</v>
      </c>
      <c r="W280" s="104">
        <v>0.60851851851851857</v>
      </c>
      <c r="Y280">
        <v>1</v>
      </c>
      <c r="AA280">
        <v>1</v>
      </c>
      <c r="AE280" t="s">
        <v>116</v>
      </c>
      <c r="AI280">
        <v>278</v>
      </c>
      <c r="AJ280" t="s">
        <v>398</v>
      </c>
      <c r="AK280" t="s">
        <v>23</v>
      </c>
      <c r="AL280" t="s">
        <v>86</v>
      </c>
      <c r="AM280" s="104">
        <v>0.55395833333333333</v>
      </c>
      <c r="AO280">
        <v>1</v>
      </c>
      <c r="AR280">
        <v>1</v>
      </c>
      <c r="AU280" t="s">
        <v>74</v>
      </c>
      <c r="BZ280" s="98">
        <v>44161</v>
      </c>
      <c r="CA280" t="s">
        <v>876</v>
      </c>
      <c r="CB280" t="s">
        <v>795</v>
      </c>
      <c r="CC280" t="s">
        <v>23</v>
      </c>
      <c r="CD280" t="s">
        <v>745</v>
      </c>
      <c r="CE280" s="148">
        <v>0.85385416666666669</v>
      </c>
      <c r="CH280">
        <v>1</v>
      </c>
      <c r="CI280">
        <v>1</v>
      </c>
      <c r="CM280" t="s">
        <v>74</v>
      </c>
      <c r="DF280" s="149"/>
      <c r="DK280" s="148"/>
    </row>
    <row r="281" spans="1:115">
      <c r="A281" s="108">
        <v>279</v>
      </c>
      <c r="B281" s="98">
        <v>44161</v>
      </c>
      <c r="C281" t="s">
        <v>876</v>
      </c>
      <c r="D281" t="s">
        <v>755</v>
      </c>
      <c r="E281" t="s">
        <v>23</v>
      </c>
      <c r="F281" t="s">
        <v>745</v>
      </c>
      <c r="G281" s="148">
        <v>0.85418981481481471</v>
      </c>
      <c r="J281">
        <v>1</v>
      </c>
      <c r="L281">
        <v>1</v>
      </c>
      <c r="O281" t="s">
        <v>74</v>
      </c>
      <c r="S281">
        <v>279</v>
      </c>
      <c r="T281" t="s">
        <v>837</v>
      </c>
      <c r="U281" t="s">
        <v>82</v>
      </c>
      <c r="V281" t="s">
        <v>85</v>
      </c>
      <c r="W281" s="104">
        <v>0.69413194444444448</v>
      </c>
      <c r="Y281">
        <v>1</v>
      </c>
      <c r="AB281">
        <v>1</v>
      </c>
      <c r="AC281">
        <v>1</v>
      </c>
      <c r="AE281" t="s">
        <v>74</v>
      </c>
      <c r="AI281">
        <v>279</v>
      </c>
      <c r="AJ281" t="s">
        <v>163</v>
      </c>
      <c r="AK281" t="s">
        <v>23</v>
      </c>
      <c r="AL281" t="s">
        <v>86</v>
      </c>
      <c r="AM281" s="104">
        <v>0.3454976851851852</v>
      </c>
      <c r="AN281">
        <v>1</v>
      </c>
      <c r="AR281">
        <v>1</v>
      </c>
      <c r="AU281" t="s">
        <v>74</v>
      </c>
      <c r="BZ281" s="98">
        <v>44161</v>
      </c>
      <c r="CA281" t="s">
        <v>876</v>
      </c>
      <c r="CB281" t="s">
        <v>755</v>
      </c>
      <c r="CC281" t="s">
        <v>23</v>
      </c>
      <c r="CD281" t="s">
        <v>745</v>
      </c>
      <c r="CE281" s="148">
        <v>0.85418981481481471</v>
      </c>
      <c r="CH281">
        <v>1</v>
      </c>
      <c r="CJ281">
        <v>1</v>
      </c>
      <c r="CM281" t="s">
        <v>74</v>
      </c>
      <c r="DF281" s="149"/>
      <c r="DK281" s="148"/>
    </row>
    <row r="282" spans="1:115">
      <c r="A282" s="108">
        <v>280</v>
      </c>
      <c r="B282" s="98">
        <v>44161</v>
      </c>
      <c r="C282" t="s">
        <v>876</v>
      </c>
      <c r="D282" t="s">
        <v>754</v>
      </c>
      <c r="E282" t="s">
        <v>23</v>
      </c>
      <c r="F282" t="s">
        <v>745</v>
      </c>
      <c r="G282" s="148">
        <v>0.854375</v>
      </c>
      <c r="J282">
        <v>1</v>
      </c>
      <c r="L282">
        <v>1</v>
      </c>
      <c r="O282" t="s">
        <v>74</v>
      </c>
      <c r="S282">
        <v>280</v>
      </c>
      <c r="T282" t="s">
        <v>246</v>
      </c>
      <c r="U282" t="s">
        <v>23</v>
      </c>
      <c r="V282" t="s">
        <v>86</v>
      </c>
      <c r="W282" s="104">
        <v>0.47508101851851853</v>
      </c>
      <c r="X282">
        <v>1</v>
      </c>
      <c r="AB282">
        <v>1</v>
      </c>
      <c r="AE282" t="s">
        <v>74</v>
      </c>
      <c r="AI282">
        <v>280</v>
      </c>
      <c r="AJ282" t="s">
        <v>485</v>
      </c>
      <c r="AK282" t="s">
        <v>23</v>
      </c>
      <c r="AL282" t="s">
        <v>86</v>
      </c>
      <c r="AM282" s="104">
        <v>0.42075231481481484</v>
      </c>
      <c r="AN282">
        <v>1</v>
      </c>
      <c r="AR282">
        <v>1</v>
      </c>
      <c r="AU282" t="s">
        <v>74</v>
      </c>
      <c r="BZ282" s="98">
        <v>44161</v>
      </c>
      <c r="CA282" t="s">
        <v>876</v>
      </c>
      <c r="CB282" t="s">
        <v>754</v>
      </c>
      <c r="CC282" t="s">
        <v>23</v>
      </c>
      <c r="CD282" t="s">
        <v>745</v>
      </c>
      <c r="CE282" s="148">
        <v>0.854375</v>
      </c>
      <c r="CH282">
        <v>1</v>
      </c>
      <c r="CJ282">
        <v>1</v>
      </c>
      <c r="CM282" t="s">
        <v>74</v>
      </c>
      <c r="DF282" s="149"/>
      <c r="DK282" s="148"/>
    </row>
    <row r="283" spans="1:115">
      <c r="A283" s="108">
        <v>281</v>
      </c>
      <c r="B283" s="98">
        <v>44161</v>
      </c>
      <c r="C283" t="s">
        <v>744</v>
      </c>
      <c r="D283" t="s">
        <v>916</v>
      </c>
      <c r="E283" t="s">
        <v>23</v>
      </c>
      <c r="F283" t="s">
        <v>745</v>
      </c>
      <c r="G283" s="148">
        <v>0.85476851851851843</v>
      </c>
      <c r="J283">
        <v>1</v>
      </c>
      <c r="L283">
        <v>1</v>
      </c>
      <c r="O283" t="s">
        <v>74</v>
      </c>
      <c r="S283">
        <v>281</v>
      </c>
      <c r="T283" t="s">
        <v>634</v>
      </c>
      <c r="U283" t="s">
        <v>23</v>
      </c>
      <c r="V283" t="s">
        <v>86</v>
      </c>
      <c r="W283" s="104">
        <v>0.76186342592592593</v>
      </c>
      <c r="Z283">
        <v>1</v>
      </c>
      <c r="AA283">
        <v>1</v>
      </c>
      <c r="AE283" t="s">
        <v>74</v>
      </c>
      <c r="AI283">
        <v>281</v>
      </c>
      <c r="AJ283" t="s">
        <v>684</v>
      </c>
      <c r="AM283" s="104">
        <v>0.61747685185185186</v>
      </c>
      <c r="AO283">
        <v>1</v>
      </c>
      <c r="AQ283">
        <v>1</v>
      </c>
      <c r="AU283" t="s">
        <v>1</v>
      </c>
      <c r="BZ283" s="98">
        <v>44161</v>
      </c>
      <c r="CA283" t="s">
        <v>744</v>
      </c>
      <c r="CB283" t="s">
        <v>916</v>
      </c>
      <c r="CC283" t="s">
        <v>23</v>
      </c>
      <c r="CD283" t="s">
        <v>745</v>
      </c>
      <c r="CE283" s="148">
        <v>0.85476851851851843</v>
      </c>
      <c r="CH283">
        <v>1</v>
      </c>
      <c r="CJ283">
        <v>1</v>
      </c>
      <c r="CM283" t="s">
        <v>74</v>
      </c>
      <c r="DF283" s="149"/>
      <c r="DK283" s="148"/>
    </row>
    <row r="284" spans="1:115">
      <c r="A284" s="108">
        <v>282</v>
      </c>
      <c r="B284" s="98">
        <v>44162</v>
      </c>
      <c r="D284" t="s">
        <v>1203</v>
      </c>
      <c r="G284" s="148">
        <v>0.39221064814814816</v>
      </c>
      <c r="H284">
        <v>1</v>
      </c>
      <c r="K284">
        <v>1</v>
      </c>
      <c r="O284" t="s">
        <v>1</v>
      </c>
      <c r="S284">
        <v>282</v>
      </c>
      <c r="T284" t="s">
        <v>1512</v>
      </c>
      <c r="W284" s="104">
        <v>0.85864583333333344</v>
      </c>
      <c r="Z284">
        <v>1</v>
      </c>
      <c r="AC284">
        <v>1</v>
      </c>
      <c r="AE284" t="s">
        <v>0</v>
      </c>
      <c r="AF284">
        <v>1039424</v>
      </c>
      <c r="AI284">
        <v>282</v>
      </c>
      <c r="AJ284" t="s">
        <v>1334</v>
      </c>
      <c r="AK284" t="s">
        <v>23</v>
      </c>
      <c r="AL284" t="s">
        <v>86</v>
      </c>
      <c r="AM284" s="104">
        <v>0.6942476851851852</v>
      </c>
      <c r="AO284">
        <v>1</v>
      </c>
      <c r="AQ284">
        <v>1</v>
      </c>
      <c r="AU284" t="s">
        <v>116</v>
      </c>
      <c r="BZ284" s="98">
        <v>44162</v>
      </c>
      <c r="CB284" t="s">
        <v>1203</v>
      </c>
      <c r="CE284" s="148">
        <v>0.39221064814814816</v>
      </c>
      <c r="CF284">
        <v>1</v>
      </c>
      <c r="CI284">
        <v>1</v>
      </c>
      <c r="CM284" t="s">
        <v>1</v>
      </c>
      <c r="DF284" s="149"/>
      <c r="DK284" s="148"/>
    </row>
    <row r="285" spans="1:115">
      <c r="A285" s="108">
        <v>283</v>
      </c>
      <c r="B285" s="98">
        <v>44162</v>
      </c>
      <c r="D285" t="s">
        <v>1205</v>
      </c>
      <c r="G285" s="148">
        <v>0.57021990740740736</v>
      </c>
      <c r="I285">
        <v>1</v>
      </c>
      <c r="K285">
        <v>1</v>
      </c>
      <c r="O285" t="s">
        <v>1</v>
      </c>
      <c r="S285">
        <v>283</v>
      </c>
      <c r="T285" t="s">
        <v>352</v>
      </c>
      <c r="U285" t="s">
        <v>23</v>
      </c>
      <c r="V285" t="s">
        <v>86</v>
      </c>
      <c r="W285" s="104">
        <v>0.46609953703703705</v>
      </c>
      <c r="X285">
        <v>1</v>
      </c>
      <c r="AA285">
        <v>1</v>
      </c>
      <c r="AD285" t="s">
        <v>353</v>
      </c>
      <c r="AE285" t="s">
        <v>74</v>
      </c>
      <c r="AI285">
        <v>283</v>
      </c>
      <c r="AJ285" t="s">
        <v>176</v>
      </c>
      <c r="AK285" t="s">
        <v>23</v>
      </c>
      <c r="AL285" t="s">
        <v>86</v>
      </c>
      <c r="AM285" s="104">
        <v>0.71642361111111119</v>
      </c>
      <c r="AO285">
        <v>1</v>
      </c>
      <c r="AQ285">
        <v>1</v>
      </c>
      <c r="AU285" t="s">
        <v>74</v>
      </c>
      <c r="BZ285" s="98">
        <v>44162</v>
      </c>
      <c r="CB285" t="s">
        <v>1205</v>
      </c>
      <c r="CE285" s="148">
        <v>0.57021990740740736</v>
      </c>
      <c r="CG285">
        <v>1</v>
      </c>
      <c r="CI285">
        <v>1</v>
      </c>
      <c r="CM285" t="s">
        <v>1</v>
      </c>
      <c r="DF285" s="149"/>
      <c r="DK285" s="148"/>
    </row>
    <row r="286" spans="1:115">
      <c r="A286" s="108">
        <v>284</v>
      </c>
      <c r="B286" s="98">
        <v>44162</v>
      </c>
      <c r="D286" t="s">
        <v>907</v>
      </c>
      <c r="G286" s="148">
        <v>0.5724421296296297</v>
      </c>
      <c r="I286">
        <v>1</v>
      </c>
      <c r="K286">
        <v>1</v>
      </c>
      <c r="O286" t="s">
        <v>1</v>
      </c>
      <c r="S286">
        <v>284</v>
      </c>
      <c r="T286" t="s">
        <v>647</v>
      </c>
      <c r="U286" t="s">
        <v>23</v>
      </c>
      <c r="V286" t="s">
        <v>446</v>
      </c>
      <c r="W286" s="104">
        <v>0.65378472222222228</v>
      </c>
      <c r="Y286">
        <v>1</v>
      </c>
      <c r="AA286">
        <v>1</v>
      </c>
      <c r="AE286" t="s">
        <v>74</v>
      </c>
      <c r="AI286">
        <v>284</v>
      </c>
      <c r="AJ286" t="s">
        <v>360</v>
      </c>
      <c r="AK286" t="s">
        <v>92</v>
      </c>
      <c r="AL286" t="s">
        <v>84</v>
      </c>
      <c r="AM286" s="104">
        <v>0.46732638888888883</v>
      </c>
      <c r="AN286">
        <v>1</v>
      </c>
      <c r="AR286">
        <v>1</v>
      </c>
      <c r="AU286" t="s">
        <v>74</v>
      </c>
      <c r="BZ286" s="98">
        <v>44162</v>
      </c>
      <c r="CB286" t="s">
        <v>907</v>
      </c>
      <c r="CE286" s="148">
        <v>0.5724421296296297</v>
      </c>
      <c r="CG286">
        <v>1</v>
      </c>
      <c r="CI286">
        <v>1</v>
      </c>
      <c r="CM286" t="s">
        <v>1</v>
      </c>
      <c r="DF286" s="149"/>
      <c r="DK286" s="148"/>
    </row>
    <row r="287" spans="1:115">
      <c r="A287" s="108">
        <v>285</v>
      </c>
      <c r="B287" s="98">
        <v>44162</v>
      </c>
      <c r="D287" t="s">
        <v>1208</v>
      </c>
      <c r="G287" s="148">
        <v>0.57517361111111109</v>
      </c>
      <c r="I287">
        <v>1</v>
      </c>
      <c r="K287">
        <v>1</v>
      </c>
      <c r="O287" t="s">
        <v>1</v>
      </c>
      <c r="S287">
        <v>285</v>
      </c>
      <c r="T287" t="s">
        <v>507</v>
      </c>
      <c r="U287" t="s">
        <v>23</v>
      </c>
      <c r="V287" t="s">
        <v>446</v>
      </c>
      <c r="W287" s="104">
        <v>0.55501157407407409</v>
      </c>
      <c r="Y287">
        <v>1</v>
      </c>
      <c r="AB287">
        <v>1</v>
      </c>
      <c r="AE287" t="s">
        <v>74</v>
      </c>
      <c r="AI287">
        <v>285</v>
      </c>
      <c r="AJ287" t="s">
        <v>1464</v>
      </c>
      <c r="AK287" t="s">
        <v>22</v>
      </c>
      <c r="AL287" t="s">
        <v>87</v>
      </c>
      <c r="AM287" s="104">
        <v>0.55493055555555559</v>
      </c>
      <c r="AO287">
        <v>1</v>
      </c>
      <c r="AQ287">
        <v>1</v>
      </c>
      <c r="AU287" t="s">
        <v>116</v>
      </c>
      <c r="BZ287" s="98">
        <v>44162</v>
      </c>
      <c r="CB287" t="s">
        <v>1208</v>
      </c>
      <c r="CE287" s="148">
        <v>0.57517361111111109</v>
      </c>
      <c r="CG287">
        <v>1</v>
      </c>
      <c r="CI287">
        <v>1</v>
      </c>
      <c r="CM287" t="s">
        <v>1</v>
      </c>
      <c r="DF287" s="149"/>
      <c r="DK287" s="148"/>
    </row>
    <row r="288" spans="1:115">
      <c r="A288" s="108">
        <v>286</v>
      </c>
      <c r="B288" s="98">
        <v>44162</v>
      </c>
      <c r="C288" t="s">
        <v>107</v>
      </c>
      <c r="D288" t="s">
        <v>138</v>
      </c>
      <c r="E288" t="s">
        <v>23</v>
      </c>
      <c r="F288" t="s">
        <v>86</v>
      </c>
      <c r="G288" s="148">
        <v>0.5756134259259259</v>
      </c>
      <c r="I288">
        <v>1</v>
      </c>
      <c r="K288">
        <v>1</v>
      </c>
      <c r="L288">
        <v>1</v>
      </c>
      <c r="M288">
        <v>1</v>
      </c>
      <c r="O288" t="s">
        <v>74</v>
      </c>
      <c r="S288">
        <v>286</v>
      </c>
      <c r="T288" t="s">
        <v>507</v>
      </c>
      <c r="U288" t="s">
        <v>23</v>
      </c>
      <c r="V288" t="s">
        <v>446</v>
      </c>
      <c r="W288" s="104">
        <v>0.55331018518518515</v>
      </c>
      <c r="Y288">
        <v>1</v>
      </c>
      <c r="AB288">
        <v>1</v>
      </c>
      <c r="AE288" t="s">
        <v>74</v>
      </c>
      <c r="AI288">
        <v>286</v>
      </c>
      <c r="AJ288" t="s">
        <v>824</v>
      </c>
      <c r="AK288" t="s">
        <v>23</v>
      </c>
      <c r="AL288" t="s">
        <v>446</v>
      </c>
      <c r="AM288" s="104">
        <v>0.63521990740740741</v>
      </c>
      <c r="AO288">
        <v>1</v>
      </c>
      <c r="AR288">
        <v>1</v>
      </c>
      <c r="AU288" t="s">
        <v>74</v>
      </c>
      <c r="BZ288" s="98">
        <v>44162</v>
      </c>
      <c r="CA288" t="s">
        <v>107</v>
      </c>
      <c r="CB288" t="s">
        <v>138</v>
      </c>
      <c r="CC288" t="s">
        <v>23</v>
      </c>
      <c r="CD288" t="s">
        <v>86</v>
      </c>
      <c r="CE288" s="148">
        <v>0.5756134259259259</v>
      </c>
      <c r="CG288">
        <v>1</v>
      </c>
      <c r="CI288">
        <v>1</v>
      </c>
      <c r="CJ288">
        <v>1</v>
      </c>
      <c r="CK288">
        <v>1</v>
      </c>
      <c r="CM288" t="s">
        <v>74</v>
      </c>
      <c r="DF288" s="149"/>
      <c r="DK288" s="148"/>
    </row>
    <row r="289" spans="1:115">
      <c r="A289" s="108">
        <v>287</v>
      </c>
      <c r="B289" s="98">
        <v>44162</v>
      </c>
      <c r="D289" t="s">
        <v>1211</v>
      </c>
      <c r="G289" s="148">
        <v>0.65159722222222227</v>
      </c>
      <c r="I289">
        <v>1</v>
      </c>
      <c r="K289">
        <v>1</v>
      </c>
      <c r="O289" t="s">
        <v>1</v>
      </c>
      <c r="S289">
        <v>287</v>
      </c>
      <c r="T289" t="s">
        <v>205</v>
      </c>
      <c r="U289" t="s">
        <v>23</v>
      </c>
      <c r="V289" t="s">
        <v>86</v>
      </c>
      <c r="W289" s="104">
        <v>0.5617361111111111</v>
      </c>
      <c r="Y289">
        <v>1</v>
      </c>
      <c r="AA289">
        <v>1</v>
      </c>
      <c r="AE289" t="s">
        <v>74</v>
      </c>
      <c r="AI289">
        <v>287</v>
      </c>
      <c r="AJ289" t="s">
        <v>202</v>
      </c>
      <c r="AK289" t="s">
        <v>23</v>
      </c>
      <c r="AL289" t="s">
        <v>86</v>
      </c>
      <c r="AM289" s="104">
        <v>0.56081018518518522</v>
      </c>
      <c r="AO289">
        <v>1</v>
      </c>
      <c r="AR289">
        <v>1</v>
      </c>
      <c r="AU289" t="s">
        <v>74</v>
      </c>
      <c r="BZ289" s="98">
        <v>44162</v>
      </c>
      <c r="CB289" t="s">
        <v>1211</v>
      </c>
      <c r="CE289" s="148">
        <v>0.65159722222222227</v>
      </c>
      <c r="CG289">
        <v>1</v>
      </c>
      <c r="CI289">
        <v>1</v>
      </c>
      <c r="CM289" t="s">
        <v>1</v>
      </c>
      <c r="DF289" s="149"/>
      <c r="DK289" s="148"/>
    </row>
    <row r="290" spans="1:115">
      <c r="A290" s="108">
        <v>288</v>
      </c>
      <c r="B290" s="98">
        <v>44162</v>
      </c>
      <c r="C290" t="s">
        <v>99</v>
      </c>
      <c r="D290" t="s">
        <v>210</v>
      </c>
      <c r="E290" t="s">
        <v>82</v>
      </c>
      <c r="F290" t="s">
        <v>85</v>
      </c>
      <c r="G290" s="148">
        <v>0.6805092592592592</v>
      </c>
      <c r="I290">
        <v>1</v>
      </c>
      <c r="K290">
        <v>1</v>
      </c>
      <c r="O290" t="s">
        <v>74</v>
      </c>
      <c r="S290">
        <v>288</v>
      </c>
      <c r="T290" t="s">
        <v>256</v>
      </c>
      <c r="U290" t="s">
        <v>23</v>
      </c>
      <c r="V290" t="s">
        <v>86</v>
      </c>
      <c r="W290" s="104">
        <v>0.85280092592592593</v>
      </c>
      <c r="Z290">
        <v>1</v>
      </c>
      <c r="AA290">
        <v>1</v>
      </c>
      <c r="AE290" t="s">
        <v>74</v>
      </c>
      <c r="AI290">
        <v>288</v>
      </c>
      <c r="AJ290" t="s">
        <v>186</v>
      </c>
      <c r="AK290" t="s">
        <v>23</v>
      </c>
      <c r="AL290" t="s">
        <v>86</v>
      </c>
      <c r="AM290" s="104">
        <v>0.7640393518518519</v>
      </c>
      <c r="AP290">
        <v>1</v>
      </c>
      <c r="AR290">
        <v>1</v>
      </c>
      <c r="AU290" t="s">
        <v>74</v>
      </c>
      <c r="BZ290" s="98">
        <v>44162</v>
      </c>
      <c r="CA290" t="s">
        <v>99</v>
      </c>
      <c r="CB290" t="s">
        <v>210</v>
      </c>
      <c r="CC290" t="s">
        <v>82</v>
      </c>
      <c r="CD290" t="s">
        <v>85</v>
      </c>
      <c r="CE290" s="148">
        <v>0.6805092592592592</v>
      </c>
      <c r="CG290">
        <v>1</v>
      </c>
      <c r="CI290">
        <v>1</v>
      </c>
      <c r="CM290" t="s">
        <v>74</v>
      </c>
      <c r="DF290" s="149"/>
      <c r="DK290" s="148"/>
    </row>
    <row r="291" spans="1:115">
      <c r="A291" s="108">
        <v>289</v>
      </c>
      <c r="B291" s="98">
        <v>44165</v>
      </c>
      <c r="D291" t="s">
        <v>1215</v>
      </c>
      <c r="G291" s="148">
        <v>0.6177083333333333</v>
      </c>
      <c r="I291">
        <v>1</v>
      </c>
      <c r="K291">
        <v>1</v>
      </c>
      <c r="O291" t="s">
        <v>1</v>
      </c>
      <c r="S291">
        <v>289</v>
      </c>
      <c r="T291" t="s">
        <v>355</v>
      </c>
      <c r="U291" t="s">
        <v>23</v>
      </c>
      <c r="V291" t="s">
        <v>86</v>
      </c>
      <c r="W291" s="104">
        <v>0.77113425925925927</v>
      </c>
      <c r="Z291">
        <v>1</v>
      </c>
      <c r="AA291">
        <v>1</v>
      </c>
      <c r="AC291">
        <v>1</v>
      </c>
      <c r="AE291" t="s">
        <v>74</v>
      </c>
      <c r="AI291">
        <v>289</v>
      </c>
      <c r="AJ291" t="s">
        <v>1033</v>
      </c>
      <c r="AK291" t="s">
        <v>22</v>
      </c>
      <c r="AL291" t="s">
        <v>87</v>
      </c>
      <c r="AM291" s="104">
        <v>0.60851851851851857</v>
      </c>
      <c r="AO291">
        <v>1</v>
      </c>
      <c r="AQ291">
        <v>1</v>
      </c>
      <c r="AU291" t="s">
        <v>116</v>
      </c>
      <c r="BZ291" s="98">
        <v>44165</v>
      </c>
      <c r="CB291" t="s">
        <v>1215</v>
      </c>
      <c r="CE291" s="148">
        <v>0.6177083333333333</v>
      </c>
      <c r="CG291">
        <v>1</v>
      </c>
      <c r="CI291">
        <v>1</v>
      </c>
      <c r="CM291" t="s">
        <v>1</v>
      </c>
      <c r="DF291" s="149"/>
      <c r="DK291" s="148"/>
    </row>
    <row r="292" spans="1:115">
      <c r="A292" s="108">
        <v>290</v>
      </c>
      <c r="B292" s="98">
        <v>44165</v>
      </c>
      <c r="D292" t="s">
        <v>308</v>
      </c>
      <c r="G292" s="148">
        <v>0.64445601851851853</v>
      </c>
      <c r="I292">
        <v>1</v>
      </c>
      <c r="K292">
        <v>1</v>
      </c>
      <c r="O292" t="s">
        <v>1</v>
      </c>
      <c r="S292">
        <v>290</v>
      </c>
      <c r="T292" t="s">
        <v>1004</v>
      </c>
      <c r="U292" t="s">
        <v>23</v>
      </c>
      <c r="V292" t="s">
        <v>86</v>
      </c>
      <c r="W292" s="104">
        <v>0.73604166666666659</v>
      </c>
      <c r="Y292">
        <v>1</v>
      </c>
      <c r="AA292">
        <v>1</v>
      </c>
      <c r="AE292" t="s">
        <v>116</v>
      </c>
      <c r="AI292">
        <v>290</v>
      </c>
      <c r="AJ292" t="s">
        <v>837</v>
      </c>
      <c r="AK292" t="s">
        <v>82</v>
      </c>
      <c r="AL292" t="s">
        <v>85</v>
      </c>
      <c r="AM292" s="104">
        <v>0.69413194444444448</v>
      </c>
      <c r="AO292">
        <v>1</v>
      </c>
      <c r="AR292">
        <v>1</v>
      </c>
      <c r="AS292">
        <v>1</v>
      </c>
      <c r="AU292" t="s">
        <v>74</v>
      </c>
      <c r="BZ292" s="98">
        <v>44165</v>
      </c>
      <c r="CB292" t="s">
        <v>308</v>
      </c>
      <c r="CE292" s="148">
        <v>0.64445601851851853</v>
      </c>
      <c r="CG292">
        <v>1</v>
      </c>
      <c r="CI292">
        <v>1</v>
      </c>
      <c r="CM292" t="s">
        <v>1</v>
      </c>
      <c r="DF292" s="149"/>
      <c r="DK292" s="148"/>
    </row>
    <row r="293" spans="1:115">
      <c r="A293" s="108">
        <v>291</v>
      </c>
      <c r="B293" s="98">
        <v>44165</v>
      </c>
      <c r="C293" t="s">
        <v>108</v>
      </c>
      <c r="D293" t="s">
        <v>1162</v>
      </c>
      <c r="E293" t="s">
        <v>23</v>
      </c>
      <c r="F293" t="s">
        <v>86</v>
      </c>
      <c r="G293" s="148">
        <v>0.65234953703703702</v>
      </c>
      <c r="I293">
        <v>1</v>
      </c>
      <c r="K293">
        <v>1</v>
      </c>
      <c r="O293" t="s">
        <v>74</v>
      </c>
      <c r="S293">
        <v>291</v>
      </c>
      <c r="T293" t="s">
        <v>247</v>
      </c>
      <c r="U293" t="s">
        <v>23</v>
      </c>
      <c r="V293" t="s">
        <v>86</v>
      </c>
      <c r="W293" s="104">
        <v>0.47535879629629635</v>
      </c>
      <c r="X293">
        <v>1</v>
      </c>
      <c r="AB293">
        <v>1</v>
      </c>
      <c r="AE293" t="s">
        <v>74</v>
      </c>
      <c r="AI293">
        <v>291</v>
      </c>
      <c r="AJ293" t="s">
        <v>246</v>
      </c>
      <c r="AK293" t="s">
        <v>23</v>
      </c>
      <c r="AL293" t="s">
        <v>86</v>
      </c>
      <c r="AM293" s="104">
        <v>0.47508101851851853</v>
      </c>
      <c r="AN293">
        <v>1</v>
      </c>
      <c r="AR293">
        <v>1</v>
      </c>
      <c r="AU293" t="s">
        <v>74</v>
      </c>
      <c r="BZ293" s="98">
        <v>44165</v>
      </c>
      <c r="CA293" t="s">
        <v>108</v>
      </c>
      <c r="CB293" t="s">
        <v>1162</v>
      </c>
      <c r="CC293" t="s">
        <v>23</v>
      </c>
      <c r="CD293" t="s">
        <v>86</v>
      </c>
      <c r="CE293" s="148">
        <v>0.65234953703703702</v>
      </c>
      <c r="CG293">
        <v>1</v>
      </c>
      <c r="CI293">
        <v>1</v>
      </c>
      <c r="CM293" t="s">
        <v>74</v>
      </c>
      <c r="DF293" s="149"/>
      <c r="DK293" s="148"/>
    </row>
    <row r="294" spans="1:115">
      <c r="A294" s="108">
        <v>292</v>
      </c>
      <c r="B294" s="98">
        <v>44165</v>
      </c>
      <c r="C294" t="s">
        <v>99</v>
      </c>
      <c r="D294" t="s">
        <v>772</v>
      </c>
      <c r="E294" t="s">
        <v>82</v>
      </c>
      <c r="F294" t="s">
        <v>85</v>
      </c>
      <c r="G294" s="148">
        <v>0.73319444444444448</v>
      </c>
      <c r="I294">
        <v>1</v>
      </c>
      <c r="L294">
        <v>1</v>
      </c>
      <c r="O294" t="s">
        <v>74</v>
      </c>
      <c r="S294">
        <v>292</v>
      </c>
      <c r="T294" t="s">
        <v>953</v>
      </c>
      <c r="U294" t="s">
        <v>23</v>
      </c>
      <c r="V294" t="s">
        <v>86</v>
      </c>
      <c r="W294" s="104">
        <v>0.72041666666666659</v>
      </c>
      <c r="Y294">
        <v>1</v>
      </c>
      <c r="AA294">
        <v>1</v>
      </c>
      <c r="AE294" t="s">
        <v>116</v>
      </c>
      <c r="AI294">
        <v>292</v>
      </c>
      <c r="AJ294" t="s">
        <v>634</v>
      </c>
      <c r="AK294" t="s">
        <v>23</v>
      </c>
      <c r="AL294" t="s">
        <v>86</v>
      </c>
      <c r="AM294" s="104">
        <v>0.76186342592592593</v>
      </c>
      <c r="AP294">
        <v>1</v>
      </c>
      <c r="AQ294">
        <v>1</v>
      </c>
      <c r="AU294" t="s">
        <v>74</v>
      </c>
      <c r="BZ294" s="98">
        <v>44165</v>
      </c>
      <c r="CA294" t="s">
        <v>99</v>
      </c>
      <c r="CB294" t="s">
        <v>772</v>
      </c>
      <c r="CC294" t="s">
        <v>82</v>
      </c>
      <c r="CD294" t="s">
        <v>85</v>
      </c>
      <c r="CE294" s="148">
        <v>0.73319444444444448</v>
      </c>
      <c r="CG294">
        <v>1</v>
      </c>
      <c r="CJ294">
        <v>1</v>
      </c>
      <c r="CM294" t="s">
        <v>74</v>
      </c>
      <c r="DF294" s="149"/>
      <c r="DK294" s="148"/>
    </row>
    <row r="295" spans="1:115">
      <c r="A295" s="108">
        <v>293</v>
      </c>
      <c r="B295" s="98">
        <v>44165</v>
      </c>
      <c r="C295" t="s">
        <v>99</v>
      </c>
      <c r="D295" t="s">
        <v>210</v>
      </c>
      <c r="E295" t="s">
        <v>82</v>
      </c>
      <c r="F295" t="s">
        <v>85</v>
      </c>
      <c r="G295" s="148">
        <v>0.73372685185185194</v>
      </c>
      <c r="I295">
        <v>1</v>
      </c>
      <c r="K295">
        <v>1</v>
      </c>
      <c r="O295" t="s">
        <v>74</v>
      </c>
      <c r="S295">
        <v>293</v>
      </c>
      <c r="T295" t="s">
        <v>769</v>
      </c>
      <c r="U295" t="s">
        <v>23</v>
      </c>
      <c r="V295" t="s">
        <v>86</v>
      </c>
      <c r="W295" s="104">
        <v>0.42291666666666666</v>
      </c>
      <c r="X295">
        <v>1</v>
      </c>
      <c r="AC295">
        <v>1</v>
      </c>
      <c r="AE295" t="s">
        <v>116</v>
      </c>
      <c r="AI295">
        <v>293</v>
      </c>
      <c r="AJ295" t="s">
        <v>352</v>
      </c>
      <c r="AK295" t="s">
        <v>23</v>
      </c>
      <c r="AL295" t="s">
        <v>86</v>
      </c>
      <c r="AM295" s="104">
        <v>0.46609953703703705</v>
      </c>
      <c r="AN295">
        <v>1</v>
      </c>
      <c r="AQ295">
        <v>1</v>
      </c>
      <c r="AT295" t="s">
        <v>353</v>
      </c>
      <c r="AU295" t="s">
        <v>74</v>
      </c>
      <c r="BZ295" s="98">
        <v>44165</v>
      </c>
      <c r="CA295" t="s">
        <v>99</v>
      </c>
      <c r="CB295" t="s">
        <v>210</v>
      </c>
      <c r="CC295" t="s">
        <v>82</v>
      </c>
      <c r="CD295" t="s">
        <v>85</v>
      </c>
      <c r="CE295" s="148">
        <v>0.73372685185185194</v>
      </c>
      <c r="CG295">
        <v>1</v>
      </c>
      <c r="CI295">
        <v>1</v>
      </c>
      <c r="CM295" t="s">
        <v>74</v>
      </c>
      <c r="DF295" s="149"/>
      <c r="DK295" s="148"/>
    </row>
    <row r="296" spans="1:115">
      <c r="A296" s="108">
        <v>294</v>
      </c>
      <c r="B296" s="98">
        <v>44165</v>
      </c>
      <c r="C296" t="s">
        <v>109</v>
      </c>
      <c r="D296" t="s">
        <v>790</v>
      </c>
      <c r="E296" t="s">
        <v>23</v>
      </c>
      <c r="F296" t="s">
        <v>86</v>
      </c>
      <c r="G296" s="148">
        <v>0.73436342592592585</v>
      </c>
      <c r="I296">
        <v>1</v>
      </c>
      <c r="K296">
        <v>1</v>
      </c>
      <c r="O296" t="s">
        <v>74</v>
      </c>
      <c r="S296">
        <v>294</v>
      </c>
      <c r="T296" t="s">
        <v>535</v>
      </c>
      <c r="U296" t="s">
        <v>23</v>
      </c>
      <c r="V296" t="s">
        <v>86</v>
      </c>
      <c r="W296" s="104">
        <v>0.50137731481481485</v>
      </c>
      <c r="Y296">
        <v>1</v>
      </c>
      <c r="AA296">
        <v>1</v>
      </c>
      <c r="AE296" t="s">
        <v>74</v>
      </c>
      <c r="AI296">
        <v>294</v>
      </c>
      <c r="AJ296" t="s">
        <v>647</v>
      </c>
      <c r="AK296" t="s">
        <v>23</v>
      </c>
      <c r="AL296" t="s">
        <v>446</v>
      </c>
      <c r="AM296" s="104">
        <v>0.65378472222222228</v>
      </c>
      <c r="AO296">
        <v>1</v>
      </c>
      <c r="AQ296">
        <v>1</v>
      </c>
      <c r="AU296" t="s">
        <v>74</v>
      </c>
      <c r="BZ296" s="98">
        <v>44165</v>
      </c>
      <c r="CA296" t="s">
        <v>109</v>
      </c>
      <c r="CB296" t="s">
        <v>790</v>
      </c>
      <c r="CC296" t="s">
        <v>23</v>
      </c>
      <c r="CD296" t="s">
        <v>86</v>
      </c>
      <c r="CE296" s="148">
        <v>0.73436342592592585</v>
      </c>
      <c r="CG296">
        <v>1</v>
      </c>
      <c r="CI296">
        <v>1</v>
      </c>
      <c r="CM296" t="s">
        <v>74</v>
      </c>
      <c r="DF296" s="149"/>
      <c r="DK296" s="148"/>
    </row>
    <row r="297" spans="1:115">
      <c r="A297" s="108">
        <v>295</v>
      </c>
      <c r="B297" s="98">
        <v>44165</v>
      </c>
      <c r="C297" t="s">
        <v>109</v>
      </c>
      <c r="D297" t="s">
        <v>1222</v>
      </c>
      <c r="E297" t="s">
        <v>23</v>
      </c>
      <c r="F297" t="s">
        <v>86</v>
      </c>
      <c r="G297" s="148">
        <v>0.73490740740740745</v>
      </c>
      <c r="I297">
        <v>1</v>
      </c>
      <c r="K297">
        <v>1</v>
      </c>
      <c r="O297" t="s">
        <v>74</v>
      </c>
      <c r="S297">
        <v>295</v>
      </c>
      <c r="T297" t="s">
        <v>822</v>
      </c>
      <c r="U297" t="s">
        <v>23</v>
      </c>
      <c r="V297" t="s">
        <v>446</v>
      </c>
      <c r="W297" s="104">
        <v>0.63465277777777784</v>
      </c>
      <c r="Y297">
        <v>1</v>
      </c>
      <c r="AA297">
        <v>1</v>
      </c>
      <c r="AE297" t="s">
        <v>74</v>
      </c>
      <c r="AI297">
        <v>295</v>
      </c>
      <c r="AJ297" t="s">
        <v>507</v>
      </c>
      <c r="AK297" t="s">
        <v>23</v>
      </c>
      <c r="AL297" t="s">
        <v>446</v>
      </c>
      <c r="AM297" s="104">
        <v>0.55501157407407409</v>
      </c>
      <c r="AO297">
        <v>1</v>
      </c>
      <c r="AR297">
        <v>1</v>
      </c>
      <c r="AU297" t="s">
        <v>74</v>
      </c>
      <c r="BZ297" s="98">
        <v>44165</v>
      </c>
      <c r="CA297" t="s">
        <v>109</v>
      </c>
      <c r="CB297" t="s">
        <v>1222</v>
      </c>
      <c r="CC297" t="s">
        <v>23</v>
      </c>
      <c r="CD297" t="s">
        <v>86</v>
      </c>
      <c r="CE297" s="148">
        <v>0.73490740740740745</v>
      </c>
      <c r="CG297">
        <v>1</v>
      </c>
      <c r="CI297">
        <v>1</v>
      </c>
      <c r="CM297" t="s">
        <v>74</v>
      </c>
      <c r="DF297" s="149"/>
      <c r="DK297" s="148"/>
    </row>
    <row r="298" spans="1:115">
      <c r="A298" s="108">
        <v>296</v>
      </c>
      <c r="B298" s="98">
        <v>44165</v>
      </c>
      <c r="C298" t="s">
        <v>99</v>
      </c>
      <c r="D298" t="s">
        <v>1059</v>
      </c>
      <c r="E298" t="s">
        <v>82</v>
      </c>
      <c r="F298" t="s">
        <v>85</v>
      </c>
      <c r="G298" s="148">
        <v>0.73837962962962955</v>
      </c>
      <c r="I298">
        <v>1</v>
      </c>
      <c r="L298">
        <v>1</v>
      </c>
      <c r="O298" t="s">
        <v>74</v>
      </c>
      <c r="S298">
        <v>296</v>
      </c>
      <c r="T298" t="s">
        <v>325</v>
      </c>
      <c r="U298" t="s">
        <v>82</v>
      </c>
      <c r="V298" t="s">
        <v>85</v>
      </c>
      <c r="W298" s="104">
        <v>0.85478009259259258</v>
      </c>
      <c r="Z298">
        <v>1</v>
      </c>
      <c r="AA298">
        <v>1</v>
      </c>
      <c r="AE298" t="s">
        <v>74</v>
      </c>
      <c r="AI298">
        <v>296</v>
      </c>
      <c r="AJ298" t="s">
        <v>507</v>
      </c>
      <c r="AK298" t="s">
        <v>23</v>
      </c>
      <c r="AL298" t="s">
        <v>446</v>
      </c>
      <c r="AM298" s="104">
        <v>0.55331018518518515</v>
      </c>
      <c r="AO298">
        <v>1</v>
      </c>
      <c r="AR298">
        <v>1</v>
      </c>
      <c r="AU298" t="s">
        <v>74</v>
      </c>
      <c r="BZ298" s="98">
        <v>44165</v>
      </c>
      <c r="CA298" t="s">
        <v>99</v>
      </c>
      <c r="CB298" t="s">
        <v>1059</v>
      </c>
      <c r="CC298" t="s">
        <v>82</v>
      </c>
      <c r="CD298" t="s">
        <v>85</v>
      </c>
      <c r="CE298" s="148">
        <v>0.73837962962962955</v>
      </c>
      <c r="CG298">
        <v>1</v>
      </c>
      <c r="CJ298">
        <v>1</v>
      </c>
      <c r="CM298" t="s">
        <v>74</v>
      </c>
      <c r="DF298" s="149"/>
      <c r="DK298" s="148"/>
    </row>
    <row r="299" spans="1:115">
      <c r="A299" s="108">
        <v>297</v>
      </c>
      <c r="B299" s="98">
        <v>44165</v>
      </c>
      <c r="C299" t="s">
        <v>99</v>
      </c>
      <c r="D299" t="s">
        <v>793</v>
      </c>
      <c r="E299" t="s">
        <v>82</v>
      </c>
      <c r="F299" t="s">
        <v>85</v>
      </c>
      <c r="G299" s="148">
        <v>0.74685185185185177</v>
      </c>
      <c r="I299">
        <v>1</v>
      </c>
      <c r="L299">
        <v>1</v>
      </c>
      <c r="M299">
        <v>1</v>
      </c>
      <c r="O299" t="s">
        <v>74</v>
      </c>
      <c r="S299">
        <v>297</v>
      </c>
      <c r="T299" t="s">
        <v>192</v>
      </c>
      <c r="U299" t="s">
        <v>82</v>
      </c>
      <c r="V299" t="s">
        <v>85</v>
      </c>
      <c r="W299" s="104">
        <v>0.86086805555555557</v>
      </c>
      <c r="Z299">
        <v>1</v>
      </c>
      <c r="AA299">
        <v>1</v>
      </c>
      <c r="AE299" t="s">
        <v>74</v>
      </c>
      <c r="AI299">
        <v>297</v>
      </c>
      <c r="AJ299" t="s">
        <v>205</v>
      </c>
      <c r="AK299" t="s">
        <v>23</v>
      </c>
      <c r="AL299" t="s">
        <v>86</v>
      </c>
      <c r="AM299" s="104">
        <v>0.5617361111111111</v>
      </c>
      <c r="AO299">
        <v>1</v>
      </c>
      <c r="AQ299">
        <v>1</v>
      </c>
      <c r="AU299" t="s">
        <v>74</v>
      </c>
      <c r="BZ299" s="98">
        <v>44165</v>
      </c>
      <c r="CA299" t="s">
        <v>99</v>
      </c>
      <c r="CB299" t="s">
        <v>793</v>
      </c>
      <c r="CC299" t="s">
        <v>82</v>
      </c>
      <c r="CD299" t="s">
        <v>85</v>
      </c>
      <c r="CE299" s="148">
        <v>0.74685185185185177</v>
      </c>
      <c r="CG299">
        <v>1</v>
      </c>
      <c r="CJ299">
        <v>1</v>
      </c>
      <c r="CK299">
        <v>1</v>
      </c>
      <c r="CM299" t="s">
        <v>74</v>
      </c>
      <c r="DF299" s="149"/>
      <c r="DK299" s="148"/>
    </row>
    <row r="300" spans="1:115">
      <c r="A300" s="108">
        <v>298</v>
      </c>
      <c r="B300" s="98">
        <v>44165</v>
      </c>
      <c r="C300" t="s">
        <v>99</v>
      </c>
      <c r="D300" t="s">
        <v>120</v>
      </c>
      <c r="E300" t="s">
        <v>82</v>
      </c>
      <c r="F300" t="s">
        <v>85</v>
      </c>
      <c r="G300" s="148">
        <v>0.74737268518518529</v>
      </c>
      <c r="I300">
        <v>1</v>
      </c>
      <c r="K300">
        <v>1</v>
      </c>
      <c r="O300" t="s">
        <v>74</v>
      </c>
      <c r="S300">
        <v>298</v>
      </c>
      <c r="T300" t="s">
        <v>297</v>
      </c>
      <c r="W300" s="104">
        <v>0.74495370370370362</v>
      </c>
      <c r="Y300">
        <v>1</v>
      </c>
      <c r="AA300">
        <v>1</v>
      </c>
      <c r="AE300" t="s">
        <v>1</v>
      </c>
      <c r="AI300">
        <v>298</v>
      </c>
      <c r="AJ300" t="s">
        <v>256</v>
      </c>
      <c r="AK300" t="s">
        <v>23</v>
      </c>
      <c r="AL300" t="s">
        <v>86</v>
      </c>
      <c r="AM300" s="104">
        <v>0.85280092592592593</v>
      </c>
      <c r="AP300">
        <v>1</v>
      </c>
      <c r="AQ300">
        <v>1</v>
      </c>
      <c r="AU300" t="s">
        <v>74</v>
      </c>
      <c r="BZ300" s="98">
        <v>44165</v>
      </c>
      <c r="CA300" t="s">
        <v>99</v>
      </c>
      <c r="CB300" t="s">
        <v>120</v>
      </c>
      <c r="CC300" t="s">
        <v>82</v>
      </c>
      <c r="CD300" t="s">
        <v>85</v>
      </c>
      <c r="CE300" s="148">
        <v>0.74737268518518529</v>
      </c>
      <c r="CG300">
        <v>1</v>
      </c>
      <c r="CI300">
        <v>1</v>
      </c>
      <c r="CM300" t="s">
        <v>74</v>
      </c>
      <c r="DF300" s="149"/>
      <c r="DK300" s="148"/>
    </row>
    <row r="301" spans="1:115">
      <c r="A301" s="108">
        <v>299</v>
      </c>
      <c r="B301" s="98">
        <v>44165</v>
      </c>
      <c r="C301" t="s">
        <v>99</v>
      </c>
      <c r="D301" t="s">
        <v>1227</v>
      </c>
      <c r="E301" t="s">
        <v>82</v>
      </c>
      <c r="F301" t="s">
        <v>85</v>
      </c>
      <c r="G301" s="148">
        <v>0.74884259259259256</v>
      </c>
      <c r="I301">
        <v>1</v>
      </c>
      <c r="K301">
        <v>1</v>
      </c>
      <c r="O301" t="s">
        <v>74</v>
      </c>
      <c r="S301">
        <v>299</v>
      </c>
      <c r="T301" t="s">
        <v>167</v>
      </c>
      <c r="U301" t="s">
        <v>23</v>
      </c>
      <c r="V301" t="s">
        <v>86</v>
      </c>
      <c r="W301" s="104">
        <v>0.34751157407407413</v>
      </c>
      <c r="X301">
        <v>1</v>
      </c>
      <c r="AB301">
        <v>1</v>
      </c>
      <c r="AE301" t="s">
        <v>74</v>
      </c>
      <c r="AI301">
        <v>299</v>
      </c>
      <c r="AJ301" t="s">
        <v>355</v>
      </c>
      <c r="AK301" t="s">
        <v>23</v>
      </c>
      <c r="AL301" t="s">
        <v>86</v>
      </c>
      <c r="AM301" s="104">
        <v>0.77113425925925927</v>
      </c>
      <c r="AP301">
        <v>1</v>
      </c>
      <c r="AQ301">
        <v>1</v>
      </c>
      <c r="AS301">
        <v>1</v>
      </c>
      <c r="AU301" t="s">
        <v>74</v>
      </c>
      <c r="BZ301" s="98">
        <v>44165</v>
      </c>
      <c r="CA301" t="s">
        <v>99</v>
      </c>
      <c r="CB301" t="s">
        <v>1227</v>
      </c>
      <c r="CC301" t="s">
        <v>82</v>
      </c>
      <c r="CD301" t="s">
        <v>85</v>
      </c>
      <c r="CE301" s="148">
        <v>0.74884259259259256</v>
      </c>
      <c r="CG301">
        <v>1</v>
      </c>
      <c r="CI301">
        <v>1</v>
      </c>
      <c r="CM301" t="s">
        <v>74</v>
      </c>
      <c r="DF301" s="149"/>
      <c r="DK301" s="148"/>
    </row>
    <row r="302" spans="1:115">
      <c r="A302" s="108">
        <v>300</v>
      </c>
      <c r="B302" s="98">
        <v>44165</v>
      </c>
      <c r="C302" t="s">
        <v>111</v>
      </c>
      <c r="D302" t="s">
        <v>258</v>
      </c>
      <c r="E302" t="s">
        <v>23</v>
      </c>
      <c r="F302" t="s">
        <v>86</v>
      </c>
      <c r="G302" s="148">
        <v>0.76500000000000001</v>
      </c>
      <c r="J302">
        <v>1</v>
      </c>
      <c r="K302">
        <v>1</v>
      </c>
      <c r="L302">
        <v>1</v>
      </c>
      <c r="O302" t="s">
        <v>74</v>
      </c>
      <c r="S302">
        <v>300</v>
      </c>
      <c r="T302" t="s">
        <v>951</v>
      </c>
      <c r="U302" t="s">
        <v>82</v>
      </c>
      <c r="V302" t="s">
        <v>85</v>
      </c>
      <c r="W302" s="104">
        <v>0.718287037037037</v>
      </c>
      <c r="Y302">
        <v>1</v>
      </c>
      <c r="AA302">
        <v>1</v>
      </c>
      <c r="AE302" t="s">
        <v>116</v>
      </c>
      <c r="AI302">
        <v>300</v>
      </c>
      <c r="AJ302" t="s">
        <v>1004</v>
      </c>
      <c r="AK302" t="s">
        <v>23</v>
      </c>
      <c r="AL302" t="s">
        <v>86</v>
      </c>
      <c r="AM302" s="104">
        <v>0.73604166666666659</v>
      </c>
      <c r="AO302">
        <v>1</v>
      </c>
      <c r="AQ302">
        <v>1</v>
      </c>
      <c r="AU302" t="s">
        <v>116</v>
      </c>
      <c r="BZ302" s="98">
        <v>44165</v>
      </c>
      <c r="CA302" t="s">
        <v>111</v>
      </c>
      <c r="CB302" t="s">
        <v>258</v>
      </c>
      <c r="CC302" t="s">
        <v>23</v>
      </c>
      <c r="CD302" t="s">
        <v>86</v>
      </c>
      <c r="CE302" s="148">
        <v>0.76500000000000001</v>
      </c>
      <c r="CH302">
        <v>1</v>
      </c>
      <c r="CI302">
        <v>1</v>
      </c>
      <c r="CJ302">
        <v>1</v>
      </c>
      <c r="CM302" t="s">
        <v>74</v>
      </c>
      <c r="DF302" s="149"/>
      <c r="DK302" s="148"/>
    </row>
    <row r="303" spans="1:115">
      <c r="A303" s="108">
        <v>301</v>
      </c>
      <c r="B303" s="98">
        <v>44165</v>
      </c>
      <c r="C303" t="s">
        <v>109</v>
      </c>
      <c r="D303" t="s">
        <v>1144</v>
      </c>
      <c r="E303" t="s">
        <v>23</v>
      </c>
      <c r="F303" t="s">
        <v>86</v>
      </c>
      <c r="G303" s="148">
        <v>0.7713078703703703</v>
      </c>
      <c r="J303">
        <v>1</v>
      </c>
      <c r="K303">
        <v>1</v>
      </c>
      <c r="O303" t="s">
        <v>74</v>
      </c>
      <c r="S303">
        <v>301</v>
      </c>
      <c r="T303" t="s">
        <v>248</v>
      </c>
      <c r="U303" t="s">
        <v>23</v>
      </c>
      <c r="V303" t="s">
        <v>86</v>
      </c>
      <c r="W303" s="104">
        <v>0.47553240740740743</v>
      </c>
      <c r="X303">
        <v>1</v>
      </c>
      <c r="AB303">
        <v>1</v>
      </c>
      <c r="AE303" t="s">
        <v>74</v>
      </c>
      <c r="AI303">
        <v>301</v>
      </c>
      <c r="AJ303" t="s">
        <v>247</v>
      </c>
      <c r="AK303" t="s">
        <v>23</v>
      </c>
      <c r="AL303" t="s">
        <v>86</v>
      </c>
      <c r="AM303" s="104">
        <v>0.47535879629629635</v>
      </c>
      <c r="AN303">
        <v>1</v>
      </c>
      <c r="AR303">
        <v>1</v>
      </c>
      <c r="AU303" t="s">
        <v>74</v>
      </c>
      <c r="BZ303" s="98">
        <v>44165</v>
      </c>
      <c r="CA303" t="s">
        <v>109</v>
      </c>
      <c r="CB303" t="s">
        <v>1144</v>
      </c>
      <c r="CC303" t="s">
        <v>23</v>
      </c>
      <c r="CD303" t="s">
        <v>86</v>
      </c>
      <c r="CE303" s="148">
        <v>0.7713078703703703</v>
      </c>
      <c r="CH303">
        <v>1</v>
      </c>
      <c r="CI303">
        <v>1</v>
      </c>
      <c r="CM303" t="s">
        <v>74</v>
      </c>
      <c r="DF303" s="149"/>
      <c r="DK303" s="148"/>
    </row>
    <row r="304" spans="1:115">
      <c r="A304" s="108">
        <v>302</v>
      </c>
      <c r="B304" s="98">
        <v>44165</v>
      </c>
      <c r="C304" t="s">
        <v>108</v>
      </c>
      <c r="D304" t="s">
        <v>1231</v>
      </c>
      <c r="E304" t="s">
        <v>23</v>
      </c>
      <c r="F304" t="s">
        <v>86</v>
      </c>
      <c r="G304" s="148">
        <v>0.78141203703703699</v>
      </c>
      <c r="J304">
        <v>1</v>
      </c>
      <c r="K304">
        <v>1</v>
      </c>
      <c r="O304" t="s">
        <v>74</v>
      </c>
      <c r="S304">
        <v>302</v>
      </c>
      <c r="T304" t="s">
        <v>444</v>
      </c>
      <c r="U304" t="s">
        <v>23</v>
      </c>
      <c r="V304" t="s">
        <v>86</v>
      </c>
      <c r="W304" s="104">
        <v>0.61875000000000002</v>
      </c>
      <c r="Y304">
        <v>1</v>
      </c>
      <c r="AB304">
        <v>1</v>
      </c>
      <c r="AE304" t="s">
        <v>74</v>
      </c>
      <c r="AI304">
        <v>302</v>
      </c>
      <c r="AJ304" t="s">
        <v>953</v>
      </c>
      <c r="AK304" t="s">
        <v>23</v>
      </c>
      <c r="AL304" t="s">
        <v>86</v>
      </c>
      <c r="AM304" s="104">
        <v>0.72041666666666659</v>
      </c>
      <c r="AO304">
        <v>1</v>
      </c>
      <c r="AQ304">
        <v>1</v>
      </c>
      <c r="AU304" t="s">
        <v>116</v>
      </c>
      <c r="BZ304" s="98">
        <v>44165</v>
      </c>
      <c r="CA304" t="s">
        <v>108</v>
      </c>
      <c r="CB304" t="s">
        <v>1231</v>
      </c>
      <c r="CC304" t="s">
        <v>23</v>
      </c>
      <c r="CD304" t="s">
        <v>86</v>
      </c>
      <c r="CE304" s="148">
        <v>0.78141203703703699</v>
      </c>
      <c r="CH304">
        <v>1</v>
      </c>
      <c r="CI304">
        <v>1</v>
      </c>
      <c r="CM304" t="s">
        <v>74</v>
      </c>
      <c r="DF304" s="149"/>
      <c r="DK304" s="148"/>
    </row>
    <row r="305" spans="1:115">
      <c r="A305" s="108">
        <v>303</v>
      </c>
      <c r="B305" s="98">
        <v>44165</v>
      </c>
      <c r="C305" t="s">
        <v>109</v>
      </c>
      <c r="D305" t="s">
        <v>1233</v>
      </c>
      <c r="E305" t="s">
        <v>23</v>
      </c>
      <c r="F305" t="s">
        <v>86</v>
      </c>
      <c r="G305" s="148">
        <v>0.78908564814814808</v>
      </c>
      <c r="J305">
        <v>1</v>
      </c>
      <c r="K305">
        <v>1</v>
      </c>
      <c r="O305" t="s">
        <v>74</v>
      </c>
      <c r="S305">
        <v>303</v>
      </c>
      <c r="T305" t="s">
        <v>444</v>
      </c>
      <c r="U305" t="s">
        <v>23</v>
      </c>
      <c r="V305" t="s">
        <v>86</v>
      </c>
      <c r="W305" s="104">
        <v>0.47576388888888888</v>
      </c>
      <c r="X305">
        <v>1</v>
      </c>
      <c r="AB305">
        <v>1</v>
      </c>
      <c r="AE305" t="s">
        <v>74</v>
      </c>
      <c r="AI305">
        <v>303</v>
      </c>
      <c r="AJ305" t="s">
        <v>769</v>
      </c>
      <c r="AK305" t="s">
        <v>23</v>
      </c>
      <c r="AL305" t="s">
        <v>86</v>
      </c>
      <c r="AM305" s="104">
        <v>0.42291666666666666</v>
      </c>
      <c r="AN305">
        <v>1</v>
      </c>
      <c r="AS305">
        <v>1</v>
      </c>
      <c r="AU305" t="s">
        <v>116</v>
      </c>
      <c r="BZ305" s="98">
        <v>44165</v>
      </c>
      <c r="CA305" t="s">
        <v>109</v>
      </c>
      <c r="CB305" t="s">
        <v>1233</v>
      </c>
      <c r="CC305" t="s">
        <v>23</v>
      </c>
      <c r="CD305" t="s">
        <v>86</v>
      </c>
      <c r="CE305" s="148">
        <v>0.78908564814814808</v>
      </c>
      <c r="CH305">
        <v>1</v>
      </c>
      <c r="CI305">
        <v>1</v>
      </c>
      <c r="CM305" t="s">
        <v>74</v>
      </c>
      <c r="DF305" s="149"/>
      <c r="DK305" s="148"/>
    </row>
    <row r="306" spans="1:115">
      <c r="A306" s="108">
        <v>304</v>
      </c>
      <c r="B306" s="98">
        <v>44165</v>
      </c>
      <c r="D306" t="s">
        <v>1235</v>
      </c>
      <c r="G306" s="148">
        <v>0.82884259259259263</v>
      </c>
      <c r="J306">
        <v>1</v>
      </c>
      <c r="K306">
        <v>1</v>
      </c>
      <c r="O306" t="s">
        <v>1</v>
      </c>
      <c r="S306">
        <v>304</v>
      </c>
      <c r="T306" t="s">
        <v>805</v>
      </c>
      <c r="U306" t="s">
        <v>21</v>
      </c>
      <c r="V306" t="s">
        <v>115</v>
      </c>
      <c r="W306" s="104">
        <v>0.53129629629629627</v>
      </c>
      <c r="Y306">
        <v>1</v>
      </c>
      <c r="AA306">
        <v>1</v>
      </c>
      <c r="AE306" t="s">
        <v>74</v>
      </c>
      <c r="AI306">
        <v>304</v>
      </c>
      <c r="AJ306" t="s">
        <v>535</v>
      </c>
      <c r="AK306" t="s">
        <v>23</v>
      </c>
      <c r="AL306" t="s">
        <v>86</v>
      </c>
      <c r="AM306" s="104">
        <v>0.50137731481481485</v>
      </c>
      <c r="AO306">
        <v>1</v>
      </c>
      <c r="AQ306">
        <v>1</v>
      </c>
      <c r="AU306" t="s">
        <v>74</v>
      </c>
      <c r="BZ306" s="98">
        <v>44165</v>
      </c>
      <c r="CB306" t="s">
        <v>1235</v>
      </c>
      <c r="CE306" s="148">
        <v>0.82884259259259263</v>
      </c>
      <c r="CH306">
        <v>1</v>
      </c>
      <c r="CI306">
        <v>1</v>
      </c>
      <c r="CM306" t="s">
        <v>1</v>
      </c>
      <c r="DF306" s="149"/>
      <c r="DK306" s="148"/>
    </row>
    <row r="307" spans="1:115">
      <c r="A307" s="108">
        <v>305</v>
      </c>
      <c r="B307" s="98">
        <v>44165</v>
      </c>
      <c r="C307" t="s">
        <v>109</v>
      </c>
      <c r="D307" t="s">
        <v>773</v>
      </c>
      <c r="E307" t="s">
        <v>23</v>
      </c>
      <c r="F307" t="s">
        <v>86</v>
      </c>
      <c r="G307" s="148">
        <v>0.84429398148148149</v>
      </c>
      <c r="J307">
        <v>1</v>
      </c>
      <c r="M307">
        <v>1</v>
      </c>
      <c r="O307" t="s">
        <v>74</v>
      </c>
      <c r="S307">
        <v>305</v>
      </c>
      <c r="T307" t="s">
        <v>805</v>
      </c>
      <c r="U307" t="s">
        <v>23</v>
      </c>
      <c r="V307" t="s">
        <v>86</v>
      </c>
      <c r="W307" s="104">
        <v>0.55925925925925923</v>
      </c>
      <c r="Y307">
        <v>1</v>
      </c>
      <c r="AA307">
        <v>1</v>
      </c>
      <c r="AE307" t="s">
        <v>74</v>
      </c>
      <c r="AI307">
        <v>305</v>
      </c>
      <c r="AJ307" t="s">
        <v>822</v>
      </c>
      <c r="AK307" t="s">
        <v>23</v>
      </c>
      <c r="AL307" t="s">
        <v>446</v>
      </c>
      <c r="AM307" s="104">
        <v>0.63465277777777784</v>
      </c>
      <c r="AO307">
        <v>1</v>
      </c>
      <c r="AQ307">
        <v>1</v>
      </c>
      <c r="AU307" t="s">
        <v>74</v>
      </c>
      <c r="BZ307" s="98">
        <v>44165</v>
      </c>
      <c r="CA307" t="s">
        <v>109</v>
      </c>
      <c r="CB307" t="s">
        <v>773</v>
      </c>
      <c r="CC307" t="s">
        <v>23</v>
      </c>
      <c r="CD307" t="s">
        <v>86</v>
      </c>
      <c r="CE307" s="148">
        <v>0.84429398148148149</v>
      </c>
      <c r="CH307">
        <v>1</v>
      </c>
      <c r="CK307">
        <v>1</v>
      </c>
      <c r="CM307" t="s">
        <v>74</v>
      </c>
      <c r="DF307" s="149"/>
      <c r="DK307" s="148"/>
    </row>
    <row r="308" spans="1:115">
      <c r="A308" s="108">
        <v>306</v>
      </c>
      <c r="B308" s="98">
        <v>44166</v>
      </c>
      <c r="C308" t="s">
        <v>108</v>
      </c>
      <c r="D308" t="s">
        <v>1162</v>
      </c>
      <c r="E308" t="s">
        <v>23</v>
      </c>
      <c r="F308" t="s">
        <v>86</v>
      </c>
      <c r="G308" s="148">
        <v>0.63762731481481483</v>
      </c>
      <c r="I308">
        <v>1</v>
      </c>
      <c r="K308">
        <v>1</v>
      </c>
      <c r="O308" t="s">
        <v>116</v>
      </c>
      <c r="S308">
        <v>306</v>
      </c>
      <c r="T308" t="s">
        <v>334</v>
      </c>
      <c r="U308" t="s">
        <v>82</v>
      </c>
      <c r="V308" t="s">
        <v>85</v>
      </c>
      <c r="W308" s="104">
        <v>0.708125</v>
      </c>
      <c r="Y308">
        <v>1</v>
      </c>
      <c r="AA308">
        <v>1</v>
      </c>
      <c r="AE308" t="s">
        <v>74</v>
      </c>
      <c r="AI308">
        <v>306</v>
      </c>
      <c r="AJ308" t="s">
        <v>325</v>
      </c>
      <c r="AK308" t="s">
        <v>82</v>
      </c>
      <c r="AL308" t="s">
        <v>85</v>
      </c>
      <c r="AM308" s="104">
        <v>0.85478009259259258</v>
      </c>
      <c r="AP308">
        <v>1</v>
      </c>
      <c r="AQ308">
        <v>1</v>
      </c>
      <c r="AU308" t="s">
        <v>74</v>
      </c>
      <c r="BZ308" s="98">
        <v>44166</v>
      </c>
      <c r="CA308" t="s">
        <v>108</v>
      </c>
      <c r="CB308" t="s">
        <v>1162</v>
      </c>
      <c r="CC308" t="s">
        <v>23</v>
      </c>
      <c r="CD308" t="s">
        <v>86</v>
      </c>
      <c r="CE308" s="148">
        <v>0.63762731481481483</v>
      </c>
      <c r="CG308">
        <v>1</v>
      </c>
      <c r="CI308">
        <v>1</v>
      </c>
      <c r="CM308" t="s">
        <v>116</v>
      </c>
      <c r="DF308" s="149"/>
      <c r="DK308" s="148"/>
    </row>
    <row r="309" spans="1:115">
      <c r="A309" s="108">
        <v>307</v>
      </c>
      <c r="B309" s="98">
        <v>44166</v>
      </c>
      <c r="C309" t="s">
        <v>107</v>
      </c>
      <c r="D309" t="s">
        <v>292</v>
      </c>
      <c r="E309" t="s">
        <v>23</v>
      </c>
      <c r="F309" t="s">
        <v>86</v>
      </c>
      <c r="G309" s="148">
        <v>0.68631944444444448</v>
      </c>
      <c r="I309">
        <v>1</v>
      </c>
      <c r="K309">
        <v>1</v>
      </c>
      <c r="O309" t="s">
        <v>116</v>
      </c>
      <c r="S309">
        <v>307</v>
      </c>
      <c r="T309" t="s">
        <v>316</v>
      </c>
      <c r="U309" t="s">
        <v>23</v>
      </c>
      <c r="V309" t="s">
        <v>86</v>
      </c>
      <c r="W309" s="104">
        <v>0.64584490740740741</v>
      </c>
      <c r="Y309">
        <v>1</v>
      </c>
      <c r="AA309">
        <v>1</v>
      </c>
      <c r="AE309" t="s">
        <v>74</v>
      </c>
      <c r="AI309">
        <v>307</v>
      </c>
      <c r="AJ309" t="s">
        <v>192</v>
      </c>
      <c r="AK309" t="s">
        <v>82</v>
      </c>
      <c r="AL309" t="s">
        <v>85</v>
      </c>
      <c r="AM309" s="104">
        <v>0.86086805555555557</v>
      </c>
      <c r="AP309">
        <v>1</v>
      </c>
      <c r="AQ309">
        <v>1</v>
      </c>
      <c r="AU309" t="s">
        <v>74</v>
      </c>
      <c r="BZ309" s="98">
        <v>44166</v>
      </c>
      <c r="CA309" t="s">
        <v>107</v>
      </c>
      <c r="CB309" t="s">
        <v>292</v>
      </c>
      <c r="CC309" t="s">
        <v>23</v>
      </c>
      <c r="CD309" t="s">
        <v>86</v>
      </c>
      <c r="CE309" s="148">
        <v>0.68631944444444448</v>
      </c>
      <c r="CG309">
        <v>1</v>
      </c>
      <c r="CI309">
        <v>1</v>
      </c>
      <c r="CM309" t="s">
        <v>116</v>
      </c>
      <c r="DF309" s="149"/>
      <c r="DK309" s="148"/>
    </row>
    <row r="310" spans="1:115">
      <c r="A310" s="108">
        <v>308</v>
      </c>
      <c r="B310" s="98">
        <v>44166</v>
      </c>
      <c r="C310" t="s">
        <v>99</v>
      </c>
      <c r="D310" t="s">
        <v>793</v>
      </c>
      <c r="E310" t="s">
        <v>82</v>
      </c>
      <c r="F310" t="s">
        <v>85</v>
      </c>
      <c r="G310" s="148">
        <v>0.72881944444444446</v>
      </c>
      <c r="I310">
        <v>1</v>
      </c>
      <c r="L310">
        <v>1</v>
      </c>
      <c r="O310" t="s">
        <v>116</v>
      </c>
      <c r="S310">
        <v>308</v>
      </c>
      <c r="T310" t="s">
        <v>411</v>
      </c>
      <c r="U310" t="s">
        <v>23</v>
      </c>
      <c r="V310" t="s">
        <v>86</v>
      </c>
      <c r="W310" s="104">
        <v>0.56108796296296293</v>
      </c>
      <c r="Y310">
        <v>1</v>
      </c>
      <c r="AA310">
        <v>1</v>
      </c>
      <c r="AE310" t="s">
        <v>74</v>
      </c>
      <c r="AI310">
        <v>308</v>
      </c>
      <c r="AJ310" t="s">
        <v>297</v>
      </c>
      <c r="AM310" s="104">
        <v>0.74495370370370362</v>
      </c>
      <c r="AO310">
        <v>1</v>
      </c>
      <c r="AQ310">
        <v>1</v>
      </c>
      <c r="AU310" t="s">
        <v>1</v>
      </c>
      <c r="BZ310" s="98">
        <v>44166</v>
      </c>
      <c r="CA310" t="s">
        <v>99</v>
      </c>
      <c r="CB310" t="s">
        <v>793</v>
      </c>
      <c r="CC310" t="s">
        <v>82</v>
      </c>
      <c r="CD310" t="s">
        <v>85</v>
      </c>
      <c r="CE310" s="148">
        <v>0.72881944444444446</v>
      </c>
      <c r="CG310">
        <v>1</v>
      </c>
      <c r="CJ310">
        <v>1</v>
      </c>
      <c r="CM310" t="s">
        <v>116</v>
      </c>
      <c r="DF310" s="149"/>
      <c r="DK310" s="148"/>
    </row>
    <row r="311" spans="1:115">
      <c r="A311" s="108">
        <v>309</v>
      </c>
      <c r="B311" s="98">
        <v>44166</v>
      </c>
      <c r="C311" t="s">
        <v>107</v>
      </c>
      <c r="D311" t="s">
        <v>813</v>
      </c>
      <c r="E311" t="s">
        <v>23</v>
      </c>
      <c r="F311" t="s">
        <v>86</v>
      </c>
      <c r="G311" s="148">
        <v>0.73873842592592587</v>
      </c>
      <c r="I311">
        <v>1</v>
      </c>
      <c r="K311">
        <v>1</v>
      </c>
      <c r="L311">
        <v>1</v>
      </c>
      <c r="O311" t="s">
        <v>116</v>
      </c>
      <c r="S311">
        <v>309</v>
      </c>
      <c r="T311" t="s">
        <v>688</v>
      </c>
      <c r="U311" t="s">
        <v>23</v>
      </c>
      <c r="V311" t="s">
        <v>86</v>
      </c>
      <c r="W311" s="104">
        <v>0.64872685185185186</v>
      </c>
      <c r="Y311">
        <v>1</v>
      </c>
      <c r="AA311">
        <v>1</v>
      </c>
      <c r="AE311" t="s">
        <v>74</v>
      </c>
      <c r="AI311">
        <v>309</v>
      </c>
      <c r="AJ311" t="s">
        <v>167</v>
      </c>
      <c r="AK311" t="s">
        <v>23</v>
      </c>
      <c r="AL311" t="s">
        <v>86</v>
      </c>
      <c r="AM311" s="104">
        <v>0.34751157407407413</v>
      </c>
      <c r="AN311">
        <v>1</v>
      </c>
      <c r="AR311">
        <v>1</v>
      </c>
      <c r="AU311" t="s">
        <v>74</v>
      </c>
      <c r="BZ311" s="98">
        <v>44166</v>
      </c>
      <c r="CA311" t="s">
        <v>107</v>
      </c>
      <c r="CB311" t="s">
        <v>813</v>
      </c>
      <c r="CC311" t="s">
        <v>23</v>
      </c>
      <c r="CD311" t="s">
        <v>86</v>
      </c>
      <c r="CE311" s="148">
        <v>0.73873842592592587</v>
      </c>
      <c r="CG311">
        <v>1</v>
      </c>
      <c r="CI311">
        <v>1</v>
      </c>
      <c r="CJ311">
        <v>1</v>
      </c>
      <c r="CM311" t="s">
        <v>116</v>
      </c>
      <c r="DF311" s="149"/>
      <c r="DK311" s="148"/>
    </row>
    <row r="312" spans="1:115">
      <c r="A312" s="108">
        <v>310</v>
      </c>
      <c r="B312" s="98">
        <v>44166</v>
      </c>
      <c r="C312" t="s">
        <v>99</v>
      </c>
      <c r="D312" t="s">
        <v>120</v>
      </c>
      <c r="E312" t="s">
        <v>82</v>
      </c>
      <c r="F312" t="s">
        <v>85</v>
      </c>
      <c r="G312" s="148">
        <v>0.74700231481481483</v>
      </c>
      <c r="I312">
        <v>1</v>
      </c>
      <c r="K312">
        <v>1</v>
      </c>
      <c r="O312" t="s">
        <v>116</v>
      </c>
      <c r="S312">
        <v>310</v>
      </c>
      <c r="T312" t="s">
        <v>249</v>
      </c>
      <c r="U312" t="s">
        <v>23</v>
      </c>
      <c r="V312" t="s">
        <v>86</v>
      </c>
      <c r="W312" s="104">
        <v>0.47643518518518518</v>
      </c>
      <c r="X312">
        <v>1</v>
      </c>
      <c r="AB312">
        <v>1</v>
      </c>
      <c r="AE312" t="s">
        <v>74</v>
      </c>
      <c r="AI312">
        <v>310</v>
      </c>
      <c r="AJ312" t="s">
        <v>951</v>
      </c>
      <c r="AK312" t="s">
        <v>82</v>
      </c>
      <c r="AL312" t="s">
        <v>85</v>
      </c>
      <c r="AM312" s="104">
        <v>0.718287037037037</v>
      </c>
      <c r="AO312">
        <v>1</v>
      </c>
      <c r="AQ312">
        <v>1</v>
      </c>
      <c r="AU312" t="s">
        <v>116</v>
      </c>
      <c r="BZ312" s="98">
        <v>44166</v>
      </c>
      <c r="CA312" t="s">
        <v>99</v>
      </c>
      <c r="CB312" t="s">
        <v>120</v>
      </c>
      <c r="CC312" t="s">
        <v>82</v>
      </c>
      <c r="CD312" t="s">
        <v>85</v>
      </c>
      <c r="CE312" s="148">
        <v>0.74700231481481483</v>
      </c>
      <c r="CG312">
        <v>1</v>
      </c>
      <c r="CI312">
        <v>1</v>
      </c>
      <c r="CM312" t="s">
        <v>116</v>
      </c>
      <c r="DF312" s="149"/>
      <c r="DK312" s="148"/>
    </row>
    <row r="313" spans="1:115">
      <c r="A313" s="108">
        <v>311</v>
      </c>
      <c r="B313" s="98">
        <v>44166</v>
      </c>
      <c r="C313" t="s">
        <v>109</v>
      </c>
      <c r="D313" t="s">
        <v>773</v>
      </c>
      <c r="E313" t="s">
        <v>23</v>
      </c>
      <c r="F313" t="s">
        <v>86</v>
      </c>
      <c r="G313" s="148">
        <v>0.76238425925925923</v>
      </c>
      <c r="J313">
        <v>1</v>
      </c>
      <c r="M313">
        <v>1</v>
      </c>
      <c r="O313" t="s">
        <v>116</v>
      </c>
      <c r="S313">
        <v>311</v>
      </c>
      <c r="T313" t="s">
        <v>337</v>
      </c>
      <c r="U313" t="s">
        <v>23</v>
      </c>
      <c r="V313" t="s">
        <v>86</v>
      </c>
      <c r="W313" s="104">
        <v>0.44406250000000003</v>
      </c>
      <c r="X313">
        <v>1</v>
      </c>
      <c r="AA313">
        <v>1</v>
      </c>
      <c r="AE313" t="s">
        <v>74</v>
      </c>
      <c r="AI313">
        <v>311</v>
      </c>
      <c r="AJ313" t="s">
        <v>248</v>
      </c>
      <c r="AK313" t="s">
        <v>23</v>
      </c>
      <c r="AL313" t="s">
        <v>86</v>
      </c>
      <c r="AM313" s="104">
        <v>0.47553240740740743</v>
      </c>
      <c r="AN313">
        <v>1</v>
      </c>
      <c r="AR313">
        <v>1</v>
      </c>
      <c r="AU313" t="s">
        <v>74</v>
      </c>
      <c r="BZ313" s="98">
        <v>44166</v>
      </c>
      <c r="CA313" t="s">
        <v>109</v>
      </c>
      <c r="CB313" t="s">
        <v>773</v>
      </c>
      <c r="CC313" t="s">
        <v>23</v>
      </c>
      <c r="CD313" t="s">
        <v>86</v>
      </c>
      <c r="CE313" s="148">
        <v>0.76238425925925923</v>
      </c>
      <c r="CH313">
        <v>1</v>
      </c>
      <c r="CK313">
        <v>1</v>
      </c>
      <c r="CM313" t="s">
        <v>116</v>
      </c>
      <c r="DF313" s="149"/>
      <c r="DK313" s="148"/>
    </row>
    <row r="314" spans="1:115">
      <c r="A314" s="108">
        <v>312</v>
      </c>
      <c r="B314" s="98">
        <v>44166</v>
      </c>
      <c r="C314" t="s">
        <v>99</v>
      </c>
      <c r="D314" t="s">
        <v>772</v>
      </c>
      <c r="E314" t="s">
        <v>82</v>
      </c>
      <c r="F314" t="s">
        <v>85</v>
      </c>
      <c r="G314" s="148">
        <v>0.77402777777777787</v>
      </c>
      <c r="J314">
        <v>1</v>
      </c>
      <c r="L314">
        <v>1</v>
      </c>
      <c r="O314" t="s">
        <v>116</v>
      </c>
      <c r="S314">
        <v>312</v>
      </c>
      <c r="T314" t="s">
        <v>815</v>
      </c>
      <c r="U314" t="s">
        <v>23</v>
      </c>
      <c r="V314" t="s">
        <v>743</v>
      </c>
      <c r="W314" s="104">
        <v>0.73888888888888893</v>
      </c>
      <c r="Y314">
        <v>1</v>
      </c>
      <c r="AB314">
        <v>1</v>
      </c>
      <c r="AE314" t="s">
        <v>74</v>
      </c>
      <c r="AI314">
        <v>312</v>
      </c>
      <c r="AJ314" t="s">
        <v>444</v>
      </c>
      <c r="AK314" t="s">
        <v>23</v>
      </c>
      <c r="AL314" t="s">
        <v>86</v>
      </c>
      <c r="AM314" s="104">
        <v>0.61875000000000002</v>
      </c>
      <c r="AO314">
        <v>1</v>
      </c>
      <c r="AR314">
        <v>1</v>
      </c>
      <c r="AU314" t="s">
        <v>74</v>
      </c>
      <c r="BZ314" s="98">
        <v>44166</v>
      </c>
      <c r="CA314" t="s">
        <v>99</v>
      </c>
      <c r="CB314" t="s">
        <v>772</v>
      </c>
      <c r="CC314" t="s">
        <v>82</v>
      </c>
      <c r="CD314" t="s">
        <v>85</v>
      </c>
      <c r="CE314" s="148">
        <v>0.77402777777777787</v>
      </c>
      <c r="CH314">
        <v>1</v>
      </c>
      <c r="CJ314">
        <v>1</v>
      </c>
      <c r="CM314" t="s">
        <v>116</v>
      </c>
      <c r="DF314" s="149"/>
      <c r="DK314" s="148"/>
    </row>
    <row r="315" spans="1:115">
      <c r="A315" s="108">
        <v>313</v>
      </c>
      <c r="B315" s="98">
        <v>44166</v>
      </c>
      <c r="C315" t="s">
        <v>99</v>
      </c>
      <c r="D315" t="s">
        <v>835</v>
      </c>
      <c r="E315" t="s">
        <v>82</v>
      </c>
      <c r="F315" t="s">
        <v>85</v>
      </c>
      <c r="G315" s="148">
        <v>0.77429398148148154</v>
      </c>
      <c r="J315">
        <v>1</v>
      </c>
      <c r="L315">
        <v>1</v>
      </c>
      <c r="O315" t="s">
        <v>116</v>
      </c>
      <c r="S315">
        <v>313</v>
      </c>
      <c r="T315" t="s">
        <v>161</v>
      </c>
      <c r="U315" t="s">
        <v>23</v>
      </c>
      <c r="V315" t="s">
        <v>86</v>
      </c>
      <c r="W315" s="104">
        <v>0.34469907407407407</v>
      </c>
      <c r="X315">
        <v>1</v>
      </c>
      <c r="AB315">
        <v>1</v>
      </c>
      <c r="AE315" t="s">
        <v>74</v>
      </c>
      <c r="AI315">
        <v>313</v>
      </c>
      <c r="AJ315" t="s">
        <v>444</v>
      </c>
      <c r="AK315" t="s">
        <v>23</v>
      </c>
      <c r="AL315" t="s">
        <v>86</v>
      </c>
      <c r="AM315" s="104">
        <v>0.47576388888888888</v>
      </c>
      <c r="AN315">
        <v>1</v>
      </c>
      <c r="AR315">
        <v>1</v>
      </c>
      <c r="AU315" t="s">
        <v>74</v>
      </c>
      <c r="BZ315" s="98">
        <v>44166</v>
      </c>
      <c r="CA315" t="s">
        <v>99</v>
      </c>
      <c r="CB315" t="s">
        <v>835</v>
      </c>
      <c r="CC315" t="s">
        <v>82</v>
      </c>
      <c r="CD315" t="s">
        <v>85</v>
      </c>
      <c r="CE315" s="148">
        <v>0.77429398148148154</v>
      </c>
      <c r="CH315">
        <v>1</v>
      </c>
      <c r="CJ315">
        <v>1</v>
      </c>
      <c r="CM315" t="s">
        <v>116</v>
      </c>
      <c r="DF315" s="149"/>
      <c r="DK315" s="148"/>
    </row>
    <row r="316" spans="1:115">
      <c r="A316" s="108">
        <v>314</v>
      </c>
      <c r="B316" s="98">
        <v>44166</v>
      </c>
      <c r="C316" t="s">
        <v>99</v>
      </c>
      <c r="D316" t="s">
        <v>1227</v>
      </c>
      <c r="E316" t="s">
        <v>82</v>
      </c>
      <c r="F316" t="s">
        <v>85</v>
      </c>
      <c r="G316" s="148">
        <v>0.77459490740740744</v>
      </c>
      <c r="J316">
        <v>1</v>
      </c>
      <c r="K316">
        <v>1</v>
      </c>
      <c r="O316" t="s">
        <v>116</v>
      </c>
      <c r="S316">
        <v>314</v>
      </c>
      <c r="T316" t="s">
        <v>201</v>
      </c>
      <c r="U316" t="s">
        <v>23</v>
      </c>
      <c r="V316" t="s">
        <v>86</v>
      </c>
      <c r="W316" s="104">
        <v>0.47940972222222222</v>
      </c>
      <c r="X316">
        <v>1</v>
      </c>
      <c r="AA316">
        <v>1</v>
      </c>
      <c r="AE316" t="s">
        <v>74</v>
      </c>
      <c r="AI316">
        <v>314</v>
      </c>
      <c r="AJ316" t="s">
        <v>805</v>
      </c>
      <c r="AK316" t="s">
        <v>21</v>
      </c>
      <c r="AL316" t="s">
        <v>115</v>
      </c>
      <c r="AM316" s="104">
        <v>0.53129629629629627</v>
      </c>
      <c r="AO316">
        <v>1</v>
      </c>
      <c r="AQ316">
        <v>1</v>
      </c>
      <c r="AU316" t="s">
        <v>74</v>
      </c>
      <c r="BZ316" s="98">
        <v>44166</v>
      </c>
      <c r="CA316" t="s">
        <v>99</v>
      </c>
      <c r="CB316" t="s">
        <v>1227</v>
      </c>
      <c r="CC316" t="s">
        <v>82</v>
      </c>
      <c r="CD316" t="s">
        <v>85</v>
      </c>
      <c r="CE316" s="148">
        <v>0.77459490740740744</v>
      </c>
      <c r="CH316">
        <v>1</v>
      </c>
      <c r="CI316">
        <v>1</v>
      </c>
      <c r="CM316" t="s">
        <v>116</v>
      </c>
      <c r="DF316" s="149"/>
      <c r="DK316" s="148"/>
    </row>
    <row r="317" spans="1:115">
      <c r="A317" s="108">
        <v>315</v>
      </c>
      <c r="B317" s="98">
        <v>44166</v>
      </c>
      <c r="C317" t="s">
        <v>876</v>
      </c>
      <c r="D317" t="s">
        <v>916</v>
      </c>
      <c r="E317" t="s">
        <v>23</v>
      </c>
      <c r="F317" t="s">
        <v>745</v>
      </c>
      <c r="G317" s="148">
        <v>0.87116898148148147</v>
      </c>
      <c r="J317">
        <v>1</v>
      </c>
      <c r="K317">
        <v>1</v>
      </c>
      <c r="O317" t="s">
        <v>116</v>
      </c>
      <c r="S317">
        <v>315</v>
      </c>
      <c r="T317" t="s">
        <v>863</v>
      </c>
      <c r="U317" t="s">
        <v>23</v>
      </c>
      <c r="V317" t="s">
        <v>86</v>
      </c>
      <c r="W317" s="104">
        <v>0.60744212962962962</v>
      </c>
      <c r="Y317">
        <v>1</v>
      </c>
      <c r="AA317">
        <v>1</v>
      </c>
      <c r="AE317" t="s">
        <v>116</v>
      </c>
      <c r="AI317">
        <v>315</v>
      </c>
      <c r="AJ317" t="s">
        <v>805</v>
      </c>
      <c r="AK317" t="s">
        <v>23</v>
      </c>
      <c r="AL317" t="s">
        <v>86</v>
      </c>
      <c r="AM317" s="104">
        <v>0.55925925925925923</v>
      </c>
      <c r="AO317">
        <v>1</v>
      </c>
      <c r="AQ317">
        <v>1</v>
      </c>
      <c r="AU317" t="s">
        <v>74</v>
      </c>
      <c r="BZ317" s="98">
        <v>44166</v>
      </c>
      <c r="CA317" t="s">
        <v>876</v>
      </c>
      <c r="CB317" t="s">
        <v>916</v>
      </c>
      <c r="CC317" t="s">
        <v>23</v>
      </c>
      <c r="CD317" t="s">
        <v>745</v>
      </c>
      <c r="CE317" s="148">
        <v>0.87116898148148147</v>
      </c>
      <c r="CH317">
        <v>1</v>
      </c>
      <c r="CI317">
        <v>1</v>
      </c>
      <c r="CM317" t="s">
        <v>116</v>
      </c>
      <c r="DF317" s="149"/>
      <c r="DK317" s="148"/>
    </row>
    <row r="318" spans="1:115">
      <c r="A318" s="108">
        <v>316</v>
      </c>
      <c r="B318" s="98">
        <v>44166</v>
      </c>
      <c r="C318" t="s">
        <v>876</v>
      </c>
      <c r="D318" t="s">
        <v>755</v>
      </c>
      <c r="E318" t="s">
        <v>23</v>
      </c>
      <c r="F318" t="s">
        <v>745</v>
      </c>
      <c r="G318" s="148">
        <v>0.87160879629629628</v>
      </c>
      <c r="J318">
        <v>1</v>
      </c>
      <c r="L318">
        <v>1</v>
      </c>
      <c r="O318" t="s">
        <v>116</v>
      </c>
      <c r="S318">
        <v>316</v>
      </c>
      <c r="T318" t="s">
        <v>997</v>
      </c>
      <c r="U318" t="s">
        <v>23</v>
      </c>
      <c r="V318" t="s">
        <v>86</v>
      </c>
      <c r="W318" s="104">
        <v>0.71253472222222225</v>
      </c>
      <c r="Y318">
        <v>1</v>
      </c>
      <c r="AA318">
        <v>1</v>
      </c>
      <c r="AE318" t="s">
        <v>116</v>
      </c>
      <c r="AI318">
        <v>316</v>
      </c>
      <c r="AJ318" t="s">
        <v>334</v>
      </c>
      <c r="AK318" t="s">
        <v>82</v>
      </c>
      <c r="AL318" t="s">
        <v>85</v>
      </c>
      <c r="AM318" s="104">
        <v>0.708125</v>
      </c>
      <c r="AO318">
        <v>1</v>
      </c>
      <c r="AQ318">
        <v>1</v>
      </c>
      <c r="AU318" t="s">
        <v>74</v>
      </c>
      <c r="BZ318" s="98">
        <v>44166</v>
      </c>
      <c r="CA318" t="s">
        <v>876</v>
      </c>
      <c r="CB318" t="s">
        <v>755</v>
      </c>
      <c r="CC318" t="s">
        <v>23</v>
      </c>
      <c r="CD318" t="s">
        <v>745</v>
      </c>
      <c r="CE318" s="148">
        <v>0.87160879629629628</v>
      </c>
      <c r="CH318">
        <v>1</v>
      </c>
      <c r="CJ318">
        <v>1</v>
      </c>
      <c r="CM318" t="s">
        <v>116</v>
      </c>
      <c r="DF318" s="149"/>
      <c r="DK318" s="148"/>
    </row>
    <row r="319" spans="1:115">
      <c r="A319" s="108">
        <v>317</v>
      </c>
      <c r="B319" s="98">
        <v>44167</v>
      </c>
      <c r="C319" t="s">
        <v>108</v>
      </c>
      <c r="D319" t="s">
        <v>1162</v>
      </c>
      <c r="E319" t="s">
        <v>23</v>
      </c>
      <c r="F319" t="s">
        <v>86</v>
      </c>
      <c r="G319" s="148">
        <v>0.64193287037037039</v>
      </c>
      <c r="I319">
        <v>1</v>
      </c>
      <c r="K319">
        <v>1</v>
      </c>
      <c r="O319" t="s">
        <v>116</v>
      </c>
      <c r="S319">
        <v>317</v>
      </c>
      <c r="T319" t="s">
        <v>272</v>
      </c>
      <c r="U319" t="s">
        <v>23</v>
      </c>
      <c r="V319" t="s">
        <v>86</v>
      </c>
      <c r="W319" s="104">
        <v>0.4765625</v>
      </c>
      <c r="X319">
        <v>1</v>
      </c>
      <c r="AB319">
        <v>1</v>
      </c>
      <c r="AE319" t="s">
        <v>74</v>
      </c>
      <c r="AI319">
        <v>317</v>
      </c>
      <c r="AJ319" t="s">
        <v>316</v>
      </c>
      <c r="AK319" t="s">
        <v>23</v>
      </c>
      <c r="AL319" t="s">
        <v>86</v>
      </c>
      <c r="AM319" s="104">
        <v>0.64584490740740741</v>
      </c>
      <c r="AO319">
        <v>1</v>
      </c>
      <c r="AQ319">
        <v>1</v>
      </c>
      <c r="AU319" t="s">
        <v>74</v>
      </c>
      <c r="BZ319" s="98">
        <v>44167</v>
      </c>
      <c r="CA319" t="s">
        <v>108</v>
      </c>
      <c r="CB319" t="s">
        <v>1162</v>
      </c>
      <c r="CC319" t="s">
        <v>23</v>
      </c>
      <c r="CD319" t="s">
        <v>86</v>
      </c>
      <c r="CE319" s="148">
        <v>0.64193287037037039</v>
      </c>
      <c r="CG319">
        <v>1</v>
      </c>
      <c r="CI319">
        <v>1</v>
      </c>
      <c r="CM319" t="s">
        <v>116</v>
      </c>
      <c r="DF319" s="149"/>
      <c r="DK319" s="148"/>
    </row>
    <row r="320" spans="1:115">
      <c r="A320" s="108">
        <v>318</v>
      </c>
      <c r="B320" s="98">
        <v>44167</v>
      </c>
      <c r="C320" t="s">
        <v>740</v>
      </c>
      <c r="D320" t="s">
        <v>827</v>
      </c>
      <c r="E320" t="s">
        <v>23</v>
      </c>
      <c r="F320" t="s">
        <v>741</v>
      </c>
      <c r="G320" s="148">
        <v>0.65226851851851853</v>
      </c>
      <c r="I320">
        <v>1</v>
      </c>
      <c r="L320">
        <v>1</v>
      </c>
      <c r="O320" t="s">
        <v>116</v>
      </c>
      <c r="S320">
        <v>318</v>
      </c>
      <c r="T320" t="s">
        <v>226</v>
      </c>
      <c r="U320" t="s">
        <v>23</v>
      </c>
      <c r="V320" t="s">
        <v>86</v>
      </c>
      <c r="W320" s="104">
        <v>0.79219907407407408</v>
      </c>
      <c r="Z320">
        <v>1</v>
      </c>
      <c r="AB320">
        <v>1</v>
      </c>
      <c r="AE320" t="s">
        <v>116</v>
      </c>
      <c r="AI320">
        <v>318</v>
      </c>
      <c r="AJ320" t="s">
        <v>411</v>
      </c>
      <c r="AK320" t="s">
        <v>23</v>
      </c>
      <c r="AL320" t="s">
        <v>86</v>
      </c>
      <c r="AM320" s="104">
        <v>0.56108796296296293</v>
      </c>
      <c r="AO320">
        <v>1</v>
      </c>
      <c r="AQ320">
        <v>1</v>
      </c>
      <c r="AU320" t="s">
        <v>74</v>
      </c>
      <c r="BZ320" s="98">
        <v>44167</v>
      </c>
      <c r="CA320" t="s">
        <v>740</v>
      </c>
      <c r="CB320" t="s">
        <v>827</v>
      </c>
      <c r="CC320" t="s">
        <v>23</v>
      </c>
      <c r="CD320" t="s">
        <v>741</v>
      </c>
      <c r="CE320" s="148">
        <v>0.65226851851851853</v>
      </c>
      <c r="CG320">
        <v>1</v>
      </c>
      <c r="CJ320">
        <v>1</v>
      </c>
      <c r="CM320" t="s">
        <v>116</v>
      </c>
      <c r="DF320" s="149"/>
      <c r="DK320" s="148"/>
    </row>
    <row r="321" spans="1:115">
      <c r="A321" s="108">
        <v>319</v>
      </c>
      <c r="B321" s="98">
        <v>44167</v>
      </c>
      <c r="C321" t="s">
        <v>740</v>
      </c>
      <c r="D321" t="s">
        <v>1180</v>
      </c>
      <c r="E321" t="s">
        <v>23</v>
      </c>
      <c r="F321" t="s">
        <v>741</v>
      </c>
      <c r="G321" s="148">
        <v>0.69261574074074073</v>
      </c>
      <c r="I321">
        <v>1</v>
      </c>
      <c r="K321">
        <v>1</v>
      </c>
      <c r="O321" t="s">
        <v>116</v>
      </c>
      <c r="S321">
        <v>319</v>
      </c>
      <c r="T321" t="s">
        <v>330</v>
      </c>
      <c r="U321" t="s">
        <v>23</v>
      </c>
      <c r="V321" t="s">
        <v>86</v>
      </c>
      <c r="W321" s="104">
        <v>0.65312500000000007</v>
      </c>
      <c r="Y321">
        <v>1</v>
      </c>
      <c r="AA321">
        <v>1</v>
      </c>
      <c r="AE321" t="s">
        <v>74</v>
      </c>
      <c r="AI321">
        <v>319</v>
      </c>
      <c r="AJ321" t="s">
        <v>688</v>
      </c>
      <c r="AK321" t="s">
        <v>23</v>
      </c>
      <c r="AL321" t="s">
        <v>86</v>
      </c>
      <c r="AM321" s="104">
        <v>0.64872685185185186</v>
      </c>
      <c r="AO321">
        <v>1</v>
      </c>
      <c r="AQ321">
        <v>1</v>
      </c>
      <c r="AU321" t="s">
        <v>74</v>
      </c>
      <c r="BZ321" s="98">
        <v>44167</v>
      </c>
      <c r="CA321" t="s">
        <v>740</v>
      </c>
      <c r="CB321" t="s">
        <v>1180</v>
      </c>
      <c r="CC321" t="s">
        <v>23</v>
      </c>
      <c r="CD321" t="s">
        <v>741</v>
      </c>
      <c r="CE321" s="148">
        <v>0.69261574074074073</v>
      </c>
      <c r="CG321">
        <v>1</v>
      </c>
      <c r="CI321">
        <v>1</v>
      </c>
      <c r="CM321" t="s">
        <v>116</v>
      </c>
      <c r="DF321" s="149"/>
      <c r="DK321" s="148"/>
    </row>
    <row r="322" spans="1:115">
      <c r="A322" s="108">
        <v>320</v>
      </c>
      <c r="B322" s="98">
        <v>44167</v>
      </c>
      <c r="C322" t="s">
        <v>105</v>
      </c>
      <c r="D322" t="s">
        <v>751</v>
      </c>
      <c r="E322" t="s">
        <v>23</v>
      </c>
      <c r="F322" t="s">
        <v>86</v>
      </c>
      <c r="G322" s="148">
        <v>0.69374999999999998</v>
      </c>
      <c r="I322">
        <v>1</v>
      </c>
      <c r="L322">
        <v>1</v>
      </c>
      <c r="O322" t="s">
        <v>116</v>
      </c>
      <c r="S322">
        <v>320</v>
      </c>
      <c r="T322" t="s">
        <v>609</v>
      </c>
      <c r="U322" t="s">
        <v>21</v>
      </c>
      <c r="V322" t="s">
        <v>115</v>
      </c>
      <c r="W322" s="104">
        <v>0.70641203703703714</v>
      </c>
      <c r="Y322">
        <v>1</v>
      </c>
      <c r="AA322">
        <v>1</v>
      </c>
      <c r="AE322" t="s">
        <v>74</v>
      </c>
      <c r="AI322">
        <v>320</v>
      </c>
      <c r="AJ322" t="s">
        <v>249</v>
      </c>
      <c r="AK322" t="s">
        <v>23</v>
      </c>
      <c r="AL322" t="s">
        <v>86</v>
      </c>
      <c r="AM322" s="104">
        <v>0.47643518518518518</v>
      </c>
      <c r="AN322">
        <v>1</v>
      </c>
      <c r="AR322">
        <v>1</v>
      </c>
      <c r="AU322" t="s">
        <v>74</v>
      </c>
      <c r="BZ322" s="98">
        <v>44167</v>
      </c>
      <c r="CA322" t="s">
        <v>105</v>
      </c>
      <c r="CB322" t="s">
        <v>751</v>
      </c>
      <c r="CC322" t="s">
        <v>23</v>
      </c>
      <c r="CD322" t="s">
        <v>86</v>
      </c>
      <c r="CE322" s="148">
        <v>0.69374999999999998</v>
      </c>
      <c r="CG322">
        <v>1</v>
      </c>
      <c r="CJ322">
        <v>1</v>
      </c>
      <c r="CM322" t="s">
        <v>116</v>
      </c>
      <c r="DF322" s="149"/>
      <c r="DK322" s="148"/>
    </row>
    <row r="323" spans="1:115">
      <c r="A323" s="108">
        <v>321</v>
      </c>
      <c r="B323" s="98">
        <v>44167</v>
      </c>
      <c r="C323" t="s">
        <v>111</v>
      </c>
      <c r="D323" t="s">
        <v>261</v>
      </c>
      <c r="E323" t="s">
        <v>23</v>
      </c>
      <c r="F323" t="s">
        <v>86</v>
      </c>
      <c r="G323" s="148">
        <v>0.71034722222222213</v>
      </c>
      <c r="I323">
        <v>1</v>
      </c>
      <c r="K323">
        <v>1</v>
      </c>
      <c r="O323" t="s">
        <v>116</v>
      </c>
      <c r="S323">
        <v>321</v>
      </c>
      <c r="T323" t="s">
        <v>576</v>
      </c>
      <c r="U323" t="s">
        <v>22</v>
      </c>
      <c r="V323" t="s">
        <v>87</v>
      </c>
      <c r="W323" s="104">
        <v>0.3487615740740741</v>
      </c>
      <c r="X323">
        <v>1</v>
      </c>
      <c r="AA323">
        <v>1</v>
      </c>
      <c r="AE323" t="s">
        <v>74</v>
      </c>
      <c r="AI323">
        <v>321</v>
      </c>
      <c r="AJ323" t="s">
        <v>337</v>
      </c>
      <c r="AK323" t="s">
        <v>23</v>
      </c>
      <c r="AL323" t="s">
        <v>86</v>
      </c>
      <c r="AM323" s="104">
        <v>0.44406250000000003</v>
      </c>
      <c r="AN323">
        <v>1</v>
      </c>
      <c r="AQ323">
        <v>1</v>
      </c>
      <c r="AU323" t="s">
        <v>74</v>
      </c>
      <c r="BZ323" s="98">
        <v>44167</v>
      </c>
      <c r="CA323" t="s">
        <v>111</v>
      </c>
      <c r="CB323" t="s">
        <v>261</v>
      </c>
      <c r="CC323" t="s">
        <v>23</v>
      </c>
      <c r="CD323" t="s">
        <v>86</v>
      </c>
      <c r="CE323" s="148">
        <v>0.71034722222222213</v>
      </c>
      <c r="CG323">
        <v>1</v>
      </c>
      <c r="CI323">
        <v>1</v>
      </c>
      <c r="CM323" t="s">
        <v>116</v>
      </c>
      <c r="DF323" s="149"/>
      <c r="DK323" s="148"/>
    </row>
    <row r="324" spans="1:115">
      <c r="A324" s="108">
        <v>322</v>
      </c>
      <c r="B324" s="98">
        <v>44167</v>
      </c>
      <c r="C324" t="s">
        <v>105</v>
      </c>
      <c r="D324" t="s">
        <v>811</v>
      </c>
      <c r="E324" t="s">
        <v>23</v>
      </c>
      <c r="F324" t="s">
        <v>86</v>
      </c>
      <c r="G324" s="148">
        <v>0.72349537037037026</v>
      </c>
      <c r="I324">
        <v>1</v>
      </c>
      <c r="M324">
        <v>1</v>
      </c>
      <c r="O324" t="s">
        <v>116</v>
      </c>
      <c r="S324">
        <v>322</v>
      </c>
      <c r="T324" t="s">
        <v>781</v>
      </c>
      <c r="U324" t="s">
        <v>23</v>
      </c>
      <c r="V324" t="s">
        <v>86</v>
      </c>
      <c r="W324" s="104">
        <v>0.43079861111111112</v>
      </c>
      <c r="X324">
        <v>1</v>
      </c>
      <c r="AB324">
        <v>1</v>
      </c>
      <c r="AC324">
        <v>1</v>
      </c>
      <c r="AE324" t="s">
        <v>116</v>
      </c>
      <c r="AI324">
        <v>322</v>
      </c>
      <c r="AJ324" t="s">
        <v>815</v>
      </c>
      <c r="AK324" t="s">
        <v>23</v>
      </c>
      <c r="AL324" t="s">
        <v>743</v>
      </c>
      <c r="AM324" s="104">
        <v>0.73888888888888893</v>
      </c>
      <c r="AO324">
        <v>1</v>
      </c>
      <c r="AR324">
        <v>1</v>
      </c>
      <c r="AU324" t="s">
        <v>74</v>
      </c>
      <c r="BZ324" s="98">
        <v>44167</v>
      </c>
      <c r="CA324" t="s">
        <v>105</v>
      </c>
      <c r="CB324" t="s">
        <v>811</v>
      </c>
      <c r="CC324" t="s">
        <v>23</v>
      </c>
      <c r="CD324" t="s">
        <v>86</v>
      </c>
      <c r="CE324" s="148">
        <v>0.72349537037037026</v>
      </c>
      <c r="CG324">
        <v>1</v>
      </c>
      <c r="CK324">
        <v>1</v>
      </c>
      <c r="CM324" t="s">
        <v>116</v>
      </c>
      <c r="DF324" s="149"/>
      <c r="DK324" s="148"/>
    </row>
    <row r="325" spans="1:115">
      <c r="A325" s="108">
        <v>323</v>
      </c>
      <c r="B325" s="98">
        <v>44167</v>
      </c>
      <c r="C325" t="s">
        <v>109</v>
      </c>
      <c r="D325" t="s">
        <v>1144</v>
      </c>
      <c r="E325" t="s">
        <v>23</v>
      </c>
      <c r="F325" t="s">
        <v>86</v>
      </c>
      <c r="G325" s="148">
        <v>0.74883101851851863</v>
      </c>
      <c r="I325">
        <v>1</v>
      </c>
      <c r="K325">
        <v>1</v>
      </c>
      <c r="O325" t="s">
        <v>116</v>
      </c>
      <c r="S325">
        <v>323</v>
      </c>
      <c r="T325" t="s">
        <v>591</v>
      </c>
      <c r="U325" t="s">
        <v>23</v>
      </c>
      <c r="V325" t="s">
        <v>86</v>
      </c>
      <c r="W325" s="104">
        <v>0.50271990740740746</v>
      </c>
      <c r="Y325">
        <v>1</v>
      </c>
      <c r="AA325">
        <v>1</v>
      </c>
      <c r="AB325">
        <v>1</v>
      </c>
      <c r="AE325" t="s">
        <v>74</v>
      </c>
      <c r="AI325">
        <v>323</v>
      </c>
      <c r="AJ325" t="s">
        <v>161</v>
      </c>
      <c r="AK325" t="s">
        <v>23</v>
      </c>
      <c r="AL325" t="s">
        <v>86</v>
      </c>
      <c r="AM325" s="104">
        <v>0.34469907407407407</v>
      </c>
      <c r="AN325">
        <v>1</v>
      </c>
      <c r="AR325">
        <v>1</v>
      </c>
      <c r="AU325" t="s">
        <v>74</v>
      </c>
      <c r="BZ325" s="98">
        <v>44167</v>
      </c>
      <c r="CA325" t="s">
        <v>109</v>
      </c>
      <c r="CB325" t="s">
        <v>1144</v>
      </c>
      <c r="CC325" t="s">
        <v>23</v>
      </c>
      <c r="CD325" t="s">
        <v>86</v>
      </c>
      <c r="CE325" s="148">
        <v>0.74883101851851863</v>
      </c>
      <c r="CG325">
        <v>1</v>
      </c>
      <c r="CI325">
        <v>1</v>
      </c>
      <c r="CM325" t="s">
        <v>116</v>
      </c>
      <c r="DF325" s="149"/>
      <c r="DK325" s="148"/>
    </row>
    <row r="326" spans="1:115">
      <c r="A326" s="108">
        <v>324</v>
      </c>
      <c r="B326" s="98">
        <v>44167</v>
      </c>
      <c r="C326" t="s">
        <v>109</v>
      </c>
      <c r="D326" t="s">
        <v>790</v>
      </c>
      <c r="E326" t="s">
        <v>23</v>
      </c>
      <c r="F326" t="s">
        <v>86</v>
      </c>
      <c r="G326" s="148">
        <v>0.75820601851851854</v>
      </c>
      <c r="J326">
        <v>1</v>
      </c>
      <c r="K326">
        <v>1</v>
      </c>
      <c r="O326" t="s">
        <v>116</v>
      </c>
      <c r="S326">
        <v>324</v>
      </c>
      <c r="T326" t="s">
        <v>621</v>
      </c>
      <c r="U326" t="s">
        <v>23</v>
      </c>
      <c r="V326" t="s">
        <v>446</v>
      </c>
      <c r="W326" s="104">
        <v>0.6371296296296296</v>
      </c>
      <c r="Y326">
        <v>1</v>
      </c>
      <c r="AA326">
        <v>1</v>
      </c>
      <c r="AE326" t="s">
        <v>74</v>
      </c>
      <c r="AI326">
        <v>324</v>
      </c>
      <c r="AJ326" t="s">
        <v>201</v>
      </c>
      <c r="AK326" t="s">
        <v>23</v>
      </c>
      <c r="AL326" t="s">
        <v>86</v>
      </c>
      <c r="AM326" s="104">
        <v>0.47940972222222222</v>
      </c>
      <c r="AN326">
        <v>1</v>
      </c>
      <c r="AQ326">
        <v>1</v>
      </c>
      <c r="AU326" t="s">
        <v>74</v>
      </c>
      <c r="BZ326" s="98">
        <v>44167</v>
      </c>
      <c r="CA326" t="s">
        <v>109</v>
      </c>
      <c r="CB326" t="s">
        <v>790</v>
      </c>
      <c r="CC326" t="s">
        <v>23</v>
      </c>
      <c r="CD326" t="s">
        <v>86</v>
      </c>
      <c r="CE326" s="148">
        <v>0.75820601851851854</v>
      </c>
      <c r="CH326">
        <v>1</v>
      </c>
      <c r="CI326">
        <v>1</v>
      </c>
      <c r="CM326" t="s">
        <v>116</v>
      </c>
      <c r="DF326" s="149"/>
      <c r="DK326" s="148"/>
    </row>
    <row r="327" spans="1:115">
      <c r="A327" s="108">
        <v>325</v>
      </c>
      <c r="B327" s="98">
        <v>44167</v>
      </c>
      <c r="C327" t="s">
        <v>109</v>
      </c>
      <c r="D327" t="s">
        <v>1222</v>
      </c>
      <c r="E327" t="s">
        <v>23</v>
      </c>
      <c r="F327" t="s">
        <v>86</v>
      </c>
      <c r="G327" s="148">
        <v>0.75868055555555547</v>
      </c>
      <c r="J327">
        <v>1</v>
      </c>
      <c r="K327">
        <v>1</v>
      </c>
      <c r="O327" t="s">
        <v>116</v>
      </c>
      <c r="S327">
        <v>325</v>
      </c>
      <c r="T327" t="s">
        <v>898</v>
      </c>
      <c r="U327" t="s">
        <v>82</v>
      </c>
      <c r="V327" t="s">
        <v>85</v>
      </c>
      <c r="W327" s="104">
        <v>0.7219444444444445</v>
      </c>
      <c r="Y327">
        <v>1</v>
      </c>
      <c r="AB327">
        <v>1</v>
      </c>
      <c r="AE327" t="s">
        <v>116</v>
      </c>
      <c r="AI327">
        <v>325</v>
      </c>
      <c r="AJ327" t="s">
        <v>863</v>
      </c>
      <c r="AK327" t="s">
        <v>23</v>
      </c>
      <c r="AL327" t="s">
        <v>86</v>
      </c>
      <c r="AM327" s="104">
        <v>0.60744212962962962</v>
      </c>
      <c r="AO327">
        <v>1</v>
      </c>
      <c r="AQ327">
        <v>1</v>
      </c>
      <c r="AU327" t="s">
        <v>116</v>
      </c>
      <c r="BZ327" s="98">
        <v>44167</v>
      </c>
      <c r="CA327" t="s">
        <v>109</v>
      </c>
      <c r="CB327" t="s">
        <v>1222</v>
      </c>
      <c r="CC327" t="s">
        <v>23</v>
      </c>
      <c r="CD327" t="s">
        <v>86</v>
      </c>
      <c r="CE327" s="148">
        <v>0.75868055555555547</v>
      </c>
      <c r="CH327">
        <v>1</v>
      </c>
      <c r="CI327">
        <v>1</v>
      </c>
      <c r="CM327" t="s">
        <v>116</v>
      </c>
      <c r="DF327" s="149"/>
      <c r="DK327" s="148"/>
    </row>
    <row r="328" spans="1:115">
      <c r="A328" s="108">
        <v>326</v>
      </c>
      <c r="B328" s="98">
        <v>44167</v>
      </c>
      <c r="C328" t="s">
        <v>876</v>
      </c>
      <c r="D328" t="s">
        <v>754</v>
      </c>
      <c r="E328" t="s">
        <v>23</v>
      </c>
      <c r="F328" t="s">
        <v>745</v>
      </c>
      <c r="G328" s="148">
        <v>0.86613425925925924</v>
      </c>
      <c r="J328">
        <v>1</v>
      </c>
      <c r="M328">
        <v>1</v>
      </c>
      <c r="O328" t="s">
        <v>116</v>
      </c>
      <c r="S328">
        <v>326</v>
      </c>
      <c r="T328" t="s">
        <v>122</v>
      </c>
      <c r="U328" t="s">
        <v>82</v>
      </c>
      <c r="V328" t="s">
        <v>85</v>
      </c>
      <c r="W328" s="104">
        <v>0.65472222222222221</v>
      </c>
      <c r="Y328">
        <v>1</v>
      </c>
      <c r="AA328">
        <v>1</v>
      </c>
      <c r="AE328" t="s">
        <v>74</v>
      </c>
      <c r="AI328">
        <v>326</v>
      </c>
      <c r="AJ328" t="s">
        <v>997</v>
      </c>
      <c r="AK328" t="s">
        <v>23</v>
      </c>
      <c r="AL328" t="s">
        <v>86</v>
      </c>
      <c r="AM328" s="104">
        <v>0.71253472222222225</v>
      </c>
      <c r="AO328">
        <v>1</v>
      </c>
      <c r="AQ328">
        <v>1</v>
      </c>
      <c r="AU328" t="s">
        <v>116</v>
      </c>
      <c r="BZ328" s="98">
        <v>44167</v>
      </c>
      <c r="CA328" t="s">
        <v>876</v>
      </c>
      <c r="CB328" t="s">
        <v>754</v>
      </c>
      <c r="CC328" t="s">
        <v>23</v>
      </c>
      <c r="CD328" t="s">
        <v>745</v>
      </c>
      <c r="CE328" s="148">
        <v>0.86613425925925924</v>
      </c>
      <c r="CH328">
        <v>1</v>
      </c>
      <c r="CK328">
        <v>1</v>
      </c>
      <c r="CM328" t="s">
        <v>116</v>
      </c>
      <c r="DF328" s="149"/>
      <c r="DK328" s="148"/>
    </row>
    <row r="329" spans="1:115">
      <c r="A329" s="108">
        <v>327</v>
      </c>
      <c r="B329" s="98">
        <v>44168</v>
      </c>
      <c r="C329" t="s">
        <v>107</v>
      </c>
      <c r="D329" t="s">
        <v>136</v>
      </c>
      <c r="E329" t="s">
        <v>23</v>
      </c>
      <c r="F329" t="s">
        <v>86</v>
      </c>
      <c r="G329" s="148">
        <v>0.60607638888888882</v>
      </c>
      <c r="I329">
        <v>1</v>
      </c>
      <c r="K329">
        <v>1</v>
      </c>
      <c r="O329" t="s">
        <v>116</v>
      </c>
      <c r="S329">
        <v>327</v>
      </c>
      <c r="T329" t="s">
        <v>499</v>
      </c>
      <c r="U329" t="s">
        <v>23</v>
      </c>
      <c r="V329" t="s">
        <v>446</v>
      </c>
      <c r="W329" s="104">
        <v>0.64623842592592595</v>
      </c>
      <c r="Y329">
        <v>1</v>
      </c>
      <c r="AA329">
        <v>1</v>
      </c>
      <c r="AE329" t="s">
        <v>74</v>
      </c>
      <c r="AI329">
        <v>327</v>
      </c>
      <c r="AJ329" t="s">
        <v>272</v>
      </c>
      <c r="AK329" t="s">
        <v>23</v>
      </c>
      <c r="AL329" t="s">
        <v>86</v>
      </c>
      <c r="AM329" s="104">
        <v>0.4765625</v>
      </c>
      <c r="AN329">
        <v>1</v>
      </c>
      <c r="AR329">
        <v>1</v>
      </c>
      <c r="AU329" t="s">
        <v>74</v>
      </c>
      <c r="BZ329" s="98">
        <v>44168</v>
      </c>
      <c r="CA329" t="s">
        <v>107</v>
      </c>
      <c r="CB329" t="s">
        <v>136</v>
      </c>
      <c r="CC329" t="s">
        <v>23</v>
      </c>
      <c r="CD329" t="s">
        <v>86</v>
      </c>
      <c r="CE329" s="148">
        <v>0.60607638888888882</v>
      </c>
      <c r="CG329">
        <v>1</v>
      </c>
      <c r="CI329">
        <v>1</v>
      </c>
      <c r="CM329" t="s">
        <v>116</v>
      </c>
      <c r="DF329" s="149"/>
      <c r="DK329" s="148"/>
    </row>
    <row r="330" spans="1:115">
      <c r="A330" s="108">
        <v>328</v>
      </c>
      <c r="B330" s="98">
        <v>44168</v>
      </c>
      <c r="C330" t="s">
        <v>108</v>
      </c>
      <c r="D330" t="s">
        <v>1162</v>
      </c>
      <c r="E330" t="s">
        <v>23</v>
      </c>
      <c r="F330" t="s">
        <v>86</v>
      </c>
      <c r="G330" s="148">
        <v>0.65230324074074075</v>
      </c>
      <c r="I330">
        <v>1</v>
      </c>
      <c r="K330">
        <v>1</v>
      </c>
      <c r="O330" t="s">
        <v>116</v>
      </c>
      <c r="S330">
        <v>328</v>
      </c>
      <c r="T330" t="s">
        <v>515</v>
      </c>
      <c r="U330" t="s">
        <v>23</v>
      </c>
      <c r="V330" t="s">
        <v>446</v>
      </c>
      <c r="W330" s="104">
        <v>0.65435185185185185</v>
      </c>
      <c r="Y330">
        <v>1</v>
      </c>
      <c r="AB330">
        <v>1</v>
      </c>
      <c r="AE330" t="s">
        <v>74</v>
      </c>
      <c r="AI330">
        <v>328</v>
      </c>
      <c r="AJ330" t="s">
        <v>226</v>
      </c>
      <c r="AK330" t="s">
        <v>23</v>
      </c>
      <c r="AL330" t="s">
        <v>86</v>
      </c>
      <c r="AM330" s="104">
        <v>0.79219907407407408</v>
      </c>
      <c r="AP330">
        <v>1</v>
      </c>
      <c r="AR330">
        <v>1</v>
      </c>
      <c r="AU330" t="s">
        <v>116</v>
      </c>
      <c r="BZ330" s="98">
        <v>44168</v>
      </c>
      <c r="CA330" t="s">
        <v>108</v>
      </c>
      <c r="CB330" t="s">
        <v>1162</v>
      </c>
      <c r="CC330" t="s">
        <v>23</v>
      </c>
      <c r="CD330" t="s">
        <v>86</v>
      </c>
      <c r="CE330" s="148">
        <v>0.65230324074074075</v>
      </c>
      <c r="CG330">
        <v>1</v>
      </c>
      <c r="CI330">
        <v>1</v>
      </c>
      <c r="CM330" t="s">
        <v>116</v>
      </c>
      <c r="DF330" s="149"/>
      <c r="DK330" s="148"/>
    </row>
    <row r="331" spans="1:115">
      <c r="A331" s="108">
        <v>329</v>
      </c>
      <c r="B331" s="98">
        <v>44168</v>
      </c>
      <c r="C331" t="s">
        <v>100</v>
      </c>
      <c r="D331" t="s">
        <v>1261</v>
      </c>
      <c r="E331" t="s">
        <v>82</v>
      </c>
      <c r="F331" t="s">
        <v>85</v>
      </c>
      <c r="G331" s="148">
        <v>0.69615740740740739</v>
      </c>
      <c r="I331">
        <v>1</v>
      </c>
      <c r="K331">
        <v>1</v>
      </c>
      <c r="L331">
        <v>1</v>
      </c>
      <c r="O331" t="s">
        <v>116</v>
      </c>
      <c r="S331">
        <v>329</v>
      </c>
      <c r="T331" t="s">
        <v>230</v>
      </c>
      <c r="U331" t="s">
        <v>23</v>
      </c>
      <c r="V331" t="s">
        <v>86</v>
      </c>
      <c r="W331" s="104">
        <v>0.50973379629629634</v>
      </c>
      <c r="Y331">
        <v>1</v>
      </c>
      <c r="AB331">
        <v>1</v>
      </c>
      <c r="AE331" t="s">
        <v>74</v>
      </c>
      <c r="AI331">
        <v>329</v>
      </c>
      <c r="AJ331" t="s">
        <v>330</v>
      </c>
      <c r="AK331" t="s">
        <v>23</v>
      </c>
      <c r="AL331" t="s">
        <v>86</v>
      </c>
      <c r="AM331" s="104">
        <v>0.65312500000000007</v>
      </c>
      <c r="AO331">
        <v>1</v>
      </c>
      <c r="AQ331">
        <v>1</v>
      </c>
      <c r="AU331" t="s">
        <v>74</v>
      </c>
      <c r="BZ331" s="98">
        <v>44168</v>
      </c>
      <c r="CA331" t="s">
        <v>100</v>
      </c>
      <c r="CB331" t="s">
        <v>1261</v>
      </c>
      <c r="CC331" t="s">
        <v>82</v>
      </c>
      <c r="CD331" t="s">
        <v>85</v>
      </c>
      <c r="CE331" s="148">
        <v>0.69615740740740739</v>
      </c>
      <c r="CG331">
        <v>1</v>
      </c>
      <c r="CI331">
        <v>1</v>
      </c>
      <c r="CJ331">
        <v>1</v>
      </c>
      <c r="CM331" t="s">
        <v>116</v>
      </c>
      <c r="DF331" s="149"/>
      <c r="DK331" s="148"/>
    </row>
    <row r="332" spans="1:115">
      <c r="A332" s="108">
        <v>330</v>
      </c>
      <c r="B332" s="98">
        <v>44168</v>
      </c>
      <c r="D332" t="s">
        <v>1160</v>
      </c>
      <c r="G332" s="148">
        <v>0.71457175925925931</v>
      </c>
      <c r="I332">
        <v>1</v>
      </c>
      <c r="K332">
        <v>1</v>
      </c>
      <c r="O332" t="s">
        <v>1</v>
      </c>
      <c r="S332">
        <v>330</v>
      </c>
      <c r="T332" t="s">
        <v>294</v>
      </c>
      <c r="U332" t="s">
        <v>23</v>
      </c>
      <c r="V332" t="s">
        <v>86</v>
      </c>
      <c r="W332" s="104">
        <v>0.53957175925925926</v>
      </c>
      <c r="Y332">
        <v>1</v>
      </c>
      <c r="AA332">
        <v>1</v>
      </c>
      <c r="AE332" t="s">
        <v>74</v>
      </c>
      <c r="AI332">
        <v>330</v>
      </c>
      <c r="AJ332" t="s">
        <v>609</v>
      </c>
      <c r="AK332" t="s">
        <v>21</v>
      </c>
      <c r="AL332" t="s">
        <v>115</v>
      </c>
      <c r="AM332" s="104">
        <v>0.70641203703703714</v>
      </c>
      <c r="AO332">
        <v>1</v>
      </c>
      <c r="AQ332">
        <v>1</v>
      </c>
      <c r="AU332" t="s">
        <v>74</v>
      </c>
      <c r="BZ332" s="98">
        <v>44168</v>
      </c>
      <c r="CB332" t="s">
        <v>1160</v>
      </c>
      <c r="CE332" s="148">
        <v>0.71457175925925931</v>
      </c>
      <c r="CG332">
        <v>1</v>
      </c>
      <c r="CI332">
        <v>1</v>
      </c>
      <c r="CM332" t="s">
        <v>1</v>
      </c>
      <c r="DF332" s="149"/>
      <c r="DK332" s="148"/>
    </row>
    <row r="333" spans="1:115">
      <c r="A333" s="108">
        <v>331</v>
      </c>
      <c r="B333" s="98">
        <v>44168</v>
      </c>
      <c r="C333" t="s">
        <v>99</v>
      </c>
      <c r="D333" t="s">
        <v>120</v>
      </c>
      <c r="E333" t="s">
        <v>82</v>
      </c>
      <c r="F333" t="s">
        <v>85</v>
      </c>
      <c r="G333" s="148">
        <v>0.76763888888888887</v>
      </c>
      <c r="J333">
        <v>1</v>
      </c>
      <c r="L333">
        <v>1</v>
      </c>
      <c r="O333" t="s">
        <v>74</v>
      </c>
      <c r="S333">
        <v>331</v>
      </c>
      <c r="T333" t="s">
        <v>1011</v>
      </c>
      <c r="U333" t="s">
        <v>82</v>
      </c>
      <c r="V333" t="s">
        <v>85</v>
      </c>
      <c r="W333" s="104">
        <v>0.77778935185185183</v>
      </c>
      <c r="Z333">
        <v>1</v>
      </c>
      <c r="AB333">
        <v>1</v>
      </c>
      <c r="AE333" t="s">
        <v>74</v>
      </c>
      <c r="AI333">
        <v>331</v>
      </c>
      <c r="AJ333" t="s">
        <v>576</v>
      </c>
      <c r="AK333" t="s">
        <v>22</v>
      </c>
      <c r="AL333" t="s">
        <v>87</v>
      </c>
      <c r="AM333" s="104">
        <v>0.3487615740740741</v>
      </c>
      <c r="AN333">
        <v>1</v>
      </c>
      <c r="AQ333">
        <v>1</v>
      </c>
      <c r="AU333" t="s">
        <v>74</v>
      </c>
      <c r="BZ333" s="98">
        <v>44168</v>
      </c>
      <c r="CA333" t="s">
        <v>99</v>
      </c>
      <c r="CB333" t="s">
        <v>120</v>
      </c>
      <c r="CC333" t="s">
        <v>82</v>
      </c>
      <c r="CD333" t="s">
        <v>85</v>
      </c>
      <c r="CE333" s="148">
        <v>0.76763888888888887</v>
      </c>
      <c r="CH333">
        <v>1</v>
      </c>
      <c r="CJ333">
        <v>1</v>
      </c>
      <c r="CM333" t="s">
        <v>74</v>
      </c>
      <c r="DF333" s="149"/>
      <c r="DK333" s="148"/>
    </row>
    <row r="334" spans="1:115">
      <c r="A334" s="108">
        <v>332</v>
      </c>
      <c r="B334" s="98">
        <v>44168</v>
      </c>
      <c r="C334" t="s">
        <v>99</v>
      </c>
      <c r="D334" t="s">
        <v>793</v>
      </c>
      <c r="E334" t="s">
        <v>82</v>
      </c>
      <c r="F334" t="s">
        <v>85</v>
      </c>
      <c r="G334" s="148">
        <v>0.77136574074074071</v>
      </c>
      <c r="J334">
        <v>1</v>
      </c>
      <c r="K334">
        <v>1</v>
      </c>
      <c r="L334">
        <v>1</v>
      </c>
      <c r="O334" t="s">
        <v>74</v>
      </c>
      <c r="S334">
        <v>332</v>
      </c>
      <c r="T334" t="s">
        <v>235</v>
      </c>
      <c r="U334" t="s">
        <v>23</v>
      </c>
      <c r="V334" t="s">
        <v>86</v>
      </c>
      <c r="W334" s="104">
        <v>0.51701388888888888</v>
      </c>
      <c r="Y334">
        <v>1</v>
      </c>
      <c r="AB334">
        <v>1</v>
      </c>
      <c r="AE334" t="s">
        <v>74</v>
      </c>
      <c r="AI334">
        <v>332</v>
      </c>
      <c r="AJ334" t="s">
        <v>781</v>
      </c>
      <c r="AK334" t="s">
        <v>23</v>
      </c>
      <c r="AL334" t="s">
        <v>86</v>
      </c>
      <c r="AM334" s="104">
        <v>0.43079861111111112</v>
      </c>
      <c r="AN334">
        <v>1</v>
      </c>
      <c r="AR334">
        <v>1</v>
      </c>
      <c r="AS334">
        <v>1</v>
      </c>
      <c r="AU334" t="s">
        <v>116</v>
      </c>
      <c r="BZ334" s="98">
        <v>44168</v>
      </c>
      <c r="CA334" t="s">
        <v>99</v>
      </c>
      <c r="CB334" t="s">
        <v>793</v>
      </c>
      <c r="CC334" t="s">
        <v>82</v>
      </c>
      <c r="CD334" t="s">
        <v>85</v>
      </c>
      <c r="CE334" s="148">
        <v>0.77136574074074071</v>
      </c>
      <c r="CH334">
        <v>1</v>
      </c>
      <c r="CI334">
        <v>1</v>
      </c>
      <c r="CJ334">
        <v>1</v>
      </c>
      <c r="CM334" t="s">
        <v>74</v>
      </c>
      <c r="DF334" s="149"/>
      <c r="DK334" s="148"/>
    </row>
    <row r="335" spans="1:115">
      <c r="A335" s="108">
        <v>333</v>
      </c>
      <c r="B335" s="98">
        <v>44168</v>
      </c>
      <c r="C335" t="s">
        <v>99</v>
      </c>
      <c r="D335" t="s">
        <v>772</v>
      </c>
      <c r="E335" t="s">
        <v>82</v>
      </c>
      <c r="F335" t="s">
        <v>85</v>
      </c>
      <c r="G335" s="148">
        <v>0.77271990740740737</v>
      </c>
      <c r="J335">
        <v>1</v>
      </c>
      <c r="L335">
        <v>1</v>
      </c>
      <c r="O335" t="s">
        <v>74</v>
      </c>
      <c r="S335">
        <v>333</v>
      </c>
      <c r="T335" t="s">
        <v>372</v>
      </c>
      <c r="U335" t="s">
        <v>23</v>
      </c>
      <c r="V335" t="s">
        <v>86</v>
      </c>
      <c r="W335" s="104">
        <v>0.66049768518518526</v>
      </c>
      <c r="Y335">
        <v>1</v>
      </c>
      <c r="AB335">
        <v>1</v>
      </c>
      <c r="AE335" t="s">
        <v>74</v>
      </c>
      <c r="AI335">
        <v>333</v>
      </c>
      <c r="AJ335" t="s">
        <v>591</v>
      </c>
      <c r="AK335" t="s">
        <v>23</v>
      </c>
      <c r="AL335" t="s">
        <v>86</v>
      </c>
      <c r="AM335" s="104">
        <v>0.50271990740740746</v>
      </c>
      <c r="AO335">
        <v>1</v>
      </c>
      <c r="AQ335">
        <v>1</v>
      </c>
      <c r="AR335">
        <v>1</v>
      </c>
      <c r="AU335" t="s">
        <v>74</v>
      </c>
      <c r="BZ335" s="98">
        <v>44168</v>
      </c>
      <c r="CA335" t="s">
        <v>99</v>
      </c>
      <c r="CB335" t="s">
        <v>772</v>
      </c>
      <c r="CC335" t="s">
        <v>82</v>
      </c>
      <c r="CD335" t="s">
        <v>85</v>
      </c>
      <c r="CE335" s="148">
        <v>0.77271990740740737</v>
      </c>
      <c r="CH335">
        <v>1</v>
      </c>
      <c r="CJ335">
        <v>1</v>
      </c>
      <c r="CM335" t="s">
        <v>74</v>
      </c>
      <c r="DF335" s="149"/>
      <c r="DK335" s="148"/>
    </row>
    <row r="336" spans="1:115">
      <c r="A336" s="108">
        <v>334</v>
      </c>
      <c r="B336" s="98">
        <v>44169</v>
      </c>
      <c r="D336" t="s">
        <v>1267</v>
      </c>
      <c r="G336" s="148">
        <v>0.5777430555555555</v>
      </c>
      <c r="I336">
        <v>1</v>
      </c>
      <c r="K336">
        <v>1</v>
      </c>
      <c r="O336" t="s">
        <v>1</v>
      </c>
      <c r="S336">
        <v>334</v>
      </c>
      <c r="T336" t="s">
        <v>611</v>
      </c>
      <c r="U336" t="s">
        <v>21</v>
      </c>
      <c r="V336" t="s">
        <v>115</v>
      </c>
      <c r="W336" s="104">
        <v>0.7134490740740741</v>
      </c>
      <c r="Y336">
        <v>1</v>
      </c>
      <c r="AC336">
        <v>1</v>
      </c>
      <c r="AE336" t="s">
        <v>74</v>
      </c>
      <c r="AI336">
        <v>334</v>
      </c>
      <c r="AJ336" t="s">
        <v>621</v>
      </c>
      <c r="AK336" t="s">
        <v>23</v>
      </c>
      <c r="AL336" t="s">
        <v>446</v>
      </c>
      <c r="AM336" s="104">
        <v>0.6371296296296296</v>
      </c>
      <c r="AO336">
        <v>1</v>
      </c>
      <c r="AQ336">
        <v>1</v>
      </c>
      <c r="AU336" t="s">
        <v>74</v>
      </c>
      <c r="BZ336" s="98">
        <v>44169</v>
      </c>
      <c r="CB336" t="s">
        <v>1267</v>
      </c>
      <c r="CE336" s="148">
        <v>0.5777430555555555</v>
      </c>
      <c r="CG336">
        <v>1</v>
      </c>
      <c r="CI336">
        <v>1</v>
      </c>
      <c r="CM336" t="s">
        <v>1</v>
      </c>
      <c r="DF336" s="149"/>
      <c r="DK336" s="148"/>
    </row>
    <row r="337" spans="1:115">
      <c r="A337" s="108">
        <v>335</v>
      </c>
      <c r="B337" s="98">
        <v>44169</v>
      </c>
      <c r="C337" t="s">
        <v>109</v>
      </c>
      <c r="D337" t="s">
        <v>1164</v>
      </c>
      <c r="E337" t="s">
        <v>23</v>
      </c>
      <c r="F337" t="s">
        <v>86</v>
      </c>
      <c r="G337" s="148">
        <v>0.71087962962962958</v>
      </c>
      <c r="I337">
        <v>1</v>
      </c>
      <c r="K337">
        <v>1</v>
      </c>
      <c r="O337" t="s">
        <v>74</v>
      </c>
      <c r="S337">
        <v>335</v>
      </c>
      <c r="T337" t="s">
        <v>611</v>
      </c>
      <c r="U337" t="s">
        <v>21</v>
      </c>
      <c r="V337" t="s">
        <v>115</v>
      </c>
      <c r="W337" s="104">
        <v>0.72482638888888884</v>
      </c>
      <c r="Y337">
        <v>1</v>
      </c>
      <c r="AB337">
        <v>1</v>
      </c>
      <c r="AE337" t="s">
        <v>74</v>
      </c>
      <c r="AI337">
        <v>335</v>
      </c>
      <c r="AJ337" t="s">
        <v>898</v>
      </c>
      <c r="AK337" t="s">
        <v>82</v>
      </c>
      <c r="AL337" t="s">
        <v>85</v>
      </c>
      <c r="AM337" s="104">
        <v>0.7219444444444445</v>
      </c>
      <c r="AO337">
        <v>1</v>
      </c>
      <c r="AR337">
        <v>1</v>
      </c>
      <c r="AU337" t="s">
        <v>116</v>
      </c>
      <c r="BZ337" s="98">
        <v>44169</v>
      </c>
      <c r="CA337" t="s">
        <v>109</v>
      </c>
      <c r="CB337" t="s">
        <v>1164</v>
      </c>
      <c r="CC337" t="s">
        <v>23</v>
      </c>
      <c r="CD337" t="s">
        <v>86</v>
      </c>
      <c r="CE337" s="148">
        <v>0.71087962962962958</v>
      </c>
      <c r="CG337">
        <v>1</v>
      </c>
      <c r="CI337">
        <v>1</v>
      </c>
      <c r="CM337" t="s">
        <v>74</v>
      </c>
      <c r="DF337" s="149"/>
      <c r="DK337" s="148"/>
    </row>
    <row r="338" spans="1:115">
      <c r="A338" s="108">
        <v>336</v>
      </c>
      <c r="B338" s="98">
        <v>44169</v>
      </c>
      <c r="C338" t="s">
        <v>110</v>
      </c>
      <c r="D338" t="s">
        <v>613</v>
      </c>
      <c r="E338" t="s">
        <v>23</v>
      </c>
      <c r="F338" t="s">
        <v>86</v>
      </c>
      <c r="G338" s="148">
        <v>0.72034722222222225</v>
      </c>
      <c r="I338">
        <v>1</v>
      </c>
      <c r="K338">
        <v>1</v>
      </c>
      <c r="O338" t="s">
        <v>74</v>
      </c>
      <c r="S338">
        <v>336</v>
      </c>
      <c r="T338" t="s">
        <v>149</v>
      </c>
      <c r="U338" t="s">
        <v>23</v>
      </c>
      <c r="V338" t="s">
        <v>86</v>
      </c>
      <c r="W338" s="104">
        <v>0.91663194444444451</v>
      </c>
      <c r="Z338">
        <v>1</v>
      </c>
      <c r="AA338">
        <v>1</v>
      </c>
      <c r="AB338">
        <v>1</v>
      </c>
      <c r="AE338" t="s">
        <v>74</v>
      </c>
      <c r="AI338">
        <v>336</v>
      </c>
      <c r="AJ338" t="s">
        <v>122</v>
      </c>
      <c r="AK338" t="s">
        <v>82</v>
      </c>
      <c r="AL338" t="s">
        <v>85</v>
      </c>
      <c r="AM338" s="104">
        <v>0.65472222222222221</v>
      </c>
      <c r="AO338">
        <v>1</v>
      </c>
      <c r="AQ338">
        <v>1</v>
      </c>
      <c r="AU338" t="s">
        <v>74</v>
      </c>
      <c r="BZ338" s="98">
        <v>44169</v>
      </c>
      <c r="CA338" t="s">
        <v>110</v>
      </c>
      <c r="CB338" t="s">
        <v>613</v>
      </c>
      <c r="CC338" t="s">
        <v>23</v>
      </c>
      <c r="CD338" t="s">
        <v>86</v>
      </c>
      <c r="CE338" s="148">
        <v>0.72034722222222225</v>
      </c>
      <c r="CG338">
        <v>1</v>
      </c>
      <c r="CI338">
        <v>1</v>
      </c>
      <c r="CM338" t="s">
        <v>74</v>
      </c>
      <c r="DF338" s="149"/>
      <c r="DK338" s="148"/>
    </row>
    <row r="339" spans="1:115">
      <c r="A339" s="108">
        <v>337</v>
      </c>
      <c r="B339" s="98">
        <v>44169</v>
      </c>
      <c r="C339" t="s">
        <v>99</v>
      </c>
      <c r="D339" t="s">
        <v>772</v>
      </c>
      <c r="E339" t="s">
        <v>82</v>
      </c>
      <c r="F339" t="s">
        <v>85</v>
      </c>
      <c r="G339" s="148">
        <v>0.73562500000000008</v>
      </c>
      <c r="I339">
        <v>1</v>
      </c>
      <c r="L339">
        <v>1</v>
      </c>
      <c r="O339" t="s">
        <v>74</v>
      </c>
      <c r="S339">
        <v>337</v>
      </c>
      <c r="T339" t="s">
        <v>233</v>
      </c>
      <c r="U339" t="s">
        <v>23</v>
      </c>
      <c r="V339" t="s">
        <v>86</v>
      </c>
      <c r="W339" s="104">
        <v>0.5163888888888889</v>
      </c>
      <c r="Y339">
        <v>1</v>
      </c>
      <c r="AB339">
        <v>1</v>
      </c>
      <c r="AE339" t="s">
        <v>74</v>
      </c>
      <c r="AI339">
        <v>337</v>
      </c>
      <c r="AJ339" t="s">
        <v>499</v>
      </c>
      <c r="AK339" t="s">
        <v>23</v>
      </c>
      <c r="AL339" t="s">
        <v>446</v>
      </c>
      <c r="AM339" s="104">
        <v>0.64623842592592595</v>
      </c>
      <c r="AO339">
        <v>1</v>
      </c>
      <c r="AQ339">
        <v>1</v>
      </c>
      <c r="AU339" t="s">
        <v>74</v>
      </c>
      <c r="BZ339" s="98">
        <v>44169</v>
      </c>
      <c r="CA339" t="s">
        <v>99</v>
      </c>
      <c r="CB339" t="s">
        <v>772</v>
      </c>
      <c r="CC339" t="s">
        <v>82</v>
      </c>
      <c r="CD339" t="s">
        <v>85</v>
      </c>
      <c r="CE339" s="148">
        <v>0.73562500000000008</v>
      </c>
      <c r="CG339">
        <v>1</v>
      </c>
      <c r="CJ339">
        <v>1</v>
      </c>
      <c r="CM339" t="s">
        <v>74</v>
      </c>
      <c r="DF339" s="149"/>
      <c r="DK339" s="148"/>
    </row>
    <row r="340" spans="1:115">
      <c r="A340" s="108">
        <v>338</v>
      </c>
      <c r="B340" s="98">
        <v>44169</v>
      </c>
      <c r="C340" t="s">
        <v>99</v>
      </c>
      <c r="D340" t="s">
        <v>210</v>
      </c>
      <c r="E340" t="s">
        <v>82</v>
      </c>
      <c r="F340" t="s">
        <v>85</v>
      </c>
      <c r="G340" s="148">
        <v>0.75211805555555555</v>
      </c>
      <c r="J340">
        <v>1</v>
      </c>
      <c r="K340">
        <v>1</v>
      </c>
      <c r="O340" t="s">
        <v>74</v>
      </c>
      <c r="S340">
        <v>338</v>
      </c>
      <c r="T340" t="s">
        <v>273</v>
      </c>
      <c r="U340" t="s">
        <v>23</v>
      </c>
      <c r="V340" t="s">
        <v>86</v>
      </c>
      <c r="W340" s="104">
        <v>0.47688657407407403</v>
      </c>
      <c r="X340">
        <v>1</v>
      </c>
      <c r="AB340">
        <v>1</v>
      </c>
      <c r="AE340" t="s">
        <v>74</v>
      </c>
      <c r="AI340">
        <v>338</v>
      </c>
      <c r="AJ340" t="s">
        <v>515</v>
      </c>
      <c r="AK340" t="s">
        <v>23</v>
      </c>
      <c r="AL340" t="s">
        <v>446</v>
      </c>
      <c r="AM340" s="104">
        <v>0.65435185185185185</v>
      </c>
      <c r="AO340">
        <v>1</v>
      </c>
      <c r="AR340">
        <v>1</v>
      </c>
      <c r="AU340" t="s">
        <v>74</v>
      </c>
      <c r="BZ340" s="98">
        <v>44169</v>
      </c>
      <c r="CA340" t="s">
        <v>99</v>
      </c>
      <c r="CB340" t="s">
        <v>210</v>
      </c>
      <c r="CC340" t="s">
        <v>82</v>
      </c>
      <c r="CD340" t="s">
        <v>85</v>
      </c>
      <c r="CE340" s="148">
        <v>0.75211805555555555</v>
      </c>
      <c r="CH340">
        <v>1</v>
      </c>
      <c r="CI340">
        <v>1</v>
      </c>
      <c r="CM340" t="s">
        <v>74</v>
      </c>
      <c r="DF340" s="149"/>
      <c r="DK340" s="148"/>
    </row>
    <row r="341" spans="1:115">
      <c r="A341" s="108">
        <v>339</v>
      </c>
      <c r="B341" s="98">
        <v>44169</v>
      </c>
      <c r="C341" t="s">
        <v>99</v>
      </c>
      <c r="D341" t="s">
        <v>793</v>
      </c>
      <c r="E341" t="s">
        <v>82</v>
      </c>
      <c r="F341" t="s">
        <v>85</v>
      </c>
      <c r="G341" s="148">
        <v>0.75457175925925923</v>
      </c>
      <c r="J341">
        <v>1</v>
      </c>
      <c r="L341">
        <v>1</v>
      </c>
      <c r="M341">
        <v>1</v>
      </c>
      <c r="O341" t="s">
        <v>74</v>
      </c>
      <c r="S341">
        <v>339</v>
      </c>
      <c r="T341" t="s">
        <v>395</v>
      </c>
      <c r="U341" t="s">
        <v>23</v>
      </c>
      <c r="V341" t="s">
        <v>86</v>
      </c>
      <c r="W341" s="104">
        <v>0.70319444444444434</v>
      </c>
      <c r="Y341">
        <v>1</v>
      </c>
      <c r="AA341">
        <v>1</v>
      </c>
      <c r="AE341" t="s">
        <v>74</v>
      </c>
      <c r="AI341">
        <v>339</v>
      </c>
      <c r="AJ341" t="s">
        <v>230</v>
      </c>
      <c r="AK341" t="s">
        <v>23</v>
      </c>
      <c r="AL341" t="s">
        <v>86</v>
      </c>
      <c r="AM341" s="104">
        <v>0.50973379629629634</v>
      </c>
      <c r="AO341">
        <v>1</v>
      </c>
      <c r="AR341">
        <v>1</v>
      </c>
      <c r="AU341" t="s">
        <v>74</v>
      </c>
      <c r="BZ341" s="98">
        <v>44169</v>
      </c>
      <c r="CA341" t="s">
        <v>99</v>
      </c>
      <c r="CB341" t="s">
        <v>793</v>
      </c>
      <c r="CC341" t="s">
        <v>82</v>
      </c>
      <c r="CD341" t="s">
        <v>85</v>
      </c>
      <c r="CE341" s="148">
        <v>0.75457175925925923</v>
      </c>
      <c r="CH341">
        <v>1</v>
      </c>
      <c r="CJ341">
        <v>1</v>
      </c>
      <c r="CK341">
        <v>1</v>
      </c>
      <c r="CM341" t="s">
        <v>74</v>
      </c>
      <c r="DF341" s="149"/>
      <c r="DK341" s="148"/>
    </row>
    <row r="342" spans="1:115">
      <c r="A342" s="108">
        <v>340</v>
      </c>
      <c r="B342" s="98">
        <v>44169</v>
      </c>
      <c r="C342" t="s">
        <v>99</v>
      </c>
      <c r="D342" t="s">
        <v>855</v>
      </c>
      <c r="E342" t="s">
        <v>82</v>
      </c>
      <c r="F342" t="s">
        <v>85</v>
      </c>
      <c r="G342" s="148">
        <v>0.7702430555555555</v>
      </c>
      <c r="J342">
        <v>1</v>
      </c>
      <c r="K342">
        <v>1</v>
      </c>
      <c r="O342" t="s">
        <v>74</v>
      </c>
      <c r="S342">
        <v>340</v>
      </c>
      <c r="T342" t="s">
        <v>407</v>
      </c>
      <c r="U342" t="s">
        <v>23</v>
      </c>
      <c r="V342" t="s">
        <v>86</v>
      </c>
      <c r="W342" s="104">
        <v>0.70767361111111116</v>
      </c>
      <c r="Y342">
        <v>1</v>
      </c>
      <c r="AA342">
        <v>1</v>
      </c>
      <c r="AE342" t="s">
        <v>74</v>
      </c>
      <c r="AI342">
        <v>340</v>
      </c>
      <c r="AJ342" t="s">
        <v>294</v>
      </c>
      <c r="AK342" t="s">
        <v>23</v>
      </c>
      <c r="AL342" t="s">
        <v>86</v>
      </c>
      <c r="AM342" s="104">
        <v>0.53957175925925926</v>
      </c>
      <c r="AO342">
        <v>1</v>
      </c>
      <c r="AQ342">
        <v>1</v>
      </c>
      <c r="AU342" t="s">
        <v>74</v>
      </c>
      <c r="BZ342" s="98">
        <v>44169</v>
      </c>
      <c r="CA342" t="s">
        <v>99</v>
      </c>
      <c r="CB342" t="s">
        <v>855</v>
      </c>
      <c r="CC342" t="s">
        <v>82</v>
      </c>
      <c r="CD342" t="s">
        <v>85</v>
      </c>
      <c r="CE342" s="148">
        <v>0.7702430555555555</v>
      </c>
      <c r="CH342">
        <v>1</v>
      </c>
      <c r="CI342">
        <v>1</v>
      </c>
      <c r="CM342" t="s">
        <v>74</v>
      </c>
      <c r="DF342" s="149"/>
      <c r="DK342" s="148"/>
    </row>
    <row r="343" spans="1:115">
      <c r="A343" s="108">
        <v>341</v>
      </c>
      <c r="B343" s="98">
        <v>44172</v>
      </c>
      <c r="C343" t="s">
        <v>107</v>
      </c>
      <c r="D343" t="s">
        <v>264</v>
      </c>
      <c r="E343" t="s">
        <v>23</v>
      </c>
      <c r="F343" t="s">
        <v>86</v>
      </c>
      <c r="G343" s="148">
        <v>0.6007986111111111</v>
      </c>
      <c r="I343">
        <v>1</v>
      </c>
      <c r="K343">
        <v>1</v>
      </c>
      <c r="O343" t="s">
        <v>116</v>
      </c>
      <c r="S343">
        <v>341</v>
      </c>
      <c r="T343" t="s">
        <v>807</v>
      </c>
      <c r="U343" t="s">
        <v>23</v>
      </c>
      <c r="V343" t="s">
        <v>446</v>
      </c>
      <c r="W343" s="104">
        <v>0.65853009259259265</v>
      </c>
      <c r="Y343">
        <v>1</v>
      </c>
      <c r="AA343">
        <v>1</v>
      </c>
      <c r="AE343" t="s">
        <v>74</v>
      </c>
      <c r="AI343">
        <v>341</v>
      </c>
      <c r="AJ343" t="s">
        <v>1011</v>
      </c>
      <c r="AK343" t="s">
        <v>82</v>
      </c>
      <c r="AL343" t="s">
        <v>85</v>
      </c>
      <c r="AM343" s="104">
        <v>0.77778935185185183</v>
      </c>
      <c r="AP343">
        <v>1</v>
      </c>
      <c r="AR343">
        <v>1</v>
      </c>
      <c r="AU343" t="s">
        <v>74</v>
      </c>
      <c r="BZ343" s="98">
        <v>44172</v>
      </c>
      <c r="CA343" t="s">
        <v>107</v>
      </c>
      <c r="CB343" t="s">
        <v>264</v>
      </c>
      <c r="CC343" t="s">
        <v>23</v>
      </c>
      <c r="CD343" t="s">
        <v>86</v>
      </c>
      <c r="CE343" s="148">
        <v>0.6007986111111111</v>
      </c>
      <c r="CG343">
        <v>1</v>
      </c>
      <c r="CI343">
        <v>1</v>
      </c>
      <c r="CM343" t="s">
        <v>116</v>
      </c>
      <c r="DF343" s="149"/>
      <c r="DK343" s="148"/>
    </row>
    <row r="344" spans="1:115">
      <c r="A344" s="108">
        <v>342</v>
      </c>
      <c r="B344" s="98">
        <v>44172</v>
      </c>
      <c r="C344" t="s">
        <v>107</v>
      </c>
      <c r="D344" t="s">
        <v>292</v>
      </c>
      <c r="E344" t="s">
        <v>23</v>
      </c>
      <c r="F344" t="s">
        <v>86</v>
      </c>
      <c r="G344" s="148">
        <v>0.62452546296296296</v>
      </c>
      <c r="I344">
        <v>1</v>
      </c>
      <c r="K344">
        <v>1</v>
      </c>
      <c r="O344" t="s">
        <v>116</v>
      </c>
      <c r="S344">
        <v>342</v>
      </c>
      <c r="T344" t="s">
        <v>147</v>
      </c>
      <c r="U344" t="s">
        <v>23</v>
      </c>
      <c r="V344" t="s">
        <v>86</v>
      </c>
      <c r="W344" s="104">
        <v>0.91600694444444442</v>
      </c>
      <c r="Z344">
        <v>1</v>
      </c>
      <c r="AA344">
        <v>1</v>
      </c>
      <c r="AE344" t="s">
        <v>74</v>
      </c>
      <c r="AI344">
        <v>342</v>
      </c>
      <c r="AJ344" t="s">
        <v>235</v>
      </c>
      <c r="AK344" t="s">
        <v>23</v>
      </c>
      <c r="AL344" t="s">
        <v>86</v>
      </c>
      <c r="AM344" s="104">
        <v>0.51701388888888888</v>
      </c>
      <c r="AO344">
        <v>1</v>
      </c>
      <c r="AR344">
        <v>1</v>
      </c>
      <c r="AU344" t="s">
        <v>74</v>
      </c>
      <c r="BZ344" s="98">
        <v>44172</v>
      </c>
      <c r="CA344" t="s">
        <v>107</v>
      </c>
      <c r="CB344" t="s">
        <v>292</v>
      </c>
      <c r="CC344" t="s">
        <v>23</v>
      </c>
      <c r="CD344" t="s">
        <v>86</v>
      </c>
      <c r="CE344" s="148">
        <v>0.62452546296296296</v>
      </c>
      <c r="CG344">
        <v>1</v>
      </c>
      <c r="CI344">
        <v>1</v>
      </c>
      <c r="CM344" t="s">
        <v>116</v>
      </c>
      <c r="DF344" s="149"/>
      <c r="DK344" s="148"/>
    </row>
    <row r="345" spans="1:115">
      <c r="A345" s="108">
        <v>343</v>
      </c>
      <c r="B345" s="98">
        <v>44172</v>
      </c>
      <c r="C345" t="s">
        <v>108</v>
      </c>
      <c r="D345" t="s">
        <v>1162</v>
      </c>
      <c r="E345" t="s">
        <v>23</v>
      </c>
      <c r="F345" t="s">
        <v>86</v>
      </c>
      <c r="G345" s="148">
        <v>0.63449074074074074</v>
      </c>
      <c r="I345">
        <v>1</v>
      </c>
      <c r="K345">
        <v>1</v>
      </c>
      <c r="O345" t="s">
        <v>116</v>
      </c>
      <c r="S345">
        <v>343</v>
      </c>
      <c r="T345" t="s">
        <v>366</v>
      </c>
      <c r="U345" t="s">
        <v>23</v>
      </c>
      <c r="V345" t="s">
        <v>86</v>
      </c>
      <c r="W345" s="104">
        <v>0.82409722222222215</v>
      </c>
      <c r="Z345">
        <v>1</v>
      </c>
      <c r="AA345">
        <v>1</v>
      </c>
      <c r="AE345" t="s">
        <v>74</v>
      </c>
      <c r="AI345">
        <v>343</v>
      </c>
      <c r="AJ345" t="s">
        <v>372</v>
      </c>
      <c r="AK345" t="s">
        <v>23</v>
      </c>
      <c r="AL345" t="s">
        <v>86</v>
      </c>
      <c r="AM345" s="104">
        <v>0.66049768518518526</v>
      </c>
      <c r="AO345">
        <v>1</v>
      </c>
      <c r="AR345">
        <v>1</v>
      </c>
      <c r="AU345" t="s">
        <v>74</v>
      </c>
      <c r="BZ345" s="98">
        <v>44172</v>
      </c>
      <c r="CA345" t="s">
        <v>108</v>
      </c>
      <c r="CB345" t="s">
        <v>1162</v>
      </c>
      <c r="CC345" t="s">
        <v>23</v>
      </c>
      <c r="CD345" t="s">
        <v>86</v>
      </c>
      <c r="CE345" s="148">
        <v>0.63449074074074074</v>
      </c>
      <c r="CG345">
        <v>1</v>
      </c>
      <c r="CI345">
        <v>1</v>
      </c>
      <c r="CM345" t="s">
        <v>116</v>
      </c>
      <c r="DF345" s="149"/>
      <c r="DK345" s="148"/>
    </row>
    <row r="346" spans="1:115">
      <c r="A346" s="108">
        <v>344</v>
      </c>
      <c r="B346" s="98">
        <v>44172</v>
      </c>
      <c r="C346" t="s">
        <v>875</v>
      </c>
      <c r="D346" t="s">
        <v>466</v>
      </c>
      <c r="E346" t="s">
        <v>23</v>
      </c>
      <c r="F346" t="s">
        <v>446</v>
      </c>
      <c r="G346" s="148">
        <v>0.65200231481481474</v>
      </c>
      <c r="I346">
        <v>1</v>
      </c>
      <c r="K346">
        <v>1</v>
      </c>
      <c r="O346" t="s">
        <v>116</v>
      </c>
      <c r="S346">
        <v>344</v>
      </c>
      <c r="T346" t="s">
        <v>474</v>
      </c>
      <c r="U346" t="s">
        <v>21</v>
      </c>
      <c r="V346" t="s">
        <v>115</v>
      </c>
      <c r="W346" s="104">
        <v>0.75496527777777789</v>
      </c>
      <c r="Z346">
        <v>1</v>
      </c>
      <c r="AA346">
        <v>1</v>
      </c>
      <c r="AE346" t="s">
        <v>74</v>
      </c>
      <c r="AI346">
        <v>344</v>
      </c>
      <c r="AJ346" t="s">
        <v>611</v>
      </c>
      <c r="AK346" t="s">
        <v>21</v>
      </c>
      <c r="AL346" t="s">
        <v>115</v>
      </c>
      <c r="AM346" s="104">
        <v>0.7134490740740741</v>
      </c>
      <c r="AO346">
        <v>1</v>
      </c>
      <c r="AS346">
        <v>1</v>
      </c>
      <c r="AU346" t="s">
        <v>74</v>
      </c>
      <c r="BZ346" s="98">
        <v>44172</v>
      </c>
      <c r="CA346" t="s">
        <v>875</v>
      </c>
      <c r="CB346" t="s">
        <v>466</v>
      </c>
      <c r="CC346" t="s">
        <v>23</v>
      </c>
      <c r="CD346" t="s">
        <v>446</v>
      </c>
      <c r="CE346" s="148">
        <v>0.65200231481481474</v>
      </c>
      <c r="CG346">
        <v>1</v>
      </c>
      <c r="CI346">
        <v>1</v>
      </c>
      <c r="CM346" t="s">
        <v>116</v>
      </c>
      <c r="DF346" s="149"/>
      <c r="DK346" s="148"/>
    </row>
    <row r="347" spans="1:115">
      <c r="A347" s="108">
        <v>345</v>
      </c>
      <c r="B347" s="98">
        <v>44172</v>
      </c>
      <c r="D347" t="s">
        <v>1279</v>
      </c>
      <c r="G347" s="148">
        <v>0.72954861111111102</v>
      </c>
      <c r="I347">
        <v>1</v>
      </c>
      <c r="K347">
        <v>1</v>
      </c>
      <c r="O347" t="s">
        <v>1</v>
      </c>
      <c r="S347">
        <v>345</v>
      </c>
      <c r="T347" t="s">
        <v>184</v>
      </c>
      <c r="U347" t="s">
        <v>82</v>
      </c>
      <c r="V347" t="s">
        <v>85</v>
      </c>
      <c r="W347" s="104">
        <v>0.7594212962962964</v>
      </c>
      <c r="Z347">
        <v>1</v>
      </c>
      <c r="AB347">
        <v>1</v>
      </c>
      <c r="AE347" t="s">
        <v>74</v>
      </c>
      <c r="AI347">
        <v>345</v>
      </c>
      <c r="AJ347" t="s">
        <v>611</v>
      </c>
      <c r="AK347" t="s">
        <v>21</v>
      </c>
      <c r="AL347" t="s">
        <v>115</v>
      </c>
      <c r="AM347" s="104">
        <v>0.72482638888888884</v>
      </c>
      <c r="AO347">
        <v>1</v>
      </c>
      <c r="AR347">
        <v>1</v>
      </c>
      <c r="AU347" t="s">
        <v>74</v>
      </c>
      <c r="BZ347" s="98">
        <v>44172</v>
      </c>
      <c r="CB347" t="s">
        <v>1279</v>
      </c>
      <c r="CE347" s="148">
        <v>0.72954861111111102</v>
      </c>
      <c r="CG347">
        <v>1</v>
      </c>
      <c r="CI347">
        <v>1</v>
      </c>
      <c r="CM347" t="s">
        <v>1</v>
      </c>
      <c r="DF347" s="149"/>
      <c r="DK347" s="148"/>
    </row>
    <row r="348" spans="1:115">
      <c r="A348" s="108">
        <v>346</v>
      </c>
      <c r="B348" s="98">
        <v>44172</v>
      </c>
      <c r="C348" t="s">
        <v>879</v>
      </c>
      <c r="D348" t="s">
        <v>968</v>
      </c>
      <c r="E348" t="s">
        <v>23</v>
      </c>
      <c r="F348" t="s">
        <v>743</v>
      </c>
      <c r="G348" s="148">
        <v>0.73238425925925921</v>
      </c>
      <c r="I348">
        <v>1</v>
      </c>
      <c r="K348">
        <v>1</v>
      </c>
      <c r="O348" t="s">
        <v>74</v>
      </c>
      <c r="S348">
        <v>346</v>
      </c>
      <c r="T348" t="s">
        <v>481</v>
      </c>
      <c r="U348" t="s">
        <v>82</v>
      </c>
      <c r="V348" t="s">
        <v>85</v>
      </c>
      <c r="W348" s="104">
        <v>0.85759259259259257</v>
      </c>
      <c r="Z348">
        <v>1</v>
      </c>
      <c r="AB348">
        <v>1</v>
      </c>
      <c r="AE348" t="s">
        <v>74</v>
      </c>
      <c r="AI348">
        <v>346</v>
      </c>
      <c r="AJ348" t="s">
        <v>149</v>
      </c>
      <c r="AK348" t="s">
        <v>23</v>
      </c>
      <c r="AL348" t="s">
        <v>86</v>
      </c>
      <c r="AM348" s="104">
        <v>0.91663194444444451</v>
      </c>
      <c r="AP348">
        <v>1</v>
      </c>
      <c r="AQ348">
        <v>1</v>
      </c>
      <c r="AR348">
        <v>1</v>
      </c>
      <c r="AU348" t="s">
        <v>74</v>
      </c>
      <c r="BZ348" s="98">
        <v>44172</v>
      </c>
      <c r="CA348" t="s">
        <v>879</v>
      </c>
      <c r="CB348" t="s">
        <v>968</v>
      </c>
      <c r="CC348" t="s">
        <v>23</v>
      </c>
      <c r="CD348" t="s">
        <v>743</v>
      </c>
      <c r="CE348" s="148">
        <v>0.73238425925925921</v>
      </c>
      <c r="CG348">
        <v>1</v>
      </c>
      <c r="CI348">
        <v>1</v>
      </c>
      <c r="CM348" t="s">
        <v>74</v>
      </c>
      <c r="DF348" s="149"/>
      <c r="DK348" s="148"/>
    </row>
    <row r="349" spans="1:115">
      <c r="A349" s="108">
        <v>347</v>
      </c>
      <c r="B349" s="98">
        <v>44172</v>
      </c>
      <c r="C349" t="s">
        <v>109</v>
      </c>
      <c r="D349" t="s">
        <v>1282</v>
      </c>
      <c r="E349" t="s">
        <v>23</v>
      </c>
      <c r="F349" t="s">
        <v>86</v>
      </c>
      <c r="G349" s="148">
        <v>0.75405092592592593</v>
      </c>
      <c r="J349">
        <v>1</v>
      </c>
      <c r="L349">
        <v>1</v>
      </c>
      <c r="O349" t="s">
        <v>74</v>
      </c>
      <c r="S349">
        <v>347</v>
      </c>
      <c r="T349" t="s">
        <v>126</v>
      </c>
      <c r="U349" t="s">
        <v>82</v>
      </c>
      <c r="V349" t="s">
        <v>86</v>
      </c>
      <c r="W349" s="104">
        <v>0.68553240740740751</v>
      </c>
      <c r="Y349">
        <v>1</v>
      </c>
      <c r="AB349">
        <v>1</v>
      </c>
      <c r="AE349" t="s">
        <v>74</v>
      </c>
      <c r="AI349">
        <v>347</v>
      </c>
      <c r="AJ349" t="s">
        <v>233</v>
      </c>
      <c r="AK349" t="s">
        <v>23</v>
      </c>
      <c r="AL349" t="s">
        <v>86</v>
      </c>
      <c r="AM349" s="104">
        <v>0.5163888888888889</v>
      </c>
      <c r="AO349">
        <v>1</v>
      </c>
      <c r="AR349">
        <v>1</v>
      </c>
      <c r="AU349" t="s">
        <v>74</v>
      </c>
      <c r="BZ349" s="98">
        <v>44172</v>
      </c>
      <c r="CA349" t="s">
        <v>109</v>
      </c>
      <c r="CB349" t="s">
        <v>1282</v>
      </c>
      <c r="CC349" t="s">
        <v>23</v>
      </c>
      <c r="CD349" t="s">
        <v>86</v>
      </c>
      <c r="CE349" s="148">
        <v>0.75405092592592593</v>
      </c>
      <c r="CH349">
        <v>1</v>
      </c>
      <c r="CJ349">
        <v>1</v>
      </c>
      <c r="CM349" t="s">
        <v>74</v>
      </c>
      <c r="DF349" s="149"/>
      <c r="DK349" s="148"/>
    </row>
    <row r="350" spans="1:115">
      <c r="A350" s="108">
        <v>348</v>
      </c>
      <c r="B350" s="98">
        <v>44172</v>
      </c>
      <c r="C350" t="s">
        <v>109</v>
      </c>
      <c r="D350" t="s">
        <v>1144</v>
      </c>
      <c r="E350" t="s">
        <v>23</v>
      </c>
      <c r="F350" t="s">
        <v>86</v>
      </c>
      <c r="G350" s="148">
        <v>0.7572106481481482</v>
      </c>
      <c r="J350">
        <v>1</v>
      </c>
      <c r="L350">
        <v>1</v>
      </c>
      <c r="O350" t="s">
        <v>74</v>
      </c>
      <c r="S350">
        <v>348</v>
      </c>
      <c r="T350" t="s">
        <v>153</v>
      </c>
      <c r="U350" t="s">
        <v>23</v>
      </c>
      <c r="V350" t="s">
        <v>86</v>
      </c>
      <c r="W350" s="104">
        <v>0.95518518518518514</v>
      </c>
      <c r="Z350">
        <v>1</v>
      </c>
      <c r="AA350">
        <v>1</v>
      </c>
      <c r="AB350">
        <v>1</v>
      </c>
      <c r="AE350" t="s">
        <v>74</v>
      </c>
      <c r="AI350">
        <v>348</v>
      </c>
      <c r="AJ350" t="s">
        <v>273</v>
      </c>
      <c r="AK350" t="s">
        <v>23</v>
      </c>
      <c r="AL350" t="s">
        <v>86</v>
      </c>
      <c r="AM350" s="104">
        <v>0.47688657407407403</v>
      </c>
      <c r="AN350">
        <v>1</v>
      </c>
      <c r="AR350">
        <v>1</v>
      </c>
      <c r="AU350" t="s">
        <v>74</v>
      </c>
      <c r="BZ350" s="98">
        <v>44172</v>
      </c>
      <c r="CA350" t="s">
        <v>109</v>
      </c>
      <c r="CB350" t="s">
        <v>1144</v>
      </c>
      <c r="CC350" t="s">
        <v>23</v>
      </c>
      <c r="CD350" t="s">
        <v>86</v>
      </c>
      <c r="CE350" s="148">
        <v>0.7572106481481482</v>
      </c>
      <c r="CH350">
        <v>1</v>
      </c>
      <c r="CJ350">
        <v>1</v>
      </c>
      <c r="CM350" t="s">
        <v>74</v>
      </c>
      <c r="DF350" s="149"/>
      <c r="DK350" s="148"/>
    </row>
    <row r="351" spans="1:115">
      <c r="A351" s="108">
        <v>349</v>
      </c>
      <c r="B351" s="98">
        <v>44172</v>
      </c>
      <c r="C351" t="s">
        <v>99</v>
      </c>
      <c r="D351" t="s">
        <v>793</v>
      </c>
      <c r="E351" t="s">
        <v>82</v>
      </c>
      <c r="F351" t="s">
        <v>85</v>
      </c>
      <c r="G351" s="148">
        <v>0.76087962962962974</v>
      </c>
      <c r="J351">
        <v>1</v>
      </c>
      <c r="L351">
        <v>1</v>
      </c>
      <c r="M351">
        <v>1</v>
      </c>
      <c r="O351" t="s">
        <v>74</v>
      </c>
      <c r="S351">
        <v>349</v>
      </c>
      <c r="T351" t="s">
        <v>261</v>
      </c>
      <c r="U351" t="s">
        <v>23</v>
      </c>
      <c r="V351" t="s">
        <v>86</v>
      </c>
      <c r="W351" s="104">
        <v>0.75761574074074067</v>
      </c>
      <c r="Z351">
        <v>1</v>
      </c>
      <c r="AA351">
        <v>1</v>
      </c>
      <c r="AE351" t="s">
        <v>74</v>
      </c>
      <c r="AI351">
        <v>349</v>
      </c>
      <c r="AJ351" t="s">
        <v>395</v>
      </c>
      <c r="AK351" t="s">
        <v>23</v>
      </c>
      <c r="AL351" t="s">
        <v>86</v>
      </c>
      <c r="AM351" s="104">
        <v>0.70319444444444434</v>
      </c>
      <c r="AO351">
        <v>1</v>
      </c>
      <c r="AQ351">
        <v>1</v>
      </c>
      <c r="AU351" t="s">
        <v>74</v>
      </c>
      <c r="BZ351" s="98">
        <v>44172</v>
      </c>
      <c r="CA351" t="s">
        <v>99</v>
      </c>
      <c r="CB351" t="s">
        <v>793</v>
      </c>
      <c r="CC351" t="s">
        <v>82</v>
      </c>
      <c r="CD351" t="s">
        <v>85</v>
      </c>
      <c r="CE351" s="148">
        <v>0.76087962962962974</v>
      </c>
      <c r="CH351">
        <v>1</v>
      </c>
      <c r="CJ351">
        <v>1</v>
      </c>
      <c r="CK351">
        <v>1</v>
      </c>
      <c r="CM351" t="s">
        <v>74</v>
      </c>
      <c r="DF351" s="149"/>
      <c r="DK351" s="148"/>
    </row>
    <row r="352" spans="1:115">
      <c r="A352" s="108">
        <v>350</v>
      </c>
      <c r="B352" s="98">
        <v>44172</v>
      </c>
      <c r="C352" t="s">
        <v>99</v>
      </c>
      <c r="D352" t="s">
        <v>120</v>
      </c>
      <c r="E352" t="s">
        <v>82</v>
      </c>
      <c r="F352" t="s">
        <v>85</v>
      </c>
      <c r="G352" s="148">
        <v>0.76541666666666675</v>
      </c>
      <c r="J352">
        <v>1</v>
      </c>
      <c r="K352">
        <v>1</v>
      </c>
      <c r="O352" t="s">
        <v>74</v>
      </c>
      <c r="S352">
        <v>350</v>
      </c>
      <c r="T352" t="s">
        <v>456</v>
      </c>
      <c r="U352" t="s">
        <v>23</v>
      </c>
      <c r="V352" t="s">
        <v>86</v>
      </c>
      <c r="W352" s="104">
        <v>0.61189814814814814</v>
      </c>
      <c r="Y352">
        <v>1</v>
      </c>
      <c r="AA352">
        <v>1</v>
      </c>
      <c r="AE352" t="s">
        <v>116</v>
      </c>
      <c r="AI352">
        <v>350</v>
      </c>
      <c r="AJ352" t="s">
        <v>407</v>
      </c>
      <c r="AK352" t="s">
        <v>23</v>
      </c>
      <c r="AL352" t="s">
        <v>86</v>
      </c>
      <c r="AM352" s="104">
        <v>0.70767361111111116</v>
      </c>
      <c r="AO352">
        <v>1</v>
      </c>
      <c r="AQ352">
        <v>1</v>
      </c>
      <c r="AU352" t="s">
        <v>74</v>
      </c>
      <c r="BZ352" s="98">
        <v>44172</v>
      </c>
      <c r="CA352" t="s">
        <v>99</v>
      </c>
      <c r="CB352" t="s">
        <v>120</v>
      </c>
      <c r="CC352" t="s">
        <v>82</v>
      </c>
      <c r="CD352" t="s">
        <v>85</v>
      </c>
      <c r="CE352" s="148">
        <v>0.76541666666666675</v>
      </c>
      <c r="CH352">
        <v>1</v>
      </c>
      <c r="CI352">
        <v>1</v>
      </c>
      <c r="CM352" t="s">
        <v>74</v>
      </c>
      <c r="DF352" s="149"/>
      <c r="DK352" s="148"/>
    </row>
    <row r="353" spans="1:115">
      <c r="A353" s="108">
        <v>351</v>
      </c>
      <c r="B353" s="98">
        <v>44172</v>
      </c>
      <c r="C353" t="s">
        <v>99</v>
      </c>
      <c r="D353" t="s">
        <v>1287</v>
      </c>
      <c r="E353" t="s">
        <v>82</v>
      </c>
      <c r="F353" t="s">
        <v>85</v>
      </c>
      <c r="G353" s="148">
        <v>0.76812499999999995</v>
      </c>
      <c r="J353">
        <v>1</v>
      </c>
      <c r="L353">
        <v>1</v>
      </c>
      <c r="O353" t="s">
        <v>74</v>
      </c>
      <c r="S353">
        <v>351</v>
      </c>
      <c r="T353" t="s">
        <v>381</v>
      </c>
      <c r="U353" t="s">
        <v>23</v>
      </c>
      <c r="V353" t="s">
        <v>86</v>
      </c>
      <c r="W353" s="104">
        <v>0.5472569444444445</v>
      </c>
      <c r="Y353">
        <v>1</v>
      </c>
      <c r="AB353">
        <v>1</v>
      </c>
      <c r="AE353" t="s">
        <v>74</v>
      </c>
      <c r="AI353">
        <v>351</v>
      </c>
      <c r="AJ353" t="s">
        <v>807</v>
      </c>
      <c r="AK353" t="s">
        <v>23</v>
      </c>
      <c r="AL353" t="s">
        <v>446</v>
      </c>
      <c r="AM353" s="104">
        <v>0.65853009259259265</v>
      </c>
      <c r="AO353">
        <v>1</v>
      </c>
      <c r="AQ353">
        <v>1</v>
      </c>
      <c r="AU353" t="s">
        <v>74</v>
      </c>
      <c r="BZ353" s="98">
        <v>44172</v>
      </c>
      <c r="CA353" t="s">
        <v>99</v>
      </c>
      <c r="CB353" t="s">
        <v>1287</v>
      </c>
      <c r="CC353" t="s">
        <v>82</v>
      </c>
      <c r="CD353" t="s">
        <v>85</v>
      </c>
      <c r="CE353" s="148">
        <v>0.76812499999999995</v>
      </c>
      <c r="CH353">
        <v>1</v>
      </c>
      <c r="CJ353">
        <v>1</v>
      </c>
      <c r="CM353" t="s">
        <v>74</v>
      </c>
      <c r="DF353" s="149"/>
      <c r="DK353" s="148"/>
    </row>
    <row r="354" spans="1:115">
      <c r="A354" s="108">
        <v>352</v>
      </c>
      <c r="B354" s="98">
        <v>44172</v>
      </c>
      <c r="C354" t="s">
        <v>99</v>
      </c>
      <c r="D354" t="s">
        <v>772</v>
      </c>
      <c r="E354" t="s">
        <v>82</v>
      </c>
      <c r="F354" t="s">
        <v>85</v>
      </c>
      <c r="G354" s="148">
        <v>0.77072916666666658</v>
      </c>
      <c r="J354">
        <v>1</v>
      </c>
      <c r="L354">
        <v>1</v>
      </c>
      <c r="O354" t="s">
        <v>74</v>
      </c>
      <c r="S354">
        <v>352</v>
      </c>
      <c r="T354" t="s">
        <v>385</v>
      </c>
      <c r="U354" t="s">
        <v>23</v>
      </c>
      <c r="V354" t="s">
        <v>86</v>
      </c>
      <c r="W354" s="104">
        <v>0.8006712962962963</v>
      </c>
      <c r="Z354">
        <v>1</v>
      </c>
      <c r="AA354">
        <v>1</v>
      </c>
      <c r="AB354">
        <v>1</v>
      </c>
      <c r="AE354" t="s">
        <v>74</v>
      </c>
      <c r="AI354">
        <v>352</v>
      </c>
      <c r="AJ354" t="s">
        <v>147</v>
      </c>
      <c r="AK354" t="s">
        <v>23</v>
      </c>
      <c r="AL354" t="s">
        <v>86</v>
      </c>
      <c r="AM354" s="104">
        <v>0.91600694444444442</v>
      </c>
      <c r="AP354">
        <v>1</v>
      </c>
      <c r="AQ354">
        <v>1</v>
      </c>
      <c r="AU354" t="s">
        <v>74</v>
      </c>
      <c r="BZ354" s="98">
        <v>44172</v>
      </c>
      <c r="CA354" t="s">
        <v>99</v>
      </c>
      <c r="CB354" t="s">
        <v>772</v>
      </c>
      <c r="CC354" t="s">
        <v>82</v>
      </c>
      <c r="CD354" t="s">
        <v>85</v>
      </c>
      <c r="CE354" s="148">
        <v>0.77072916666666658</v>
      </c>
      <c r="CH354">
        <v>1</v>
      </c>
      <c r="CJ354">
        <v>1</v>
      </c>
      <c r="CM354" t="s">
        <v>74</v>
      </c>
      <c r="DF354" s="149"/>
      <c r="DK354" s="148"/>
    </row>
    <row r="355" spans="1:115">
      <c r="A355" s="108">
        <v>353</v>
      </c>
      <c r="B355" s="98">
        <v>44172</v>
      </c>
      <c r="C355" t="s">
        <v>99</v>
      </c>
      <c r="D355" t="s">
        <v>1290</v>
      </c>
      <c r="E355" t="s">
        <v>82</v>
      </c>
      <c r="F355" t="s">
        <v>85</v>
      </c>
      <c r="G355" s="148">
        <v>0.77255787037037038</v>
      </c>
      <c r="J355">
        <v>1</v>
      </c>
      <c r="L355">
        <v>1</v>
      </c>
      <c r="O355" t="s">
        <v>74</v>
      </c>
      <c r="S355">
        <v>353</v>
      </c>
      <c r="T355" t="s">
        <v>864</v>
      </c>
      <c r="U355" t="s">
        <v>21</v>
      </c>
      <c r="V355" t="s">
        <v>115</v>
      </c>
      <c r="W355" s="104">
        <v>0.76618055555555553</v>
      </c>
      <c r="Z355">
        <v>1</v>
      </c>
      <c r="AA355">
        <v>1</v>
      </c>
      <c r="AE355" t="s">
        <v>74</v>
      </c>
      <c r="AI355">
        <v>353</v>
      </c>
      <c r="AJ355" t="s">
        <v>366</v>
      </c>
      <c r="AK355" t="s">
        <v>23</v>
      </c>
      <c r="AL355" t="s">
        <v>86</v>
      </c>
      <c r="AM355" s="104">
        <v>0.82409722222222215</v>
      </c>
      <c r="AP355">
        <v>1</v>
      </c>
      <c r="AQ355">
        <v>1</v>
      </c>
      <c r="AU355" t="s">
        <v>74</v>
      </c>
      <c r="BZ355" s="98">
        <v>44172</v>
      </c>
      <c r="CA355" t="s">
        <v>99</v>
      </c>
      <c r="CB355" t="s">
        <v>1290</v>
      </c>
      <c r="CC355" t="s">
        <v>82</v>
      </c>
      <c r="CD355" t="s">
        <v>85</v>
      </c>
      <c r="CE355" s="148">
        <v>0.77255787037037038</v>
      </c>
      <c r="CH355">
        <v>1</v>
      </c>
      <c r="CJ355">
        <v>1</v>
      </c>
      <c r="CM355" t="s">
        <v>74</v>
      </c>
      <c r="DF355" s="149"/>
      <c r="DK355" s="148"/>
    </row>
    <row r="356" spans="1:115">
      <c r="A356" s="108">
        <v>354</v>
      </c>
      <c r="B356" s="98">
        <v>44172</v>
      </c>
      <c r="C356" t="s">
        <v>744</v>
      </c>
      <c r="D356" t="s">
        <v>756</v>
      </c>
      <c r="E356" t="s">
        <v>23</v>
      </c>
      <c r="F356" t="s">
        <v>745</v>
      </c>
      <c r="G356" s="148">
        <v>0.79296296296296298</v>
      </c>
      <c r="J356">
        <v>1</v>
      </c>
      <c r="M356">
        <v>1</v>
      </c>
      <c r="O356" t="s">
        <v>74</v>
      </c>
      <c r="S356">
        <v>354</v>
      </c>
      <c r="T356" t="s">
        <v>789</v>
      </c>
      <c r="U356" t="s">
        <v>23</v>
      </c>
      <c r="V356" t="s">
        <v>446</v>
      </c>
      <c r="W356" s="104">
        <v>0.54707175925925922</v>
      </c>
      <c r="Y356">
        <v>1</v>
      </c>
      <c r="AB356">
        <v>1</v>
      </c>
      <c r="AE356" t="s">
        <v>116</v>
      </c>
      <c r="AI356">
        <v>354</v>
      </c>
      <c r="AJ356" t="s">
        <v>474</v>
      </c>
      <c r="AK356" t="s">
        <v>21</v>
      </c>
      <c r="AL356" t="s">
        <v>115</v>
      </c>
      <c r="AM356" s="104">
        <v>0.75496527777777789</v>
      </c>
      <c r="AP356">
        <v>1</v>
      </c>
      <c r="AQ356">
        <v>1</v>
      </c>
      <c r="AU356" t="s">
        <v>74</v>
      </c>
      <c r="BZ356" s="98">
        <v>44172</v>
      </c>
      <c r="CA356" t="s">
        <v>744</v>
      </c>
      <c r="CB356" t="s">
        <v>756</v>
      </c>
      <c r="CC356" t="s">
        <v>23</v>
      </c>
      <c r="CD356" t="s">
        <v>745</v>
      </c>
      <c r="CE356" s="148">
        <v>0.79296296296296298</v>
      </c>
      <c r="CH356">
        <v>1</v>
      </c>
      <c r="CK356">
        <v>1</v>
      </c>
      <c r="CM356" t="s">
        <v>74</v>
      </c>
      <c r="DF356" s="149"/>
      <c r="DK356" s="148"/>
    </row>
    <row r="357" spans="1:115">
      <c r="A357" s="108">
        <v>355</v>
      </c>
      <c r="B357" s="98">
        <v>44172</v>
      </c>
      <c r="C357" t="s">
        <v>109</v>
      </c>
      <c r="D357" t="s">
        <v>732</v>
      </c>
      <c r="E357" t="s">
        <v>23</v>
      </c>
      <c r="F357" t="s">
        <v>86</v>
      </c>
      <c r="G357" s="148">
        <v>0.80615740740740749</v>
      </c>
      <c r="J357">
        <v>1</v>
      </c>
      <c r="K357">
        <v>1</v>
      </c>
      <c r="O357" t="s">
        <v>74</v>
      </c>
      <c r="S357">
        <v>355</v>
      </c>
      <c r="T357" t="s">
        <v>612</v>
      </c>
      <c r="U357" t="s">
        <v>22</v>
      </c>
      <c r="V357" t="s">
        <v>87</v>
      </c>
      <c r="W357" s="104">
        <v>0.74520833333333336</v>
      </c>
      <c r="Y357">
        <v>1</v>
      </c>
      <c r="AA357">
        <v>1</v>
      </c>
      <c r="AE357" t="s">
        <v>74</v>
      </c>
      <c r="AI357">
        <v>355</v>
      </c>
      <c r="AJ357" t="s">
        <v>184</v>
      </c>
      <c r="AK357" t="s">
        <v>82</v>
      </c>
      <c r="AL357" t="s">
        <v>85</v>
      </c>
      <c r="AM357" s="104">
        <v>0.7594212962962964</v>
      </c>
      <c r="AP357">
        <v>1</v>
      </c>
      <c r="AR357">
        <v>1</v>
      </c>
      <c r="AU357" t="s">
        <v>74</v>
      </c>
      <c r="BZ357" s="98">
        <v>44172</v>
      </c>
      <c r="CA357" t="s">
        <v>109</v>
      </c>
      <c r="CB357" t="s">
        <v>732</v>
      </c>
      <c r="CC357" t="s">
        <v>23</v>
      </c>
      <c r="CD357" t="s">
        <v>86</v>
      </c>
      <c r="CE357" s="148">
        <v>0.80615740740740749</v>
      </c>
      <c r="CH357">
        <v>1</v>
      </c>
      <c r="CI357">
        <v>1</v>
      </c>
      <c r="CM357" t="s">
        <v>74</v>
      </c>
      <c r="DF357" s="149"/>
      <c r="DK357" s="148"/>
    </row>
    <row r="358" spans="1:115">
      <c r="A358" s="108">
        <v>356</v>
      </c>
      <c r="B358" s="98">
        <v>44172</v>
      </c>
      <c r="C358" t="s">
        <v>109</v>
      </c>
      <c r="D358" t="s">
        <v>1294</v>
      </c>
      <c r="E358" t="s">
        <v>23</v>
      </c>
      <c r="F358" t="s">
        <v>86</v>
      </c>
      <c r="G358" s="148">
        <v>0.80668981481481483</v>
      </c>
      <c r="J358">
        <v>1</v>
      </c>
      <c r="K358">
        <v>1</v>
      </c>
      <c r="O358" t="s">
        <v>74</v>
      </c>
      <c r="S358">
        <v>356</v>
      </c>
      <c r="T358" t="s">
        <v>314</v>
      </c>
      <c r="U358" t="s">
        <v>23</v>
      </c>
      <c r="V358" t="s">
        <v>86</v>
      </c>
      <c r="W358" s="104">
        <v>0.63503472222222224</v>
      </c>
      <c r="Y358">
        <v>1</v>
      </c>
      <c r="AB358">
        <v>1</v>
      </c>
      <c r="AE358" t="s">
        <v>74</v>
      </c>
      <c r="AI358">
        <v>356</v>
      </c>
      <c r="AJ358" t="s">
        <v>481</v>
      </c>
      <c r="AK358" t="s">
        <v>82</v>
      </c>
      <c r="AL358" t="s">
        <v>85</v>
      </c>
      <c r="AM358" s="104">
        <v>0.85759259259259257</v>
      </c>
      <c r="AP358">
        <v>1</v>
      </c>
      <c r="AR358">
        <v>1</v>
      </c>
      <c r="AU358" t="s">
        <v>74</v>
      </c>
      <c r="BZ358" s="98">
        <v>44172</v>
      </c>
      <c r="CA358" t="s">
        <v>109</v>
      </c>
      <c r="CB358" t="s">
        <v>1294</v>
      </c>
      <c r="CC358" t="s">
        <v>23</v>
      </c>
      <c r="CD358" t="s">
        <v>86</v>
      </c>
      <c r="CE358" s="148">
        <v>0.80668981481481483</v>
      </c>
      <c r="CH358">
        <v>1</v>
      </c>
      <c r="CI358">
        <v>1</v>
      </c>
      <c r="CM358" t="s">
        <v>74</v>
      </c>
      <c r="DF358" s="149"/>
      <c r="DK358" s="148"/>
    </row>
    <row r="359" spans="1:115">
      <c r="A359" s="108">
        <v>357</v>
      </c>
      <c r="B359" s="98">
        <v>44172</v>
      </c>
      <c r="C359" t="s">
        <v>108</v>
      </c>
      <c r="D359" t="s">
        <v>1231</v>
      </c>
      <c r="E359" t="s">
        <v>23</v>
      </c>
      <c r="F359" t="s">
        <v>86</v>
      </c>
      <c r="G359" s="148">
        <v>0.80696759259259254</v>
      </c>
      <c r="J359">
        <v>1</v>
      </c>
      <c r="K359">
        <v>1</v>
      </c>
      <c r="O359" t="s">
        <v>74</v>
      </c>
      <c r="S359">
        <v>357</v>
      </c>
      <c r="T359" t="s">
        <v>662</v>
      </c>
      <c r="W359" s="104">
        <v>0.50693287037037038</v>
      </c>
      <c r="Y359">
        <v>1</v>
      </c>
      <c r="AA359">
        <v>1</v>
      </c>
      <c r="AE359" t="s">
        <v>1</v>
      </c>
      <c r="AI359">
        <v>357</v>
      </c>
      <c r="AJ359" t="s">
        <v>126</v>
      </c>
      <c r="AK359" t="s">
        <v>82</v>
      </c>
      <c r="AL359" t="s">
        <v>86</v>
      </c>
      <c r="AM359" s="104">
        <v>0.68553240740740751</v>
      </c>
      <c r="AO359">
        <v>1</v>
      </c>
      <c r="AR359">
        <v>1</v>
      </c>
      <c r="AU359" t="s">
        <v>74</v>
      </c>
      <c r="BZ359" s="98">
        <v>44172</v>
      </c>
      <c r="CA359" t="s">
        <v>108</v>
      </c>
      <c r="CB359" t="s">
        <v>1231</v>
      </c>
      <c r="CC359" t="s">
        <v>23</v>
      </c>
      <c r="CD359" t="s">
        <v>86</v>
      </c>
      <c r="CE359" s="148">
        <v>0.80696759259259254</v>
      </c>
      <c r="CH359">
        <v>1</v>
      </c>
      <c r="CI359">
        <v>1</v>
      </c>
      <c r="CM359" t="s">
        <v>74</v>
      </c>
      <c r="DF359" s="149"/>
      <c r="DK359" s="148"/>
    </row>
    <row r="360" spans="1:115">
      <c r="A360" s="108">
        <v>358</v>
      </c>
      <c r="B360" s="98">
        <v>44172</v>
      </c>
      <c r="D360" t="s">
        <v>907</v>
      </c>
      <c r="G360" s="148">
        <v>0.84489583333333329</v>
      </c>
      <c r="J360">
        <v>1</v>
      </c>
      <c r="K360">
        <v>1</v>
      </c>
      <c r="O360" t="s">
        <v>1</v>
      </c>
      <c r="S360">
        <v>358</v>
      </c>
      <c r="T360" t="s">
        <v>798</v>
      </c>
      <c r="U360" t="s">
        <v>23</v>
      </c>
      <c r="V360" t="s">
        <v>86</v>
      </c>
      <c r="W360" s="104">
        <v>0.5143402777777778</v>
      </c>
      <c r="Y360">
        <v>1</v>
      </c>
      <c r="AA360">
        <v>1</v>
      </c>
      <c r="AE360" t="s">
        <v>116</v>
      </c>
      <c r="AI360">
        <v>358</v>
      </c>
      <c r="AJ360" t="s">
        <v>153</v>
      </c>
      <c r="AK360" t="s">
        <v>23</v>
      </c>
      <c r="AL360" t="s">
        <v>86</v>
      </c>
      <c r="AM360" s="104">
        <v>0.95518518518518514</v>
      </c>
      <c r="AP360">
        <v>1</v>
      </c>
      <c r="AQ360">
        <v>1</v>
      </c>
      <c r="AR360">
        <v>1</v>
      </c>
      <c r="AU360" t="s">
        <v>74</v>
      </c>
      <c r="BZ360" s="98">
        <v>44172</v>
      </c>
      <c r="CB360" t="s">
        <v>907</v>
      </c>
      <c r="CE360" s="148">
        <v>0.84489583333333329</v>
      </c>
      <c r="CH360">
        <v>1</v>
      </c>
      <c r="CI360">
        <v>1</v>
      </c>
      <c r="CM360" t="s">
        <v>1</v>
      </c>
      <c r="DF360" s="149"/>
      <c r="DK360" s="148"/>
    </row>
    <row r="361" spans="1:115">
      <c r="A361" s="108">
        <v>359</v>
      </c>
      <c r="B361" s="98">
        <v>44172</v>
      </c>
      <c r="C361" t="s">
        <v>876</v>
      </c>
      <c r="D361" t="s">
        <v>755</v>
      </c>
      <c r="E361" t="s">
        <v>23</v>
      </c>
      <c r="F361" t="s">
        <v>745</v>
      </c>
      <c r="G361" s="148">
        <v>0.86125000000000007</v>
      </c>
      <c r="J361">
        <v>1</v>
      </c>
      <c r="M361">
        <v>1</v>
      </c>
      <c r="O361" t="s">
        <v>74</v>
      </c>
      <c r="S361">
        <v>359</v>
      </c>
      <c r="T361" t="s">
        <v>1205</v>
      </c>
      <c r="W361" s="104">
        <v>0.57021990740740736</v>
      </c>
      <c r="Y361">
        <v>1</v>
      </c>
      <c r="AA361">
        <v>1</v>
      </c>
      <c r="AE361" t="s">
        <v>1</v>
      </c>
      <c r="AI361">
        <v>359</v>
      </c>
      <c r="AJ361" t="s">
        <v>261</v>
      </c>
      <c r="AK361" t="s">
        <v>23</v>
      </c>
      <c r="AL361" t="s">
        <v>86</v>
      </c>
      <c r="AM361" s="104">
        <v>0.75761574074074067</v>
      </c>
      <c r="AP361">
        <v>1</v>
      </c>
      <c r="AQ361">
        <v>1</v>
      </c>
      <c r="AU361" t="s">
        <v>74</v>
      </c>
      <c r="BZ361" s="98">
        <v>44172</v>
      </c>
      <c r="CA361" t="s">
        <v>876</v>
      </c>
      <c r="CB361" t="s">
        <v>755</v>
      </c>
      <c r="CC361" t="s">
        <v>23</v>
      </c>
      <c r="CD361" t="s">
        <v>745</v>
      </c>
      <c r="CE361" s="148">
        <v>0.86125000000000007</v>
      </c>
      <c r="CH361">
        <v>1</v>
      </c>
      <c r="CK361">
        <v>1</v>
      </c>
      <c r="CM361" t="s">
        <v>74</v>
      </c>
      <c r="DF361" s="149"/>
      <c r="DK361" s="148"/>
    </row>
    <row r="362" spans="1:115">
      <c r="A362" s="108">
        <v>360</v>
      </c>
      <c r="B362" s="98">
        <v>44172</v>
      </c>
      <c r="C362" t="s">
        <v>876</v>
      </c>
      <c r="D362" t="s">
        <v>754</v>
      </c>
      <c r="E362" t="s">
        <v>23</v>
      </c>
      <c r="F362" t="s">
        <v>745</v>
      </c>
      <c r="G362" s="148">
        <v>0.86138888888888887</v>
      </c>
      <c r="J362">
        <v>1</v>
      </c>
      <c r="L362">
        <v>1</v>
      </c>
      <c r="O362" t="s">
        <v>74</v>
      </c>
      <c r="S362">
        <v>360</v>
      </c>
      <c r="T362" t="s">
        <v>251</v>
      </c>
      <c r="U362" t="s">
        <v>23</v>
      </c>
      <c r="V362" t="s">
        <v>86</v>
      </c>
      <c r="W362" s="104">
        <v>0.63164351851851852</v>
      </c>
      <c r="Y362">
        <v>1</v>
      </c>
      <c r="AB362">
        <v>1</v>
      </c>
      <c r="AE362" t="s">
        <v>74</v>
      </c>
      <c r="AI362">
        <v>360</v>
      </c>
      <c r="AJ362" t="s">
        <v>456</v>
      </c>
      <c r="AK362" t="s">
        <v>23</v>
      </c>
      <c r="AL362" t="s">
        <v>86</v>
      </c>
      <c r="AM362" s="104">
        <v>0.61189814814814814</v>
      </c>
      <c r="AO362">
        <v>1</v>
      </c>
      <c r="AQ362">
        <v>1</v>
      </c>
      <c r="AU362" t="s">
        <v>116</v>
      </c>
      <c r="BZ362" s="98">
        <v>44172</v>
      </c>
      <c r="CA362" t="s">
        <v>876</v>
      </c>
      <c r="CB362" t="s">
        <v>754</v>
      </c>
      <c r="CC362" t="s">
        <v>23</v>
      </c>
      <c r="CD362" t="s">
        <v>745</v>
      </c>
      <c r="CE362" s="148">
        <v>0.86138888888888887</v>
      </c>
      <c r="CH362">
        <v>1</v>
      </c>
      <c r="CJ362">
        <v>1</v>
      </c>
      <c r="CM362" t="s">
        <v>74</v>
      </c>
      <c r="DF362" s="149"/>
      <c r="DK362" s="148"/>
    </row>
    <row r="363" spans="1:115">
      <c r="A363" s="108">
        <v>361</v>
      </c>
      <c r="B363" s="98">
        <v>44172</v>
      </c>
      <c r="C363" t="s">
        <v>109</v>
      </c>
      <c r="D363" t="s">
        <v>1231</v>
      </c>
      <c r="E363" t="s">
        <v>23</v>
      </c>
      <c r="F363" t="s">
        <v>86</v>
      </c>
      <c r="G363" s="148">
        <v>0.86490740740740746</v>
      </c>
      <c r="J363">
        <v>1</v>
      </c>
      <c r="K363">
        <v>1</v>
      </c>
      <c r="O363" t="s">
        <v>74</v>
      </c>
      <c r="S363">
        <v>361</v>
      </c>
      <c r="T363" t="s">
        <v>170</v>
      </c>
      <c r="U363" t="s">
        <v>23</v>
      </c>
      <c r="V363" t="s">
        <v>86</v>
      </c>
      <c r="W363" s="104">
        <v>0.34995370370370371</v>
      </c>
      <c r="X363">
        <v>1</v>
      </c>
      <c r="AA363">
        <v>1</v>
      </c>
      <c r="AB363">
        <v>1</v>
      </c>
      <c r="AE363" t="s">
        <v>74</v>
      </c>
      <c r="AI363">
        <v>361</v>
      </c>
      <c r="AJ363" t="s">
        <v>381</v>
      </c>
      <c r="AK363" t="s">
        <v>23</v>
      </c>
      <c r="AL363" t="s">
        <v>86</v>
      </c>
      <c r="AM363" s="104">
        <v>0.5472569444444445</v>
      </c>
      <c r="AO363">
        <v>1</v>
      </c>
      <c r="AR363">
        <v>1</v>
      </c>
      <c r="AU363" t="s">
        <v>74</v>
      </c>
      <c r="BZ363" s="98">
        <v>44172</v>
      </c>
      <c r="CA363" t="s">
        <v>109</v>
      </c>
      <c r="CB363" t="s">
        <v>1231</v>
      </c>
      <c r="CC363" t="s">
        <v>23</v>
      </c>
      <c r="CD363" t="s">
        <v>86</v>
      </c>
      <c r="CE363" s="148">
        <v>0.86490740740740746</v>
      </c>
      <c r="CH363">
        <v>1</v>
      </c>
      <c r="CI363">
        <v>1</v>
      </c>
      <c r="CM363" t="s">
        <v>74</v>
      </c>
      <c r="DF363" s="149"/>
      <c r="DK363" s="148"/>
    </row>
    <row r="364" spans="1:115">
      <c r="A364" s="108">
        <v>362</v>
      </c>
      <c r="B364" s="98">
        <v>44172</v>
      </c>
      <c r="C364" t="s">
        <v>109</v>
      </c>
      <c r="D364" t="s">
        <v>732</v>
      </c>
      <c r="E364" t="s">
        <v>23</v>
      </c>
      <c r="F364" t="s">
        <v>86</v>
      </c>
      <c r="G364" s="148">
        <v>0.8650578703703703</v>
      </c>
      <c r="J364">
        <v>1</v>
      </c>
      <c r="K364">
        <v>1</v>
      </c>
      <c r="O364" t="s">
        <v>74</v>
      </c>
      <c r="S364">
        <v>362</v>
      </c>
      <c r="T364" t="s">
        <v>747</v>
      </c>
      <c r="U364" t="s">
        <v>23</v>
      </c>
      <c r="V364" t="s">
        <v>741</v>
      </c>
      <c r="W364" s="104">
        <v>0.66236111111111107</v>
      </c>
      <c r="Y364">
        <v>1</v>
      </c>
      <c r="AB364">
        <v>1</v>
      </c>
      <c r="AE364" t="s">
        <v>116</v>
      </c>
      <c r="AI364">
        <v>362</v>
      </c>
      <c r="AJ364" t="s">
        <v>385</v>
      </c>
      <c r="AK364" t="s">
        <v>23</v>
      </c>
      <c r="AL364" t="s">
        <v>86</v>
      </c>
      <c r="AM364" s="104">
        <v>0.8006712962962963</v>
      </c>
      <c r="AP364">
        <v>1</v>
      </c>
      <c r="AQ364">
        <v>1</v>
      </c>
      <c r="AR364">
        <v>1</v>
      </c>
      <c r="AU364" t="s">
        <v>74</v>
      </c>
      <c r="BZ364" s="98">
        <v>44172</v>
      </c>
      <c r="CA364" t="s">
        <v>109</v>
      </c>
      <c r="CB364" t="s">
        <v>732</v>
      </c>
      <c r="CC364" t="s">
        <v>23</v>
      </c>
      <c r="CD364" t="s">
        <v>86</v>
      </c>
      <c r="CE364" s="148">
        <v>0.8650578703703703</v>
      </c>
      <c r="CH364">
        <v>1</v>
      </c>
      <c r="CI364">
        <v>1</v>
      </c>
      <c r="CM364" t="s">
        <v>74</v>
      </c>
      <c r="DF364" s="149"/>
      <c r="DK364" s="148"/>
    </row>
    <row r="365" spans="1:115">
      <c r="A365" s="108">
        <v>363</v>
      </c>
      <c r="B365" s="98">
        <v>44173</v>
      </c>
      <c r="C365" t="s">
        <v>875</v>
      </c>
      <c r="D365" t="s">
        <v>516</v>
      </c>
      <c r="E365" t="s">
        <v>23</v>
      </c>
      <c r="F365" t="s">
        <v>446</v>
      </c>
      <c r="G365" s="148">
        <v>0.58800925925925929</v>
      </c>
      <c r="I365">
        <v>1</v>
      </c>
      <c r="K365">
        <v>1</v>
      </c>
      <c r="O365" t="s">
        <v>116</v>
      </c>
      <c r="S365">
        <v>363</v>
      </c>
      <c r="T365" t="s">
        <v>542</v>
      </c>
      <c r="U365" t="s">
        <v>22</v>
      </c>
      <c r="V365" t="s">
        <v>87</v>
      </c>
      <c r="W365" s="104">
        <v>0.55125000000000002</v>
      </c>
      <c r="Y365">
        <v>1</v>
      </c>
      <c r="AA365">
        <v>1</v>
      </c>
      <c r="AE365" t="s">
        <v>74</v>
      </c>
      <c r="AI365">
        <v>363</v>
      </c>
      <c r="AJ365" t="s">
        <v>864</v>
      </c>
      <c r="AK365" t="s">
        <v>21</v>
      </c>
      <c r="AL365" t="s">
        <v>115</v>
      </c>
      <c r="AM365" s="104">
        <v>0.76618055555555553</v>
      </c>
      <c r="AP365">
        <v>1</v>
      </c>
      <c r="AQ365">
        <v>1</v>
      </c>
      <c r="AU365" t="s">
        <v>74</v>
      </c>
      <c r="BZ365" s="98">
        <v>44173</v>
      </c>
      <c r="CA365" t="s">
        <v>875</v>
      </c>
      <c r="CB365" t="s">
        <v>516</v>
      </c>
      <c r="CC365" t="s">
        <v>23</v>
      </c>
      <c r="CD365" t="s">
        <v>446</v>
      </c>
      <c r="CE365" s="148">
        <v>0.58800925925925929</v>
      </c>
      <c r="CG365">
        <v>1</v>
      </c>
      <c r="CI365">
        <v>1</v>
      </c>
      <c r="CM365" t="s">
        <v>116</v>
      </c>
      <c r="DF365" s="149"/>
      <c r="DK365" s="148"/>
    </row>
    <row r="366" spans="1:115">
      <c r="A366" s="108">
        <v>364</v>
      </c>
      <c r="B366" s="98">
        <v>44173</v>
      </c>
      <c r="D366" t="s">
        <v>907</v>
      </c>
      <c r="G366" s="148">
        <v>0.5881481481481482</v>
      </c>
      <c r="I366">
        <v>1</v>
      </c>
      <c r="K366">
        <v>1</v>
      </c>
      <c r="O366" t="s">
        <v>1</v>
      </c>
      <c r="S366">
        <v>364</v>
      </c>
      <c r="T366" t="s">
        <v>594</v>
      </c>
      <c r="U366" t="s">
        <v>22</v>
      </c>
      <c r="V366" t="s">
        <v>87</v>
      </c>
      <c r="W366" s="104">
        <v>0.58240740740740737</v>
      </c>
      <c r="Y366">
        <v>1</v>
      </c>
      <c r="AC366">
        <v>1</v>
      </c>
      <c r="AE366" t="s">
        <v>74</v>
      </c>
      <c r="AI366">
        <v>364</v>
      </c>
      <c r="AJ366" t="s">
        <v>789</v>
      </c>
      <c r="AK366" t="s">
        <v>23</v>
      </c>
      <c r="AL366" t="s">
        <v>446</v>
      </c>
      <c r="AM366" s="104">
        <v>0.54707175925925922</v>
      </c>
      <c r="AO366">
        <v>1</v>
      </c>
      <c r="AR366">
        <v>1</v>
      </c>
      <c r="AU366" t="s">
        <v>116</v>
      </c>
      <c r="BZ366" s="98">
        <v>44173</v>
      </c>
      <c r="CB366" t="s">
        <v>907</v>
      </c>
      <c r="CE366" s="148">
        <v>0.5881481481481482</v>
      </c>
      <c r="CG366">
        <v>1</v>
      </c>
      <c r="CI366">
        <v>1</v>
      </c>
      <c r="CM366" t="s">
        <v>1</v>
      </c>
      <c r="DF366" s="149"/>
      <c r="DK366" s="148"/>
    </row>
    <row r="367" spans="1:115">
      <c r="A367" s="108">
        <v>365</v>
      </c>
      <c r="B367" s="98">
        <v>44173</v>
      </c>
      <c r="C367" t="s">
        <v>99</v>
      </c>
      <c r="D367" t="s">
        <v>793</v>
      </c>
      <c r="E367" t="s">
        <v>82</v>
      </c>
      <c r="F367" t="s">
        <v>85</v>
      </c>
      <c r="G367" s="148">
        <v>0.74123842592592604</v>
      </c>
      <c r="I367">
        <v>1</v>
      </c>
      <c r="K367">
        <v>1</v>
      </c>
      <c r="L367">
        <v>1</v>
      </c>
      <c r="O367" t="s">
        <v>116</v>
      </c>
      <c r="S367">
        <v>365</v>
      </c>
      <c r="T367" t="s">
        <v>1261</v>
      </c>
      <c r="U367" t="s">
        <v>82</v>
      </c>
      <c r="V367" t="s">
        <v>85</v>
      </c>
      <c r="W367" s="104">
        <v>0.69615740740740739</v>
      </c>
      <c r="Y367">
        <v>1</v>
      </c>
      <c r="AA367">
        <v>1</v>
      </c>
      <c r="AB367">
        <v>1</v>
      </c>
      <c r="AE367" t="s">
        <v>116</v>
      </c>
      <c r="AI367">
        <v>365</v>
      </c>
      <c r="AJ367" t="s">
        <v>612</v>
      </c>
      <c r="AK367" t="s">
        <v>22</v>
      </c>
      <c r="AL367" t="s">
        <v>87</v>
      </c>
      <c r="AM367" s="104">
        <v>0.74520833333333336</v>
      </c>
      <c r="AO367">
        <v>1</v>
      </c>
      <c r="AQ367">
        <v>1</v>
      </c>
      <c r="AU367" t="s">
        <v>74</v>
      </c>
      <c r="BZ367" s="98">
        <v>44173</v>
      </c>
      <c r="CA367" t="s">
        <v>99</v>
      </c>
      <c r="CB367" t="s">
        <v>793</v>
      </c>
      <c r="CC367" t="s">
        <v>82</v>
      </c>
      <c r="CD367" t="s">
        <v>85</v>
      </c>
      <c r="CE367" s="148">
        <v>0.74123842592592604</v>
      </c>
      <c r="CG367">
        <v>1</v>
      </c>
      <c r="CI367">
        <v>1</v>
      </c>
      <c r="CJ367">
        <v>1</v>
      </c>
      <c r="CM367" t="s">
        <v>116</v>
      </c>
      <c r="DF367" s="149"/>
      <c r="DK367" s="148"/>
    </row>
    <row r="368" spans="1:115">
      <c r="A368" s="108">
        <v>366</v>
      </c>
      <c r="B368" s="98">
        <v>44173</v>
      </c>
      <c r="C368" t="s">
        <v>26</v>
      </c>
      <c r="D368" t="s">
        <v>1305</v>
      </c>
      <c r="E368" t="s">
        <v>21</v>
      </c>
      <c r="F368" t="s">
        <v>115</v>
      </c>
      <c r="G368" s="148">
        <v>0.74391203703703701</v>
      </c>
      <c r="I368">
        <v>1</v>
      </c>
      <c r="K368">
        <v>1</v>
      </c>
      <c r="O368" t="s">
        <v>116</v>
      </c>
      <c r="S368">
        <v>366</v>
      </c>
      <c r="T368" t="s">
        <v>584</v>
      </c>
      <c r="U368" t="s">
        <v>22</v>
      </c>
      <c r="V368" t="s">
        <v>87</v>
      </c>
      <c r="W368" s="104">
        <v>0.35270833333333335</v>
      </c>
      <c r="X368">
        <v>1</v>
      </c>
      <c r="AA368">
        <v>1</v>
      </c>
      <c r="AE368" t="s">
        <v>74</v>
      </c>
      <c r="AI368">
        <v>366</v>
      </c>
      <c r="AJ368" t="s">
        <v>314</v>
      </c>
      <c r="AK368" t="s">
        <v>23</v>
      </c>
      <c r="AL368" t="s">
        <v>86</v>
      </c>
      <c r="AM368" s="104">
        <v>0.63503472222222224</v>
      </c>
      <c r="AO368">
        <v>1</v>
      </c>
      <c r="AR368">
        <v>1</v>
      </c>
      <c r="AU368" t="s">
        <v>74</v>
      </c>
      <c r="BZ368" s="98">
        <v>44173</v>
      </c>
      <c r="CA368" t="s">
        <v>26</v>
      </c>
      <c r="CB368" t="s">
        <v>1305</v>
      </c>
      <c r="CC368" t="s">
        <v>21</v>
      </c>
      <c r="CD368" t="s">
        <v>115</v>
      </c>
      <c r="CE368" s="148">
        <v>0.74391203703703701</v>
      </c>
      <c r="CG368">
        <v>1</v>
      </c>
      <c r="CI368">
        <v>1</v>
      </c>
      <c r="CM368" t="s">
        <v>116</v>
      </c>
      <c r="DF368" s="149"/>
      <c r="DK368" s="148"/>
    </row>
    <row r="369" spans="1:115">
      <c r="A369" s="108">
        <v>367</v>
      </c>
      <c r="B369" s="98">
        <v>44173</v>
      </c>
      <c r="C369" t="s">
        <v>99</v>
      </c>
      <c r="D369" t="s">
        <v>120</v>
      </c>
      <c r="E369" t="s">
        <v>82</v>
      </c>
      <c r="F369" t="s">
        <v>85</v>
      </c>
      <c r="G369" s="148">
        <v>0.75369212962962961</v>
      </c>
      <c r="J369">
        <v>1</v>
      </c>
      <c r="K369">
        <v>1</v>
      </c>
      <c r="O369" t="s">
        <v>116</v>
      </c>
      <c r="S369">
        <v>367</v>
      </c>
      <c r="T369" t="s">
        <v>211</v>
      </c>
      <c r="U369" t="s">
        <v>23</v>
      </c>
      <c r="V369" t="s">
        <v>86</v>
      </c>
      <c r="W369" s="104">
        <v>0.67230324074074066</v>
      </c>
      <c r="Y369">
        <v>1</v>
      </c>
      <c r="AA369">
        <v>1</v>
      </c>
      <c r="AE369" t="s">
        <v>74</v>
      </c>
      <c r="AI369">
        <v>367</v>
      </c>
      <c r="AJ369" t="s">
        <v>662</v>
      </c>
      <c r="AM369" s="104">
        <v>0.50693287037037038</v>
      </c>
      <c r="AO369">
        <v>1</v>
      </c>
      <c r="AQ369">
        <v>1</v>
      </c>
      <c r="AU369" t="s">
        <v>1</v>
      </c>
      <c r="BZ369" s="98">
        <v>44173</v>
      </c>
      <c r="CA369" t="s">
        <v>99</v>
      </c>
      <c r="CB369" t="s">
        <v>120</v>
      </c>
      <c r="CC369" t="s">
        <v>82</v>
      </c>
      <c r="CD369" t="s">
        <v>85</v>
      </c>
      <c r="CE369" s="148">
        <v>0.75369212962962961</v>
      </c>
      <c r="CH369">
        <v>1</v>
      </c>
      <c r="CI369">
        <v>1</v>
      </c>
      <c r="CM369" t="s">
        <v>116</v>
      </c>
      <c r="DF369" s="149"/>
      <c r="DK369" s="148"/>
    </row>
    <row r="370" spans="1:115">
      <c r="A370" s="108">
        <v>368</v>
      </c>
      <c r="B370" s="98">
        <v>44173</v>
      </c>
      <c r="C370" t="s">
        <v>99</v>
      </c>
      <c r="D370" t="s">
        <v>1308</v>
      </c>
      <c r="E370" t="s">
        <v>82</v>
      </c>
      <c r="F370" t="s">
        <v>85</v>
      </c>
      <c r="G370" s="148">
        <v>0.75509259259259265</v>
      </c>
      <c r="J370">
        <v>1</v>
      </c>
      <c r="L370">
        <v>1</v>
      </c>
      <c r="O370" t="s">
        <v>116</v>
      </c>
      <c r="S370">
        <v>368</v>
      </c>
      <c r="T370" t="s">
        <v>318</v>
      </c>
      <c r="U370" t="s">
        <v>23</v>
      </c>
      <c r="V370" t="s">
        <v>86</v>
      </c>
      <c r="W370" s="104">
        <v>0.71603009259259265</v>
      </c>
      <c r="Y370">
        <v>1</v>
      </c>
      <c r="AA370">
        <v>1</v>
      </c>
      <c r="AE370" t="s">
        <v>74</v>
      </c>
      <c r="AI370">
        <v>368</v>
      </c>
      <c r="AJ370" t="s">
        <v>798</v>
      </c>
      <c r="AK370" t="s">
        <v>23</v>
      </c>
      <c r="AL370" t="s">
        <v>86</v>
      </c>
      <c r="AM370" s="104">
        <v>0.5143402777777778</v>
      </c>
      <c r="AO370">
        <v>1</v>
      </c>
      <c r="AQ370">
        <v>1</v>
      </c>
      <c r="AU370" t="s">
        <v>116</v>
      </c>
      <c r="BZ370" s="98">
        <v>44173</v>
      </c>
      <c r="CA370" t="s">
        <v>99</v>
      </c>
      <c r="CB370" t="s">
        <v>1308</v>
      </c>
      <c r="CC370" t="s">
        <v>82</v>
      </c>
      <c r="CD370" t="s">
        <v>85</v>
      </c>
      <c r="CE370" s="148">
        <v>0.75509259259259265</v>
      </c>
      <c r="CH370">
        <v>1</v>
      </c>
      <c r="CJ370">
        <v>1</v>
      </c>
      <c r="CM370" t="s">
        <v>116</v>
      </c>
      <c r="DF370" s="149"/>
      <c r="DK370" s="148"/>
    </row>
    <row r="371" spans="1:115">
      <c r="A371" s="108">
        <v>369</v>
      </c>
      <c r="B371" s="98">
        <v>44173</v>
      </c>
      <c r="C371" t="s">
        <v>99</v>
      </c>
      <c r="D371" t="s">
        <v>1227</v>
      </c>
      <c r="E371" t="s">
        <v>82</v>
      </c>
      <c r="F371" t="s">
        <v>85</v>
      </c>
      <c r="G371" s="148">
        <v>0.75646990740740738</v>
      </c>
      <c r="J371">
        <v>1</v>
      </c>
      <c r="K371">
        <v>1</v>
      </c>
      <c r="O371" t="s">
        <v>116</v>
      </c>
      <c r="S371">
        <v>369</v>
      </c>
      <c r="T371" t="s">
        <v>1192</v>
      </c>
      <c r="W371" s="104">
        <v>0.73221064814814818</v>
      </c>
      <c r="Y371">
        <v>1</v>
      </c>
      <c r="AA371">
        <v>1</v>
      </c>
      <c r="AE371" t="s">
        <v>1</v>
      </c>
      <c r="AI371">
        <v>369</v>
      </c>
      <c r="AJ371" t="s">
        <v>1205</v>
      </c>
      <c r="AM371" s="104">
        <v>0.57021990740740736</v>
      </c>
      <c r="AO371">
        <v>1</v>
      </c>
      <c r="AQ371">
        <v>1</v>
      </c>
      <c r="AU371" t="s">
        <v>1</v>
      </c>
      <c r="BZ371" s="98">
        <v>44173</v>
      </c>
      <c r="CA371" t="s">
        <v>99</v>
      </c>
      <c r="CB371" t="s">
        <v>1227</v>
      </c>
      <c r="CC371" t="s">
        <v>82</v>
      </c>
      <c r="CD371" t="s">
        <v>85</v>
      </c>
      <c r="CE371" s="148">
        <v>0.75646990740740738</v>
      </c>
      <c r="CH371">
        <v>1</v>
      </c>
      <c r="CI371">
        <v>1</v>
      </c>
      <c r="CM371" t="s">
        <v>116</v>
      </c>
      <c r="DF371" s="149"/>
      <c r="DK371" s="148"/>
    </row>
    <row r="372" spans="1:115">
      <c r="A372" s="108">
        <v>370</v>
      </c>
      <c r="B372" s="98">
        <v>44173</v>
      </c>
      <c r="C372" t="s">
        <v>99</v>
      </c>
      <c r="D372" t="s">
        <v>772</v>
      </c>
      <c r="E372" t="s">
        <v>82</v>
      </c>
      <c r="F372" t="s">
        <v>85</v>
      </c>
      <c r="G372" s="148">
        <v>0.75672453703703713</v>
      </c>
      <c r="J372">
        <v>1</v>
      </c>
      <c r="L372">
        <v>1</v>
      </c>
      <c r="O372" t="s">
        <v>116</v>
      </c>
      <c r="S372">
        <v>370</v>
      </c>
      <c r="T372" t="s">
        <v>140</v>
      </c>
      <c r="W372" s="104">
        <v>0.81760416666666658</v>
      </c>
      <c r="Z372">
        <v>1</v>
      </c>
      <c r="AA372">
        <v>1</v>
      </c>
      <c r="AE372" t="s">
        <v>0</v>
      </c>
      <c r="AF372">
        <v>1037166</v>
      </c>
      <c r="AI372">
        <v>370</v>
      </c>
      <c r="AJ372" t="s">
        <v>251</v>
      </c>
      <c r="AK372" t="s">
        <v>23</v>
      </c>
      <c r="AL372" t="s">
        <v>86</v>
      </c>
      <c r="AM372" s="104">
        <v>0.63164351851851852</v>
      </c>
      <c r="AO372">
        <v>1</v>
      </c>
      <c r="AR372">
        <v>1</v>
      </c>
      <c r="AU372" t="s">
        <v>74</v>
      </c>
      <c r="BZ372" s="98">
        <v>44173</v>
      </c>
      <c r="CA372" t="s">
        <v>99</v>
      </c>
      <c r="CB372" t="s">
        <v>772</v>
      </c>
      <c r="CC372" t="s">
        <v>82</v>
      </c>
      <c r="CD372" t="s">
        <v>85</v>
      </c>
      <c r="CE372" s="148">
        <v>0.75672453703703713</v>
      </c>
      <c r="CH372">
        <v>1</v>
      </c>
      <c r="CJ372">
        <v>1</v>
      </c>
      <c r="CM372" t="s">
        <v>116</v>
      </c>
      <c r="DF372" s="149"/>
      <c r="DK372" s="148"/>
    </row>
    <row r="373" spans="1:115">
      <c r="A373" s="108">
        <v>371</v>
      </c>
      <c r="B373" s="98">
        <v>44173</v>
      </c>
      <c r="C373" t="s">
        <v>109</v>
      </c>
      <c r="D373" t="s">
        <v>773</v>
      </c>
      <c r="E373" t="s">
        <v>23</v>
      </c>
      <c r="F373" t="s">
        <v>86</v>
      </c>
      <c r="G373" s="148">
        <v>0.76310185185185186</v>
      </c>
      <c r="J373">
        <v>1</v>
      </c>
      <c r="L373">
        <v>1</v>
      </c>
      <c r="M373">
        <v>1</v>
      </c>
      <c r="O373" t="s">
        <v>116</v>
      </c>
      <c r="S373">
        <v>371</v>
      </c>
      <c r="T373" t="s">
        <v>175</v>
      </c>
      <c r="U373" t="s">
        <v>23</v>
      </c>
      <c r="V373" t="s">
        <v>86</v>
      </c>
      <c r="W373" s="104">
        <v>0.51658564814814811</v>
      </c>
      <c r="Y373">
        <v>1</v>
      </c>
      <c r="AA373">
        <v>1</v>
      </c>
      <c r="AE373" t="s">
        <v>74</v>
      </c>
      <c r="AI373">
        <v>371</v>
      </c>
      <c r="AJ373" t="s">
        <v>170</v>
      </c>
      <c r="AK373" t="s">
        <v>23</v>
      </c>
      <c r="AL373" t="s">
        <v>86</v>
      </c>
      <c r="AM373" s="104">
        <v>0.34995370370370371</v>
      </c>
      <c r="AN373">
        <v>1</v>
      </c>
      <c r="AQ373">
        <v>1</v>
      </c>
      <c r="AR373">
        <v>1</v>
      </c>
      <c r="AU373" t="s">
        <v>74</v>
      </c>
      <c r="BZ373" s="98">
        <v>44173</v>
      </c>
      <c r="CA373" t="s">
        <v>109</v>
      </c>
      <c r="CB373" t="s">
        <v>773</v>
      </c>
      <c r="CC373" t="s">
        <v>23</v>
      </c>
      <c r="CD373" t="s">
        <v>86</v>
      </c>
      <c r="CE373" s="148">
        <v>0.76310185185185186</v>
      </c>
      <c r="CH373">
        <v>1</v>
      </c>
      <c r="CJ373">
        <v>1</v>
      </c>
      <c r="CK373">
        <v>1</v>
      </c>
      <c r="CM373" t="s">
        <v>116</v>
      </c>
      <c r="DF373" s="149"/>
      <c r="DK373" s="148"/>
    </row>
    <row r="374" spans="1:115">
      <c r="A374" s="108">
        <v>372</v>
      </c>
      <c r="B374" s="98">
        <v>44173</v>
      </c>
      <c r="C374" t="s">
        <v>98</v>
      </c>
      <c r="D374" t="s">
        <v>124</v>
      </c>
      <c r="E374" t="s">
        <v>82</v>
      </c>
      <c r="F374" t="s">
        <v>85</v>
      </c>
      <c r="G374" s="148">
        <v>0.81704861111111116</v>
      </c>
      <c r="J374">
        <v>1</v>
      </c>
      <c r="K374">
        <v>1</v>
      </c>
      <c r="O374" t="s">
        <v>116</v>
      </c>
      <c r="S374">
        <v>372</v>
      </c>
      <c r="T374" t="s">
        <v>708</v>
      </c>
      <c r="U374" t="s">
        <v>21</v>
      </c>
      <c r="V374" t="s">
        <v>115</v>
      </c>
      <c r="W374" s="104">
        <v>0.80748842592592596</v>
      </c>
      <c r="Z374">
        <v>1</v>
      </c>
      <c r="AA374">
        <v>1</v>
      </c>
      <c r="AB374">
        <v>1</v>
      </c>
      <c r="AE374" t="s">
        <v>74</v>
      </c>
      <c r="AI374">
        <v>372</v>
      </c>
      <c r="AJ374" t="s">
        <v>747</v>
      </c>
      <c r="AK374" t="s">
        <v>23</v>
      </c>
      <c r="AL374" t="s">
        <v>741</v>
      </c>
      <c r="AM374" s="104">
        <v>0.66236111111111107</v>
      </c>
      <c r="AO374">
        <v>1</v>
      </c>
      <c r="AR374">
        <v>1</v>
      </c>
      <c r="AU374" t="s">
        <v>116</v>
      </c>
      <c r="BZ374" s="98">
        <v>44173</v>
      </c>
      <c r="CA374" t="s">
        <v>98</v>
      </c>
      <c r="CB374" t="s">
        <v>124</v>
      </c>
      <c r="CC374" t="s">
        <v>82</v>
      </c>
      <c r="CD374" t="s">
        <v>85</v>
      </c>
      <c r="CE374" s="148">
        <v>0.81704861111111116</v>
      </c>
      <c r="CH374">
        <v>1</v>
      </c>
      <c r="CI374">
        <v>1</v>
      </c>
      <c r="CM374" t="s">
        <v>116</v>
      </c>
      <c r="DF374" s="149"/>
      <c r="DK374" s="148"/>
    </row>
    <row r="375" spans="1:115">
      <c r="A375" s="108">
        <v>373</v>
      </c>
      <c r="B375" s="98">
        <v>44173</v>
      </c>
      <c r="C375" t="s">
        <v>111</v>
      </c>
      <c r="D375" t="s">
        <v>1314</v>
      </c>
      <c r="E375" t="s">
        <v>23</v>
      </c>
      <c r="F375" t="s">
        <v>86</v>
      </c>
      <c r="G375" s="148">
        <v>0.81748842592592597</v>
      </c>
      <c r="J375">
        <v>1</v>
      </c>
      <c r="K375">
        <v>1</v>
      </c>
      <c r="L375">
        <v>1</v>
      </c>
      <c r="O375" t="s">
        <v>116</v>
      </c>
      <c r="S375">
        <v>373</v>
      </c>
      <c r="T375" t="s">
        <v>387</v>
      </c>
      <c r="U375" t="s">
        <v>23</v>
      </c>
      <c r="V375" t="s">
        <v>86</v>
      </c>
      <c r="W375" s="104">
        <v>0.81990740740740742</v>
      </c>
      <c r="Z375">
        <v>1</v>
      </c>
      <c r="AA375">
        <v>1</v>
      </c>
      <c r="AE375" t="s">
        <v>74</v>
      </c>
      <c r="AI375">
        <v>373</v>
      </c>
      <c r="AJ375" t="s">
        <v>542</v>
      </c>
      <c r="AK375" t="s">
        <v>22</v>
      </c>
      <c r="AL375" t="s">
        <v>87</v>
      </c>
      <c r="AM375" s="104">
        <v>0.55125000000000002</v>
      </c>
      <c r="AO375">
        <v>1</v>
      </c>
      <c r="AQ375">
        <v>1</v>
      </c>
      <c r="AU375" t="s">
        <v>74</v>
      </c>
      <c r="BZ375" s="98">
        <v>44173</v>
      </c>
      <c r="CA375" t="s">
        <v>111</v>
      </c>
      <c r="CB375" t="s">
        <v>1314</v>
      </c>
      <c r="CC375" t="s">
        <v>23</v>
      </c>
      <c r="CD375" t="s">
        <v>86</v>
      </c>
      <c r="CE375" s="148">
        <v>0.81748842592592597</v>
      </c>
      <c r="CH375">
        <v>1</v>
      </c>
      <c r="CI375">
        <v>1</v>
      </c>
      <c r="CJ375">
        <v>1</v>
      </c>
      <c r="CM375" t="s">
        <v>116</v>
      </c>
      <c r="DF375" s="149"/>
      <c r="DK375" s="148"/>
    </row>
    <row r="376" spans="1:115">
      <c r="A376" s="108">
        <v>374</v>
      </c>
      <c r="B376" s="98">
        <v>44173</v>
      </c>
      <c r="C376" t="s">
        <v>111</v>
      </c>
      <c r="D376" t="s">
        <v>154</v>
      </c>
      <c r="E376" t="s">
        <v>23</v>
      </c>
      <c r="F376" t="s">
        <v>86</v>
      </c>
      <c r="G376" s="148">
        <v>0.81796296296296289</v>
      </c>
      <c r="J376">
        <v>1</v>
      </c>
      <c r="K376">
        <v>1</v>
      </c>
      <c r="L376">
        <v>1</v>
      </c>
      <c r="O376" t="s">
        <v>116</v>
      </c>
      <c r="S376">
        <v>374</v>
      </c>
      <c r="T376" t="s">
        <v>162</v>
      </c>
      <c r="U376" t="s">
        <v>23</v>
      </c>
      <c r="V376" t="s">
        <v>86</v>
      </c>
      <c r="W376" s="104">
        <v>0.34517361111111117</v>
      </c>
      <c r="X376">
        <v>1</v>
      </c>
      <c r="AB376">
        <v>1</v>
      </c>
      <c r="AE376" t="s">
        <v>74</v>
      </c>
      <c r="AI376">
        <v>374</v>
      </c>
      <c r="AJ376" t="s">
        <v>594</v>
      </c>
      <c r="AK376" t="s">
        <v>22</v>
      </c>
      <c r="AL376" t="s">
        <v>87</v>
      </c>
      <c r="AM376" s="104">
        <v>0.58240740740740737</v>
      </c>
      <c r="AO376">
        <v>1</v>
      </c>
      <c r="AS376">
        <v>1</v>
      </c>
      <c r="AU376" t="s">
        <v>74</v>
      </c>
      <c r="BZ376" s="98">
        <v>44173</v>
      </c>
      <c r="CA376" t="s">
        <v>111</v>
      </c>
      <c r="CB376" t="s">
        <v>154</v>
      </c>
      <c r="CC376" t="s">
        <v>23</v>
      </c>
      <c r="CD376" t="s">
        <v>86</v>
      </c>
      <c r="CE376" s="148">
        <v>0.81796296296296289</v>
      </c>
      <c r="CH376">
        <v>1</v>
      </c>
      <c r="CI376">
        <v>1</v>
      </c>
      <c r="CJ376">
        <v>1</v>
      </c>
      <c r="CM376" t="s">
        <v>116</v>
      </c>
      <c r="DF376" s="149"/>
      <c r="DK376" s="148"/>
    </row>
    <row r="377" spans="1:115">
      <c r="A377" s="108">
        <v>375</v>
      </c>
      <c r="B377" s="98">
        <v>44173</v>
      </c>
      <c r="C377" t="s">
        <v>111</v>
      </c>
      <c r="D377" t="s">
        <v>341</v>
      </c>
      <c r="E377" t="s">
        <v>23</v>
      </c>
      <c r="F377" t="s">
        <v>86</v>
      </c>
      <c r="G377" s="148">
        <v>0.82109953703703698</v>
      </c>
      <c r="J377">
        <v>1</v>
      </c>
      <c r="K377">
        <v>1</v>
      </c>
      <c r="L377">
        <v>1</v>
      </c>
      <c r="O377" t="s">
        <v>74</v>
      </c>
      <c r="S377">
        <v>375</v>
      </c>
      <c r="T377" t="s">
        <v>796</v>
      </c>
      <c r="U377" t="s">
        <v>23</v>
      </c>
      <c r="V377" t="s">
        <v>745</v>
      </c>
      <c r="W377" s="104">
        <v>0.75784722222222223</v>
      </c>
      <c r="Z377">
        <v>1</v>
      </c>
      <c r="AA377">
        <v>1</v>
      </c>
      <c r="AE377" t="s">
        <v>116</v>
      </c>
      <c r="AI377">
        <v>375</v>
      </c>
      <c r="AJ377" t="s">
        <v>1261</v>
      </c>
      <c r="AK377" t="s">
        <v>82</v>
      </c>
      <c r="AL377" t="s">
        <v>85</v>
      </c>
      <c r="AM377" s="104">
        <v>0.69615740740740739</v>
      </c>
      <c r="AO377">
        <v>1</v>
      </c>
      <c r="AQ377">
        <v>1</v>
      </c>
      <c r="AR377">
        <v>1</v>
      </c>
      <c r="AU377" t="s">
        <v>116</v>
      </c>
      <c r="BZ377" s="98">
        <v>44173</v>
      </c>
      <c r="CA377" t="s">
        <v>111</v>
      </c>
      <c r="CB377" t="s">
        <v>341</v>
      </c>
      <c r="CC377" t="s">
        <v>23</v>
      </c>
      <c r="CD377" t="s">
        <v>86</v>
      </c>
      <c r="CE377" s="148">
        <v>0.82109953703703698</v>
      </c>
      <c r="CH377">
        <v>1</v>
      </c>
      <c r="CI377">
        <v>1</v>
      </c>
      <c r="CJ377">
        <v>1</v>
      </c>
      <c r="CM377" t="s">
        <v>74</v>
      </c>
      <c r="DF377" s="149"/>
      <c r="DK377" s="148"/>
    </row>
    <row r="378" spans="1:115">
      <c r="A378" s="108">
        <v>376</v>
      </c>
      <c r="B378" s="98">
        <v>44173</v>
      </c>
      <c r="C378" t="s">
        <v>744</v>
      </c>
      <c r="D378" t="s">
        <v>916</v>
      </c>
      <c r="E378" t="s">
        <v>23</v>
      </c>
      <c r="F378" t="s">
        <v>745</v>
      </c>
      <c r="G378" s="148">
        <v>0.86246527777777782</v>
      </c>
      <c r="J378">
        <v>1</v>
      </c>
      <c r="K378">
        <v>1</v>
      </c>
      <c r="O378" t="s">
        <v>74</v>
      </c>
      <c r="S378">
        <v>376</v>
      </c>
      <c r="T378" t="s">
        <v>1125</v>
      </c>
      <c r="W378" s="104">
        <v>0.43009259259259264</v>
      </c>
      <c r="X378">
        <v>1</v>
      </c>
      <c r="AB378">
        <v>1</v>
      </c>
      <c r="AE378" t="s">
        <v>1</v>
      </c>
      <c r="AI378">
        <v>376</v>
      </c>
      <c r="AJ378" t="s">
        <v>584</v>
      </c>
      <c r="AK378" t="s">
        <v>22</v>
      </c>
      <c r="AL378" t="s">
        <v>87</v>
      </c>
      <c r="AM378" s="104">
        <v>0.35270833333333335</v>
      </c>
      <c r="AN378">
        <v>1</v>
      </c>
      <c r="AQ378">
        <v>1</v>
      </c>
      <c r="AU378" t="s">
        <v>74</v>
      </c>
      <c r="BZ378" s="98">
        <v>44173</v>
      </c>
      <c r="CA378" t="s">
        <v>744</v>
      </c>
      <c r="CB378" t="s">
        <v>916</v>
      </c>
      <c r="CC378" t="s">
        <v>23</v>
      </c>
      <c r="CD378" t="s">
        <v>745</v>
      </c>
      <c r="CE378" s="148">
        <v>0.86246527777777782</v>
      </c>
      <c r="CH378">
        <v>1</v>
      </c>
      <c r="CI378">
        <v>1</v>
      </c>
      <c r="CM378" t="s">
        <v>74</v>
      </c>
      <c r="DF378" s="149"/>
      <c r="DK378" s="148"/>
    </row>
    <row r="379" spans="1:115">
      <c r="A379" s="108">
        <v>377</v>
      </c>
      <c r="B379" s="98">
        <v>44173</v>
      </c>
      <c r="C379" t="s">
        <v>876</v>
      </c>
      <c r="D379" t="s">
        <v>755</v>
      </c>
      <c r="E379" t="s">
        <v>23</v>
      </c>
      <c r="F379" t="s">
        <v>745</v>
      </c>
      <c r="G379" s="148">
        <v>0.86395833333333327</v>
      </c>
      <c r="J379">
        <v>1</v>
      </c>
      <c r="L379">
        <v>1</v>
      </c>
      <c r="O379" t="s">
        <v>74</v>
      </c>
      <c r="S379">
        <v>377</v>
      </c>
      <c r="T379" t="s">
        <v>673</v>
      </c>
      <c r="U379" t="s">
        <v>21</v>
      </c>
      <c r="V379" t="s">
        <v>115</v>
      </c>
      <c r="W379" s="104">
        <v>0.72752314814814811</v>
      </c>
      <c r="Y379">
        <v>1</v>
      </c>
      <c r="AA379">
        <v>1</v>
      </c>
      <c r="AE379" t="s">
        <v>74</v>
      </c>
      <c r="AI379">
        <v>377</v>
      </c>
      <c r="AJ379" t="s">
        <v>211</v>
      </c>
      <c r="AK379" t="s">
        <v>23</v>
      </c>
      <c r="AL379" t="s">
        <v>86</v>
      </c>
      <c r="AM379" s="104">
        <v>0.67230324074074066</v>
      </c>
      <c r="AO379">
        <v>1</v>
      </c>
      <c r="AQ379">
        <v>1</v>
      </c>
      <c r="AU379" t="s">
        <v>74</v>
      </c>
      <c r="BZ379" s="98">
        <v>44173</v>
      </c>
      <c r="CA379" t="s">
        <v>876</v>
      </c>
      <c r="CB379" t="s">
        <v>755</v>
      </c>
      <c r="CC379" t="s">
        <v>23</v>
      </c>
      <c r="CD379" t="s">
        <v>745</v>
      </c>
      <c r="CE379" s="148">
        <v>0.86395833333333327</v>
      </c>
      <c r="CH379">
        <v>1</v>
      </c>
      <c r="CJ379">
        <v>1</v>
      </c>
      <c r="CM379" t="s">
        <v>74</v>
      </c>
      <c r="DF379" s="149"/>
      <c r="DK379" s="148"/>
    </row>
    <row r="380" spans="1:115">
      <c r="A380" s="108">
        <v>378</v>
      </c>
      <c r="B380" s="98">
        <v>44173</v>
      </c>
      <c r="C380" t="s">
        <v>876</v>
      </c>
      <c r="D380" t="s">
        <v>754</v>
      </c>
      <c r="E380" t="s">
        <v>23</v>
      </c>
      <c r="F380" t="s">
        <v>745</v>
      </c>
      <c r="G380" s="148">
        <v>0.86409722222222218</v>
      </c>
      <c r="J380">
        <v>1</v>
      </c>
      <c r="L380">
        <v>1</v>
      </c>
      <c r="O380" t="s">
        <v>74</v>
      </c>
      <c r="S380">
        <v>378</v>
      </c>
      <c r="T380" t="s">
        <v>531</v>
      </c>
      <c r="U380" t="s">
        <v>22</v>
      </c>
      <c r="V380" t="s">
        <v>87</v>
      </c>
      <c r="W380" s="104">
        <v>0.73392361111111104</v>
      </c>
      <c r="Y380">
        <v>1</v>
      </c>
      <c r="AC380">
        <v>1</v>
      </c>
      <c r="AE380" t="s">
        <v>74</v>
      </c>
      <c r="AI380">
        <v>378</v>
      </c>
      <c r="AJ380" t="s">
        <v>318</v>
      </c>
      <c r="AK380" t="s">
        <v>23</v>
      </c>
      <c r="AL380" t="s">
        <v>86</v>
      </c>
      <c r="AM380" s="104">
        <v>0.71603009259259265</v>
      </c>
      <c r="AO380">
        <v>1</v>
      </c>
      <c r="AQ380">
        <v>1</v>
      </c>
      <c r="AU380" t="s">
        <v>74</v>
      </c>
      <c r="BZ380" s="98">
        <v>44173</v>
      </c>
      <c r="CA380" t="s">
        <v>876</v>
      </c>
      <c r="CB380" t="s">
        <v>754</v>
      </c>
      <c r="CC380" t="s">
        <v>23</v>
      </c>
      <c r="CD380" t="s">
        <v>745</v>
      </c>
      <c r="CE380" s="148">
        <v>0.86409722222222218</v>
      </c>
      <c r="CH380">
        <v>1</v>
      </c>
      <c r="CJ380">
        <v>1</v>
      </c>
      <c r="CM380" t="s">
        <v>74</v>
      </c>
      <c r="DF380" s="149"/>
      <c r="DK380" s="148"/>
    </row>
    <row r="381" spans="1:115">
      <c r="A381" s="108">
        <v>379</v>
      </c>
      <c r="B381" s="98">
        <v>44174</v>
      </c>
      <c r="C381" t="s">
        <v>103</v>
      </c>
      <c r="D381" t="s">
        <v>428</v>
      </c>
      <c r="E381" t="s">
        <v>23</v>
      </c>
      <c r="F381" t="s">
        <v>86</v>
      </c>
      <c r="G381" s="148">
        <v>0.37288194444444445</v>
      </c>
      <c r="H381">
        <v>1</v>
      </c>
      <c r="K381">
        <v>1</v>
      </c>
      <c r="O381" t="s">
        <v>116</v>
      </c>
      <c r="S381">
        <v>379</v>
      </c>
      <c r="T381" t="s">
        <v>197</v>
      </c>
      <c r="U381" t="s">
        <v>82</v>
      </c>
      <c r="V381" t="s">
        <v>85</v>
      </c>
      <c r="W381" s="104">
        <v>0.86837962962962967</v>
      </c>
      <c r="Z381">
        <v>1</v>
      </c>
      <c r="AA381">
        <v>1</v>
      </c>
      <c r="AB381">
        <v>1</v>
      </c>
      <c r="AE381" t="s">
        <v>74</v>
      </c>
      <c r="AI381">
        <v>379</v>
      </c>
      <c r="AJ381" t="s">
        <v>1192</v>
      </c>
      <c r="AM381" s="104">
        <v>0.73221064814814818</v>
      </c>
      <c r="AO381">
        <v>1</v>
      </c>
      <c r="AQ381">
        <v>1</v>
      </c>
      <c r="AU381" t="s">
        <v>1</v>
      </c>
      <c r="BZ381" s="98">
        <v>44174</v>
      </c>
      <c r="CA381" t="s">
        <v>103</v>
      </c>
      <c r="CB381" t="s">
        <v>428</v>
      </c>
      <c r="CC381" t="s">
        <v>23</v>
      </c>
      <c r="CD381" t="s">
        <v>86</v>
      </c>
      <c r="CE381" s="148">
        <v>0.37288194444444445</v>
      </c>
      <c r="CF381">
        <v>1</v>
      </c>
      <c r="CI381">
        <v>1</v>
      </c>
      <c r="CM381" t="s">
        <v>116</v>
      </c>
      <c r="DF381" s="149"/>
      <c r="DK381" s="148"/>
    </row>
    <row r="382" spans="1:115">
      <c r="A382" s="108">
        <v>380</v>
      </c>
      <c r="B382" s="98">
        <v>44174</v>
      </c>
      <c r="C382" t="s">
        <v>103</v>
      </c>
      <c r="D382" t="s">
        <v>322</v>
      </c>
      <c r="E382" t="s">
        <v>23</v>
      </c>
      <c r="F382" t="s">
        <v>86</v>
      </c>
      <c r="G382" s="148">
        <v>0.37310185185185185</v>
      </c>
      <c r="H382">
        <v>1</v>
      </c>
      <c r="K382">
        <v>1</v>
      </c>
      <c r="O382" t="s">
        <v>116</v>
      </c>
      <c r="S382">
        <v>380</v>
      </c>
      <c r="T382" t="s">
        <v>486</v>
      </c>
      <c r="U382" t="s">
        <v>21</v>
      </c>
      <c r="V382" t="s">
        <v>115</v>
      </c>
      <c r="W382" s="104">
        <v>0.50381944444444449</v>
      </c>
      <c r="Y382">
        <v>1</v>
      </c>
      <c r="AA382">
        <v>1</v>
      </c>
      <c r="AE382" t="s">
        <v>74</v>
      </c>
      <c r="AI382">
        <v>380</v>
      </c>
      <c r="AJ382" t="s">
        <v>175</v>
      </c>
      <c r="AK382" t="s">
        <v>23</v>
      </c>
      <c r="AL382" t="s">
        <v>86</v>
      </c>
      <c r="AM382" s="104">
        <v>0.51658564814814811</v>
      </c>
      <c r="AO382">
        <v>1</v>
      </c>
      <c r="AQ382">
        <v>1</v>
      </c>
      <c r="AU382" t="s">
        <v>74</v>
      </c>
      <c r="BZ382" s="98">
        <v>44174</v>
      </c>
      <c r="CA382" t="s">
        <v>103</v>
      </c>
      <c r="CB382" t="s">
        <v>322</v>
      </c>
      <c r="CC382" t="s">
        <v>23</v>
      </c>
      <c r="CD382" t="s">
        <v>86</v>
      </c>
      <c r="CE382" s="148">
        <v>0.37310185185185185</v>
      </c>
      <c r="CF382">
        <v>1</v>
      </c>
      <c r="CI382">
        <v>1</v>
      </c>
      <c r="CM382" t="s">
        <v>116</v>
      </c>
      <c r="DF382" s="149"/>
      <c r="DK382" s="148"/>
    </row>
    <row r="383" spans="1:115">
      <c r="A383" s="108">
        <v>381</v>
      </c>
      <c r="B383" s="98">
        <v>44174</v>
      </c>
      <c r="C383" t="s">
        <v>103</v>
      </c>
      <c r="D383" t="s">
        <v>222</v>
      </c>
      <c r="E383" t="s">
        <v>23</v>
      </c>
      <c r="F383" t="s">
        <v>86</v>
      </c>
      <c r="G383" s="148">
        <v>0.37356481481481479</v>
      </c>
      <c r="H383">
        <v>1</v>
      </c>
      <c r="K383">
        <v>1</v>
      </c>
      <c r="O383" t="s">
        <v>116</v>
      </c>
      <c r="S383">
        <v>381</v>
      </c>
      <c r="T383" t="s">
        <v>843</v>
      </c>
      <c r="U383" t="s">
        <v>23</v>
      </c>
      <c r="V383" t="s">
        <v>86</v>
      </c>
      <c r="W383" s="104">
        <v>0.37833333333333335</v>
      </c>
      <c r="X383">
        <v>1</v>
      </c>
      <c r="AA383">
        <v>1</v>
      </c>
      <c r="AE383" t="s">
        <v>74</v>
      </c>
      <c r="AI383">
        <v>381</v>
      </c>
      <c r="AJ383" t="s">
        <v>708</v>
      </c>
      <c r="AK383" t="s">
        <v>21</v>
      </c>
      <c r="AL383" t="s">
        <v>115</v>
      </c>
      <c r="AM383" s="104">
        <v>0.80748842592592596</v>
      </c>
      <c r="AP383">
        <v>1</v>
      </c>
      <c r="AQ383">
        <v>1</v>
      </c>
      <c r="AR383">
        <v>1</v>
      </c>
      <c r="AU383" t="s">
        <v>74</v>
      </c>
      <c r="BZ383" s="98">
        <v>44174</v>
      </c>
      <c r="CA383" t="s">
        <v>103</v>
      </c>
      <c r="CB383" t="s">
        <v>222</v>
      </c>
      <c r="CC383" t="s">
        <v>23</v>
      </c>
      <c r="CD383" t="s">
        <v>86</v>
      </c>
      <c r="CE383" s="148">
        <v>0.37356481481481479</v>
      </c>
      <c r="CF383">
        <v>1</v>
      </c>
      <c r="CI383">
        <v>1</v>
      </c>
      <c r="CM383" t="s">
        <v>116</v>
      </c>
      <c r="DF383" s="149"/>
      <c r="DK383" s="148"/>
    </row>
    <row r="384" spans="1:115">
      <c r="A384" s="108">
        <v>382</v>
      </c>
      <c r="B384" s="98">
        <v>44174</v>
      </c>
      <c r="C384" t="s">
        <v>103</v>
      </c>
      <c r="D384" t="s">
        <v>208</v>
      </c>
      <c r="E384" t="s">
        <v>23</v>
      </c>
      <c r="F384" t="s">
        <v>86</v>
      </c>
      <c r="G384" s="148">
        <v>0.3743055555555555</v>
      </c>
      <c r="H384">
        <v>1</v>
      </c>
      <c r="K384">
        <v>1</v>
      </c>
      <c r="O384" t="s">
        <v>116</v>
      </c>
      <c r="S384">
        <v>382</v>
      </c>
      <c r="T384" t="s">
        <v>324</v>
      </c>
      <c r="U384" t="s">
        <v>23</v>
      </c>
      <c r="V384" t="s">
        <v>86</v>
      </c>
      <c r="W384" s="104">
        <v>0.5189583333333333</v>
      </c>
      <c r="Y384">
        <v>1</v>
      </c>
      <c r="AA384">
        <v>1</v>
      </c>
      <c r="AE384" t="s">
        <v>74</v>
      </c>
      <c r="AI384">
        <v>382</v>
      </c>
      <c r="AJ384" t="s">
        <v>387</v>
      </c>
      <c r="AK384" t="s">
        <v>23</v>
      </c>
      <c r="AL384" t="s">
        <v>86</v>
      </c>
      <c r="AM384" s="104">
        <v>0.81990740740740742</v>
      </c>
      <c r="AP384">
        <v>1</v>
      </c>
      <c r="AQ384">
        <v>1</v>
      </c>
      <c r="AU384" t="s">
        <v>74</v>
      </c>
      <c r="BZ384" s="98">
        <v>44174</v>
      </c>
      <c r="CA384" t="s">
        <v>103</v>
      </c>
      <c r="CB384" t="s">
        <v>208</v>
      </c>
      <c r="CC384" t="s">
        <v>23</v>
      </c>
      <c r="CD384" t="s">
        <v>86</v>
      </c>
      <c r="CE384" s="148">
        <v>0.3743055555555555</v>
      </c>
      <c r="CF384">
        <v>1</v>
      </c>
      <c r="CI384">
        <v>1</v>
      </c>
      <c r="CM384" t="s">
        <v>116</v>
      </c>
      <c r="DF384" s="149"/>
      <c r="DK384" s="148"/>
    </row>
    <row r="385" spans="1:115">
      <c r="A385" s="108">
        <v>383</v>
      </c>
      <c r="B385" s="98">
        <v>44174</v>
      </c>
      <c r="C385" t="s">
        <v>103</v>
      </c>
      <c r="D385" t="s">
        <v>349</v>
      </c>
      <c r="E385" t="s">
        <v>23</v>
      </c>
      <c r="F385" t="s">
        <v>86</v>
      </c>
      <c r="G385" s="148">
        <v>0.37461805555555555</v>
      </c>
      <c r="H385">
        <v>1</v>
      </c>
      <c r="K385">
        <v>1</v>
      </c>
      <c r="O385" t="s">
        <v>116</v>
      </c>
      <c r="S385">
        <v>383</v>
      </c>
      <c r="T385" t="s">
        <v>420</v>
      </c>
      <c r="U385" t="s">
        <v>23</v>
      </c>
      <c r="V385" t="s">
        <v>86</v>
      </c>
      <c r="W385" s="104">
        <v>0.43105324074074075</v>
      </c>
      <c r="X385">
        <v>1</v>
      </c>
      <c r="AA385">
        <v>1</v>
      </c>
      <c r="AE385" t="s">
        <v>116</v>
      </c>
      <c r="AI385">
        <v>383</v>
      </c>
      <c r="AJ385" t="s">
        <v>162</v>
      </c>
      <c r="AK385" t="s">
        <v>23</v>
      </c>
      <c r="AL385" t="s">
        <v>86</v>
      </c>
      <c r="AM385" s="104">
        <v>0.34517361111111117</v>
      </c>
      <c r="AN385">
        <v>1</v>
      </c>
      <c r="AR385">
        <v>1</v>
      </c>
      <c r="AU385" t="s">
        <v>74</v>
      </c>
      <c r="BZ385" s="98">
        <v>44174</v>
      </c>
      <c r="CA385" t="s">
        <v>103</v>
      </c>
      <c r="CB385" t="s">
        <v>349</v>
      </c>
      <c r="CC385" t="s">
        <v>23</v>
      </c>
      <c r="CD385" t="s">
        <v>86</v>
      </c>
      <c r="CE385" s="148">
        <v>0.37461805555555555</v>
      </c>
      <c r="CF385">
        <v>1</v>
      </c>
      <c r="CI385">
        <v>1</v>
      </c>
      <c r="CM385" t="s">
        <v>116</v>
      </c>
      <c r="DF385" s="149"/>
      <c r="DK385" s="148"/>
    </row>
    <row r="386" spans="1:115">
      <c r="A386" s="108">
        <v>384</v>
      </c>
      <c r="B386" s="98">
        <v>44174</v>
      </c>
      <c r="C386" t="s">
        <v>103</v>
      </c>
      <c r="D386" t="s">
        <v>337</v>
      </c>
      <c r="E386" t="s">
        <v>23</v>
      </c>
      <c r="F386" t="s">
        <v>86</v>
      </c>
      <c r="G386" s="148">
        <v>0.37494212962962964</v>
      </c>
      <c r="H386">
        <v>1</v>
      </c>
      <c r="K386">
        <v>1</v>
      </c>
      <c r="O386" t="s">
        <v>116</v>
      </c>
      <c r="S386">
        <v>384</v>
      </c>
      <c r="T386" t="s">
        <v>431</v>
      </c>
      <c r="U386" t="s">
        <v>23</v>
      </c>
      <c r="V386" t="s">
        <v>86</v>
      </c>
      <c r="W386" s="104">
        <v>0.43270833333333331</v>
      </c>
      <c r="X386">
        <v>1</v>
      </c>
      <c r="AA386">
        <v>1</v>
      </c>
      <c r="AE386" t="s">
        <v>74</v>
      </c>
      <c r="AI386">
        <v>384</v>
      </c>
      <c r="AJ386" t="s">
        <v>796</v>
      </c>
      <c r="AK386" t="s">
        <v>23</v>
      </c>
      <c r="AL386" t="s">
        <v>745</v>
      </c>
      <c r="AM386" s="104">
        <v>0.75784722222222223</v>
      </c>
      <c r="AP386">
        <v>1</v>
      </c>
      <c r="AQ386">
        <v>1</v>
      </c>
      <c r="AU386" t="s">
        <v>116</v>
      </c>
      <c r="BZ386" s="98">
        <v>44174</v>
      </c>
      <c r="CA386" t="s">
        <v>103</v>
      </c>
      <c r="CB386" t="s">
        <v>337</v>
      </c>
      <c r="CC386" t="s">
        <v>23</v>
      </c>
      <c r="CD386" t="s">
        <v>86</v>
      </c>
      <c r="CE386" s="148">
        <v>0.37494212962962964</v>
      </c>
      <c r="CF386">
        <v>1</v>
      </c>
      <c r="CI386">
        <v>1</v>
      </c>
      <c r="CM386" t="s">
        <v>116</v>
      </c>
      <c r="DF386" s="149"/>
      <c r="DK386" s="148"/>
    </row>
    <row r="387" spans="1:115">
      <c r="A387" s="108">
        <v>385</v>
      </c>
      <c r="B387" s="98">
        <v>44174</v>
      </c>
      <c r="C387" t="s">
        <v>740</v>
      </c>
      <c r="D387" t="s">
        <v>827</v>
      </c>
      <c r="E387" t="s">
        <v>23</v>
      </c>
      <c r="F387" t="s">
        <v>741</v>
      </c>
      <c r="G387" s="148">
        <v>0.56515046296296301</v>
      </c>
      <c r="I387">
        <v>1</v>
      </c>
      <c r="L387">
        <v>1</v>
      </c>
      <c r="O387" t="s">
        <v>116</v>
      </c>
      <c r="S387">
        <v>385</v>
      </c>
      <c r="T387" t="s">
        <v>705</v>
      </c>
      <c r="U387" t="s">
        <v>82</v>
      </c>
      <c r="V387" t="s">
        <v>85</v>
      </c>
      <c r="W387" s="104">
        <v>0.8302546296296297</v>
      </c>
      <c r="Z387">
        <v>1</v>
      </c>
      <c r="AA387">
        <v>1</v>
      </c>
      <c r="AD387" t="s">
        <v>706</v>
      </c>
      <c r="AE387" t="s">
        <v>74</v>
      </c>
      <c r="AI387">
        <v>385</v>
      </c>
      <c r="AJ387" t="s">
        <v>1125</v>
      </c>
      <c r="AM387" s="104">
        <v>0.43009259259259264</v>
      </c>
      <c r="AN387">
        <v>1</v>
      </c>
      <c r="AR387">
        <v>1</v>
      </c>
      <c r="AU387" t="s">
        <v>1</v>
      </c>
      <c r="BZ387" s="98">
        <v>44174</v>
      </c>
      <c r="CA387" t="s">
        <v>740</v>
      </c>
      <c r="CB387" t="s">
        <v>827</v>
      </c>
      <c r="CC387" t="s">
        <v>23</v>
      </c>
      <c r="CD387" t="s">
        <v>741</v>
      </c>
      <c r="CE387" s="148">
        <v>0.56515046296296301</v>
      </c>
      <c r="CG387">
        <v>1</v>
      </c>
      <c r="CJ387">
        <v>1</v>
      </c>
      <c r="CM387" t="s">
        <v>116</v>
      </c>
      <c r="DF387" s="149"/>
      <c r="DK387" s="148"/>
    </row>
    <row r="388" spans="1:115">
      <c r="A388" s="108">
        <v>386</v>
      </c>
      <c r="B388" s="98">
        <v>44174</v>
      </c>
      <c r="C388" t="s">
        <v>875</v>
      </c>
      <c r="D388" t="s">
        <v>521</v>
      </c>
      <c r="E388" t="s">
        <v>23</v>
      </c>
      <c r="F388" t="s">
        <v>446</v>
      </c>
      <c r="G388" s="148">
        <v>0.65317129629629633</v>
      </c>
      <c r="I388">
        <v>1</v>
      </c>
      <c r="K388">
        <v>1</v>
      </c>
      <c r="O388" t="s">
        <v>116</v>
      </c>
      <c r="S388">
        <v>386</v>
      </c>
      <c r="T388" t="s">
        <v>1150</v>
      </c>
      <c r="U388" t="s">
        <v>23</v>
      </c>
      <c r="V388" t="s">
        <v>86</v>
      </c>
      <c r="W388" s="104">
        <v>0.80778935185185186</v>
      </c>
      <c r="Z388">
        <v>1</v>
      </c>
      <c r="AA388">
        <v>1</v>
      </c>
      <c r="AE388" t="s">
        <v>74</v>
      </c>
      <c r="AI388">
        <v>386</v>
      </c>
      <c r="AJ388" t="s">
        <v>673</v>
      </c>
      <c r="AK388" t="s">
        <v>21</v>
      </c>
      <c r="AL388" t="s">
        <v>115</v>
      </c>
      <c r="AM388" s="104">
        <v>0.72752314814814811</v>
      </c>
      <c r="AO388">
        <v>1</v>
      </c>
      <c r="AQ388">
        <v>1</v>
      </c>
      <c r="AU388" t="s">
        <v>74</v>
      </c>
      <c r="BZ388" s="98">
        <v>44174</v>
      </c>
      <c r="CA388" t="s">
        <v>875</v>
      </c>
      <c r="CB388" t="s">
        <v>521</v>
      </c>
      <c r="CC388" t="s">
        <v>23</v>
      </c>
      <c r="CD388" t="s">
        <v>446</v>
      </c>
      <c r="CE388" s="148">
        <v>0.65317129629629633</v>
      </c>
      <c r="CG388">
        <v>1</v>
      </c>
      <c r="CI388">
        <v>1</v>
      </c>
      <c r="CM388" t="s">
        <v>116</v>
      </c>
      <c r="DF388" s="149"/>
      <c r="DK388" s="148"/>
    </row>
    <row r="389" spans="1:115">
      <c r="A389" s="108">
        <v>387</v>
      </c>
      <c r="B389" s="98">
        <v>44174</v>
      </c>
      <c r="C389" t="s">
        <v>113</v>
      </c>
      <c r="D389" t="s">
        <v>469</v>
      </c>
      <c r="E389" t="s">
        <v>22</v>
      </c>
      <c r="F389" t="s">
        <v>87</v>
      </c>
      <c r="G389" s="148">
        <v>0.65359953703703699</v>
      </c>
      <c r="I389">
        <v>1</v>
      </c>
      <c r="K389">
        <v>1</v>
      </c>
      <c r="O389" t="s">
        <v>116</v>
      </c>
      <c r="S389">
        <v>387</v>
      </c>
      <c r="T389" t="s">
        <v>746</v>
      </c>
      <c r="U389" t="s">
        <v>23</v>
      </c>
      <c r="V389" t="s">
        <v>745</v>
      </c>
      <c r="W389" s="104">
        <v>0.65752314814814816</v>
      </c>
      <c r="Y389">
        <v>1</v>
      </c>
      <c r="AA389">
        <v>1</v>
      </c>
      <c r="AB389">
        <v>1</v>
      </c>
      <c r="AE389" t="s">
        <v>116</v>
      </c>
      <c r="AI389">
        <v>387</v>
      </c>
      <c r="AJ389" t="s">
        <v>531</v>
      </c>
      <c r="AK389" t="s">
        <v>22</v>
      </c>
      <c r="AL389" t="s">
        <v>87</v>
      </c>
      <c r="AM389" s="104">
        <v>0.73392361111111104</v>
      </c>
      <c r="AO389">
        <v>1</v>
      </c>
      <c r="AS389">
        <v>1</v>
      </c>
      <c r="AU389" t="s">
        <v>74</v>
      </c>
      <c r="BZ389" s="98">
        <v>44174</v>
      </c>
      <c r="CA389" t="s">
        <v>113</v>
      </c>
      <c r="CB389" t="s">
        <v>469</v>
      </c>
      <c r="CC389" t="s">
        <v>22</v>
      </c>
      <c r="CD389" t="s">
        <v>87</v>
      </c>
      <c r="CE389" s="148">
        <v>0.65359953703703699</v>
      </c>
      <c r="CG389">
        <v>1</v>
      </c>
      <c r="CI389">
        <v>1</v>
      </c>
      <c r="CM389" t="s">
        <v>116</v>
      </c>
      <c r="DF389" s="149"/>
      <c r="DK389" s="148"/>
    </row>
    <row r="390" spans="1:115">
      <c r="A390" s="108">
        <v>388</v>
      </c>
      <c r="B390" s="98">
        <v>44174</v>
      </c>
      <c r="C390" t="s">
        <v>875</v>
      </c>
      <c r="D390" t="s">
        <v>507</v>
      </c>
      <c r="E390" t="s">
        <v>23</v>
      </c>
      <c r="F390" t="s">
        <v>446</v>
      </c>
      <c r="G390" s="148">
        <v>0.65396990740740735</v>
      </c>
      <c r="I390">
        <v>1</v>
      </c>
      <c r="K390">
        <v>1</v>
      </c>
      <c r="O390" t="s">
        <v>116</v>
      </c>
      <c r="S390">
        <v>388</v>
      </c>
      <c r="T390" t="s">
        <v>1148</v>
      </c>
      <c r="U390" t="s">
        <v>23</v>
      </c>
      <c r="V390" t="s">
        <v>86</v>
      </c>
      <c r="W390" s="104">
        <v>0.80729166666666663</v>
      </c>
      <c r="Z390">
        <v>1</v>
      </c>
      <c r="AA390">
        <v>1</v>
      </c>
      <c r="AE390" t="s">
        <v>74</v>
      </c>
      <c r="AI390">
        <v>388</v>
      </c>
      <c r="AJ390" t="s">
        <v>197</v>
      </c>
      <c r="AK390" t="s">
        <v>82</v>
      </c>
      <c r="AL390" t="s">
        <v>85</v>
      </c>
      <c r="AM390" s="104">
        <v>0.86837962962962967</v>
      </c>
      <c r="AP390">
        <v>1</v>
      </c>
      <c r="AQ390">
        <v>1</v>
      </c>
      <c r="AR390">
        <v>1</v>
      </c>
      <c r="AU390" t="s">
        <v>74</v>
      </c>
      <c r="BZ390" s="98">
        <v>44174</v>
      </c>
      <c r="CA390" t="s">
        <v>875</v>
      </c>
      <c r="CB390" t="s">
        <v>507</v>
      </c>
      <c r="CC390" t="s">
        <v>23</v>
      </c>
      <c r="CD390" t="s">
        <v>446</v>
      </c>
      <c r="CE390" s="148">
        <v>0.65396990740740735</v>
      </c>
      <c r="CG390">
        <v>1</v>
      </c>
      <c r="CI390">
        <v>1</v>
      </c>
      <c r="CM390" t="s">
        <v>116</v>
      </c>
      <c r="DF390" s="149"/>
      <c r="DK390" s="148"/>
    </row>
    <row r="391" spans="1:115">
      <c r="A391" s="108">
        <v>389</v>
      </c>
      <c r="B391" s="98">
        <v>44174</v>
      </c>
      <c r="C391" t="s">
        <v>875</v>
      </c>
      <c r="D391" t="s">
        <v>467</v>
      </c>
      <c r="E391" t="s">
        <v>23</v>
      </c>
      <c r="F391" t="s">
        <v>446</v>
      </c>
      <c r="G391" s="148">
        <v>0.65438657407407408</v>
      </c>
      <c r="I391">
        <v>1</v>
      </c>
      <c r="K391">
        <v>1</v>
      </c>
      <c r="O391" t="s">
        <v>116</v>
      </c>
      <c r="S391">
        <v>389</v>
      </c>
      <c r="T391" t="s">
        <v>581</v>
      </c>
      <c r="U391" t="s">
        <v>22</v>
      </c>
      <c r="V391" t="s">
        <v>87</v>
      </c>
      <c r="W391" s="104">
        <v>0.3508680555555555</v>
      </c>
      <c r="X391">
        <v>1</v>
      </c>
      <c r="AB391">
        <v>1</v>
      </c>
      <c r="AE391" t="s">
        <v>74</v>
      </c>
      <c r="AI391">
        <v>389</v>
      </c>
      <c r="AJ391" t="s">
        <v>486</v>
      </c>
      <c r="AK391" t="s">
        <v>21</v>
      </c>
      <c r="AL391" t="s">
        <v>115</v>
      </c>
      <c r="AM391" s="104">
        <v>0.50381944444444449</v>
      </c>
      <c r="AO391">
        <v>1</v>
      </c>
      <c r="AQ391">
        <v>1</v>
      </c>
      <c r="AU391" t="s">
        <v>74</v>
      </c>
      <c r="BZ391" s="98">
        <v>44174</v>
      </c>
      <c r="CA391" t="s">
        <v>875</v>
      </c>
      <c r="CB391" t="s">
        <v>467</v>
      </c>
      <c r="CC391" t="s">
        <v>23</v>
      </c>
      <c r="CD391" t="s">
        <v>446</v>
      </c>
      <c r="CE391" s="148">
        <v>0.65438657407407408</v>
      </c>
      <c r="CG391">
        <v>1</v>
      </c>
      <c r="CI391">
        <v>1</v>
      </c>
      <c r="CM391" t="s">
        <v>116</v>
      </c>
      <c r="DF391" s="149"/>
      <c r="DK391" s="148"/>
    </row>
    <row r="392" spans="1:115">
      <c r="A392" s="108">
        <v>390</v>
      </c>
      <c r="B392" s="98">
        <v>44174</v>
      </c>
      <c r="C392" t="s">
        <v>108</v>
      </c>
      <c r="D392" t="s">
        <v>1162</v>
      </c>
      <c r="E392" t="s">
        <v>23</v>
      </c>
      <c r="F392" t="s">
        <v>86</v>
      </c>
      <c r="G392" s="148">
        <v>0.6557291666666667</v>
      </c>
      <c r="I392">
        <v>1</v>
      </c>
      <c r="K392">
        <v>1</v>
      </c>
      <c r="O392" t="s">
        <v>116</v>
      </c>
      <c r="S392">
        <v>390</v>
      </c>
      <c r="T392" t="s">
        <v>826</v>
      </c>
      <c r="U392" t="s">
        <v>23</v>
      </c>
      <c r="V392" t="s">
        <v>446</v>
      </c>
      <c r="W392" s="104">
        <v>0.63603009259259258</v>
      </c>
      <c r="Y392">
        <v>1</v>
      </c>
      <c r="AB392">
        <v>1</v>
      </c>
      <c r="AE392" t="s">
        <v>74</v>
      </c>
      <c r="AI392">
        <v>390</v>
      </c>
      <c r="AJ392" t="s">
        <v>843</v>
      </c>
      <c r="AK392" t="s">
        <v>23</v>
      </c>
      <c r="AL392" t="s">
        <v>86</v>
      </c>
      <c r="AM392" s="104">
        <v>0.37833333333333335</v>
      </c>
      <c r="AN392">
        <v>1</v>
      </c>
      <c r="AQ392">
        <v>1</v>
      </c>
      <c r="AU392" t="s">
        <v>74</v>
      </c>
      <c r="BZ392" s="98">
        <v>44174</v>
      </c>
      <c r="CA392" t="s">
        <v>108</v>
      </c>
      <c r="CB392" t="s">
        <v>1162</v>
      </c>
      <c r="CC392" t="s">
        <v>23</v>
      </c>
      <c r="CD392" t="s">
        <v>86</v>
      </c>
      <c r="CE392" s="148">
        <v>0.6557291666666667</v>
      </c>
      <c r="CG392">
        <v>1</v>
      </c>
      <c r="CI392">
        <v>1</v>
      </c>
      <c r="CM392" t="s">
        <v>116</v>
      </c>
      <c r="DF392" s="149"/>
      <c r="DK392" s="148"/>
    </row>
    <row r="393" spans="1:115">
      <c r="A393" s="108">
        <v>391</v>
      </c>
      <c r="B393" s="98">
        <v>44174</v>
      </c>
      <c r="C393" t="s">
        <v>105</v>
      </c>
      <c r="D393" t="s">
        <v>1332</v>
      </c>
      <c r="E393" t="s">
        <v>23</v>
      </c>
      <c r="F393" t="s">
        <v>86</v>
      </c>
      <c r="G393" s="148">
        <v>0.69376157407407402</v>
      </c>
      <c r="I393">
        <v>1</v>
      </c>
      <c r="K393">
        <v>1</v>
      </c>
      <c r="O393" t="s">
        <v>116</v>
      </c>
      <c r="S393">
        <v>391</v>
      </c>
      <c r="T393" t="s">
        <v>855</v>
      </c>
      <c r="U393" t="s">
        <v>82</v>
      </c>
      <c r="V393" t="s">
        <v>85</v>
      </c>
      <c r="W393" s="104">
        <v>0.82175925925925919</v>
      </c>
      <c r="Z393">
        <v>1</v>
      </c>
      <c r="AA393">
        <v>1</v>
      </c>
      <c r="AE393" t="s">
        <v>74</v>
      </c>
      <c r="AI393">
        <v>391</v>
      </c>
      <c r="AJ393" t="s">
        <v>324</v>
      </c>
      <c r="AK393" t="s">
        <v>23</v>
      </c>
      <c r="AL393" t="s">
        <v>86</v>
      </c>
      <c r="AM393" s="104">
        <v>0.5189583333333333</v>
      </c>
      <c r="AO393">
        <v>1</v>
      </c>
      <c r="AQ393">
        <v>1</v>
      </c>
      <c r="AU393" t="s">
        <v>74</v>
      </c>
      <c r="BZ393" s="98">
        <v>44174</v>
      </c>
      <c r="CA393" t="s">
        <v>105</v>
      </c>
      <c r="CB393" t="s">
        <v>1332</v>
      </c>
      <c r="CC393" t="s">
        <v>23</v>
      </c>
      <c r="CD393" t="s">
        <v>86</v>
      </c>
      <c r="CE393" s="148">
        <v>0.69376157407407402</v>
      </c>
      <c r="CG393">
        <v>1</v>
      </c>
      <c r="CI393">
        <v>1</v>
      </c>
      <c r="CM393" t="s">
        <v>116</v>
      </c>
      <c r="DF393" s="149"/>
      <c r="DK393" s="148"/>
    </row>
    <row r="394" spans="1:115">
      <c r="A394" s="108">
        <v>392</v>
      </c>
      <c r="B394" s="98">
        <v>44174</v>
      </c>
      <c r="C394" t="s">
        <v>105</v>
      </c>
      <c r="D394" t="s">
        <v>1334</v>
      </c>
      <c r="E394" t="s">
        <v>23</v>
      </c>
      <c r="F394" t="s">
        <v>86</v>
      </c>
      <c r="G394" s="148">
        <v>0.6942476851851852</v>
      </c>
      <c r="I394">
        <v>1</v>
      </c>
      <c r="K394">
        <v>1</v>
      </c>
      <c r="O394" t="s">
        <v>116</v>
      </c>
      <c r="S394">
        <v>392</v>
      </c>
      <c r="T394" t="s">
        <v>1194</v>
      </c>
      <c r="U394" t="s">
        <v>82</v>
      </c>
      <c r="V394" t="s">
        <v>85</v>
      </c>
      <c r="W394" s="104">
        <v>0.75134259259259262</v>
      </c>
      <c r="Z394">
        <v>1</v>
      </c>
      <c r="AA394">
        <v>1</v>
      </c>
      <c r="AE394" t="s">
        <v>74</v>
      </c>
      <c r="AI394">
        <v>392</v>
      </c>
      <c r="AJ394" t="s">
        <v>420</v>
      </c>
      <c r="AK394" t="s">
        <v>23</v>
      </c>
      <c r="AL394" t="s">
        <v>86</v>
      </c>
      <c r="AM394" s="104">
        <v>0.43105324074074075</v>
      </c>
      <c r="AN394">
        <v>1</v>
      </c>
      <c r="AQ394">
        <v>1</v>
      </c>
      <c r="AU394" t="s">
        <v>116</v>
      </c>
      <c r="BZ394" s="98">
        <v>44174</v>
      </c>
      <c r="CA394" t="s">
        <v>105</v>
      </c>
      <c r="CB394" t="s">
        <v>1334</v>
      </c>
      <c r="CC394" t="s">
        <v>23</v>
      </c>
      <c r="CD394" t="s">
        <v>86</v>
      </c>
      <c r="CE394" s="148">
        <v>0.6942476851851852</v>
      </c>
      <c r="CG394">
        <v>1</v>
      </c>
      <c r="CI394">
        <v>1</v>
      </c>
      <c r="CM394" t="s">
        <v>116</v>
      </c>
      <c r="DF394" s="149"/>
      <c r="DK394" s="148"/>
    </row>
    <row r="395" spans="1:115">
      <c r="A395" s="108">
        <v>393</v>
      </c>
      <c r="B395" s="98">
        <v>44174</v>
      </c>
      <c r="C395" t="s">
        <v>109</v>
      </c>
      <c r="D395" t="s">
        <v>1336</v>
      </c>
      <c r="E395" t="s">
        <v>23</v>
      </c>
      <c r="F395" t="s">
        <v>86</v>
      </c>
      <c r="G395" s="148">
        <v>0.79356481481481478</v>
      </c>
      <c r="J395">
        <v>1</v>
      </c>
      <c r="K395">
        <v>1</v>
      </c>
      <c r="O395" t="s">
        <v>116</v>
      </c>
      <c r="S395">
        <v>393</v>
      </c>
      <c r="T395" t="s">
        <v>1059</v>
      </c>
      <c r="U395" t="s">
        <v>82</v>
      </c>
      <c r="V395" t="s">
        <v>85</v>
      </c>
      <c r="W395" s="104">
        <v>0.75050925925925915</v>
      </c>
      <c r="Z395">
        <v>1</v>
      </c>
      <c r="AA395">
        <v>1</v>
      </c>
      <c r="AE395" t="s">
        <v>74</v>
      </c>
      <c r="AI395">
        <v>393</v>
      </c>
      <c r="AJ395" t="s">
        <v>431</v>
      </c>
      <c r="AK395" t="s">
        <v>23</v>
      </c>
      <c r="AL395" t="s">
        <v>86</v>
      </c>
      <c r="AM395" s="104">
        <v>0.43270833333333331</v>
      </c>
      <c r="AN395">
        <v>1</v>
      </c>
      <c r="AQ395">
        <v>1</v>
      </c>
      <c r="AU395" t="s">
        <v>74</v>
      </c>
      <c r="BZ395" s="98">
        <v>44174</v>
      </c>
      <c r="CA395" t="s">
        <v>109</v>
      </c>
      <c r="CB395" t="s">
        <v>1336</v>
      </c>
      <c r="CC395" t="s">
        <v>23</v>
      </c>
      <c r="CD395" t="s">
        <v>86</v>
      </c>
      <c r="CE395" s="148">
        <v>0.79356481481481478</v>
      </c>
      <c r="CH395">
        <v>1</v>
      </c>
      <c r="CI395">
        <v>1</v>
      </c>
      <c r="CM395" t="s">
        <v>116</v>
      </c>
      <c r="DF395" s="149"/>
      <c r="DK395" s="148"/>
    </row>
    <row r="396" spans="1:115">
      <c r="A396" s="108">
        <v>394</v>
      </c>
      <c r="B396" s="98">
        <v>44174</v>
      </c>
      <c r="C396" t="s">
        <v>876</v>
      </c>
      <c r="D396" t="s">
        <v>916</v>
      </c>
      <c r="E396" t="s">
        <v>23</v>
      </c>
      <c r="F396" t="s">
        <v>745</v>
      </c>
      <c r="G396" s="148">
        <v>0.86356481481481484</v>
      </c>
      <c r="J396">
        <v>1</v>
      </c>
      <c r="K396">
        <v>1</v>
      </c>
      <c r="O396" t="s">
        <v>116</v>
      </c>
      <c r="S396">
        <v>394</v>
      </c>
      <c r="T396" t="s">
        <v>1081</v>
      </c>
      <c r="U396" t="s">
        <v>82</v>
      </c>
      <c r="V396" t="s">
        <v>85</v>
      </c>
      <c r="W396" s="104">
        <v>0.78851851851851851</v>
      </c>
      <c r="Z396">
        <v>1</v>
      </c>
      <c r="AA396">
        <v>1</v>
      </c>
      <c r="AE396" t="s">
        <v>116</v>
      </c>
      <c r="AI396">
        <v>394</v>
      </c>
      <c r="AJ396" t="s">
        <v>705</v>
      </c>
      <c r="AK396" t="s">
        <v>82</v>
      </c>
      <c r="AL396" t="s">
        <v>85</v>
      </c>
      <c r="AM396" s="104">
        <v>0.8302546296296297</v>
      </c>
      <c r="AP396">
        <v>1</v>
      </c>
      <c r="AQ396">
        <v>1</v>
      </c>
      <c r="AT396" t="s">
        <v>706</v>
      </c>
      <c r="AU396" t="s">
        <v>74</v>
      </c>
      <c r="BZ396" s="98">
        <v>44174</v>
      </c>
      <c r="CA396" t="s">
        <v>876</v>
      </c>
      <c r="CB396" t="s">
        <v>916</v>
      </c>
      <c r="CC396" t="s">
        <v>23</v>
      </c>
      <c r="CD396" t="s">
        <v>745</v>
      </c>
      <c r="CE396" s="148">
        <v>0.86356481481481484</v>
      </c>
      <c r="CH396">
        <v>1</v>
      </c>
      <c r="CI396">
        <v>1</v>
      </c>
      <c r="CM396" t="s">
        <v>116</v>
      </c>
      <c r="DF396" s="149"/>
      <c r="DK396" s="148"/>
    </row>
    <row r="397" spans="1:115">
      <c r="A397" s="108">
        <v>395</v>
      </c>
      <c r="B397" s="98">
        <v>44174</v>
      </c>
      <c r="C397" t="s">
        <v>111</v>
      </c>
      <c r="D397" t="s">
        <v>1339</v>
      </c>
      <c r="E397" t="s">
        <v>23</v>
      </c>
      <c r="F397" t="s">
        <v>86</v>
      </c>
      <c r="G397" s="148">
        <v>0.88190972222222219</v>
      </c>
      <c r="J397">
        <v>1</v>
      </c>
      <c r="K397">
        <v>1</v>
      </c>
      <c r="O397" t="s">
        <v>116</v>
      </c>
      <c r="S397">
        <v>395</v>
      </c>
      <c r="T397" t="s">
        <v>265</v>
      </c>
      <c r="U397" t="s">
        <v>82</v>
      </c>
      <c r="V397" t="s">
        <v>85</v>
      </c>
      <c r="W397" s="104">
        <v>0.86084490740740749</v>
      </c>
      <c r="Z397">
        <v>1</v>
      </c>
      <c r="AA397">
        <v>1</v>
      </c>
      <c r="AE397" t="s">
        <v>74</v>
      </c>
      <c r="AI397">
        <v>395</v>
      </c>
      <c r="AJ397" t="s">
        <v>1150</v>
      </c>
      <c r="AK397" t="s">
        <v>23</v>
      </c>
      <c r="AL397" t="s">
        <v>86</v>
      </c>
      <c r="AM397" s="104">
        <v>0.80778935185185186</v>
      </c>
      <c r="AP397">
        <v>1</v>
      </c>
      <c r="AQ397">
        <v>1</v>
      </c>
      <c r="AU397" t="s">
        <v>74</v>
      </c>
      <c r="BZ397" s="98">
        <v>44174</v>
      </c>
      <c r="CA397" t="s">
        <v>111</v>
      </c>
      <c r="CB397" t="s">
        <v>1339</v>
      </c>
      <c r="CC397" t="s">
        <v>23</v>
      </c>
      <c r="CD397" t="s">
        <v>86</v>
      </c>
      <c r="CE397" s="148">
        <v>0.88190972222222219</v>
      </c>
      <c r="CH397">
        <v>1</v>
      </c>
      <c r="CI397">
        <v>1</v>
      </c>
      <c r="CM397" t="s">
        <v>116</v>
      </c>
      <c r="DF397" s="149"/>
      <c r="DK397" s="148"/>
    </row>
    <row r="398" spans="1:115">
      <c r="A398" s="108">
        <v>396</v>
      </c>
      <c r="B398" s="98">
        <v>44175</v>
      </c>
      <c r="C398" t="s">
        <v>105</v>
      </c>
      <c r="D398" t="s">
        <v>1334</v>
      </c>
      <c r="E398" t="s">
        <v>23</v>
      </c>
      <c r="F398" t="s">
        <v>86</v>
      </c>
      <c r="G398" s="148">
        <v>0.7033449074074074</v>
      </c>
      <c r="I398">
        <v>1</v>
      </c>
      <c r="K398">
        <v>1</v>
      </c>
      <c r="O398" t="s">
        <v>116</v>
      </c>
      <c r="S398">
        <v>396</v>
      </c>
      <c r="T398" t="s">
        <v>356</v>
      </c>
      <c r="U398" t="s">
        <v>92</v>
      </c>
      <c r="V398" t="s">
        <v>84</v>
      </c>
      <c r="W398" s="104">
        <v>0.46460648148148148</v>
      </c>
      <c r="X398">
        <v>1</v>
      </c>
      <c r="AA398">
        <v>1</v>
      </c>
      <c r="AB398">
        <v>1</v>
      </c>
      <c r="AE398" t="s">
        <v>74</v>
      </c>
      <c r="AI398">
        <v>396</v>
      </c>
      <c r="AJ398" t="s">
        <v>746</v>
      </c>
      <c r="AK398" t="s">
        <v>23</v>
      </c>
      <c r="AL398" t="s">
        <v>745</v>
      </c>
      <c r="AM398" s="104">
        <v>0.65752314814814816</v>
      </c>
      <c r="AO398">
        <v>1</v>
      </c>
      <c r="AQ398">
        <v>1</v>
      </c>
      <c r="AR398">
        <v>1</v>
      </c>
      <c r="AU398" t="s">
        <v>116</v>
      </c>
      <c r="BZ398" s="98">
        <v>44175</v>
      </c>
      <c r="CA398" t="s">
        <v>105</v>
      </c>
      <c r="CB398" t="s">
        <v>1334</v>
      </c>
      <c r="CC398" t="s">
        <v>23</v>
      </c>
      <c r="CD398" t="s">
        <v>86</v>
      </c>
      <c r="CE398" s="148">
        <v>0.7033449074074074</v>
      </c>
      <c r="CG398">
        <v>1</v>
      </c>
      <c r="CI398">
        <v>1</v>
      </c>
      <c r="CM398" t="s">
        <v>116</v>
      </c>
      <c r="DF398" s="149"/>
      <c r="DK398" s="148"/>
    </row>
    <row r="399" spans="1:115">
      <c r="A399" s="108">
        <v>397</v>
      </c>
      <c r="B399" s="98">
        <v>44175</v>
      </c>
      <c r="C399" t="s">
        <v>105</v>
      </c>
      <c r="D399" t="s">
        <v>1332</v>
      </c>
      <c r="E399" t="s">
        <v>23</v>
      </c>
      <c r="F399" t="s">
        <v>86</v>
      </c>
      <c r="G399" s="148">
        <v>0.70366898148148149</v>
      </c>
      <c r="I399">
        <v>1</v>
      </c>
      <c r="K399">
        <v>1</v>
      </c>
      <c r="O399" t="s">
        <v>116</v>
      </c>
      <c r="S399">
        <v>397</v>
      </c>
      <c r="T399" t="s">
        <v>473</v>
      </c>
      <c r="U399" t="s">
        <v>21</v>
      </c>
      <c r="V399" t="s">
        <v>115</v>
      </c>
      <c r="W399" s="104">
        <v>0.71925925925925915</v>
      </c>
      <c r="Y399">
        <v>1</v>
      </c>
      <c r="AB399">
        <v>1</v>
      </c>
      <c r="AE399" t="s">
        <v>74</v>
      </c>
      <c r="AI399">
        <v>397</v>
      </c>
      <c r="AJ399" t="s">
        <v>1148</v>
      </c>
      <c r="AK399" t="s">
        <v>23</v>
      </c>
      <c r="AL399" t="s">
        <v>86</v>
      </c>
      <c r="AM399" s="104">
        <v>0.80729166666666663</v>
      </c>
      <c r="AP399">
        <v>1</v>
      </c>
      <c r="AQ399">
        <v>1</v>
      </c>
      <c r="AU399" t="s">
        <v>74</v>
      </c>
      <c r="BZ399" s="98">
        <v>44175</v>
      </c>
      <c r="CA399" t="s">
        <v>105</v>
      </c>
      <c r="CB399" t="s">
        <v>1332</v>
      </c>
      <c r="CC399" t="s">
        <v>23</v>
      </c>
      <c r="CD399" t="s">
        <v>86</v>
      </c>
      <c r="CE399" s="148">
        <v>0.70366898148148149</v>
      </c>
      <c r="CG399">
        <v>1</v>
      </c>
      <c r="CI399">
        <v>1</v>
      </c>
      <c r="CM399" t="s">
        <v>116</v>
      </c>
      <c r="DF399" s="149"/>
      <c r="DK399" s="148"/>
    </row>
    <row r="400" spans="1:115">
      <c r="A400" s="108">
        <v>398</v>
      </c>
      <c r="B400" s="98">
        <v>44175</v>
      </c>
      <c r="C400" t="s">
        <v>105</v>
      </c>
      <c r="D400" t="s">
        <v>811</v>
      </c>
      <c r="E400" t="s">
        <v>23</v>
      </c>
      <c r="F400" t="s">
        <v>86</v>
      </c>
      <c r="G400" s="148">
        <v>0.70392361111111112</v>
      </c>
      <c r="I400">
        <v>1</v>
      </c>
      <c r="M400">
        <v>1</v>
      </c>
      <c r="O400" t="s">
        <v>116</v>
      </c>
      <c r="S400">
        <v>398</v>
      </c>
      <c r="T400" t="s">
        <v>563</v>
      </c>
      <c r="U400" t="s">
        <v>23</v>
      </c>
      <c r="V400" t="s">
        <v>86</v>
      </c>
      <c r="W400" s="104">
        <v>0.71237268518518515</v>
      </c>
      <c r="Y400">
        <v>1</v>
      </c>
      <c r="AA400">
        <v>1</v>
      </c>
      <c r="AE400" t="s">
        <v>74</v>
      </c>
      <c r="AI400">
        <v>398</v>
      </c>
      <c r="AJ400" t="s">
        <v>581</v>
      </c>
      <c r="AK400" t="s">
        <v>22</v>
      </c>
      <c r="AL400" t="s">
        <v>87</v>
      </c>
      <c r="AM400" s="104">
        <v>0.3508680555555555</v>
      </c>
      <c r="AN400">
        <v>1</v>
      </c>
      <c r="AR400">
        <v>1</v>
      </c>
      <c r="AU400" t="s">
        <v>74</v>
      </c>
      <c r="BZ400" s="98">
        <v>44175</v>
      </c>
      <c r="CA400" t="s">
        <v>105</v>
      </c>
      <c r="CB400" t="s">
        <v>811</v>
      </c>
      <c r="CC400" t="s">
        <v>23</v>
      </c>
      <c r="CD400" t="s">
        <v>86</v>
      </c>
      <c r="CE400" s="148">
        <v>0.70392361111111112</v>
      </c>
      <c r="CG400">
        <v>1</v>
      </c>
      <c r="CK400">
        <v>1</v>
      </c>
      <c r="CM400" t="s">
        <v>116</v>
      </c>
      <c r="DF400" s="149"/>
      <c r="DK400" s="148"/>
    </row>
    <row r="401" spans="1:115">
      <c r="A401" s="108">
        <v>399</v>
      </c>
      <c r="B401" s="98">
        <v>44175</v>
      </c>
      <c r="C401" t="s">
        <v>112</v>
      </c>
      <c r="D401" t="s">
        <v>1033</v>
      </c>
      <c r="E401" t="s">
        <v>22</v>
      </c>
      <c r="F401" t="s">
        <v>87</v>
      </c>
      <c r="G401" s="148">
        <v>0.71565972222222218</v>
      </c>
      <c r="I401">
        <v>1</v>
      </c>
      <c r="K401">
        <v>1</v>
      </c>
      <c r="O401" t="s">
        <v>116</v>
      </c>
      <c r="S401">
        <v>399</v>
      </c>
      <c r="T401" t="s">
        <v>865</v>
      </c>
      <c r="W401" s="104">
        <v>0.53407407407407403</v>
      </c>
      <c r="Y401">
        <v>1</v>
      </c>
      <c r="AA401">
        <v>1</v>
      </c>
      <c r="AE401" t="s">
        <v>1</v>
      </c>
      <c r="AI401">
        <v>399</v>
      </c>
      <c r="AJ401" t="s">
        <v>826</v>
      </c>
      <c r="AK401" t="s">
        <v>23</v>
      </c>
      <c r="AL401" t="s">
        <v>446</v>
      </c>
      <c r="AM401" s="104">
        <v>0.63603009259259258</v>
      </c>
      <c r="AO401">
        <v>1</v>
      </c>
      <c r="AR401">
        <v>1</v>
      </c>
      <c r="AU401" t="s">
        <v>74</v>
      </c>
      <c r="BZ401" s="98">
        <v>44175</v>
      </c>
      <c r="CA401" t="s">
        <v>112</v>
      </c>
      <c r="CB401" t="s">
        <v>1033</v>
      </c>
      <c r="CC401" t="s">
        <v>22</v>
      </c>
      <c r="CD401" t="s">
        <v>87</v>
      </c>
      <c r="CE401" s="148">
        <v>0.71565972222222218</v>
      </c>
      <c r="CG401">
        <v>1</v>
      </c>
      <c r="CI401">
        <v>1</v>
      </c>
      <c r="CM401" t="s">
        <v>116</v>
      </c>
      <c r="DF401" s="149"/>
      <c r="DK401" s="148"/>
    </row>
    <row r="402" spans="1:115">
      <c r="A402" s="108">
        <v>400</v>
      </c>
      <c r="B402" s="98">
        <v>44175</v>
      </c>
      <c r="C402" t="s">
        <v>111</v>
      </c>
      <c r="D402" t="s">
        <v>341</v>
      </c>
      <c r="E402" t="s">
        <v>23</v>
      </c>
      <c r="F402" t="s">
        <v>86</v>
      </c>
      <c r="G402" s="148">
        <v>0.72408564814814813</v>
      </c>
      <c r="I402">
        <v>1</v>
      </c>
      <c r="K402">
        <v>1</v>
      </c>
      <c r="L402">
        <v>1</v>
      </c>
      <c r="O402" t="s">
        <v>116</v>
      </c>
      <c r="S402">
        <v>400</v>
      </c>
      <c r="T402" t="s">
        <v>199</v>
      </c>
      <c r="U402" t="s">
        <v>23</v>
      </c>
      <c r="V402" t="s">
        <v>86</v>
      </c>
      <c r="W402" s="104">
        <v>0.43502314814814813</v>
      </c>
      <c r="X402">
        <v>1</v>
      </c>
      <c r="AA402">
        <v>1</v>
      </c>
      <c r="AE402" t="s">
        <v>116</v>
      </c>
      <c r="AI402">
        <v>400</v>
      </c>
      <c r="AJ402" t="s">
        <v>855</v>
      </c>
      <c r="AK402" t="s">
        <v>82</v>
      </c>
      <c r="AL402" t="s">
        <v>85</v>
      </c>
      <c r="AM402" s="104">
        <v>0.82175925925925919</v>
      </c>
      <c r="AP402">
        <v>1</v>
      </c>
      <c r="AQ402">
        <v>1</v>
      </c>
      <c r="AU402" t="s">
        <v>74</v>
      </c>
      <c r="BZ402" s="98">
        <v>44175</v>
      </c>
      <c r="CA402" t="s">
        <v>111</v>
      </c>
      <c r="CB402" t="s">
        <v>341</v>
      </c>
      <c r="CC402" t="s">
        <v>23</v>
      </c>
      <c r="CD402" t="s">
        <v>86</v>
      </c>
      <c r="CE402" s="148">
        <v>0.72408564814814813</v>
      </c>
      <c r="CG402">
        <v>1</v>
      </c>
      <c r="CI402">
        <v>1</v>
      </c>
      <c r="CJ402">
        <v>1</v>
      </c>
      <c r="CM402" t="s">
        <v>116</v>
      </c>
      <c r="DF402" s="149"/>
      <c r="DK402" s="148"/>
    </row>
    <row r="403" spans="1:115">
      <c r="A403" s="108">
        <v>401</v>
      </c>
      <c r="B403" s="98">
        <v>44175</v>
      </c>
      <c r="C403" t="s">
        <v>111</v>
      </c>
      <c r="D403" t="s">
        <v>220</v>
      </c>
      <c r="E403" t="s">
        <v>23</v>
      </c>
      <c r="F403" t="s">
        <v>86</v>
      </c>
      <c r="G403" s="148">
        <v>0.73578703703703707</v>
      </c>
      <c r="I403">
        <v>1</v>
      </c>
      <c r="K403">
        <v>1</v>
      </c>
      <c r="L403">
        <v>1</v>
      </c>
      <c r="O403" t="s">
        <v>116</v>
      </c>
      <c r="S403">
        <v>401</v>
      </c>
      <c r="T403" t="s">
        <v>179</v>
      </c>
      <c r="U403" t="s">
        <v>82</v>
      </c>
      <c r="V403" t="s">
        <v>85</v>
      </c>
      <c r="W403" s="104">
        <v>0.86356481481481484</v>
      </c>
      <c r="Z403">
        <v>1</v>
      </c>
      <c r="AA403">
        <v>1</v>
      </c>
      <c r="AC403">
        <v>1</v>
      </c>
      <c r="AE403" t="s">
        <v>74</v>
      </c>
      <c r="AI403">
        <v>401</v>
      </c>
      <c r="AJ403" t="s">
        <v>1194</v>
      </c>
      <c r="AK403" t="s">
        <v>82</v>
      </c>
      <c r="AL403" t="s">
        <v>85</v>
      </c>
      <c r="AM403" s="104">
        <v>0.75134259259259262</v>
      </c>
      <c r="AP403">
        <v>1</v>
      </c>
      <c r="AQ403">
        <v>1</v>
      </c>
      <c r="AU403" t="s">
        <v>74</v>
      </c>
      <c r="BZ403" s="98">
        <v>44175</v>
      </c>
      <c r="CA403" t="s">
        <v>111</v>
      </c>
      <c r="CB403" t="s">
        <v>220</v>
      </c>
      <c r="CC403" t="s">
        <v>23</v>
      </c>
      <c r="CD403" t="s">
        <v>86</v>
      </c>
      <c r="CE403" s="148">
        <v>0.73578703703703707</v>
      </c>
      <c r="CG403">
        <v>1</v>
      </c>
      <c r="CI403">
        <v>1</v>
      </c>
      <c r="CJ403">
        <v>1</v>
      </c>
      <c r="CM403" t="s">
        <v>116</v>
      </c>
      <c r="DF403" s="149"/>
      <c r="DK403" s="148"/>
    </row>
    <row r="404" spans="1:115">
      <c r="A404" s="108">
        <v>402</v>
      </c>
      <c r="B404" s="98">
        <v>44175</v>
      </c>
      <c r="C404" t="s">
        <v>99</v>
      </c>
      <c r="D404" t="s">
        <v>772</v>
      </c>
      <c r="E404" t="s">
        <v>82</v>
      </c>
      <c r="F404" t="s">
        <v>85</v>
      </c>
      <c r="G404" s="148">
        <v>0.7412037037037037</v>
      </c>
      <c r="I404">
        <v>1</v>
      </c>
      <c r="L404">
        <v>1</v>
      </c>
      <c r="O404" t="s">
        <v>116</v>
      </c>
      <c r="S404">
        <v>402</v>
      </c>
      <c r="T404" t="s">
        <v>924</v>
      </c>
      <c r="U404" t="s">
        <v>82</v>
      </c>
      <c r="V404" t="s">
        <v>85</v>
      </c>
      <c r="W404" s="104">
        <v>0.77506944444444448</v>
      </c>
      <c r="Z404">
        <v>1</v>
      </c>
      <c r="AB404">
        <v>1</v>
      </c>
      <c r="AE404" t="s">
        <v>116</v>
      </c>
      <c r="AI404">
        <v>402</v>
      </c>
      <c r="AJ404" t="s">
        <v>1059</v>
      </c>
      <c r="AK404" t="s">
        <v>82</v>
      </c>
      <c r="AL404" t="s">
        <v>85</v>
      </c>
      <c r="AM404" s="104">
        <v>0.75050925925925915</v>
      </c>
      <c r="AP404">
        <v>1</v>
      </c>
      <c r="AQ404">
        <v>1</v>
      </c>
      <c r="AU404" t="s">
        <v>74</v>
      </c>
      <c r="BZ404" s="98">
        <v>44175</v>
      </c>
      <c r="CA404" t="s">
        <v>99</v>
      </c>
      <c r="CB404" t="s">
        <v>772</v>
      </c>
      <c r="CC404" t="s">
        <v>82</v>
      </c>
      <c r="CD404" t="s">
        <v>85</v>
      </c>
      <c r="CE404" s="148">
        <v>0.7412037037037037</v>
      </c>
      <c r="CG404">
        <v>1</v>
      </c>
      <c r="CJ404">
        <v>1</v>
      </c>
      <c r="CM404" t="s">
        <v>116</v>
      </c>
      <c r="DF404" s="149"/>
      <c r="DK404" s="148"/>
    </row>
    <row r="405" spans="1:115">
      <c r="A405" s="108">
        <v>403</v>
      </c>
      <c r="B405" s="98">
        <v>44175</v>
      </c>
      <c r="C405" t="s">
        <v>99</v>
      </c>
      <c r="D405" t="s">
        <v>793</v>
      </c>
      <c r="E405" t="s">
        <v>82</v>
      </c>
      <c r="F405" t="s">
        <v>85</v>
      </c>
      <c r="G405" s="148">
        <v>0.74701388888888898</v>
      </c>
      <c r="I405">
        <v>1</v>
      </c>
      <c r="L405">
        <v>1</v>
      </c>
      <c r="M405">
        <v>1</v>
      </c>
      <c r="O405" t="s">
        <v>116</v>
      </c>
      <c r="S405">
        <v>403</v>
      </c>
      <c r="T405" t="s">
        <v>856</v>
      </c>
      <c r="W405" s="104">
        <v>0.41988425925925926</v>
      </c>
      <c r="X405">
        <v>1</v>
      </c>
      <c r="AA405">
        <v>1</v>
      </c>
      <c r="AE405" t="s">
        <v>1</v>
      </c>
      <c r="AI405">
        <v>403</v>
      </c>
      <c r="AJ405" t="s">
        <v>1081</v>
      </c>
      <c r="AK405" t="s">
        <v>82</v>
      </c>
      <c r="AL405" t="s">
        <v>85</v>
      </c>
      <c r="AM405" s="104">
        <v>0.78851851851851851</v>
      </c>
      <c r="AP405">
        <v>1</v>
      </c>
      <c r="AQ405">
        <v>1</v>
      </c>
      <c r="AU405" t="s">
        <v>116</v>
      </c>
      <c r="BZ405" s="98">
        <v>44175</v>
      </c>
      <c r="CA405" t="s">
        <v>99</v>
      </c>
      <c r="CB405" t="s">
        <v>793</v>
      </c>
      <c r="CC405" t="s">
        <v>82</v>
      </c>
      <c r="CD405" t="s">
        <v>85</v>
      </c>
      <c r="CE405" s="148">
        <v>0.74701388888888898</v>
      </c>
      <c r="CG405">
        <v>1</v>
      </c>
      <c r="CJ405">
        <v>1</v>
      </c>
      <c r="CK405">
        <v>1</v>
      </c>
      <c r="CM405" t="s">
        <v>116</v>
      </c>
      <c r="DF405" s="149"/>
      <c r="DK405" s="148"/>
    </row>
    <row r="406" spans="1:115">
      <c r="A406" s="108">
        <v>404</v>
      </c>
      <c r="B406" s="98">
        <v>44175</v>
      </c>
      <c r="C406" t="s">
        <v>99</v>
      </c>
      <c r="D406" t="s">
        <v>1227</v>
      </c>
      <c r="E406" t="s">
        <v>82</v>
      </c>
      <c r="F406" t="s">
        <v>85</v>
      </c>
      <c r="G406" s="148">
        <v>0.74820601851851853</v>
      </c>
      <c r="I406">
        <v>1</v>
      </c>
      <c r="L406">
        <v>1</v>
      </c>
      <c r="O406" t="s">
        <v>116</v>
      </c>
      <c r="S406">
        <v>404</v>
      </c>
      <c r="T406" t="s">
        <v>220</v>
      </c>
      <c r="U406" t="s">
        <v>23</v>
      </c>
      <c r="V406" t="s">
        <v>86</v>
      </c>
      <c r="W406" s="104">
        <v>0.77600694444444451</v>
      </c>
      <c r="Z406">
        <v>1</v>
      </c>
      <c r="AB406">
        <v>1</v>
      </c>
      <c r="AE406" t="s">
        <v>74</v>
      </c>
      <c r="AI406">
        <v>404</v>
      </c>
      <c r="AJ406" t="s">
        <v>265</v>
      </c>
      <c r="AK406" t="s">
        <v>82</v>
      </c>
      <c r="AL406" t="s">
        <v>85</v>
      </c>
      <c r="AM406" s="104">
        <v>0.86084490740740749</v>
      </c>
      <c r="AP406">
        <v>1</v>
      </c>
      <c r="AQ406">
        <v>1</v>
      </c>
      <c r="AU406" t="s">
        <v>74</v>
      </c>
      <c r="BZ406" s="98">
        <v>44175</v>
      </c>
      <c r="CA406" t="s">
        <v>99</v>
      </c>
      <c r="CB406" t="s">
        <v>1227</v>
      </c>
      <c r="CC406" t="s">
        <v>82</v>
      </c>
      <c r="CD406" t="s">
        <v>85</v>
      </c>
      <c r="CE406" s="148">
        <v>0.74820601851851853</v>
      </c>
      <c r="CG406">
        <v>1</v>
      </c>
      <c r="CJ406">
        <v>1</v>
      </c>
      <c r="CM406" t="s">
        <v>116</v>
      </c>
      <c r="DF406" s="149"/>
      <c r="DK406" s="148"/>
    </row>
    <row r="407" spans="1:115">
      <c r="A407" s="108">
        <v>405</v>
      </c>
      <c r="B407" s="98">
        <v>44175</v>
      </c>
      <c r="C407" t="s">
        <v>99</v>
      </c>
      <c r="D407" t="s">
        <v>120</v>
      </c>
      <c r="E407" t="s">
        <v>82</v>
      </c>
      <c r="F407" t="s">
        <v>85</v>
      </c>
      <c r="G407" s="148">
        <v>0.75084490740740739</v>
      </c>
      <c r="J407">
        <v>1</v>
      </c>
      <c r="K407">
        <v>1</v>
      </c>
      <c r="O407" t="s">
        <v>116</v>
      </c>
      <c r="S407">
        <v>405</v>
      </c>
      <c r="T407" t="s">
        <v>811</v>
      </c>
      <c r="U407" t="s">
        <v>23</v>
      </c>
      <c r="V407" t="s">
        <v>86</v>
      </c>
      <c r="W407" s="104">
        <v>0.55694444444444446</v>
      </c>
      <c r="Y407">
        <v>1</v>
      </c>
      <c r="AB407">
        <v>1</v>
      </c>
      <c r="AC407">
        <v>1</v>
      </c>
      <c r="AE407" t="s">
        <v>74</v>
      </c>
      <c r="AI407">
        <v>405</v>
      </c>
      <c r="AJ407" t="s">
        <v>356</v>
      </c>
      <c r="AK407" t="s">
        <v>92</v>
      </c>
      <c r="AL407" t="s">
        <v>84</v>
      </c>
      <c r="AM407" s="104">
        <v>0.46460648148148148</v>
      </c>
      <c r="AN407">
        <v>1</v>
      </c>
      <c r="AQ407">
        <v>1</v>
      </c>
      <c r="AR407">
        <v>1</v>
      </c>
      <c r="AU407" t="s">
        <v>74</v>
      </c>
      <c r="BZ407" s="98">
        <v>44175</v>
      </c>
      <c r="CA407" t="s">
        <v>99</v>
      </c>
      <c r="CB407" t="s">
        <v>120</v>
      </c>
      <c r="CC407" t="s">
        <v>82</v>
      </c>
      <c r="CD407" t="s">
        <v>85</v>
      </c>
      <c r="CE407" s="148">
        <v>0.75084490740740739</v>
      </c>
      <c r="CH407">
        <v>1</v>
      </c>
      <c r="CI407">
        <v>1</v>
      </c>
      <c r="CM407" t="s">
        <v>116</v>
      </c>
      <c r="DF407" s="149"/>
      <c r="DK407" s="148"/>
    </row>
    <row r="408" spans="1:115">
      <c r="A408" s="108">
        <v>406</v>
      </c>
      <c r="B408" s="98">
        <v>44175</v>
      </c>
      <c r="C408" t="s">
        <v>99</v>
      </c>
      <c r="D408" t="s">
        <v>210</v>
      </c>
      <c r="E408" t="s">
        <v>82</v>
      </c>
      <c r="F408" t="s">
        <v>85</v>
      </c>
      <c r="G408" s="148">
        <v>0.76120370370370372</v>
      </c>
      <c r="J408">
        <v>1</v>
      </c>
      <c r="K408">
        <v>1</v>
      </c>
      <c r="O408" t="s">
        <v>116</v>
      </c>
      <c r="S408">
        <v>406</v>
      </c>
      <c r="T408" t="s">
        <v>393</v>
      </c>
      <c r="U408" t="s">
        <v>23</v>
      </c>
      <c r="V408" t="s">
        <v>86</v>
      </c>
      <c r="W408" s="104">
        <v>0.67249999999999999</v>
      </c>
      <c r="Y408">
        <v>1</v>
      </c>
      <c r="AA408">
        <v>1</v>
      </c>
      <c r="AE408" t="s">
        <v>74</v>
      </c>
      <c r="AI408">
        <v>406</v>
      </c>
      <c r="AJ408" t="s">
        <v>473</v>
      </c>
      <c r="AK408" t="s">
        <v>21</v>
      </c>
      <c r="AL408" t="s">
        <v>115</v>
      </c>
      <c r="AM408" s="104">
        <v>0.71925925925925915</v>
      </c>
      <c r="AO408">
        <v>1</v>
      </c>
      <c r="AR408">
        <v>1</v>
      </c>
      <c r="AU408" t="s">
        <v>74</v>
      </c>
      <c r="BZ408" s="98">
        <v>44175</v>
      </c>
      <c r="CA408" t="s">
        <v>99</v>
      </c>
      <c r="CB408" t="s">
        <v>210</v>
      </c>
      <c r="CC408" t="s">
        <v>82</v>
      </c>
      <c r="CD408" t="s">
        <v>85</v>
      </c>
      <c r="CE408" s="148">
        <v>0.76120370370370372</v>
      </c>
      <c r="CH408">
        <v>1</v>
      </c>
      <c r="CI408">
        <v>1</v>
      </c>
      <c r="CM408" t="s">
        <v>116</v>
      </c>
      <c r="DF408" s="149"/>
      <c r="DK408" s="148"/>
    </row>
    <row r="409" spans="1:115">
      <c r="A409" s="108">
        <v>407</v>
      </c>
      <c r="B409" s="98">
        <v>44175</v>
      </c>
      <c r="C409" t="s">
        <v>99</v>
      </c>
      <c r="D409" t="s">
        <v>1290</v>
      </c>
      <c r="E409" t="s">
        <v>82</v>
      </c>
      <c r="F409" t="s">
        <v>85</v>
      </c>
      <c r="G409" s="148">
        <v>0.77981481481481474</v>
      </c>
      <c r="J409">
        <v>1</v>
      </c>
      <c r="L409">
        <v>1</v>
      </c>
      <c r="O409" t="s">
        <v>116</v>
      </c>
      <c r="S409">
        <v>407</v>
      </c>
      <c r="T409" t="s">
        <v>1538</v>
      </c>
      <c r="U409" t="s">
        <v>23</v>
      </c>
      <c r="V409" t="s">
        <v>86</v>
      </c>
      <c r="W409" s="104">
        <v>0.6065625</v>
      </c>
      <c r="Y409">
        <v>1</v>
      </c>
      <c r="AA409">
        <v>1</v>
      </c>
      <c r="AE409" t="s">
        <v>116</v>
      </c>
      <c r="AI409">
        <v>407</v>
      </c>
      <c r="AJ409" t="s">
        <v>563</v>
      </c>
      <c r="AK409" t="s">
        <v>23</v>
      </c>
      <c r="AL409" t="s">
        <v>86</v>
      </c>
      <c r="AM409" s="104">
        <v>0.71237268518518515</v>
      </c>
      <c r="AO409">
        <v>1</v>
      </c>
      <c r="AQ409">
        <v>1</v>
      </c>
      <c r="AU409" t="s">
        <v>74</v>
      </c>
      <c r="BZ409" s="98">
        <v>44175</v>
      </c>
      <c r="CA409" t="s">
        <v>99</v>
      </c>
      <c r="CB409" t="s">
        <v>1290</v>
      </c>
      <c r="CC409" t="s">
        <v>82</v>
      </c>
      <c r="CD409" t="s">
        <v>85</v>
      </c>
      <c r="CE409" s="148">
        <v>0.77981481481481474</v>
      </c>
      <c r="CH409">
        <v>1</v>
      </c>
      <c r="CJ409">
        <v>1</v>
      </c>
      <c r="CM409" t="s">
        <v>116</v>
      </c>
      <c r="DF409" s="149"/>
      <c r="DK409" s="148"/>
    </row>
    <row r="410" spans="1:115">
      <c r="A410" s="108">
        <v>408</v>
      </c>
      <c r="B410" s="98">
        <v>44176</v>
      </c>
      <c r="C410" t="s">
        <v>103</v>
      </c>
      <c r="D410" t="s">
        <v>322</v>
      </c>
      <c r="E410" t="s">
        <v>23</v>
      </c>
      <c r="F410" t="s">
        <v>86</v>
      </c>
      <c r="G410" s="148">
        <v>0.38711805555555556</v>
      </c>
      <c r="H410">
        <v>1</v>
      </c>
      <c r="K410">
        <v>1</v>
      </c>
      <c r="O410" t="s">
        <v>116</v>
      </c>
      <c r="S410">
        <v>408</v>
      </c>
      <c r="T410" t="s">
        <v>401</v>
      </c>
      <c r="U410" t="s">
        <v>82</v>
      </c>
      <c r="V410" t="s">
        <v>85</v>
      </c>
      <c r="W410" s="104">
        <v>0.82310185185185192</v>
      </c>
      <c r="Z410">
        <v>1</v>
      </c>
      <c r="AA410">
        <v>1</v>
      </c>
      <c r="AE410" t="s">
        <v>74</v>
      </c>
      <c r="AI410">
        <v>408</v>
      </c>
      <c r="AJ410" t="s">
        <v>865</v>
      </c>
      <c r="AM410" s="104">
        <v>0.53407407407407403</v>
      </c>
      <c r="AO410">
        <v>1</v>
      </c>
      <c r="AQ410">
        <v>1</v>
      </c>
      <c r="AU410" t="s">
        <v>1</v>
      </c>
      <c r="BZ410" s="98">
        <v>44176</v>
      </c>
      <c r="CA410" t="s">
        <v>103</v>
      </c>
      <c r="CB410" t="s">
        <v>322</v>
      </c>
      <c r="CC410" t="s">
        <v>23</v>
      </c>
      <c r="CD410" t="s">
        <v>86</v>
      </c>
      <c r="CE410" s="148">
        <v>0.38711805555555556</v>
      </c>
      <c r="CF410">
        <v>1</v>
      </c>
      <c r="CI410">
        <v>1</v>
      </c>
      <c r="CM410" t="s">
        <v>116</v>
      </c>
      <c r="DF410" s="149"/>
      <c r="DK410" s="148"/>
    </row>
    <row r="411" spans="1:115">
      <c r="A411" s="108">
        <v>409</v>
      </c>
      <c r="B411" s="98">
        <v>44176</v>
      </c>
      <c r="C411" t="s">
        <v>110</v>
      </c>
      <c r="D411" t="s">
        <v>465</v>
      </c>
      <c r="E411" t="s">
        <v>23</v>
      </c>
      <c r="F411" t="s">
        <v>86</v>
      </c>
      <c r="G411" s="148">
        <v>0.60737268518518517</v>
      </c>
      <c r="I411">
        <v>1</v>
      </c>
      <c r="K411">
        <v>1</v>
      </c>
      <c r="O411" t="s">
        <v>116</v>
      </c>
      <c r="S411">
        <v>409</v>
      </c>
      <c r="T411" t="s">
        <v>144</v>
      </c>
      <c r="U411" t="s">
        <v>23</v>
      </c>
      <c r="V411" t="s">
        <v>86</v>
      </c>
      <c r="W411" s="104">
        <v>0.91465277777777787</v>
      </c>
      <c r="Z411">
        <v>1</v>
      </c>
      <c r="AA411">
        <v>1</v>
      </c>
      <c r="AE411" t="s">
        <v>74</v>
      </c>
      <c r="AI411">
        <v>409</v>
      </c>
      <c r="AJ411" t="s">
        <v>199</v>
      </c>
      <c r="AK411" t="s">
        <v>23</v>
      </c>
      <c r="AL411" t="s">
        <v>86</v>
      </c>
      <c r="AM411" s="104">
        <v>0.43502314814814813</v>
      </c>
      <c r="AN411">
        <v>1</v>
      </c>
      <c r="AQ411">
        <v>1</v>
      </c>
      <c r="AU411" t="s">
        <v>116</v>
      </c>
      <c r="BZ411" s="98">
        <v>44176</v>
      </c>
      <c r="CA411" t="s">
        <v>110</v>
      </c>
      <c r="CB411" t="s">
        <v>465</v>
      </c>
      <c r="CC411" t="s">
        <v>23</v>
      </c>
      <c r="CD411" t="s">
        <v>86</v>
      </c>
      <c r="CE411" s="148">
        <v>0.60737268518518517</v>
      </c>
      <c r="CG411">
        <v>1</v>
      </c>
      <c r="CI411">
        <v>1</v>
      </c>
      <c r="CM411" t="s">
        <v>116</v>
      </c>
      <c r="DF411" s="149"/>
      <c r="DK411" s="148"/>
    </row>
    <row r="412" spans="1:115">
      <c r="A412" s="108">
        <v>410</v>
      </c>
      <c r="B412" s="98">
        <v>44176</v>
      </c>
      <c r="C412" t="s">
        <v>108</v>
      </c>
      <c r="D412" t="s">
        <v>1162</v>
      </c>
      <c r="E412" t="s">
        <v>23</v>
      </c>
      <c r="F412" t="s">
        <v>86</v>
      </c>
      <c r="G412" s="148">
        <v>0.63457175925925924</v>
      </c>
      <c r="I412">
        <v>1</v>
      </c>
      <c r="K412">
        <v>1</v>
      </c>
      <c r="O412" t="s">
        <v>116</v>
      </c>
      <c r="S412">
        <v>410</v>
      </c>
      <c r="T412" t="s">
        <v>511</v>
      </c>
      <c r="U412" t="s">
        <v>21</v>
      </c>
      <c r="V412" t="s">
        <v>115</v>
      </c>
      <c r="W412" s="104">
        <v>0.50457175925925923</v>
      </c>
      <c r="Y412">
        <v>1</v>
      </c>
      <c r="AA412">
        <v>1</v>
      </c>
      <c r="AE412" t="s">
        <v>74</v>
      </c>
      <c r="AI412">
        <v>410</v>
      </c>
      <c r="AJ412" t="s">
        <v>179</v>
      </c>
      <c r="AK412" t="s">
        <v>82</v>
      </c>
      <c r="AL412" t="s">
        <v>85</v>
      </c>
      <c r="AM412" s="104">
        <v>0.86356481481481484</v>
      </c>
      <c r="AP412">
        <v>1</v>
      </c>
      <c r="AQ412">
        <v>1</v>
      </c>
      <c r="AS412">
        <v>1</v>
      </c>
      <c r="AU412" t="s">
        <v>74</v>
      </c>
      <c r="BZ412" s="98">
        <v>44176</v>
      </c>
      <c r="CA412" t="s">
        <v>108</v>
      </c>
      <c r="CB412" t="s">
        <v>1162</v>
      </c>
      <c r="CC412" t="s">
        <v>23</v>
      </c>
      <c r="CD412" t="s">
        <v>86</v>
      </c>
      <c r="CE412" s="148">
        <v>0.63457175925925924</v>
      </c>
      <c r="CG412">
        <v>1</v>
      </c>
      <c r="CI412">
        <v>1</v>
      </c>
      <c r="CM412" t="s">
        <v>116</v>
      </c>
      <c r="DF412" s="149"/>
      <c r="DK412" s="148"/>
    </row>
    <row r="413" spans="1:115">
      <c r="A413" s="108">
        <v>411</v>
      </c>
      <c r="B413" s="98">
        <v>44176</v>
      </c>
      <c r="D413" t="s">
        <v>907</v>
      </c>
      <c r="G413" s="148">
        <v>0.64219907407407406</v>
      </c>
      <c r="I413">
        <v>1</v>
      </c>
      <c r="K413">
        <v>1</v>
      </c>
      <c r="O413" t="s">
        <v>1</v>
      </c>
      <c r="S413">
        <v>411</v>
      </c>
      <c r="T413" t="s">
        <v>695</v>
      </c>
      <c r="U413" t="s">
        <v>23</v>
      </c>
      <c r="V413" t="s">
        <v>86</v>
      </c>
      <c r="W413" s="104">
        <v>0.68228009259259259</v>
      </c>
      <c r="Y413">
        <v>1</v>
      </c>
      <c r="AA413">
        <v>1</v>
      </c>
      <c r="AE413" t="s">
        <v>74</v>
      </c>
      <c r="AI413">
        <v>411</v>
      </c>
      <c r="AJ413" t="s">
        <v>924</v>
      </c>
      <c r="AK413" t="s">
        <v>82</v>
      </c>
      <c r="AL413" t="s">
        <v>85</v>
      </c>
      <c r="AM413" s="104">
        <v>0.77506944444444448</v>
      </c>
      <c r="AP413">
        <v>1</v>
      </c>
      <c r="AR413">
        <v>1</v>
      </c>
      <c r="AU413" t="s">
        <v>116</v>
      </c>
      <c r="BZ413" s="98">
        <v>44176</v>
      </c>
      <c r="CB413" t="s">
        <v>907</v>
      </c>
      <c r="CE413" s="148">
        <v>0.64219907407407406</v>
      </c>
      <c r="CG413">
        <v>1</v>
      </c>
      <c r="CI413">
        <v>1</v>
      </c>
      <c r="CM413" t="s">
        <v>1</v>
      </c>
      <c r="DF413" s="149"/>
      <c r="DK413" s="148"/>
    </row>
    <row r="414" spans="1:115">
      <c r="A414" s="108">
        <v>412</v>
      </c>
      <c r="B414" s="98">
        <v>44176</v>
      </c>
      <c r="C414" t="s">
        <v>109</v>
      </c>
      <c r="D414" t="s">
        <v>790</v>
      </c>
      <c r="E414" t="s">
        <v>23</v>
      </c>
      <c r="F414" t="s">
        <v>86</v>
      </c>
      <c r="G414" s="148">
        <v>0.67300925925925925</v>
      </c>
      <c r="I414">
        <v>1</v>
      </c>
      <c r="L414">
        <v>1</v>
      </c>
      <c r="O414" t="s">
        <v>74</v>
      </c>
      <c r="S414">
        <v>412</v>
      </c>
      <c r="T414" t="s">
        <v>483</v>
      </c>
      <c r="U414" t="s">
        <v>23</v>
      </c>
      <c r="V414" t="s">
        <v>86</v>
      </c>
      <c r="W414" s="104">
        <v>0.41914351851851855</v>
      </c>
      <c r="X414">
        <v>1</v>
      </c>
      <c r="AB414">
        <v>1</v>
      </c>
      <c r="AE414" t="s">
        <v>74</v>
      </c>
      <c r="AI414">
        <v>412</v>
      </c>
      <c r="AJ414" t="s">
        <v>856</v>
      </c>
      <c r="AM414" s="104">
        <v>0.41988425925925926</v>
      </c>
      <c r="AN414">
        <v>1</v>
      </c>
      <c r="AQ414">
        <v>1</v>
      </c>
      <c r="AU414" t="s">
        <v>1</v>
      </c>
      <c r="BZ414" s="98">
        <v>44176</v>
      </c>
      <c r="CA414" t="s">
        <v>109</v>
      </c>
      <c r="CB414" t="s">
        <v>790</v>
      </c>
      <c r="CC414" t="s">
        <v>23</v>
      </c>
      <c r="CD414" t="s">
        <v>86</v>
      </c>
      <c r="CE414" s="148">
        <v>0.67300925925925925</v>
      </c>
      <c r="CG414">
        <v>1</v>
      </c>
      <c r="CJ414">
        <v>1</v>
      </c>
      <c r="CM414" t="s">
        <v>74</v>
      </c>
      <c r="DF414" s="149"/>
      <c r="DK414" s="148"/>
    </row>
    <row r="415" spans="1:115">
      <c r="A415" s="108">
        <v>413</v>
      </c>
      <c r="B415" s="98">
        <v>44176</v>
      </c>
      <c r="C415" t="s">
        <v>111</v>
      </c>
      <c r="D415" t="s">
        <v>278</v>
      </c>
      <c r="E415" t="s">
        <v>23</v>
      </c>
      <c r="F415" t="s">
        <v>86</v>
      </c>
      <c r="G415" s="148">
        <v>0.70777777777777784</v>
      </c>
      <c r="I415">
        <v>1</v>
      </c>
      <c r="K415">
        <v>1</v>
      </c>
      <c r="O415" t="s">
        <v>74</v>
      </c>
      <c r="S415">
        <v>413</v>
      </c>
      <c r="T415" t="s">
        <v>512</v>
      </c>
      <c r="U415" t="s">
        <v>21</v>
      </c>
      <c r="V415" t="s">
        <v>115</v>
      </c>
      <c r="W415" s="104">
        <v>0.51189814814814816</v>
      </c>
      <c r="Y415">
        <v>1</v>
      </c>
      <c r="AA415">
        <v>1</v>
      </c>
      <c r="AE415" t="s">
        <v>74</v>
      </c>
      <c r="AI415">
        <v>413</v>
      </c>
      <c r="AJ415" t="s">
        <v>220</v>
      </c>
      <c r="AK415" t="s">
        <v>23</v>
      </c>
      <c r="AL415" t="s">
        <v>86</v>
      </c>
      <c r="AM415" s="104">
        <v>0.77600694444444451</v>
      </c>
      <c r="AP415">
        <v>1</v>
      </c>
      <c r="AR415">
        <v>1</v>
      </c>
      <c r="AU415" t="s">
        <v>74</v>
      </c>
      <c r="BZ415" s="98">
        <v>44176</v>
      </c>
      <c r="CA415" t="s">
        <v>111</v>
      </c>
      <c r="CB415" t="s">
        <v>278</v>
      </c>
      <c r="CC415" t="s">
        <v>23</v>
      </c>
      <c r="CD415" t="s">
        <v>86</v>
      </c>
      <c r="CE415" s="148">
        <v>0.70777777777777784</v>
      </c>
      <c r="CG415">
        <v>1</v>
      </c>
      <c r="CI415">
        <v>1</v>
      </c>
      <c r="CM415" t="s">
        <v>74</v>
      </c>
      <c r="DF415" s="149"/>
      <c r="DK415" s="148"/>
    </row>
    <row r="416" spans="1:115">
      <c r="A416" s="108">
        <v>414</v>
      </c>
      <c r="B416" s="98">
        <v>44176</v>
      </c>
      <c r="C416" t="s">
        <v>105</v>
      </c>
      <c r="D416" t="s">
        <v>1332</v>
      </c>
      <c r="E416" t="s">
        <v>23</v>
      </c>
      <c r="F416" t="s">
        <v>86</v>
      </c>
      <c r="G416" s="148">
        <v>0.70837962962962964</v>
      </c>
      <c r="I416">
        <v>1</v>
      </c>
      <c r="K416">
        <v>1</v>
      </c>
      <c r="O416" t="s">
        <v>74</v>
      </c>
      <c r="S416">
        <v>414</v>
      </c>
      <c r="T416" t="s">
        <v>322</v>
      </c>
      <c r="U416" t="s">
        <v>23</v>
      </c>
      <c r="V416" t="s">
        <v>86</v>
      </c>
      <c r="W416" s="104">
        <v>0.55482638888888891</v>
      </c>
      <c r="Y416">
        <v>1</v>
      </c>
      <c r="AB416">
        <v>1</v>
      </c>
      <c r="AE416" t="s">
        <v>74</v>
      </c>
      <c r="AI416">
        <v>414</v>
      </c>
      <c r="AJ416" t="s">
        <v>811</v>
      </c>
      <c r="AK416" t="s">
        <v>23</v>
      </c>
      <c r="AL416" t="s">
        <v>86</v>
      </c>
      <c r="AM416" s="104">
        <v>0.55694444444444446</v>
      </c>
      <c r="AO416">
        <v>1</v>
      </c>
      <c r="AR416">
        <v>1</v>
      </c>
      <c r="AS416">
        <v>1</v>
      </c>
      <c r="AU416" t="s">
        <v>74</v>
      </c>
      <c r="BZ416" s="98">
        <v>44176</v>
      </c>
      <c r="CA416" t="s">
        <v>105</v>
      </c>
      <c r="CB416" t="s">
        <v>1332</v>
      </c>
      <c r="CC416" t="s">
        <v>23</v>
      </c>
      <c r="CD416" t="s">
        <v>86</v>
      </c>
      <c r="CE416" s="148">
        <v>0.70837962962962964</v>
      </c>
      <c r="CG416">
        <v>1</v>
      </c>
      <c r="CI416">
        <v>1</v>
      </c>
      <c r="CM416" t="s">
        <v>74</v>
      </c>
      <c r="DF416" s="149"/>
      <c r="DK416" s="148"/>
    </row>
    <row r="417" spans="1:115">
      <c r="A417" s="108">
        <v>415</v>
      </c>
      <c r="B417" s="98">
        <v>44176</v>
      </c>
      <c r="C417" t="s">
        <v>105</v>
      </c>
      <c r="D417" t="s">
        <v>1334</v>
      </c>
      <c r="E417" t="s">
        <v>23</v>
      </c>
      <c r="F417" t="s">
        <v>86</v>
      </c>
      <c r="G417" s="148">
        <v>0.70868055555555554</v>
      </c>
      <c r="I417">
        <v>1</v>
      </c>
      <c r="K417">
        <v>1</v>
      </c>
      <c r="O417" t="s">
        <v>74</v>
      </c>
      <c r="S417">
        <v>415</v>
      </c>
      <c r="T417" t="s">
        <v>406</v>
      </c>
      <c r="U417" t="s">
        <v>23</v>
      </c>
      <c r="V417" t="s">
        <v>86</v>
      </c>
      <c r="W417" s="104">
        <v>0.35949074074074078</v>
      </c>
      <c r="X417">
        <v>1</v>
      </c>
      <c r="AA417">
        <v>1</v>
      </c>
      <c r="AB417">
        <v>1</v>
      </c>
      <c r="AE417" t="s">
        <v>74</v>
      </c>
      <c r="AI417">
        <v>415</v>
      </c>
      <c r="AJ417" t="s">
        <v>393</v>
      </c>
      <c r="AK417" t="s">
        <v>23</v>
      </c>
      <c r="AL417" t="s">
        <v>86</v>
      </c>
      <c r="AM417" s="104">
        <v>0.67249999999999999</v>
      </c>
      <c r="AO417">
        <v>1</v>
      </c>
      <c r="AQ417">
        <v>1</v>
      </c>
      <c r="AU417" t="s">
        <v>74</v>
      </c>
      <c r="BZ417" s="98">
        <v>44176</v>
      </c>
      <c r="CA417" t="s">
        <v>105</v>
      </c>
      <c r="CB417" t="s">
        <v>1334</v>
      </c>
      <c r="CC417" t="s">
        <v>23</v>
      </c>
      <c r="CD417" t="s">
        <v>86</v>
      </c>
      <c r="CE417" s="148">
        <v>0.70868055555555554</v>
      </c>
      <c r="CG417">
        <v>1</v>
      </c>
      <c r="CI417">
        <v>1</v>
      </c>
      <c r="CM417" t="s">
        <v>74</v>
      </c>
      <c r="DF417" s="149"/>
      <c r="DK417" s="148"/>
    </row>
    <row r="418" spans="1:115">
      <c r="A418" s="108">
        <v>416</v>
      </c>
      <c r="B418" s="98">
        <v>44176</v>
      </c>
      <c r="C418" t="s">
        <v>99</v>
      </c>
      <c r="D418" t="s">
        <v>1227</v>
      </c>
      <c r="E418" t="s">
        <v>82</v>
      </c>
      <c r="F418" t="s">
        <v>85</v>
      </c>
      <c r="G418" s="148">
        <v>0.71096064814814808</v>
      </c>
      <c r="I418">
        <v>1</v>
      </c>
      <c r="L418">
        <v>1</v>
      </c>
      <c r="O418" t="s">
        <v>74</v>
      </c>
      <c r="S418">
        <v>416</v>
      </c>
      <c r="T418" t="s">
        <v>203</v>
      </c>
      <c r="U418" t="s">
        <v>23</v>
      </c>
      <c r="V418" t="s">
        <v>86</v>
      </c>
      <c r="W418" s="104">
        <v>0.56112268518518515</v>
      </c>
      <c r="Y418">
        <v>1</v>
      </c>
      <c r="AB418">
        <v>1</v>
      </c>
      <c r="AE418" t="s">
        <v>74</v>
      </c>
      <c r="AI418">
        <v>416</v>
      </c>
      <c r="AJ418" t="s">
        <v>1538</v>
      </c>
      <c r="AK418" t="s">
        <v>23</v>
      </c>
      <c r="AL418" t="s">
        <v>86</v>
      </c>
      <c r="AM418" s="104">
        <v>0.6065625</v>
      </c>
      <c r="AO418">
        <v>1</v>
      </c>
      <c r="AQ418">
        <v>1</v>
      </c>
      <c r="AU418" t="s">
        <v>116</v>
      </c>
      <c r="BZ418" s="98">
        <v>44176</v>
      </c>
      <c r="CA418" t="s">
        <v>99</v>
      </c>
      <c r="CB418" t="s">
        <v>1227</v>
      </c>
      <c r="CC418" t="s">
        <v>82</v>
      </c>
      <c r="CD418" t="s">
        <v>85</v>
      </c>
      <c r="CE418" s="148">
        <v>0.71096064814814808</v>
      </c>
      <c r="CG418">
        <v>1</v>
      </c>
      <c r="CJ418">
        <v>1</v>
      </c>
      <c r="CM418" t="s">
        <v>74</v>
      </c>
      <c r="DF418" s="149"/>
      <c r="DK418" s="148"/>
    </row>
    <row r="419" spans="1:115">
      <c r="A419" s="108">
        <v>417</v>
      </c>
      <c r="B419" s="98">
        <v>44176</v>
      </c>
      <c r="C419" t="s">
        <v>111</v>
      </c>
      <c r="D419" t="s">
        <v>220</v>
      </c>
      <c r="E419" t="s">
        <v>23</v>
      </c>
      <c r="F419" t="s">
        <v>86</v>
      </c>
      <c r="G419" s="148">
        <v>0.7198148148148148</v>
      </c>
      <c r="I419">
        <v>1</v>
      </c>
      <c r="K419">
        <v>1</v>
      </c>
      <c r="L419">
        <v>1</v>
      </c>
      <c r="O419" t="s">
        <v>74</v>
      </c>
      <c r="S419">
        <v>417</v>
      </c>
      <c r="T419" t="s">
        <v>357</v>
      </c>
      <c r="U419" t="s">
        <v>92</v>
      </c>
      <c r="V419" t="s">
        <v>84</v>
      </c>
      <c r="W419" s="104">
        <v>0.46524305555555556</v>
      </c>
      <c r="X419">
        <v>1</v>
      </c>
      <c r="AB419">
        <v>1</v>
      </c>
      <c r="AE419" t="s">
        <v>74</v>
      </c>
      <c r="AI419">
        <v>417</v>
      </c>
      <c r="AJ419" t="s">
        <v>401</v>
      </c>
      <c r="AK419" t="s">
        <v>82</v>
      </c>
      <c r="AL419" t="s">
        <v>85</v>
      </c>
      <c r="AM419" s="104">
        <v>0.82310185185185192</v>
      </c>
      <c r="AP419">
        <v>1</v>
      </c>
      <c r="AQ419">
        <v>1</v>
      </c>
      <c r="AU419" t="s">
        <v>74</v>
      </c>
      <c r="BZ419" s="98">
        <v>44176</v>
      </c>
      <c r="CA419" t="s">
        <v>111</v>
      </c>
      <c r="CB419" t="s">
        <v>220</v>
      </c>
      <c r="CC419" t="s">
        <v>23</v>
      </c>
      <c r="CD419" t="s">
        <v>86</v>
      </c>
      <c r="CE419" s="148">
        <v>0.7198148148148148</v>
      </c>
      <c r="CG419">
        <v>1</v>
      </c>
      <c r="CI419">
        <v>1</v>
      </c>
      <c r="CJ419">
        <v>1</v>
      </c>
      <c r="CM419" t="s">
        <v>74</v>
      </c>
      <c r="DF419" s="149"/>
      <c r="DK419" s="148"/>
    </row>
    <row r="420" spans="1:115">
      <c r="A420" s="108">
        <v>418</v>
      </c>
      <c r="B420" s="98">
        <v>44176</v>
      </c>
      <c r="C420" t="s">
        <v>99</v>
      </c>
      <c r="D420" t="s">
        <v>793</v>
      </c>
      <c r="E420" t="s">
        <v>82</v>
      </c>
      <c r="F420" t="s">
        <v>85</v>
      </c>
      <c r="G420" s="148">
        <v>0.7386921296296296</v>
      </c>
      <c r="I420">
        <v>1</v>
      </c>
      <c r="L420">
        <v>1</v>
      </c>
      <c r="O420" t="s">
        <v>116</v>
      </c>
      <c r="S420">
        <v>418</v>
      </c>
      <c r="T420" t="s">
        <v>228</v>
      </c>
      <c r="U420" t="s">
        <v>23</v>
      </c>
      <c r="V420" t="s">
        <v>86</v>
      </c>
      <c r="W420" s="104">
        <v>0.85939814814814808</v>
      </c>
      <c r="Z420">
        <v>1</v>
      </c>
      <c r="AB420">
        <v>1</v>
      </c>
      <c r="AE420" t="s">
        <v>74</v>
      </c>
      <c r="AI420">
        <v>418</v>
      </c>
      <c r="AJ420" t="s">
        <v>144</v>
      </c>
      <c r="AK420" t="s">
        <v>23</v>
      </c>
      <c r="AL420" t="s">
        <v>86</v>
      </c>
      <c r="AM420" s="104">
        <v>0.91465277777777787</v>
      </c>
      <c r="AP420">
        <v>1</v>
      </c>
      <c r="AQ420">
        <v>1</v>
      </c>
      <c r="AU420" t="s">
        <v>74</v>
      </c>
      <c r="BZ420" s="98">
        <v>44176</v>
      </c>
      <c r="CA420" t="s">
        <v>99</v>
      </c>
      <c r="CB420" t="s">
        <v>793</v>
      </c>
      <c r="CC420" t="s">
        <v>82</v>
      </c>
      <c r="CD420" t="s">
        <v>85</v>
      </c>
      <c r="CE420" s="148">
        <v>0.7386921296296296</v>
      </c>
      <c r="CG420">
        <v>1</v>
      </c>
      <c r="CJ420">
        <v>1</v>
      </c>
      <c r="CM420" t="s">
        <v>116</v>
      </c>
      <c r="DF420" s="149"/>
      <c r="DK420" s="148"/>
    </row>
    <row r="421" spans="1:115">
      <c r="A421" s="108">
        <v>419</v>
      </c>
      <c r="B421" s="98">
        <v>44176</v>
      </c>
      <c r="C421" t="s">
        <v>99</v>
      </c>
      <c r="D421" t="s">
        <v>1364</v>
      </c>
      <c r="E421" t="s">
        <v>82</v>
      </c>
      <c r="F421" t="s">
        <v>85</v>
      </c>
      <c r="G421" s="148">
        <v>0.73927083333333332</v>
      </c>
      <c r="I421">
        <v>1</v>
      </c>
      <c r="L421">
        <v>1</v>
      </c>
      <c r="O421" t="s">
        <v>116</v>
      </c>
      <c r="S421">
        <v>419</v>
      </c>
      <c r="T421" t="s">
        <v>658</v>
      </c>
      <c r="W421" s="104">
        <v>0.7131481481481482</v>
      </c>
      <c r="Y421">
        <v>1</v>
      </c>
      <c r="AA421">
        <v>1</v>
      </c>
      <c r="AE421" t="s">
        <v>1</v>
      </c>
      <c r="AI421">
        <v>419</v>
      </c>
      <c r="AJ421" t="s">
        <v>511</v>
      </c>
      <c r="AK421" t="s">
        <v>21</v>
      </c>
      <c r="AL421" t="s">
        <v>115</v>
      </c>
      <c r="AM421" s="104">
        <v>0.50457175925925923</v>
      </c>
      <c r="AO421">
        <v>1</v>
      </c>
      <c r="AQ421">
        <v>1</v>
      </c>
      <c r="AU421" t="s">
        <v>74</v>
      </c>
      <c r="BZ421" s="98">
        <v>44176</v>
      </c>
      <c r="CA421" t="s">
        <v>99</v>
      </c>
      <c r="CB421" t="s">
        <v>1364</v>
      </c>
      <c r="CC421" t="s">
        <v>82</v>
      </c>
      <c r="CD421" t="s">
        <v>85</v>
      </c>
      <c r="CE421" s="148">
        <v>0.73927083333333332</v>
      </c>
      <c r="CG421">
        <v>1</v>
      </c>
      <c r="CJ421">
        <v>1</v>
      </c>
      <c r="CM421" t="s">
        <v>116</v>
      </c>
      <c r="DF421" s="149"/>
      <c r="DK421" s="148"/>
    </row>
    <row r="422" spans="1:115">
      <c r="A422" s="108">
        <v>420</v>
      </c>
      <c r="B422" s="98">
        <v>44176</v>
      </c>
      <c r="C422" t="s">
        <v>109</v>
      </c>
      <c r="D422" t="s">
        <v>1144</v>
      </c>
      <c r="E422" t="s">
        <v>23</v>
      </c>
      <c r="F422" t="s">
        <v>86</v>
      </c>
      <c r="G422" s="148">
        <v>0.76521990740740742</v>
      </c>
      <c r="J422">
        <v>1</v>
      </c>
      <c r="L422">
        <v>1</v>
      </c>
      <c r="O422" t="s">
        <v>116</v>
      </c>
      <c r="S422">
        <v>420</v>
      </c>
      <c r="T422" t="s">
        <v>391</v>
      </c>
      <c r="U422" t="s">
        <v>23</v>
      </c>
      <c r="V422" t="s">
        <v>86</v>
      </c>
      <c r="W422" s="104">
        <v>0.56737268518518513</v>
      </c>
      <c r="Y422">
        <v>1</v>
      </c>
      <c r="AA422">
        <v>1</v>
      </c>
      <c r="AE422" t="s">
        <v>74</v>
      </c>
      <c r="AI422">
        <v>420</v>
      </c>
      <c r="AJ422" t="s">
        <v>695</v>
      </c>
      <c r="AK422" t="s">
        <v>23</v>
      </c>
      <c r="AL422" t="s">
        <v>86</v>
      </c>
      <c r="AM422" s="104">
        <v>0.68228009259259259</v>
      </c>
      <c r="AO422">
        <v>1</v>
      </c>
      <c r="AQ422">
        <v>1</v>
      </c>
      <c r="AU422" t="s">
        <v>74</v>
      </c>
      <c r="BZ422" s="98">
        <v>44176</v>
      </c>
      <c r="CA422" t="s">
        <v>109</v>
      </c>
      <c r="CB422" t="s">
        <v>1144</v>
      </c>
      <c r="CC422" t="s">
        <v>23</v>
      </c>
      <c r="CD422" t="s">
        <v>86</v>
      </c>
      <c r="CE422" s="148">
        <v>0.76521990740740742</v>
      </c>
      <c r="CH422">
        <v>1</v>
      </c>
      <c r="CJ422">
        <v>1</v>
      </c>
      <c r="CM422" t="s">
        <v>116</v>
      </c>
      <c r="DF422" s="149"/>
      <c r="DK422" s="148"/>
    </row>
    <row r="423" spans="1:115">
      <c r="A423" s="108">
        <v>421</v>
      </c>
      <c r="B423" s="98">
        <v>44176</v>
      </c>
      <c r="C423" t="s">
        <v>99</v>
      </c>
      <c r="D423" t="s">
        <v>772</v>
      </c>
      <c r="E423" t="s">
        <v>82</v>
      </c>
      <c r="F423" t="s">
        <v>85</v>
      </c>
      <c r="G423" s="148">
        <v>0.79291666666666671</v>
      </c>
      <c r="J423">
        <v>1</v>
      </c>
      <c r="L423">
        <v>1</v>
      </c>
      <c r="O423" t="s">
        <v>116</v>
      </c>
      <c r="S423">
        <v>421</v>
      </c>
      <c r="T423" t="s">
        <v>663</v>
      </c>
      <c r="W423" s="104">
        <v>0.51317129629629632</v>
      </c>
      <c r="Y423">
        <v>1</v>
      </c>
      <c r="AA423">
        <v>1</v>
      </c>
      <c r="AE423" t="s">
        <v>1</v>
      </c>
      <c r="AI423">
        <v>421</v>
      </c>
      <c r="AJ423" t="s">
        <v>483</v>
      </c>
      <c r="AK423" t="s">
        <v>23</v>
      </c>
      <c r="AL423" t="s">
        <v>86</v>
      </c>
      <c r="AM423" s="104">
        <v>0.41914351851851855</v>
      </c>
      <c r="AN423">
        <v>1</v>
      </c>
      <c r="AR423">
        <v>1</v>
      </c>
      <c r="AU423" t="s">
        <v>74</v>
      </c>
      <c r="BZ423" s="98">
        <v>44176</v>
      </c>
      <c r="CA423" t="s">
        <v>99</v>
      </c>
      <c r="CB423" t="s">
        <v>772</v>
      </c>
      <c r="CC423" t="s">
        <v>82</v>
      </c>
      <c r="CD423" t="s">
        <v>85</v>
      </c>
      <c r="CE423" s="148">
        <v>0.79291666666666671</v>
      </c>
      <c r="CH423">
        <v>1</v>
      </c>
      <c r="CJ423">
        <v>1</v>
      </c>
      <c r="CM423" t="s">
        <v>116</v>
      </c>
      <c r="DF423" s="149"/>
      <c r="DK423" s="148"/>
    </row>
    <row r="424" spans="1:115">
      <c r="A424" s="108">
        <v>422</v>
      </c>
      <c r="B424" s="98">
        <v>44179</v>
      </c>
      <c r="C424" t="s">
        <v>107</v>
      </c>
      <c r="D424" t="s">
        <v>456</v>
      </c>
      <c r="E424" t="s">
        <v>23</v>
      </c>
      <c r="F424" t="s">
        <v>86</v>
      </c>
      <c r="G424" s="148">
        <v>0.61189814814814814</v>
      </c>
      <c r="I424">
        <v>1</v>
      </c>
      <c r="K424">
        <v>1</v>
      </c>
      <c r="O424" t="s">
        <v>116</v>
      </c>
      <c r="S424">
        <v>422</v>
      </c>
      <c r="T424" t="s">
        <v>209</v>
      </c>
      <c r="W424" s="104">
        <v>0.66465277777777776</v>
      </c>
      <c r="Y424">
        <v>1</v>
      </c>
      <c r="AE424" t="s">
        <v>0</v>
      </c>
      <c r="AF424">
        <v>70993</v>
      </c>
      <c r="AI424">
        <v>422</v>
      </c>
      <c r="AJ424" t="s">
        <v>512</v>
      </c>
      <c r="AK424" t="s">
        <v>21</v>
      </c>
      <c r="AL424" t="s">
        <v>115</v>
      </c>
      <c r="AM424" s="104">
        <v>0.51189814814814816</v>
      </c>
      <c r="AO424">
        <v>1</v>
      </c>
      <c r="AQ424">
        <v>1</v>
      </c>
      <c r="AU424" t="s">
        <v>74</v>
      </c>
      <c r="BZ424" s="98">
        <v>44179</v>
      </c>
      <c r="CA424" t="s">
        <v>107</v>
      </c>
      <c r="CB424" t="s">
        <v>456</v>
      </c>
      <c r="CC424" t="s">
        <v>23</v>
      </c>
      <c r="CD424" t="s">
        <v>86</v>
      </c>
      <c r="CE424" s="148">
        <v>0.61189814814814814</v>
      </c>
      <c r="CG424">
        <v>1</v>
      </c>
      <c r="CI424">
        <v>1</v>
      </c>
      <c r="CM424" t="s">
        <v>116</v>
      </c>
      <c r="DF424" s="149"/>
      <c r="DK424" s="148"/>
    </row>
    <row r="425" spans="1:115">
      <c r="A425" s="108">
        <v>423</v>
      </c>
      <c r="B425" s="98">
        <v>44179</v>
      </c>
      <c r="C425" t="s">
        <v>110</v>
      </c>
      <c r="D425" t="s">
        <v>632</v>
      </c>
      <c r="E425" t="s">
        <v>23</v>
      </c>
      <c r="F425" t="s">
        <v>86</v>
      </c>
      <c r="G425" s="148">
        <v>0.61903935185185188</v>
      </c>
      <c r="I425">
        <v>1</v>
      </c>
      <c r="K425">
        <v>1</v>
      </c>
      <c r="O425" t="s">
        <v>116</v>
      </c>
      <c r="S425">
        <v>423</v>
      </c>
      <c r="T425" t="s">
        <v>429</v>
      </c>
      <c r="U425" t="s">
        <v>23</v>
      </c>
      <c r="V425" t="s">
        <v>86</v>
      </c>
      <c r="W425" s="104">
        <v>0.63567129629629626</v>
      </c>
      <c r="Y425">
        <v>1</v>
      </c>
      <c r="AA425">
        <v>1</v>
      </c>
      <c r="AE425" t="s">
        <v>74</v>
      </c>
      <c r="AI425">
        <v>423</v>
      </c>
      <c r="AJ425" t="s">
        <v>322</v>
      </c>
      <c r="AK425" t="s">
        <v>23</v>
      </c>
      <c r="AL425" t="s">
        <v>86</v>
      </c>
      <c r="AM425" s="104">
        <v>0.55482638888888891</v>
      </c>
      <c r="AO425">
        <v>1</v>
      </c>
      <c r="AR425">
        <v>1</v>
      </c>
      <c r="AU425" t="s">
        <v>74</v>
      </c>
      <c r="BZ425" s="98">
        <v>44179</v>
      </c>
      <c r="CA425" t="s">
        <v>110</v>
      </c>
      <c r="CB425" t="s">
        <v>632</v>
      </c>
      <c r="CC425" t="s">
        <v>23</v>
      </c>
      <c r="CD425" t="s">
        <v>86</v>
      </c>
      <c r="CE425" s="148">
        <v>0.61903935185185188</v>
      </c>
      <c r="CG425">
        <v>1</v>
      </c>
      <c r="CI425">
        <v>1</v>
      </c>
      <c r="CM425" t="s">
        <v>116</v>
      </c>
      <c r="DF425" s="149"/>
      <c r="DK425" s="148"/>
    </row>
    <row r="426" spans="1:115">
      <c r="A426" s="108">
        <v>424</v>
      </c>
      <c r="B426" s="98">
        <v>44179</v>
      </c>
      <c r="D426" t="s">
        <v>907</v>
      </c>
      <c r="G426" s="148">
        <v>0.62201388888888887</v>
      </c>
      <c r="I426">
        <v>1</v>
      </c>
      <c r="K426">
        <v>1</v>
      </c>
      <c r="O426" t="s">
        <v>1</v>
      </c>
      <c r="S426">
        <v>424</v>
      </c>
      <c r="T426" t="s">
        <v>819</v>
      </c>
      <c r="U426" t="s">
        <v>23</v>
      </c>
      <c r="V426" t="s">
        <v>86</v>
      </c>
      <c r="W426" s="104">
        <v>0.87238425925925922</v>
      </c>
      <c r="Z426">
        <v>1</v>
      </c>
      <c r="AC426">
        <v>1</v>
      </c>
      <c r="AE426" t="s">
        <v>74</v>
      </c>
      <c r="AI426">
        <v>424</v>
      </c>
      <c r="AJ426" t="s">
        <v>406</v>
      </c>
      <c r="AK426" t="s">
        <v>23</v>
      </c>
      <c r="AL426" t="s">
        <v>86</v>
      </c>
      <c r="AM426" s="104">
        <v>0.35949074074074078</v>
      </c>
      <c r="AN426">
        <v>1</v>
      </c>
      <c r="AQ426">
        <v>1</v>
      </c>
      <c r="AR426">
        <v>1</v>
      </c>
      <c r="AU426" t="s">
        <v>74</v>
      </c>
      <c r="BZ426" s="98">
        <v>44179</v>
      </c>
      <c r="CB426" t="s">
        <v>907</v>
      </c>
      <c r="CE426" s="148">
        <v>0.62201388888888887</v>
      </c>
      <c r="CG426">
        <v>1</v>
      </c>
      <c r="CI426">
        <v>1</v>
      </c>
      <c r="CM426" t="s">
        <v>1</v>
      </c>
      <c r="DF426" s="149"/>
      <c r="DK426" s="148"/>
    </row>
    <row r="427" spans="1:115">
      <c r="A427" s="108">
        <v>425</v>
      </c>
      <c r="B427" s="98">
        <v>44179</v>
      </c>
      <c r="C427" t="s">
        <v>108</v>
      </c>
      <c r="D427" t="s">
        <v>1162</v>
      </c>
      <c r="E427" t="s">
        <v>23</v>
      </c>
      <c r="F427" t="s">
        <v>86</v>
      </c>
      <c r="G427" s="148">
        <v>0.71445601851851848</v>
      </c>
      <c r="I427">
        <v>1</v>
      </c>
      <c r="K427">
        <v>1</v>
      </c>
      <c r="O427" t="s">
        <v>74</v>
      </c>
      <c r="S427">
        <v>425</v>
      </c>
      <c r="T427" t="s">
        <v>518</v>
      </c>
      <c r="U427" t="s">
        <v>21</v>
      </c>
      <c r="V427" t="s">
        <v>115</v>
      </c>
      <c r="W427" s="104">
        <v>0.74846064814814817</v>
      </c>
      <c r="Y427">
        <v>1</v>
      </c>
      <c r="AB427">
        <v>1</v>
      </c>
      <c r="AE427" t="s">
        <v>74</v>
      </c>
      <c r="AI427">
        <v>425</v>
      </c>
      <c r="AJ427" t="s">
        <v>203</v>
      </c>
      <c r="AK427" t="s">
        <v>23</v>
      </c>
      <c r="AL427" t="s">
        <v>86</v>
      </c>
      <c r="AM427" s="104">
        <v>0.56112268518518515</v>
      </c>
      <c r="AO427">
        <v>1</v>
      </c>
      <c r="AR427">
        <v>1</v>
      </c>
      <c r="AU427" t="s">
        <v>74</v>
      </c>
      <c r="BZ427" s="98">
        <v>44179</v>
      </c>
      <c r="CA427" t="s">
        <v>108</v>
      </c>
      <c r="CB427" t="s">
        <v>1162</v>
      </c>
      <c r="CC427" t="s">
        <v>23</v>
      </c>
      <c r="CD427" t="s">
        <v>86</v>
      </c>
      <c r="CE427" s="148">
        <v>0.71445601851851848</v>
      </c>
      <c r="CG427">
        <v>1</v>
      </c>
      <c r="CI427">
        <v>1</v>
      </c>
      <c r="CM427" t="s">
        <v>74</v>
      </c>
      <c r="DF427" s="149"/>
      <c r="DK427" s="148"/>
    </row>
    <row r="428" spans="1:115">
      <c r="A428" s="108">
        <v>426</v>
      </c>
      <c r="B428" s="98">
        <v>44179</v>
      </c>
      <c r="C428" t="s">
        <v>110</v>
      </c>
      <c r="D428" t="s">
        <v>465</v>
      </c>
      <c r="E428" t="s">
        <v>23</v>
      </c>
      <c r="F428" t="s">
        <v>86</v>
      </c>
      <c r="G428" s="148">
        <v>0.74108796296296298</v>
      </c>
      <c r="I428">
        <v>1</v>
      </c>
      <c r="K428">
        <v>1</v>
      </c>
      <c r="O428" t="s">
        <v>74</v>
      </c>
      <c r="S428">
        <v>426</v>
      </c>
      <c r="T428" t="s">
        <v>762</v>
      </c>
      <c r="U428" t="s">
        <v>23</v>
      </c>
      <c r="V428" t="s">
        <v>86</v>
      </c>
      <c r="W428" s="104">
        <v>0.41495370370370371</v>
      </c>
      <c r="X428">
        <v>1</v>
      </c>
      <c r="AA428">
        <v>1</v>
      </c>
      <c r="AE428" t="s">
        <v>116</v>
      </c>
      <c r="AI428">
        <v>426</v>
      </c>
      <c r="AJ428" t="s">
        <v>357</v>
      </c>
      <c r="AK428" t="s">
        <v>92</v>
      </c>
      <c r="AL428" t="s">
        <v>84</v>
      </c>
      <c r="AM428" s="104">
        <v>0.46524305555555556</v>
      </c>
      <c r="AN428">
        <v>1</v>
      </c>
      <c r="AR428">
        <v>1</v>
      </c>
      <c r="AU428" t="s">
        <v>74</v>
      </c>
      <c r="BZ428" s="98">
        <v>44179</v>
      </c>
      <c r="CA428" t="s">
        <v>110</v>
      </c>
      <c r="CB428" t="s">
        <v>465</v>
      </c>
      <c r="CC428" t="s">
        <v>23</v>
      </c>
      <c r="CD428" t="s">
        <v>86</v>
      </c>
      <c r="CE428" s="148">
        <v>0.74108796296296298</v>
      </c>
      <c r="CG428">
        <v>1</v>
      </c>
      <c r="CI428">
        <v>1</v>
      </c>
      <c r="CM428" t="s">
        <v>74</v>
      </c>
      <c r="DF428" s="149"/>
      <c r="DK428" s="148"/>
    </row>
    <row r="429" spans="1:115">
      <c r="A429" s="108">
        <v>427</v>
      </c>
      <c r="B429" s="98">
        <v>44179</v>
      </c>
      <c r="C429" t="s">
        <v>107</v>
      </c>
      <c r="D429" t="s">
        <v>138</v>
      </c>
      <c r="E429" t="s">
        <v>23</v>
      </c>
      <c r="F429" t="s">
        <v>86</v>
      </c>
      <c r="G429" s="148">
        <v>0.74545138888888884</v>
      </c>
      <c r="I429">
        <v>1</v>
      </c>
      <c r="K429">
        <v>1</v>
      </c>
      <c r="L429">
        <v>1</v>
      </c>
      <c r="M429">
        <v>1</v>
      </c>
      <c r="O429" t="s">
        <v>74</v>
      </c>
      <c r="S429">
        <v>427</v>
      </c>
      <c r="T429" t="s">
        <v>484</v>
      </c>
      <c r="U429" t="s">
        <v>23</v>
      </c>
      <c r="V429" t="s">
        <v>86</v>
      </c>
      <c r="W429" s="104">
        <v>0.41945601851851855</v>
      </c>
      <c r="X429">
        <v>1</v>
      </c>
      <c r="AC429">
        <v>1</v>
      </c>
      <c r="AE429" t="s">
        <v>74</v>
      </c>
      <c r="AI429">
        <v>427</v>
      </c>
      <c r="AJ429" t="s">
        <v>228</v>
      </c>
      <c r="AK429" t="s">
        <v>23</v>
      </c>
      <c r="AL429" t="s">
        <v>86</v>
      </c>
      <c r="AM429" s="104">
        <v>0.85939814814814808</v>
      </c>
      <c r="AP429">
        <v>1</v>
      </c>
      <c r="AR429">
        <v>1</v>
      </c>
      <c r="AU429" t="s">
        <v>74</v>
      </c>
      <c r="BZ429" s="98">
        <v>44179</v>
      </c>
      <c r="CA429" t="s">
        <v>107</v>
      </c>
      <c r="CB429" t="s">
        <v>138</v>
      </c>
      <c r="CC429" t="s">
        <v>23</v>
      </c>
      <c r="CD429" t="s">
        <v>86</v>
      </c>
      <c r="CE429" s="148">
        <v>0.74545138888888884</v>
      </c>
      <c r="CG429">
        <v>1</v>
      </c>
      <c r="CI429">
        <v>1</v>
      </c>
      <c r="CJ429">
        <v>1</v>
      </c>
      <c r="CK429">
        <v>1</v>
      </c>
      <c r="CM429" t="s">
        <v>74</v>
      </c>
      <c r="DF429" s="149"/>
      <c r="DK429" s="148"/>
    </row>
    <row r="430" spans="1:115">
      <c r="A430" s="108">
        <v>428</v>
      </c>
      <c r="B430" s="98">
        <v>44179</v>
      </c>
      <c r="C430" t="s">
        <v>99</v>
      </c>
      <c r="D430" t="s">
        <v>120</v>
      </c>
      <c r="E430" t="s">
        <v>82</v>
      </c>
      <c r="F430" t="s">
        <v>85</v>
      </c>
      <c r="G430" s="148">
        <v>0.74682870370370369</v>
      </c>
      <c r="I430">
        <v>1</v>
      </c>
      <c r="K430">
        <v>1</v>
      </c>
      <c r="O430" t="s">
        <v>74</v>
      </c>
      <c r="S430">
        <v>428</v>
      </c>
      <c r="T430" t="s">
        <v>802</v>
      </c>
      <c r="U430" t="s">
        <v>23</v>
      </c>
      <c r="V430" t="s">
        <v>86</v>
      </c>
      <c r="W430" s="104">
        <v>0.50895833333333329</v>
      </c>
      <c r="Y430">
        <v>1</v>
      </c>
      <c r="AA430">
        <v>1</v>
      </c>
      <c r="AE430" t="s">
        <v>116</v>
      </c>
      <c r="AI430">
        <v>428</v>
      </c>
      <c r="AJ430" t="s">
        <v>658</v>
      </c>
      <c r="AM430" s="104">
        <v>0.7131481481481482</v>
      </c>
      <c r="AO430">
        <v>1</v>
      </c>
      <c r="AQ430">
        <v>1</v>
      </c>
      <c r="AU430" t="s">
        <v>1</v>
      </c>
      <c r="BZ430" s="98">
        <v>44179</v>
      </c>
      <c r="CA430" t="s">
        <v>99</v>
      </c>
      <c r="CB430" t="s">
        <v>120</v>
      </c>
      <c r="CC430" t="s">
        <v>82</v>
      </c>
      <c r="CD430" t="s">
        <v>85</v>
      </c>
      <c r="CE430" s="148">
        <v>0.74682870370370369</v>
      </c>
      <c r="CG430">
        <v>1</v>
      </c>
      <c r="CI430">
        <v>1</v>
      </c>
      <c r="CM430" t="s">
        <v>74</v>
      </c>
      <c r="DF430" s="149"/>
      <c r="DK430" s="148"/>
    </row>
    <row r="431" spans="1:115">
      <c r="A431" s="108">
        <v>429</v>
      </c>
      <c r="B431" s="98">
        <v>44179</v>
      </c>
      <c r="C431" t="s">
        <v>107</v>
      </c>
      <c r="D431" t="s">
        <v>283</v>
      </c>
      <c r="E431" t="s">
        <v>23</v>
      </c>
      <c r="F431" t="s">
        <v>86</v>
      </c>
      <c r="G431" s="148">
        <v>0.75039351851851854</v>
      </c>
      <c r="J431">
        <v>1</v>
      </c>
      <c r="K431">
        <v>1</v>
      </c>
      <c r="O431" t="s">
        <v>74</v>
      </c>
      <c r="S431">
        <v>429</v>
      </c>
      <c r="T431" t="s">
        <v>384</v>
      </c>
      <c r="U431" t="s">
        <v>23</v>
      </c>
      <c r="V431" t="s">
        <v>86</v>
      </c>
      <c r="W431" s="104">
        <v>0.80016203703703714</v>
      </c>
      <c r="Z431">
        <v>1</v>
      </c>
      <c r="AA431">
        <v>1</v>
      </c>
      <c r="AB431">
        <v>1</v>
      </c>
      <c r="AE431" t="s">
        <v>74</v>
      </c>
      <c r="AI431">
        <v>429</v>
      </c>
      <c r="AJ431" t="s">
        <v>391</v>
      </c>
      <c r="AK431" t="s">
        <v>23</v>
      </c>
      <c r="AL431" t="s">
        <v>86</v>
      </c>
      <c r="AM431" s="104">
        <v>0.56737268518518513</v>
      </c>
      <c r="AO431">
        <v>1</v>
      </c>
      <c r="AQ431">
        <v>1</v>
      </c>
      <c r="AU431" t="s">
        <v>74</v>
      </c>
      <c r="BZ431" s="98">
        <v>44179</v>
      </c>
      <c r="CA431" t="s">
        <v>107</v>
      </c>
      <c r="CB431" t="s">
        <v>283</v>
      </c>
      <c r="CC431" t="s">
        <v>23</v>
      </c>
      <c r="CD431" t="s">
        <v>86</v>
      </c>
      <c r="CE431" s="148">
        <v>0.75039351851851854</v>
      </c>
      <c r="CH431">
        <v>1</v>
      </c>
      <c r="CI431">
        <v>1</v>
      </c>
      <c r="CM431" t="s">
        <v>74</v>
      </c>
      <c r="DF431" s="149"/>
      <c r="DK431" s="148"/>
    </row>
    <row r="432" spans="1:115">
      <c r="A432" s="108">
        <v>430</v>
      </c>
      <c r="B432" s="98">
        <v>44179</v>
      </c>
      <c r="C432" t="s">
        <v>99</v>
      </c>
      <c r="D432" t="s">
        <v>401</v>
      </c>
      <c r="E432" t="s">
        <v>82</v>
      </c>
      <c r="F432" t="s">
        <v>85</v>
      </c>
      <c r="G432" s="148">
        <v>0.76009259259259254</v>
      </c>
      <c r="J432">
        <v>1</v>
      </c>
      <c r="L432">
        <v>1</v>
      </c>
      <c r="O432" t="s">
        <v>74</v>
      </c>
      <c r="S432">
        <v>430</v>
      </c>
      <c r="T432" t="s">
        <v>331</v>
      </c>
      <c r="W432" s="104">
        <v>0.70335648148148155</v>
      </c>
      <c r="Y432">
        <v>1</v>
      </c>
      <c r="AA432">
        <v>1</v>
      </c>
      <c r="AE432" t="s">
        <v>1</v>
      </c>
      <c r="AI432">
        <v>430</v>
      </c>
      <c r="AJ432" t="s">
        <v>663</v>
      </c>
      <c r="AM432" s="104">
        <v>0.51317129629629632</v>
      </c>
      <c r="AO432">
        <v>1</v>
      </c>
      <c r="AQ432">
        <v>1</v>
      </c>
      <c r="AU432" t="s">
        <v>1</v>
      </c>
      <c r="BZ432" s="98">
        <v>44179</v>
      </c>
      <c r="CA432" t="s">
        <v>99</v>
      </c>
      <c r="CB432" t="s">
        <v>401</v>
      </c>
      <c r="CC432" t="s">
        <v>82</v>
      </c>
      <c r="CD432" t="s">
        <v>85</v>
      </c>
      <c r="CE432" s="148">
        <v>0.76009259259259254</v>
      </c>
      <c r="CH432">
        <v>1</v>
      </c>
      <c r="CJ432">
        <v>1</v>
      </c>
      <c r="CM432" t="s">
        <v>74</v>
      </c>
      <c r="DF432" s="149"/>
      <c r="DK432" s="148"/>
    </row>
    <row r="433" spans="1:115">
      <c r="A433" s="108">
        <v>431</v>
      </c>
      <c r="B433" s="98">
        <v>44179</v>
      </c>
      <c r="C433" t="s">
        <v>111</v>
      </c>
      <c r="D433" t="s">
        <v>220</v>
      </c>
      <c r="E433" t="s">
        <v>23</v>
      </c>
      <c r="F433" t="s">
        <v>86</v>
      </c>
      <c r="G433" s="148">
        <v>0.760625</v>
      </c>
      <c r="J433">
        <v>1</v>
      </c>
      <c r="K433">
        <v>1</v>
      </c>
      <c r="O433" t="s">
        <v>74</v>
      </c>
      <c r="S433">
        <v>431</v>
      </c>
      <c r="T433" t="s">
        <v>828</v>
      </c>
      <c r="U433" t="s">
        <v>23</v>
      </c>
      <c r="V433" t="s">
        <v>446</v>
      </c>
      <c r="W433" s="104">
        <v>0.63778935185185182</v>
      </c>
      <c r="Y433">
        <v>1</v>
      </c>
      <c r="AA433">
        <v>1</v>
      </c>
      <c r="AB433">
        <v>1</v>
      </c>
      <c r="AE433" t="s">
        <v>74</v>
      </c>
      <c r="AI433">
        <v>431</v>
      </c>
      <c r="AJ433" t="s">
        <v>429</v>
      </c>
      <c r="AK433" t="s">
        <v>23</v>
      </c>
      <c r="AL433" t="s">
        <v>86</v>
      </c>
      <c r="AM433" s="104">
        <v>0.63567129629629626</v>
      </c>
      <c r="AO433">
        <v>1</v>
      </c>
      <c r="AQ433">
        <v>1</v>
      </c>
      <c r="AU433" t="s">
        <v>74</v>
      </c>
      <c r="BZ433" s="98">
        <v>44179</v>
      </c>
      <c r="CA433" t="s">
        <v>111</v>
      </c>
      <c r="CB433" t="s">
        <v>220</v>
      </c>
      <c r="CC433" t="s">
        <v>23</v>
      </c>
      <c r="CD433" t="s">
        <v>86</v>
      </c>
      <c r="CE433" s="148">
        <v>0.760625</v>
      </c>
      <c r="CH433">
        <v>1</v>
      </c>
      <c r="CI433">
        <v>1</v>
      </c>
      <c r="CM433" t="s">
        <v>74</v>
      </c>
      <c r="DF433" s="149"/>
      <c r="DK433" s="148"/>
    </row>
    <row r="434" spans="1:115">
      <c r="A434" s="108">
        <v>432</v>
      </c>
      <c r="B434" s="98">
        <v>44179</v>
      </c>
      <c r="C434" t="s">
        <v>109</v>
      </c>
      <c r="D434" t="s">
        <v>1144</v>
      </c>
      <c r="E434" t="s">
        <v>23</v>
      </c>
      <c r="F434" t="s">
        <v>86</v>
      </c>
      <c r="G434" s="148">
        <v>0.76582175925925933</v>
      </c>
      <c r="J434">
        <v>1</v>
      </c>
      <c r="K434">
        <v>1</v>
      </c>
      <c r="O434" t="s">
        <v>74</v>
      </c>
      <c r="S434">
        <v>432</v>
      </c>
      <c r="T434" t="s">
        <v>300</v>
      </c>
      <c r="W434" s="104">
        <v>0.6267476851851852</v>
      </c>
      <c r="Y434">
        <v>1</v>
      </c>
      <c r="AA434">
        <v>1</v>
      </c>
      <c r="AE434" t="s">
        <v>1</v>
      </c>
      <c r="AI434">
        <v>432</v>
      </c>
      <c r="AJ434" t="s">
        <v>819</v>
      </c>
      <c r="AK434" t="s">
        <v>23</v>
      </c>
      <c r="AL434" t="s">
        <v>86</v>
      </c>
      <c r="AM434" s="104">
        <v>0.87238425925925922</v>
      </c>
      <c r="AP434">
        <v>1</v>
      </c>
      <c r="AS434">
        <v>1</v>
      </c>
      <c r="AU434" t="s">
        <v>74</v>
      </c>
      <c r="BZ434" s="98">
        <v>44179</v>
      </c>
      <c r="CA434" t="s">
        <v>109</v>
      </c>
      <c r="CB434" t="s">
        <v>1144</v>
      </c>
      <c r="CC434" t="s">
        <v>23</v>
      </c>
      <c r="CD434" t="s">
        <v>86</v>
      </c>
      <c r="CE434" s="148">
        <v>0.76582175925925933</v>
      </c>
      <c r="CH434">
        <v>1</v>
      </c>
      <c r="CI434">
        <v>1</v>
      </c>
      <c r="CM434" t="s">
        <v>74</v>
      </c>
      <c r="DF434" s="149"/>
      <c r="DK434" s="148"/>
    </row>
    <row r="435" spans="1:115">
      <c r="A435" s="108">
        <v>433</v>
      </c>
      <c r="B435" s="98">
        <v>44179</v>
      </c>
      <c r="C435" t="s">
        <v>111</v>
      </c>
      <c r="D435" t="s">
        <v>1380</v>
      </c>
      <c r="E435" t="s">
        <v>23</v>
      </c>
      <c r="F435" t="s">
        <v>86</v>
      </c>
      <c r="G435" s="148">
        <v>0.7726157407407408</v>
      </c>
      <c r="J435">
        <v>1</v>
      </c>
      <c r="K435">
        <v>1</v>
      </c>
      <c r="L435">
        <v>1</v>
      </c>
      <c r="O435" t="s">
        <v>74</v>
      </c>
      <c r="S435">
        <v>433</v>
      </c>
      <c r="T435" t="s">
        <v>225</v>
      </c>
      <c r="U435" t="s">
        <v>23</v>
      </c>
      <c r="V435" t="s">
        <v>86</v>
      </c>
      <c r="W435" s="104">
        <v>0.89722222222222225</v>
      </c>
      <c r="Z435">
        <v>1</v>
      </c>
      <c r="AA435">
        <v>1</v>
      </c>
      <c r="AE435" t="s">
        <v>74</v>
      </c>
      <c r="AI435">
        <v>433</v>
      </c>
      <c r="AJ435" t="s">
        <v>518</v>
      </c>
      <c r="AK435" t="s">
        <v>21</v>
      </c>
      <c r="AL435" t="s">
        <v>115</v>
      </c>
      <c r="AM435" s="104">
        <v>0.74846064814814817</v>
      </c>
      <c r="AO435">
        <v>1</v>
      </c>
      <c r="AR435">
        <v>1</v>
      </c>
      <c r="AU435" t="s">
        <v>74</v>
      </c>
      <c r="BZ435" s="98">
        <v>44179</v>
      </c>
      <c r="CA435" t="s">
        <v>111</v>
      </c>
      <c r="CB435" t="s">
        <v>1380</v>
      </c>
      <c r="CC435" t="s">
        <v>23</v>
      </c>
      <c r="CD435" t="s">
        <v>86</v>
      </c>
      <c r="CE435" s="148">
        <v>0.7726157407407408</v>
      </c>
      <c r="CH435">
        <v>1</v>
      </c>
      <c r="CI435">
        <v>1</v>
      </c>
      <c r="CJ435">
        <v>1</v>
      </c>
      <c r="CM435" t="s">
        <v>74</v>
      </c>
      <c r="DF435" s="149"/>
      <c r="DK435" s="148"/>
    </row>
    <row r="436" spans="1:115">
      <c r="A436" s="108">
        <v>434</v>
      </c>
      <c r="B436" s="98">
        <v>44179</v>
      </c>
      <c r="C436" t="s">
        <v>109</v>
      </c>
      <c r="D436" t="s">
        <v>773</v>
      </c>
      <c r="E436" t="s">
        <v>23</v>
      </c>
      <c r="F436" t="s">
        <v>86</v>
      </c>
      <c r="G436" s="148">
        <v>0.79481481481481486</v>
      </c>
      <c r="J436">
        <v>1</v>
      </c>
      <c r="L436">
        <v>1</v>
      </c>
      <c r="O436" t="s">
        <v>74</v>
      </c>
      <c r="S436">
        <v>434</v>
      </c>
      <c r="T436" t="s">
        <v>554</v>
      </c>
      <c r="U436" t="s">
        <v>22</v>
      </c>
      <c r="V436" t="s">
        <v>87</v>
      </c>
      <c r="W436" s="104">
        <v>0.55707175925925922</v>
      </c>
      <c r="Y436">
        <v>1</v>
      </c>
      <c r="AC436">
        <v>1</v>
      </c>
      <c r="AE436" t="s">
        <v>74</v>
      </c>
      <c r="AI436">
        <v>434</v>
      </c>
      <c r="AJ436" t="s">
        <v>762</v>
      </c>
      <c r="AK436" t="s">
        <v>23</v>
      </c>
      <c r="AL436" t="s">
        <v>86</v>
      </c>
      <c r="AM436" s="104">
        <v>0.41495370370370371</v>
      </c>
      <c r="AN436">
        <v>1</v>
      </c>
      <c r="AQ436">
        <v>1</v>
      </c>
      <c r="AU436" t="s">
        <v>116</v>
      </c>
      <c r="BZ436" s="98">
        <v>44179</v>
      </c>
      <c r="CA436" t="s">
        <v>109</v>
      </c>
      <c r="CB436" t="s">
        <v>773</v>
      </c>
      <c r="CC436" t="s">
        <v>23</v>
      </c>
      <c r="CD436" t="s">
        <v>86</v>
      </c>
      <c r="CE436" s="148">
        <v>0.79481481481481486</v>
      </c>
      <c r="CH436">
        <v>1</v>
      </c>
      <c r="CJ436">
        <v>1</v>
      </c>
      <c r="CM436" t="s">
        <v>74</v>
      </c>
      <c r="DF436" s="149"/>
      <c r="DK436" s="148"/>
    </row>
    <row r="437" spans="1:115">
      <c r="A437" s="108">
        <v>435</v>
      </c>
      <c r="B437" s="98">
        <v>44179</v>
      </c>
      <c r="C437" t="s">
        <v>744</v>
      </c>
      <c r="D437" t="s">
        <v>756</v>
      </c>
      <c r="E437" t="s">
        <v>23</v>
      </c>
      <c r="F437" t="s">
        <v>745</v>
      </c>
      <c r="G437" s="148">
        <v>0.84293981481481473</v>
      </c>
      <c r="J437">
        <v>1</v>
      </c>
      <c r="M437">
        <v>1</v>
      </c>
      <c r="O437" t="s">
        <v>74</v>
      </c>
      <c r="S437">
        <v>435</v>
      </c>
      <c r="T437" t="s">
        <v>554</v>
      </c>
      <c r="U437" t="s">
        <v>22</v>
      </c>
      <c r="V437" t="s">
        <v>87</v>
      </c>
      <c r="W437" s="104">
        <v>0.56319444444444444</v>
      </c>
      <c r="Y437">
        <v>1</v>
      </c>
      <c r="AC437">
        <v>1</v>
      </c>
      <c r="AE437" t="s">
        <v>74</v>
      </c>
      <c r="AI437">
        <v>435</v>
      </c>
      <c r="AJ437" t="s">
        <v>484</v>
      </c>
      <c r="AK437" t="s">
        <v>23</v>
      </c>
      <c r="AL437" t="s">
        <v>86</v>
      </c>
      <c r="AM437" s="104">
        <v>0.41945601851851855</v>
      </c>
      <c r="AN437">
        <v>1</v>
      </c>
      <c r="AS437">
        <v>1</v>
      </c>
      <c r="AU437" t="s">
        <v>74</v>
      </c>
      <c r="BZ437" s="98">
        <v>44179</v>
      </c>
      <c r="CA437" t="s">
        <v>744</v>
      </c>
      <c r="CB437" t="s">
        <v>756</v>
      </c>
      <c r="CC437" t="s">
        <v>23</v>
      </c>
      <c r="CD437" t="s">
        <v>745</v>
      </c>
      <c r="CE437" s="148">
        <v>0.84293981481481473</v>
      </c>
      <c r="CH437">
        <v>1</v>
      </c>
      <c r="CK437">
        <v>1</v>
      </c>
      <c r="CM437" t="s">
        <v>74</v>
      </c>
      <c r="DF437" s="149"/>
      <c r="DK437" s="148"/>
    </row>
    <row r="438" spans="1:115">
      <c r="A438" s="108">
        <v>436</v>
      </c>
      <c r="B438" s="98">
        <v>44180</v>
      </c>
      <c r="C438" t="s">
        <v>105</v>
      </c>
      <c r="D438" t="s">
        <v>1332</v>
      </c>
      <c r="E438" t="s">
        <v>23</v>
      </c>
      <c r="F438" t="s">
        <v>86</v>
      </c>
      <c r="G438" s="148">
        <v>0.53260416666666666</v>
      </c>
      <c r="I438">
        <v>1</v>
      </c>
      <c r="K438">
        <v>1</v>
      </c>
      <c r="O438" t="s">
        <v>116</v>
      </c>
      <c r="S438">
        <v>436</v>
      </c>
      <c r="T438" t="s">
        <v>731</v>
      </c>
      <c r="U438" t="s">
        <v>23</v>
      </c>
      <c r="V438" t="s">
        <v>86</v>
      </c>
      <c r="W438" s="104">
        <v>0.31701388888888887</v>
      </c>
      <c r="X438">
        <v>1</v>
      </c>
      <c r="AC438">
        <v>1</v>
      </c>
      <c r="AE438" t="s">
        <v>116</v>
      </c>
      <c r="AI438">
        <v>436</v>
      </c>
      <c r="AJ438" t="s">
        <v>802</v>
      </c>
      <c r="AK438" t="s">
        <v>23</v>
      </c>
      <c r="AL438" t="s">
        <v>86</v>
      </c>
      <c r="AM438" s="104">
        <v>0.50895833333333329</v>
      </c>
      <c r="AO438">
        <v>1</v>
      </c>
      <c r="AQ438">
        <v>1</v>
      </c>
      <c r="AU438" t="s">
        <v>116</v>
      </c>
      <c r="BZ438" s="98">
        <v>44180</v>
      </c>
      <c r="CA438" t="s">
        <v>105</v>
      </c>
      <c r="CB438" t="s">
        <v>1332</v>
      </c>
      <c r="CC438" t="s">
        <v>23</v>
      </c>
      <c r="CD438" t="s">
        <v>86</v>
      </c>
      <c r="CE438" s="148">
        <v>0.53260416666666666</v>
      </c>
      <c r="CG438">
        <v>1</v>
      </c>
      <c r="CI438">
        <v>1</v>
      </c>
      <c r="CM438" t="s">
        <v>116</v>
      </c>
      <c r="DF438" s="149"/>
      <c r="DK438" s="148"/>
    </row>
    <row r="439" spans="1:115">
      <c r="A439" s="108">
        <v>437</v>
      </c>
      <c r="B439" s="98">
        <v>44180</v>
      </c>
      <c r="C439" t="s">
        <v>104</v>
      </c>
      <c r="D439" t="s">
        <v>657</v>
      </c>
      <c r="E439" t="s">
        <v>23</v>
      </c>
      <c r="F439" t="s">
        <v>86</v>
      </c>
      <c r="G439" s="148">
        <v>0.53660879629629632</v>
      </c>
      <c r="I439">
        <v>1</v>
      </c>
      <c r="K439">
        <v>1</v>
      </c>
      <c r="O439" t="s">
        <v>116</v>
      </c>
      <c r="S439">
        <v>437</v>
      </c>
      <c r="T439" t="s">
        <v>633</v>
      </c>
      <c r="U439" t="s">
        <v>23</v>
      </c>
      <c r="V439" t="s">
        <v>86</v>
      </c>
      <c r="W439" s="104">
        <v>0.74971064814814825</v>
      </c>
      <c r="Y439">
        <v>1</v>
      </c>
      <c r="AA439">
        <v>1</v>
      </c>
      <c r="AE439" t="s">
        <v>74</v>
      </c>
      <c r="AI439">
        <v>437</v>
      </c>
      <c r="AJ439" t="s">
        <v>384</v>
      </c>
      <c r="AK439" t="s">
        <v>23</v>
      </c>
      <c r="AL439" t="s">
        <v>86</v>
      </c>
      <c r="AM439" s="104">
        <v>0.80016203703703714</v>
      </c>
      <c r="AP439">
        <v>1</v>
      </c>
      <c r="AQ439">
        <v>1</v>
      </c>
      <c r="AR439">
        <v>1</v>
      </c>
      <c r="AU439" t="s">
        <v>74</v>
      </c>
      <c r="BZ439" s="98">
        <v>44180</v>
      </c>
      <c r="CA439" t="s">
        <v>104</v>
      </c>
      <c r="CB439" t="s">
        <v>657</v>
      </c>
      <c r="CC439" t="s">
        <v>23</v>
      </c>
      <c r="CD439" t="s">
        <v>86</v>
      </c>
      <c r="CE439" s="148">
        <v>0.53660879629629632</v>
      </c>
      <c r="CG439">
        <v>1</v>
      </c>
      <c r="CI439">
        <v>1</v>
      </c>
      <c r="CM439" t="s">
        <v>116</v>
      </c>
      <c r="DF439" s="149"/>
      <c r="DK439" s="148"/>
    </row>
    <row r="440" spans="1:115">
      <c r="A440" s="108">
        <v>438</v>
      </c>
      <c r="B440" s="98">
        <v>44180</v>
      </c>
      <c r="C440" t="s">
        <v>107</v>
      </c>
      <c r="D440" t="s">
        <v>223</v>
      </c>
      <c r="E440" t="s">
        <v>23</v>
      </c>
      <c r="F440" t="s">
        <v>86</v>
      </c>
      <c r="G440" s="148">
        <v>0.54762731481481486</v>
      </c>
      <c r="I440">
        <v>1</v>
      </c>
      <c r="L440">
        <v>1</v>
      </c>
      <c r="O440" t="s">
        <v>116</v>
      </c>
      <c r="S440">
        <v>438</v>
      </c>
      <c r="T440" t="s">
        <v>341</v>
      </c>
      <c r="U440" t="s">
        <v>23</v>
      </c>
      <c r="V440" t="s">
        <v>86</v>
      </c>
      <c r="W440" s="104">
        <v>0.74039351851851853</v>
      </c>
      <c r="Y440">
        <v>1</v>
      </c>
      <c r="AA440">
        <v>1</v>
      </c>
      <c r="AB440">
        <v>1</v>
      </c>
      <c r="AE440" t="s">
        <v>74</v>
      </c>
      <c r="AI440">
        <v>438</v>
      </c>
      <c r="AJ440" t="s">
        <v>331</v>
      </c>
      <c r="AM440" s="104">
        <v>0.70335648148148155</v>
      </c>
      <c r="AO440">
        <v>1</v>
      </c>
      <c r="AQ440">
        <v>1</v>
      </c>
      <c r="AU440" t="s">
        <v>1</v>
      </c>
      <c r="BZ440" s="98">
        <v>44180</v>
      </c>
      <c r="CA440" t="s">
        <v>107</v>
      </c>
      <c r="CB440" t="s">
        <v>223</v>
      </c>
      <c r="CC440" t="s">
        <v>23</v>
      </c>
      <c r="CD440" t="s">
        <v>86</v>
      </c>
      <c r="CE440" s="148">
        <v>0.54762731481481486</v>
      </c>
      <c r="CG440">
        <v>1</v>
      </c>
      <c r="CJ440">
        <v>1</v>
      </c>
      <c r="CM440" t="s">
        <v>116</v>
      </c>
      <c r="DF440" s="149"/>
      <c r="DK440" s="148"/>
    </row>
    <row r="441" spans="1:115">
      <c r="A441" s="108">
        <v>439</v>
      </c>
      <c r="B441" s="98">
        <v>44180</v>
      </c>
      <c r="C441" t="s">
        <v>105</v>
      </c>
      <c r="D441" t="s">
        <v>811</v>
      </c>
      <c r="E441" t="s">
        <v>23</v>
      </c>
      <c r="F441" t="s">
        <v>86</v>
      </c>
      <c r="G441" s="148">
        <v>0.56116898148148142</v>
      </c>
      <c r="I441">
        <v>1</v>
      </c>
      <c r="K441">
        <v>1</v>
      </c>
      <c r="L441">
        <v>1</v>
      </c>
      <c r="O441" t="s">
        <v>116</v>
      </c>
      <c r="S441">
        <v>439</v>
      </c>
      <c r="T441" t="s">
        <v>453</v>
      </c>
      <c r="U441" t="s">
        <v>92</v>
      </c>
      <c r="V441" t="s">
        <v>84</v>
      </c>
      <c r="W441" s="104">
        <v>0.75120370370370371</v>
      </c>
      <c r="Z441">
        <v>1</v>
      </c>
      <c r="AB441">
        <v>1</v>
      </c>
      <c r="AE441" t="s">
        <v>74</v>
      </c>
      <c r="AI441">
        <v>439</v>
      </c>
      <c r="AJ441" t="s">
        <v>828</v>
      </c>
      <c r="AK441" t="s">
        <v>23</v>
      </c>
      <c r="AL441" t="s">
        <v>446</v>
      </c>
      <c r="AM441" s="104">
        <v>0.63778935185185182</v>
      </c>
      <c r="AO441">
        <v>1</v>
      </c>
      <c r="AQ441">
        <v>1</v>
      </c>
      <c r="AR441">
        <v>1</v>
      </c>
      <c r="AU441" t="s">
        <v>74</v>
      </c>
      <c r="BZ441" s="98">
        <v>44180</v>
      </c>
      <c r="CA441" t="s">
        <v>105</v>
      </c>
      <c r="CB441" t="s">
        <v>811</v>
      </c>
      <c r="CC441" t="s">
        <v>23</v>
      </c>
      <c r="CD441" t="s">
        <v>86</v>
      </c>
      <c r="CE441" s="148">
        <v>0.56116898148148142</v>
      </c>
      <c r="CG441">
        <v>1</v>
      </c>
      <c r="CI441">
        <v>1</v>
      </c>
      <c r="CJ441">
        <v>1</v>
      </c>
      <c r="CM441" t="s">
        <v>116</v>
      </c>
      <c r="DF441" s="149"/>
      <c r="DK441" s="148"/>
    </row>
    <row r="442" spans="1:115">
      <c r="A442" s="108">
        <v>440</v>
      </c>
      <c r="B442" s="98">
        <v>44180</v>
      </c>
      <c r="D442" t="s">
        <v>1160</v>
      </c>
      <c r="G442" s="148">
        <v>0.62914351851851846</v>
      </c>
      <c r="I442">
        <v>1</v>
      </c>
      <c r="K442">
        <v>1</v>
      </c>
      <c r="O442" t="s">
        <v>1</v>
      </c>
      <c r="S442">
        <v>440</v>
      </c>
      <c r="T442" t="s">
        <v>471</v>
      </c>
      <c r="U442" t="s">
        <v>23</v>
      </c>
      <c r="V442" t="s">
        <v>446</v>
      </c>
      <c r="W442" s="104">
        <v>0.6595833333333333</v>
      </c>
      <c r="Y442">
        <v>1</v>
      </c>
      <c r="AB442">
        <v>1</v>
      </c>
      <c r="AE442" t="s">
        <v>74</v>
      </c>
      <c r="AI442">
        <v>440</v>
      </c>
      <c r="AJ442" t="s">
        <v>300</v>
      </c>
      <c r="AM442" s="104">
        <v>0.6267476851851852</v>
      </c>
      <c r="AO442">
        <v>1</v>
      </c>
      <c r="AQ442">
        <v>1</v>
      </c>
      <c r="AU442" t="s">
        <v>1</v>
      </c>
      <c r="BZ442" s="98">
        <v>44180</v>
      </c>
      <c r="CB442" t="s">
        <v>1160</v>
      </c>
      <c r="CE442" s="148">
        <v>0.62914351851851846</v>
      </c>
      <c r="CG442">
        <v>1</v>
      </c>
      <c r="CI442">
        <v>1</v>
      </c>
      <c r="CM442" t="s">
        <v>1</v>
      </c>
      <c r="DF442" s="149"/>
      <c r="DK442" s="148"/>
    </row>
    <row r="443" spans="1:115">
      <c r="A443" s="108">
        <v>441</v>
      </c>
      <c r="B443" s="98">
        <v>44180</v>
      </c>
      <c r="C443" t="s">
        <v>99</v>
      </c>
      <c r="D443" t="s">
        <v>837</v>
      </c>
      <c r="E443" t="s">
        <v>82</v>
      </c>
      <c r="F443" t="s">
        <v>85</v>
      </c>
      <c r="G443" s="148">
        <v>0.65644675925925922</v>
      </c>
      <c r="I443">
        <v>1</v>
      </c>
      <c r="L443">
        <v>1</v>
      </c>
      <c r="O443" t="s">
        <v>74</v>
      </c>
      <c r="S443">
        <v>441</v>
      </c>
      <c r="T443" t="s">
        <v>830</v>
      </c>
      <c r="U443" t="s">
        <v>23</v>
      </c>
      <c r="V443" t="s">
        <v>446</v>
      </c>
      <c r="W443" s="104">
        <v>0.63826388888888885</v>
      </c>
      <c r="Y443">
        <v>1</v>
      </c>
      <c r="AA443">
        <v>1</v>
      </c>
      <c r="AB443">
        <v>1</v>
      </c>
      <c r="AE443" t="s">
        <v>74</v>
      </c>
      <c r="AI443">
        <v>441</v>
      </c>
      <c r="AJ443" t="s">
        <v>225</v>
      </c>
      <c r="AK443" t="s">
        <v>23</v>
      </c>
      <c r="AL443" t="s">
        <v>86</v>
      </c>
      <c r="AM443" s="104">
        <v>0.89722222222222225</v>
      </c>
      <c r="AP443">
        <v>1</v>
      </c>
      <c r="AQ443">
        <v>1</v>
      </c>
      <c r="AU443" t="s">
        <v>74</v>
      </c>
      <c r="BZ443" s="98">
        <v>44180</v>
      </c>
      <c r="CA443" t="s">
        <v>99</v>
      </c>
      <c r="CB443" t="s">
        <v>837</v>
      </c>
      <c r="CC443" t="s">
        <v>82</v>
      </c>
      <c r="CD443" t="s">
        <v>85</v>
      </c>
      <c r="CE443" s="148">
        <v>0.65644675925925922</v>
      </c>
      <c r="CG443">
        <v>1</v>
      </c>
      <c r="CJ443">
        <v>1</v>
      </c>
      <c r="CM443" t="s">
        <v>74</v>
      </c>
      <c r="DF443" s="149"/>
      <c r="DK443" s="148"/>
    </row>
    <row r="444" spans="1:115">
      <c r="A444" s="108">
        <v>442</v>
      </c>
      <c r="B444" s="98">
        <v>44180</v>
      </c>
      <c r="C444" t="s">
        <v>99</v>
      </c>
      <c r="D444" t="s">
        <v>1390</v>
      </c>
      <c r="E444" t="s">
        <v>82</v>
      </c>
      <c r="F444" t="s">
        <v>85</v>
      </c>
      <c r="G444" s="148">
        <v>0.69155092592592593</v>
      </c>
      <c r="I444">
        <v>1</v>
      </c>
      <c r="K444">
        <v>1</v>
      </c>
      <c r="O444" t="s">
        <v>74</v>
      </c>
      <c r="S444">
        <v>442</v>
      </c>
      <c r="T444" t="s">
        <v>155</v>
      </c>
      <c r="U444" t="s">
        <v>82</v>
      </c>
      <c r="V444" t="s">
        <v>85</v>
      </c>
      <c r="W444" s="104">
        <v>6.2847222222222228E-3</v>
      </c>
      <c r="X444">
        <v>1</v>
      </c>
      <c r="AA444">
        <v>1</v>
      </c>
      <c r="AE444" t="s">
        <v>74</v>
      </c>
      <c r="AI444">
        <v>442</v>
      </c>
      <c r="AJ444" t="s">
        <v>554</v>
      </c>
      <c r="AK444" t="s">
        <v>22</v>
      </c>
      <c r="AL444" t="s">
        <v>87</v>
      </c>
      <c r="AM444" s="104">
        <v>0.55707175925925922</v>
      </c>
      <c r="AO444">
        <v>1</v>
      </c>
      <c r="AS444">
        <v>1</v>
      </c>
      <c r="AU444" t="s">
        <v>74</v>
      </c>
      <c r="BZ444" s="98">
        <v>44180</v>
      </c>
      <c r="CA444" t="s">
        <v>99</v>
      </c>
      <c r="CB444" t="s">
        <v>1390</v>
      </c>
      <c r="CC444" t="s">
        <v>82</v>
      </c>
      <c r="CD444" t="s">
        <v>85</v>
      </c>
      <c r="CE444" s="148">
        <v>0.69155092592592593</v>
      </c>
      <c r="CG444">
        <v>1</v>
      </c>
      <c r="CI444">
        <v>1</v>
      </c>
      <c r="CM444" t="s">
        <v>74</v>
      </c>
      <c r="DF444" s="149"/>
      <c r="DK444" s="148"/>
    </row>
    <row r="445" spans="1:115">
      <c r="A445" s="108">
        <v>443</v>
      </c>
      <c r="B445" s="98">
        <v>44180</v>
      </c>
      <c r="C445" t="s">
        <v>110</v>
      </c>
      <c r="D445" t="s">
        <v>465</v>
      </c>
      <c r="E445" t="s">
        <v>23</v>
      </c>
      <c r="F445" t="s">
        <v>86</v>
      </c>
      <c r="G445" s="148">
        <v>0.70193287037037033</v>
      </c>
      <c r="I445">
        <v>1</v>
      </c>
      <c r="K445">
        <v>1</v>
      </c>
      <c r="O445" t="s">
        <v>74</v>
      </c>
      <c r="S445">
        <v>443</v>
      </c>
      <c r="T445" t="s">
        <v>187</v>
      </c>
      <c r="U445" t="s">
        <v>82</v>
      </c>
      <c r="V445" t="s">
        <v>85</v>
      </c>
      <c r="W445" s="104">
        <v>0.81825231481481486</v>
      </c>
      <c r="Z445">
        <v>1</v>
      </c>
      <c r="AC445">
        <v>1</v>
      </c>
      <c r="AE445" t="s">
        <v>74</v>
      </c>
      <c r="AI445">
        <v>443</v>
      </c>
      <c r="AJ445" t="s">
        <v>554</v>
      </c>
      <c r="AK445" t="s">
        <v>22</v>
      </c>
      <c r="AL445" t="s">
        <v>87</v>
      </c>
      <c r="AM445" s="104">
        <v>0.56319444444444444</v>
      </c>
      <c r="AO445">
        <v>1</v>
      </c>
      <c r="AS445">
        <v>1</v>
      </c>
      <c r="AU445" t="s">
        <v>74</v>
      </c>
      <c r="BZ445" s="98">
        <v>44180</v>
      </c>
      <c r="CA445" t="s">
        <v>110</v>
      </c>
      <c r="CB445" t="s">
        <v>465</v>
      </c>
      <c r="CC445" t="s">
        <v>23</v>
      </c>
      <c r="CD445" t="s">
        <v>86</v>
      </c>
      <c r="CE445" s="148">
        <v>0.70193287037037033</v>
      </c>
      <c r="CG445">
        <v>1</v>
      </c>
      <c r="CI445">
        <v>1</v>
      </c>
      <c r="CM445" t="s">
        <v>74</v>
      </c>
      <c r="DF445" s="149"/>
      <c r="DK445" s="148"/>
    </row>
    <row r="446" spans="1:115">
      <c r="A446" s="108">
        <v>444</v>
      </c>
      <c r="B446" s="98">
        <v>44180</v>
      </c>
      <c r="C446" t="s">
        <v>111</v>
      </c>
      <c r="D446" t="s">
        <v>278</v>
      </c>
      <c r="E446" t="s">
        <v>23</v>
      </c>
      <c r="F446" t="s">
        <v>86</v>
      </c>
      <c r="G446" s="148">
        <v>0.72842592592592592</v>
      </c>
      <c r="I446">
        <v>1</v>
      </c>
      <c r="K446">
        <v>1</v>
      </c>
      <c r="O446" t="s">
        <v>74</v>
      </c>
      <c r="S446">
        <v>444</v>
      </c>
      <c r="T446" t="s">
        <v>467</v>
      </c>
      <c r="U446" t="s">
        <v>23</v>
      </c>
      <c r="V446" t="s">
        <v>446</v>
      </c>
      <c r="W446" s="104">
        <v>0.65446759259259257</v>
      </c>
      <c r="Y446">
        <v>1</v>
      </c>
      <c r="AA446">
        <v>1</v>
      </c>
      <c r="AE446" t="s">
        <v>74</v>
      </c>
      <c r="AI446">
        <v>444</v>
      </c>
      <c r="AJ446" t="s">
        <v>731</v>
      </c>
      <c r="AK446" t="s">
        <v>23</v>
      </c>
      <c r="AL446" t="s">
        <v>86</v>
      </c>
      <c r="AM446" s="104">
        <v>0.31701388888888887</v>
      </c>
      <c r="AN446">
        <v>1</v>
      </c>
      <c r="AS446">
        <v>1</v>
      </c>
      <c r="AU446" t="s">
        <v>116</v>
      </c>
      <c r="BZ446" s="98">
        <v>44180</v>
      </c>
      <c r="CA446" t="s">
        <v>111</v>
      </c>
      <c r="CB446" t="s">
        <v>278</v>
      </c>
      <c r="CC446" t="s">
        <v>23</v>
      </c>
      <c r="CD446" t="s">
        <v>86</v>
      </c>
      <c r="CE446" s="148">
        <v>0.72842592592592592</v>
      </c>
      <c r="CG446">
        <v>1</v>
      </c>
      <c r="CI446">
        <v>1</v>
      </c>
      <c r="CM446" t="s">
        <v>74</v>
      </c>
      <c r="DF446" s="149"/>
      <c r="DK446" s="148"/>
    </row>
    <row r="447" spans="1:115">
      <c r="A447" s="108">
        <v>445</v>
      </c>
      <c r="B447" s="98">
        <v>44180</v>
      </c>
      <c r="C447" t="s">
        <v>109</v>
      </c>
      <c r="D447" t="s">
        <v>732</v>
      </c>
      <c r="E447" t="s">
        <v>23</v>
      </c>
      <c r="F447" t="s">
        <v>86</v>
      </c>
      <c r="G447" s="148">
        <v>0.7411226851851852</v>
      </c>
      <c r="I447">
        <v>1</v>
      </c>
      <c r="K447">
        <v>1</v>
      </c>
      <c r="O447" t="s">
        <v>74</v>
      </c>
      <c r="S447">
        <v>445</v>
      </c>
      <c r="T447" t="s">
        <v>823</v>
      </c>
      <c r="U447" t="s">
        <v>23</v>
      </c>
      <c r="V447" t="s">
        <v>446</v>
      </c>
      <c r="W447" s="104">
        <v>0.63495370370370374</v>
      </c>
      <c r="Y447">
        <v>1</v>
      </c>
      <c r="AA447">
        <v>1</v>
      </c>
      <c r="AE447" t="s">
        <v>74</v>
      </c>
      <c r="AI447">
        <v>445</v>
      </c>
      <c r="AJ447" t="s">
        <v>633</v>
      </c>
      <c r="AK447" t="s">
        <v>23</v>
      </c>
      <c r="AL447" t="s">
        <v>86</v>
      </c>
      <c r="AM447" s="104">
        <v>0.74971064814814825</v>
      </c>
      <c r="AO447">
        <v>1</v>
      </c>
      <c r="AQ447">
        <v>1</v>
      </c>
      <c r="AU447" t="s">
        <v>74</v>
      </c>
      <c r="BZ447" s="98">
        <v>44180</v>
      </c>
      <c r="CA447" t="s">
        <v>109</v>
      </c>
      <c r="CB447" t="s">
        <v>732</v>
      </c>
      <c r="CC447" t="s">
        <v>23</v>
      </c>
      <c r="CD447" t="s">
        <v>86</v>
      </c>
      <c r="CE447" s="148">
        <v>0.7411226851851852</v>
      </c>
      <c r="CG447">
        <v>1</v>
      </c>
      <c r="CI447">
        <v>1</v>
      </c>
      <c r="CM447" t="s">
        <v>74</v>
      </c>
      <c r="DF447" s="149"/>
      <c r="DK447" s="148"/>
    </row>
    <row r="448" spans="1:115">
      <c r="A448" s="108">
        <v>446</v>
      </c>
      <c r="B448" s="98">
        <v>44180</v>
      </c>
      <c r="C448" t="s">
        <v>99</v>
      </c>
      <c r="D448" t="s">
        <v>210</v>
      </c>
      <c r="E448" t="s">
        <v>82</v>
      </c>
      <c r="F448" t="s">
        <v>85</v>
      </c>
      <c r="G448" s="148">
        <v>0.74943287037037043</v>
      </c>
      <c r="I448">
        <v>1</v>
      </c>
      <c r="K448">
        <v>1</v>
      </c>
      <c r="O448" t="s">
        <v>74</v>
      </c>
      <c r="S448">
        <v>446</v>
      </c>
      <c r="T448" t="s">
        <v>191</v>
      </c>
      <c r="U448" t="s">
        <v>82</v>
      </c>
      <c r="V448" t="s">
        <v>85</v>
      </c>
      <c r="W448" s="104">
        <v>0.86761574074074066</v>
      </c>
      <c r="Z448">
        <v>1</v>
      </c>
      <c r="AC448">
        <v>1</v>
      </c>
      <c r="AE448" t="s">
        <v>74</v>
      </c>
      <c r="AI448">
        <v>446</v>
      </c>
      <c r="AJ448" t="s">
        <v>341</v>
      </c>
      <c r="AK448" t="s">
        <v>23</v>
      </c>
      <c r="AL448" t="s">
        <v>86</v>
      </c>
      <c r="AM448" s="104">
        <v>0.74039351851851853</v>
      </c>
      <c r="AO448">
        <v>1</v>
      </c>
      <c r="AQ448">
        <v>1</v>
      </c>
      <c r="AR448">
        <v>1</v>
      </c>
      <c r="AU448" t="s">
        <v>74</v>
      </c>
      <c r="BZ448" s="98">
        <v>44180</v>
      </c>
      <c r="CA448" t="s">
        <v>99</v>
      </c>
      <c r="CB448" t="s">
        <v>210</v>
      </c>
      <c r="CC448" t="s">
        <v>82</v>
      </c>
      <c r="CD448" t="s">
        <v>85</v>
      </c>
      <c r="CE448" s="148">
        <v>0.74943287037037043</v>
      </c>
      <c r="CG448">
        <v>1</v>
      </c>
      <c r="CI448">
        <v>1</v>
      </c>
      <c r="CM448" t="s">
        <v>74</v>
      </c>
      <c r="DF448" s="149"/>
      <c r="DK448" s="148"/>
    </row>
    <row r="449" spans="1:115">
      <c r="A449" s="108">
        <v>447</v>
      </c>
      <c r="B449" s="98">
        <v>44180</v>
      </c>
      <c r="C449" t="s">
        <v>107</v>
      </c>
      <c r="D449" t="s">
        <v>849</v>
      </c>
      <c r="E449" t="s">
        <v>23</v>
      </c>
      <c r="F449" t="s">
        <v>86</v>
      </c>
      <c r="G449" s="148">
        <v>0.74975694444444441</v>
      </c>
      <c r="I449">
        <v>1</v>
      </c>
      <c r="K449">
        <v>1</v>
      </c>
      <c r="O449" t="s">
        <v>74</v>
      </c>
      <c r="S449">
        <v>447</v>
      </c>
      <c r="T449" t="s">
        <v>191</v>
      </c>
      <c r="U449" t="s">
        <v>82</v>
      </c>
      <c r="V449" t="s">
        <v>85</v>
      </c>
      <c r="W449" s="104">
        <v>0.8561805555555555</v>
      </c>
      <c r="Z449">
        <v>1</v>
      </c>
      <c r="AC449">
        <v>1</v>
      </c>
      <c r="AE449" t="s">
        <v>74</v>
      </c>
      <c r="AI449">
        <v>447</v>
      </c>
      <c r="AJ449" t="s">
        <v>453</v>
      </c>
      <c r="AK449" t="s">
        <v>92</v>
      </c>
      <c r="AL449" t="s">
        <v>84</v>
      </c>
      <c r="AM449" s="104">
        <v>0.75120370370370371</v>
      </c>
      <c r="AP449">
        <v>1</v>
      </c>
      <c r="AR449">
        <v>1</v>
      </c>
      <c r="AU449" t="s">
        <v>74</v>
      </c>
      <c r="BZ449" s="98">
        <v>44180</v>
      </c>
      <c r="CA449" t="s">
        <v>107</v>
      </c>
      <c r="CB449" t="s">
        <v>849</v>
      </c>
      <c r="CC449" t="s">
        <v>23</v>
      </c>
      <c r="CD449" t="s">
        <v>86</v>
      </c>
      <c r="CE449" s="148">
        <v>0.74975694444444441</v>
      </c>
      <c r="CG449">
        <v>1</v>
      </c>
      <c r="CI449">
        <v>1</v>
      </c>
      <c r="CM449" t="s">
        <v>74</v>
      </c>
      <c r="DF449" s="149"/>
      <c r="DK449" s="148"/>
    </row>
    <row r="450" spans="1:115">
      <c r="A450" s="108">
        <v>448</v>
      </c>
      <c r="B450" s="98">
        <v>44180</v>
      </c>
      <c r="C450" t="s">
        <v>107</v>
      </c>
      <c r="D450" t="s">
        <v>138</v>
      </c>
      <c r="E450" t="s">
        <v>23</v>
      </c>
      <c r="F450" t="s">
        <v>86</v>
      </c>
      <c r="G450" s="148">
        <v>0.74997685185185192</v>
      </c>
      <c r="I450">
        <v>1</v>
      </c>
      <c r="K450">
        <v>1</v>
      </c>
      <c r="L450">
        <v>1</v>
      </c>
      <c r="M450">
        <v>1</v>
      </c>
      <c r="O450" t="s">
        <v>74</v>
      </c>
      <c r="S450">
        <v>448</v>
      </c>
      <c r="T450" t="s">
        <v>124</v>
      </c>
      <c r="U450" t="s">
        <v>23</v>
      </c>
      <c r="V450" t="s">
        <v>86</v>
      </c>
      <c r="W450" s="104">
        <v>0.6667939814814815</v>
      </c>
      <c r="Y450">
        <v>1</v>
      </c>
      <c r="AA450">
        <v>1</v>
      </c>
      <c r="AE450" t="s">
        <v>74</v>
      </c>
      <c r="AI450">
        <v>448</v>
      </c>
      <c r="AJ450" t="s">
        <v>471</v>
      </c>
      <c r="AK450" t="s">
        <v>23</v>
      </c>
      <c r="AL450" t="s">
        <v>446</v>
      </c>
      <c r="AM450" s="104">
        <v>0.6595833333333333</v>
      </c>
      <c r="AO450">
        <v>1</v>
      </c>
      <c r="AR450">
        <v>1</v>
      </c>
      <c r="AU450" t="s">
        <v>74</v>
      </c>
      <c r="BZ450" s="98">
        <v>44180</v>
      </c>
      <c r="CA450" t="s">
        <v>107</v>
      </c>
      <c r="CB450" t="s">
        <v>138</v>
      </c>
      <c r="CC450" t="s">
        <v>23</v>
      </c>
      <c r="CD450" t="s">
        <v>86</v>
      </c>
      <c r="CE450" s="148">
        <v>0.74997685185185192</v>
      </c>
      <c r="CG450">
        <v>1</v>
      </c>
      <c r="CI450">
        <v>1</v>
      </c>
      <c r="CJ450">
        <v>1</v>
      </c>
      <c r="CK450">
        <v>1</v>
      </c>
      <c r="CM450" t="s">
        <v>74</v>
      </c>
      <c r="DF450" s="149"/>
      <c r="DK450" s="148"/>
    </row>
    <row r="451" spans="1:115">
      <c r="A451" s="108">
        <v>449</v>
      </c>
      <c r="B451" s="98">
        <v>44180</v>
      </c>
      <c r="C451" t="s">
        <v>99</v>
      </c>
      <c r="D451" t="s">
        <v>120</v>
      </c>
      <c r="E451" t="s">
        <v>82</v>
      </c>
      <c r="F451" t="s">
        <v>85</v>
      </c>
      <c r="G451" s="148">
        <v>0.75501157407407404</v>
      </c>
      <c r="J451">
        <v>1</v>
      </c>
      <c r="K451">
        <v>1</v>
      </c>
      <c r="O451" t="s">
        <v>74</v>
      </c>
      <c r="S451">
        <v>449</v>
      </c>
      <c r="T451" t="s">
        <v>428</v>
      </c>
      <c r="U451" t="s">
        <v>23</v>
      </c>
      <c r="V451" t="s">
        <v>86</v>
      </c>
      <c r="W451" s="104">
        <v>0.40684027777777776</v>
      </c>
      <c r="X451">
        <v>1</v>
      </c>
      <c r="AA451">
        <v>1</v>
      </c>
      <c r="AE451" t="s">
        <v>74</v>
      </c>
      <c r="AI451">
        <v>449</v>
      </c>
      <c r="AJ451" t="s">
        <v>830</v>
      </c>
      <c r="AK451" t="s">
        <v>23</v>
      </c>
      <c r="AL451" t="s">
        <v>446</v>
      </c>
      <c r="AM451" s="104">
        <v>0.63826388888888885</v>
      </c>
      <c r="AO451">
        <v>1</v>
      </c>
      <c r="AQ451">
        <v>1</v>
      </c>
      <c r="AR451">
        <v>1</v>
      </c>
      <c r="AU451" t="s">
        <v>74</v>
      </c>
      <c r="BZ451" s="98">
        <v>44180</v>
      </c>
      <c r="CA451" t="s">
        <v>99</v>
      </c>
      <c r="CB451" t="s">
        <v>120</v>
      </c>
      <c r="CC451" t="s">
        <v>82</v>
      </c>
      <c r="CD451" t="s">
        <v>85</v>
      </c>
      <c r="CE451" s="148">
        <v>0.75501157407407404</v>
      </c>
      <c r="CH451">
        <v>1</v>
      </c>
      <c r="CI451">
        <v>1</v>
      </c>
      <c r="CM451" t="s">
        <v>74</v>
      </c>
      <c r="DF451" s="149"/>
      <c r="DK451" s="148"/>
    </row>
    <row r="452" spans="1:115">
      <c r="A452" s="108">
        <v>450</v>
      </c>
      <c r="B452" s="98">
        <v>44180</v>
      </c>
      <c r="C452" t="s">
        <v>99</v>
      </c>
      <c r="D452" t="s">
        <v>401</v>
      </c>
      <c r="E452" t="s">
        <v>82</v>
      </c>
      <c r="F452" t="s">
        <v>85</v>
      </c>
      <c r="G452" s="148">
        <v>0.77341435185185192</v>
      </c>
      <c r="J452">
        <v>1</v>
      </c>
      <c r="L452">
        <v>1</v>
      </c>
      <c r="O452" t="s">
        <v>74</v>
      </c>
      <c r="S452">
        <v>450</v>
      </c>
      <c r="T452" t="s">
        <v>615</v>
      </c>
      <c r="U452" t="s">
        <v>23</v>
      </c>
      <c r="V452" t="s">
        <v>446</v>
      </c>
      <c r="W452" s="104">
        <v>0.59732638888888889</v>
      </c>
      <c r="Y452">
        <v>1</v>
      </c>
      <c r="AA452">
        <v>1</v>
      </c>
      <c r="AE452" t="s">
        <v>74</v>
      </c>
      <c r="AI452">
        <v>450</v>
      </c>
      <c r="AJ452" t="s">
        <v>155</v>
      </c>
      <c r="AK452" t="s">
        <v>82</v>
      </c>
      <c r="AL452" t="s">
        <v>85</v>
      </c>
      <c r="AM452" s="104">
        <v>6.2847222222222228E-3</v>
      </c>
      <c r="AN452">
        <v>1</v>
      </c>
      <c r="AQ452">
        <v>1</v>
      </c>
      <c r="AU452" t="s">
        <v>74</v>
      </c>
      <c r="BZ452" s="98">
        <v>44180</v>
      </c>
      <c r="CA452" t="s">
        <v>99</v>
      </c>
      <c r="CB452" t="s">
        <v>401</v>
      </c>
      <c r="CC452" t="s">
        <v>82</v>
      </c>
      <c r="CD452" t="s">
        <v>85</v>
      </c>
      <c r="CE452" s="148">
        <v>0.77341435185185192</v>
      </c>
      <c r="CH452">
        <v>1</v>
      </c>
      <c r="CJ452">
        <v>1</v>
      </c>
      <c r="CM452" t="s">
        <v>74</v>
      </c>
      <c r="DF452" s="149"/>
      <c r="DK452" s="148"/>
    </row>
    <row r="453" spans="1:115">
      <c r="A453" s="108">
        <v>451</v>
      </c>
      <c r="B453" s="98">
        <v>44181</v>
      </c>
      <c r="C453" t="s">
        <v>105</v>
      </c>
      <c r="D453" t="s">
        <v>1334</v>
      </c>
      <c r="E453" t="s">
        <v>23</v>
      </c>
      <c r="F453" t="s">
        <v>86</v>
      </c>
      <c r="G453" s="148">
        <v>0.46164351851851854</v>
      </c>
      <c r="H453">
        <v>1</v>
      </c>
      <c r="K453">
        <v>1</v>
      </c>
      <c r="L453">
        <v>1</v>
      </c>
      <c r="O453" t="s">
        <v>116</v>
      </c>
      <c r="S453">
        <v>451</v>
      </c>
      <c r="T453" t="s">
        <v>754</v>
      </c>
      <c r="U453" t="s">
        <v>23</v>
      </c>
      <c r="V453" t="s">
        <v>745</v>
      </c>
      <c r="W453" s="104">
        <v>0.86122685185185188</v>
      </c>
      <c r="Z453">
        <v>1</v>
      </c>
      <c r="AB453">
        <v>1</v>
      </c>
      <c r="AE453" t="s">
        <v>74</v>
      </c>
      <c r="AI453">
        <v>451</v>
      </c>
      <c r="AJ453" t="s">
        <v>187</v>
      </c>
      <c r="AK453" t="s">
        <v>82</v>
      </c>
      <c r="AL453" t="s">
        <v>85</v>
      </c>
      <c r="AM453" s="104">
        <v>0.81825231481481486</v>
      </c>
      <c r="AP453">
        <v>1</v>
      </c>
      <c r="AS453">
        <v>1</v>
      </c>
      <c r="AU453" t="s">
        <v>74</v>
      </c>
      <c r="BZ453" s="98">
        <v>44181</v>
      </c>
      <c r="CA453" t="s">
        <v>105</v>
      </c>
      <c r="CB453" t="s">
        <v>1334</v>
      </c>
      <c r="CC453" t="s">
        <v>23</v>
      </c>
      <c r="CD453" t="s">
        <v>86</v>
      </c>
      <c r="CE453" s="148">
        <v>0.46164351851851854</v>
      </c>
      <c r="CF453">
        <v>1</v>
      </c>
      <c r="CI453">
        <v>1</v>
      </c>
      <c r="CJ453">
        <v>1</v>
      </c>
      <c r="CM453" t="s">
        <v>116</v>
      </c>
      <c r="DF453" s="149"/>
      <c r="DK453" s="148"/>
    </row>
    <row r="454" spans="1:115">
      <c r="A454" s="108">
        <v>452</v>
      </c>
      <c r="B454" s="98">
        <v>44181</v>
      </c>
      <c r="D454" t="s">
        <v>907</v>
      </c>
      <c r="G454" s="148">
        <v>0.54943287037037036</v>
      </c>
      <c r="I454">
        <v>1</v>
      </c>
      <c r="K454">
        <v>1</v>
      </c>
      <c r="O454" t="s">
        <v>1</v>
      </c>
      <c r="S454">
        <v>452</v>
      </c>
      <c r="T454" t="s">
        <v>569</v>
      </c>
      <c r="U454" t="s">
        <v>22</v>
      </c>
      <c r="V454" t="s">
        <v>87</v>
      </c>
      <c r="W454" s="104">
        <v>0.71608796296296295</v>
      </c>
      <c r="Y454">
        <v>1</v>
      </c>
      <c r="AB454">
        <v>1</v>
      </c>
      <c r="AE454" t="s">
        <v>74</v>
      </c>
      <c r="AI454">
        <v>452</v>
      </c>
      <c r="AJ454" t="s">
        <v>467</v>
      </c>
      <c r="AK454" t="s">
        <v>23</v>
      </c>
      <c r="AL454" t="s">
        <v>446</v>
      </c>
      <c r="AM454" s="104">
        <v>0.65446759259259257</v>
      </c>
      <c r="AO454">
        <v>1</v>
      </c>
      <c r="AQ454">
        <v>1</v>
      </c>
      <c r="AU454" t="s">
        <v>74</v>
      </c>
      <c r="BZ454" s="98">
        <v>44181</v>
      </c>
      <c r="CB454" t="s">
        <v>907</v>
      </c>
      <c r="CE454" s="148">
        <v>0.54943287037037036</v>
      </c>
      <c r="CG454">
        <v>1</v>
      </c>
      <c r="CI454">
        <v>1</v>
      </c>
      <c r="CM454" t="s">
        <v>1</v>
      </c>
      <c r="DF454" s="149"/>
      <c r="DK454" s="148"/>
    </row>
    <row r="455" spans="1:115">
      <c r="A455" s="108">
        <v>453</v>
      </c>
      <c r="B455" s="98">
        <v>44181</v>
      </c>
      <c r="C455" t="s">
        <v>740</v>
      </c>
      <c r="D455" t="s">
        <v>1403</v>
      </c>
      <c r="E455" t="s">
        <v>23</v>
      </c>
      <c r="F455" t="s">
        <v>741</v>
      </c>
      <c r="G455" s="148">
        <v>0.54981481481481487</v>
      </c>
      <c r="I455">
        <v>1</v>
      </c>
      <c r="K455">
        <v>1</v>
      </c>
      <c r="O455" t="s">
        <v>74</v>
      </c>
      <c r="S455">
        <v>453</v>
      </c>
      <c r="T455" t="s">
        <v>607</v>
      </c>
      <c r="U455" t="s">
        <v>22</v>
      </c>
      <c r="V455" t="s">
        <v>87</v>
      </c>
      <c r="W455" s="104">
        <v>0.59083333333333332</v>
      </c>
      <c r="Y455">
        <v>1</v>
      </c>
      <c r="AB455">
        <v>1</v>
      </c>
      <c r="AE455" t="s">
        <v>74</v>
      </c>
      <c r="AI455">
        <v>453</v>
      </c>
      <c r="AJ455" t="s">
        <v>823</v>
      </c>
      <c r="AK455" t="s">
        <v>23</v>
      </c>
      <c r="AL455" t="s">
        <v>446</v>
      </c>
      <c r="AM455" s="104">
        <v>0.63495370370370374</v>
      </c>
      <c r="AO455">
        <v>1</v>
      </c>
      <c r="AQ455">
        <v>1</v>
      </c>
      <c r="AU455" t="s">
        <v>74</v>
      </c>
      <c r="BZ455" s="98">
        <v>44181</v>
      </c>
      <c r="CA455" t="s">
        <v>740</v>
      </c>
      <c r="CB455" t="s">
        <v>1403</v>
      </c>
      <c r="CC455" t="s">
        <v>23</v>
      </c>
      <c r="CD455" t="s">
        <v>741</v>
      </c>
      <c r="CE455" s="148">
        <v>0.54981481481481487</v>
      </c>
      <c r="CG455">
        <v>1</v>
      </c>
      <c r="CI455">
        <v>1</v>
      </c>
      <c r="CM455" t="s">
        <v>74</v>
      </c>
      <c r="DF455" s="149"/>
      <c r="DK455" s="148"/>
    </row>
    <row r="456" spans="1:115">
      <c r="A456" s="108">
        <v>454</v>
      </c>
      <c r="B456" s="98">
        <v>44181</v>
      </c>
      <c r="C456" t="s">
        <v>740</v>
      </c>
      <c r="D456" t="s">
        <v>1405</v>
      </c>
      <c r="E456" t="s">
        <v>23</v>
      </c>
      <c r="F456" t="s">
        <v>741</v>
      </c>
      <c r="G456" s="148">
        <v>0.5507291666666666</v>
      </c>
      <c r="I456">
        <v>1</v>
      </c>
      <c r="K456">
        <v>1</v>
      </c>
      <c r="O456" t="s">
        <v>74</v>
      </c>
      <c r="S456">
        <v>454</v>
      </c>
      <c r="T456" t="s">
        <v>1403</v>
      </c>
      <c r="U456" t="s">
        <v>23</v>
      </c>
      <c r="V456" t="s">
        <v>741</v>
      </c>
      <c r="W456" s="104">
        <v>0.54981481481481487</v>
      </c>
      <c r="Y456">
        <v>1</v>
      </c>
      <c r="AA456">
        <v>1</v>
      </c>
      <c r="AE456" t="s">
        <v>74</v>
      </c>
      <c r="AI456">
        <v>454</v>
      </c>
      <c r="AJ456" t="s">
        <v>191</v>
      </c>
      <c r="AK456" t="s">
        <v>82</v>
      </c>
      <c r="AL456" t="s">
        <v>85</v>
      </c>
      <c r="AM456" s="104">
        <v>0.86761574074074066</v>
      </c>
      <c r="AP456">
        <v>1</v>
      </c>
      <c r="AS456">
        <v>1</v>
      </c>
      <c r="AU456" t="s">
        <v>74</v>
      </c>
      <c r="BZ456" s="98">
        <v>44181</v>
      </c>
      <c r="CA456" t="s">
        <v>740</v>
      </c>
      <c r="CB456" t="s">
        <v>1405</v>
      </c>
      <c r="CC456" t="s">
        <v>23</v>
      </c>
      <c r="CD456" t="s">
        <v>741</v>
      </c>
      <c r="CE456" s="148">
        <v>0.5507291666666666</v>
      </c>
      <c r="CG456">
        <v>1</v>
      </c>
      <c r="CI456">
        <v>1</v>
      </c>
      <c r="CM456" t="s">
        <v>74</v>
      </c>
      <c r="DF456" s="149"/>
      <c r="DK456" s="148"/>
    </row>
    <row r="457" spans="1:115">
      <c r="A457" s="108">
        <v>455</v>
      </c>
      <c r="B457" s="98">
        <v>44181</v>
      </c>
      <c r="C457" t="s">
        <v>740</v>
      </c>
      <c r="D457" t="s">
        <v>1407</v>
      </c>
      <c r="E457" t="s">
        <v>23</v>
      </c>
      <c r="F457" t="s">
        <v>741</v>
      </c>
      <c r="G457" s="148">
        <v>0.55107638888888888</v>
      </c>
      <c r="I457">
        <v>1</v>
      </c>
      <c r="K457">
        <v>1</v>
      </c>
      <c r="O457" t="s">
        <v>74</v>
      </c>
      <c r="S457">
        <v>455</v>
      </c>
      <c r="T457" t="s">
        <v>881</v>
      </c>
      <c r="U457" t="s">
        <v>23</v>
      </c>
      <c r="V457" t="s">
        <v>743</v>
      </c>
      <c r="W457" s="104">
        <v>0.76215277777777779</v>
      </c>
      <c r="Z457">
        <v>1</v>
      </c>
      <c r="AA457">
        <v>1</v>
      </c>
      <c r="AE457" t="s">
        <v>116</v>
      </c>
      <c r="AI457">
        <v>455</v>
      </c>
      <c r="AJ457" t="s">
        <v>191</v>
      </c>
      <c r="AK457" t="s">
        <v>82</v>
      </c>
      <c r="AL457" t="s">
        <v>85</v>
      </c>
      <c r="AM457" s="104">
        <v>0.8561805555555555</v>
      </c>
      <c r="AP457">
        <v>1</v>
      </c>
      <c r="AS457">
        <v>1</v>
      </c>
      <c r="AU457" t="s">
        <v>74</v>
      </c>
      <c r="BZ457" s="98">
        <v>44181</v>
      </c>
      <c r="CA457" t="s">
        <v>740</v>
      </c>
      <c r="CB457" t="s">
        <v>1407</v>
      </c>
      <c r="CC457" t="s">
        <v>23</v>
      </c>
      <c r="CD457" t="s">
        <v>741</v>
      </c>
      <c r="CE457" s="148">
        <v>0.55107638888888888</v>
      </c>
      <c r="CG457">
        <v>1</v>
      </c>
      <c r="CI457">
        <v>1</v>
      </c>
      <c r="CM457" t="s">
        <v>74</v>
      </c>
      <c r="DF457" s="149"/>
      <c r="DK457" s="148"/>
    </row>
    <row r="458" spans="1:115">
      <c r="A458" s="108">
        <v>456</v>
      </c>
      <c r="B458" s="98">
        <v>44181</v>
      </c>
      <c r="C458" t="s">
        <v>107</v>
      </c>
      <c r="D458" t="s">
        <v>333</v>
      </c>
      <c r="E458" t="s">
        <v>23</v>
      </c>
      <c r="F458" t="s">
        <v>86</v>
      </c>
      <c r="G458" s="148">
        <v>0.55774305555555559</v>
      </c>
      <c r="I458">
        <v>1</v>
      </c>
      <c r="K458">
        <v>1</v>
      </c>
      <c r="O458" t="s">
        <v>74</v>
      </c>
      <c r="S458">
        <v>456</v>
      </c>
      <c r="T458" t="s">
        <v>630</v>
      </c>
      <c r="U458" t="s">
        <v>23</v>
      </c>
      <c r="V458" t="s">
        <v>86</v>
      </c>
      <c r="W458" s="104">
        <v>0.72001157407407401</v>
      </c>
      <c r="Y458">
        <v>1</v>
      </c>
      <c r="AA458">
        <v>1</v>
      </c>
      <c r="AB458">
        <v>1</v>
      </c>
      <c r="AE458" t="s">
        <v>74</v>
      </c>
      <c r="AI458">
        <v>456</v>
      </c>
      <c r="AJ458" t="s">
        <v>124</v>
      </c>
      <c r="AK458" t="s">
        <v>23</v>
      </c>
      <c r="AL458" t="s">
        <v>86</v>
      </c>
      <c r="AM458" s="104">
        <v>0.6667939814814815</v>
      </c>
      <c r="AO458">
        <v>1</v>
      </c>
      <c r="AQ458">
        <v>1</v>
      </c>
      <c r="AU458" t="s">
        <v>74</v>
      </c>
      <c r="BZ458" s="98">
        <v>44181</v>
      </c>
      <c r="CA458" t="s">
        <v>107</v>
      </c>
      <c r="CB458" t="s">
        <v>333</v>
      </c>
      <c r="CC458" t="s">
        <v>23</v>
      </c>
      <c r="CD458" t="s">
        <v>86</v>
      </c>
      <c r="CE458" s="148">
        <v>0.55774305555555559</v>
      </c>
      <c r="CG458">
        <v>1</v>
      </c>
      <c r="CI458">
        <v>1</v>
      </c>
      <c r="CM458" t="s">
        <v>74</v>
      </c>
      <c r="DF458" s="149"/>
      <c r="DK458" s="148"/>
    </row>
    <row r="459" spans="1:115">
      <c r="A459" s="108">
        <v>457</v>
      </c>
      <c r="B459" s="98">
        <v>44181</v>
      </c>
      <c r="C459" t="s">
        <v>111</v>
      </c>
      <c r="D459" t="s">
        <v>258</v>
      </c>
      <c r="E459" t="s">
        <v>23</v>
      </c>
      <c r="F459" t="s">
        <v>86</v>
      </c>
      <c r="G459" s="148">
        <v>0.66178240740740735</v>
      </c>
      <c r="I459">
        <v>1</v>
      </c>
      <c r="K459">
        <v>1</v>
      </c>
      <c r="L459">
        <v>1</v>
      </c>
      <c r="O459" t="s">
        <v>74</v>
      </c>
      <c r="S459">
        <v>457</v>
      </c>
      <c r="T459" t="s">
        <v>622</v>
      </c>
      <c r="W459" s="104">
        <v>0.6428935185185185</v>
      </c>
      <c r="Y459">
        <v>1</v>
      </c>
      <c r="AA459">
        <v>1</v>
      </c>
      <c r="AB459">
        <v>1</v>
      </c>
      <c r="AE459" t="s">
        <v>1</v>
      </c>
      <c r="AI459">
        <v>457</v>
      </c>
      <c r="AJ459" t="s">
        <v>428</v>
      </c>
      <c r="AK459" t="s">
        <v>23</v>
      </c>
      <c r="AL459" t="s">
        <v>86</v>
      </c>
      <c r="AM459" s="104">
        <v>0.40684027777777776</v>
      </c>
      <c r="AN459">
        <v>1</v>
      </c>
      <c r="AQ459">
        <v>1</v>
      </c>
      <c r="AU459" t="s">
        <v>74</v>
      </c>
      <c r="BZ459" s="98">
        <v>44181</v>
      </c>
      <c r="CA459" t="s">
        <v>111</v>
      </c>
      <c r="CB459" t="s">
        <v>258</v>
      </c>
      <c r="CC459" t="s">
        <v>23</v>
      </c>
      <c r="CD459" t="s">
        <v>86</v>
      </c>
      <c r="CE459" s="148">
        <v>0.66178240740740735</v>
      </c>
      <c r="CG459">
        <v>1</v>
      </c>
      <c r="CI459">
        <v>1</v>
      </c>
      <c r="CJ459">
        <v>1</v>
      </c>
      <c r="CM459" t="s">
        <v>74</v>
      </c>
      <c r="DF459" s="149"/>
      <c r="DK459" s="148"/>
    </row>
    <row r="460" spans="1:115">
      <c r="A460" s="108">
        <v>458</v>
      </c>
      <c r="B460" s="98">
        <v>44181</v>
      </c>
      <c r="C460" t="s">
        <v>107</v>
      </c>
      <c r="D460" t="s">
        <v>138</v>
      </c>
      <c r="E460" t="s">
        <v>23</v>
      </c>
      <c r="F460" t="s">
        <v>86</v>
      </c>
      <c r="G460" s="148">
        <v>0.74600694444444438</v>
      </c>
      <c r="I460">
        <v>1</v>
      </c>
      <c r="K460">
        <v>1</v>
      </c>
      <c r="L460">
        <v>1</v>
      </c>
      <c r="M460">
        <v>1</v>
      </c>
      <c r="O460" t="s">
        <v>74</v>
      </c>
      <c r="S460">
        <v>458</v>
      </c>
      <c r="T460" t="s">
        <v>604</v>
      </c>
      <c r="U460" t="s">
        <v>22</v>
      </c>
      <c r="V460" t="s">
        <v>87</v>
      </c>
      <c r="W460" s="104">
        <v>0.58629629629629632</v>
      </c>
      <c r="Y460">
        <v>1</v>
      </c>
      <c r="AB460">
        <v>1</v>
      </c>
      <c r="AE460" t="s">
        <v>74</v>
      </c>
      <c r="AI460">
        <v>458</v>
      </c>
      <c r="AJ460" t="s">
        <v>615</v>
      </c>
      <c r="AK460" t="s">
        <v>23</v>
      </c>
      <c r="AL460" t="s">
        <v>446</v>
      </c>
      <c r="AM460" s="104">
        <v>0.59732638888888889</v>
      </c>
      <c r="AO460">
        <v>1</v>
      </c>
      <c r="AQ460">
        <v>1</v>
      </c>
      <c r="AU460" t="s">
        <v>74</v>
      </c>
      <c r="BZ460" s="98">
        <v>44181</v>
      </c>
      <c r="CA460" t="s">
        <v>107</v>
      </c>
      <c r="CB460" t="s">
        <v>138</v>
      </c>
      <c r="CC460" t="s">
        <v>23</v>
      </c>
      <c r="CD460" t="s">
        <v>86</v>
      </c>
      <c r="CE460" s="148">
        <v>0.74600694444444438</v>
      </c>
      <c r="CG460">
        <v>1</v>
      </c>
      <c r="CI460">
        <v>1</v>
      </c>
      <c r="CJ460">
        <v>1</v>
      </c>
      <c r="CK460">
        <v>1</v>
      </c>
      <c r="CM460" t="s">
        <v>74</v>
      </c>
      <c r="DF460" s="149"/>
      <c r="DK460" s="148"/>
    </row>
    <row r="461" spans="1:115">
      <c r="A461" s="108">
        <v>459</v>
      </c>
      <c r="B461" s="98">
        <v>44181</v>
      </c>
      <c r="C461" t="s">
        <v>107</v>
      </c>
      <c r="D461" t="s">
        <v>282</v>
      </c>
      <c r="E461" t="s">
        <v>23</v>
      </c>
      <c r="F461" t="s">
        <v>86</v>
      </c>
      <c r="G461" s="148">
        <v>0.74648148148148152</v>
      </c>
      <c r="I461">
        <v>1</v>
      </c>
      <c r="K461">
        <v>1</v>
      </c>
      <c r="O461" t="s">
        <v>74</v>
      </c>
      <c r="S461">
        <v>459</v>
      </c>
      <c r="T461" t="s">
        <v>693</v>
      </c>
      <c r="U461" t="s">
        <v>21</v>
      </c>
      <c r="V461" t="s">
        <v>115</v>
      </c>
      <c r="W461" s="104">
        <v>0.72281249999999997</v>
      </c>
      <c r="Y461">
        <v>1</v>
      </c>
      <c r="AA461">
        <v>1</v>
      </c>
      <c r="AE461" t="s">
        <v>74</v>
      </c>
      <c r="AI461">
        <v>459</v>
      </c>
      <c r="AJ461" t="s">
        <v>754</v>
      </c>
      <c r="AK461" t="s">
        <v>23</v>
      </c>
      <c r="AL461" t="s">
        <v>745</v>
      </c>
      <c r="AM461" s="104">
        <v>0.86122685185185188</v>
      </c>
      <c r="AP461">
        <v>1</v>
      </c>
      <c r="AR461">
        <v>1</v>
      </c>
      <c r="AU461" t="s">
        <v>74</v>
      </c>
      <c r="BZ461" s="98">
        <v>44181</v>
      </c>
      <c r="CA461" t="s">
        <v>107</v>
      </c>
      <c r="CB461" t="s">
        <v>282</v>
      </c>
      <c r="CC461" t="s">
        <v>23</v>
      </c>
      <c r="CD461" t="s">
        <v>86</v>
      </c>
      <c r="CE461" s="148">
        <v>0.74648148148148152</v>
      </c>
      <c r="CG461">
        <v>1</v>
      </c>
      <c r="CI461">
        <v>1</v>
      </c>
      <c r="CM461" t="s">
        <v>74</v>
      </c>
      <c r="DF461" s="149"/>
      <c r="DK461" s="148"/>
    </row>
    <row r="462" spans="1:115">
      <c r="A462" s="108">
        <v>460</v>
      </c>
      <c r="B462" s="98">
        <v>44181</v>
      </c>
      <c r="C462" t="s">
        <v>110</v>
      </c>
      <c r="D462" t="s">
        <v>1120</v>
      </c>
      <c r="E462" t="s">
        <v>23</v>
      </c>
      <c r="F462" t="s">
        <v>86</v>
      </c>
      <c r="G462" s="148">
        <v>0.79467592592592595</v>
      </c>
      <c r="J462">
        <v>1</v>
      </c>
      <c r="K462">
        <v>1</v>
      </c>
      <c r="O462" t="s">
        <v>74</v>
      </c>
      <c r="S462">
        <v>460</v>
      </c>
      <c r="T462" t="s">
        <v>130</v>
      </c>
      <c r="U462" t="s">
        <v>23</v>
      </c>
      <c r="V462" t="s">
        <v>86</v>
      </c>
      <c r="W462" s="104">
        <v>0.63509259259259265</v>
      </c>
      <c r="Y462">
        <v>1</v>
      </c>
      <c r="AB462">
        <v>1</v>
      </c>
      <c r="AE462" t="s">
        <v>74</v>
      </c>
      <c r="AI462">
        <v>460</v>
      </c>
      <c r="AJ462" t="s">
        <v>569</v>
      </c>
      <c r="AK462" t="s">
        <v>22</v>
      </c>
      <c r="AL462" t="s">
        <v>87</v>
      </c>
      <c r="AM462" s="104">
        <v>0.71608796296296295</v>
      </c>
      <c r="AO462">
        <v>1</v>
      </c>
      <c r="AR462">
        <v>1</v>
      </c>
      <c r="AU462" t="s">
        <v>74</v>
      </c>
      <c r="BZ462" s="98">
        <v>44181</v>
      </c>
      <c r="CA462" t="s">
        <v>110</v>
      </c>
      <c r="CB462" t="s">
        <v>1120</v>
      </c>
      <c r="CC462" t="s">
        <v>23</v>
      </c>
      <c r="CD462" t="s">
        <v>86</v>
      </c>
      <c r="CE462" s="148">
        <v>0.79467592592592595</v>
      </c>
      <c r="CH462">
        <v>1</v>
      </c>
      <c r="CI462">
        <v>1</v>
      </c>
      <c r="CM462" t="s">
        <v>74</v>
      </c>
      <c r="DF462" s="149"/>
      <c r="DK462" s="148"/>
    </row>
    <row r="463" spans="1:115">
      <c r="A463" s="108">
        <v>461</v>
      </c>
      <c r="B463" s="98">
        <v>44182</v>
      </c>
      <c r="D463" t="s">
        <v>907</v>
      </c>
      <c r="G463" s="148">
        <v>0.40393518518518517</v>
      </c>
      <c r="H463">
        <v>1</v>
      </c>
      <c r="K463">
        <v>1</v>
      </c>
      <c r="O463" t="s">
        <v>1</v>
      </c>
      <c r="S463">
        <v>461</v>
      </c>
      <c r="T463" t="s">
        <v>370</v>
      </c>
      <c r="U463" t="s">
        <v>82</v>
      </c>
      <c r="V463" t="s">
        <v>85</v>
      </c>
      <c r="W463" s="104">
        <v>0.86486111111111119</v>
      </c>
      <c r="Z463">
        <v>1</v>
      </c>
      <c r="AB463">
        <v>1</v>
      </c>
      <c r="AE463" t="s">
        <v>74</v>
      </c>
      <c r="AI463">
        <v>461</v>
      </c>
      <c r="AJ463" t="s">
        <v>607</v>
      </c>
      <c r="AK463" t="s">
        <v>22</v>
      </c>
      <c r="AL463" t="s">
        <v>87</v>
      </c>
      <c r="AM463" s="104">
        <v>0.59083333333333332</v>
      </c>
      <c r="AO463">
        <v>1</v>
      </c>
      <c r="AR463">
        <v>1</v>
      </c>
      <c r="AU463" t="s">
        <v>74</v>
      </c>
      <c r="BZ463" s="98">
        <v>44182</v>
      </c>
      <c r="CB463" t="s">
        <v>907</v>
      </c>
      <c r="CE463" s="148">
        <v>0.40393518518518517</v>
      </c>
      <c r="CF463">
        <v>1</v>
      </c>
      <c r="CI463">
        <v>1</v>
      </c>
      <c r="CM463" t="s">
        <v>1</v>
      </c>
      <c r="DF463" s="149"/>
      <c r="DK463" s="148"/>
    </row>
    <row r="464" spans="1:115">
      <c r="A464" s="108">
        <v>462</v>
      </c>
      <c r="B464" s="98">
        <v>44182</v>
      </c>
      <c r="C464" t="s">
        <v>105</v>
      </c>
      <c r="D464" t="s">
        <v>1334</v>
      </c>
      <c r="E464" t="s">
        <v>23</v>
      </c>
      <c r="F464" t="s">
        <v>86</v>
      </c>
      <c r="G464" s="148">
        <v>0.53583333333333327</v>
      </c>
      <c r="I464">
        <v>1</v>
      </c>
      <c r="K464">
        <v>1</v>
      </c>
      <c r="O464" t="s">
        <v>74</v>
      </c>
      <c r="S464">
        <v>462</v>
      </c>
      <c r="T464" t="s">
        <v>656</v>
      </c>
      <c r="U464" t="s">
        <v>21</v>
      </c>
      <c r="V464" t="s">
        <v>115</v>
      </c>
      <c r="W464" s="104">
        <v>0.51687499999999997</v>
      </c>
      <c r="Y464">
        <v>1</v>
      </c>
      <c r="AA464">
        <v>1</v>
      </c>
      <c r="AE464" t="s">
        <v>74</v>
      </c>
      <c r="AI464">
        <v>462</v>
      </c>
      <c r="AJ464" t="s">
        <v>1403</v>
      </c>
      <c r="AK464" t="s">
        <v>23</v>
      </c>
      <c r="AL464" t="s">
        <v>741</v>
      </c>
      <c r="AM464" s="104">
        <v>0.54981481481481487</v>
      </c>
      <c r="AO464">
        <v>1</v>
      </c>
      <c r="AQ464">
        <v>1</v>
      </c>
      <c r="AU464" t="s">
        <v>74</v>
      </c>
      <c r="BZ464" s="98">
        <v>44182</v>
      </c>
      <c r="CA464" t="s">
        <v>105</v>
      </c>
      <c r="CB464" t="s">
        <v>1334</v>
      </c>
      <c r="CC464" t="s">
        <v>23</v>
      </c>
      <c r="CD464" t="s">
        <v>86</v>
      </c>
      <c r="CE464" s="148">
        <v>0.53583333333333327</v>
      </c>
      <c r="CG464">
        <v>1</v>
      </c>
      <c r="CI464">
        <v>1</v>
      </c>
      <c r="CM464" t="s">
        <v>74</v>
      </c>
      <c r="DF464" s="149"/>
      <c r="DK464" s="148"/>
    </row>
    <row r="465" spans="1:115">
      <c r="A465" s="108">
        <v>463</v>
      </c>
      <c r="B465" s="98">
        <v>44182</v>
      </c>
      <c r="C465" t="s">
        <v>105</v>
      </c>
      <c r="D465" t="s">
        <v>1334</v>
      </c>
      <c r="E465" t="s">
        <v>23</v>
      </c>
      <c r="F465" t="s">
        <v>86</v>
      </c>
      <c r="G465" s="148">
        <v>0.53606481481481483</v>
      </c>
      <c r="I465">
        <v>1</v>
      </c>
      <c r="K465">
        <v>1</v>
      </c>
      <c r="O465" t="s">
        <v>74</v>
      </c>
      <c r="S465">
        <v>463</v>
      </c>
      <c r="T465" t="s">
        <v>656</v>
      </c>
      <c r="U465" t="s">
        <v>22</v>
      </c>
      <c r="V465" t="s">
        <v>87</v>
      </c>
      <c r="W465" s="104">
        <v>0.48761574074074071</v>
      </c>
      <c r="X465">
        <v>1</v>
      </c>
      <c r="AA465">
        <v>1</v>
      </c>
      <c r="AE465" t="s">
        <v>74</v>
      </c>
      <c r="AI465">
        <v>463</v>
      </c>
      <c r="AJ465" t="s">
        <v>881</v>
      </c>
      <c r="AK465" t="s">
        <v>23</v>
      </c>
      <c r="AL465" t="s">
        <v>743</v>
      </c>
      <c r="AM465" s="104">
        <v>0.76215277777777779</v>
      </c>
      <c r="AP465">
        <v>1</v>
      </c>
      <c r="AQ465">
        <v>1</v>
      </c>
      <c r="AU465" t="s">
        <v>116</v>
      </c>
      <c r="BZ465" s="98">
        <v>44182</v>
      </c>
      <c r="CA465" t="s">
        <v>105</v>
      </c>
      <c r="CB465" t="s">
        <v>1334</v>
      </c>
      <c r="CC465" t="s">
        <v>23</v>
      </c>
      <c r="CD465" t="s">
        <v>86</v>
      </c>
      <c r="CE465" s="148">
        <v>0.53606481481481483</v>
      </c>
      <c r="CG465">
        <v>1</v>
      </c>
      <c r="CI465">
        <v>1</v>
      </c>
      <c r="CM465" t="s">
        <v>74</v>
      </c>
      <c r="DF465" s="149"/>
      <c r="DK465" s="148"/>
    </row>
    <row r="466" spans="1:115">
      <c r="A466" s="108">
        <v>464</v>
      </c>
      <c r="B466" s="98">
        <v>44182</v>
      </c>
      <c r="C466" t="s">
        <v>113</v>
      </c>
      <c r="D466" t="s">
        <v>398</v>
      </c>
      <c r="E466" t="s">
        <v>22</v>
      </c>
      <c r="F466" t="s">
        <v>87</v>
      </c>
      <c r="G466" s="148">
        <v>0.55401620370370364</v>
      </c>
      <c r="I466">
        <v>1</v>
      </c>
      <c r="K466">
        <v>1</v>
      </c>
      <c r="O466" t="s">
        <v>74</v>
      </c>
      <c r="S466">
        <v>464</v>
      </c>
      <c r="T466" t="s">
        <v>409</v>
      </c>
      <c r="U466" t="s">
        <v>23</v>
      </c>
      <c r="V466" t="s">
        <v>86</v>
      </c>
      <c r="W466" s="104">
        <v>0.81300925925925915</v>
      </c>
      <c r="Z466">
        <v>1</v>
      </c>
      <c r="AA466">
        <v>1</v>
      </c>
      <c r="AE466" t="s">
        <v>74</v>
      </c>
      <c r="AI466">
        <v>464</v>
      </c>
      <c r="AJ466" t="s">
        <v>630</v>
      </c>
      <c r="AK466" t="s">
        <v>23</v>
      </c>
      <c r="AL466" t="s">
        <v>86</v>
      </c>
      <c r="AM466" s="104">
        <v>0.72001157407407401</v>
      </c>
      <c r="AO466">
        <v>1</v>
      </c>
      <c r="AQ466">
        <v>1</v>
      </c>
      <c r="AR466">
        <v>1</v>
      </c>
      <c r="AU466" t="s">
        <v>74</v>
      </c>
      <c r="BZ466" s="98">
        <v>44182</v>
      </c>
      <c r="CA466" t="s">
        <v>113</v>
      </c>
      <c r="CB466" t="s">
        <v>398</v>
      </c>
      <c r="CC466" t="s">
        <v>22</v>
      </c>
      <c r="CD466" t="s">
        <v>87</v>
      </c>
      <c r="CE466" s="148">
        <v>0.55401620370370364</v>
      </c>
      <c r="CG466">
        <v>1</v>
      </c>
      <c r="CI466">
        <v>1</v>
      </c>
      <c r="CM466" t="s">
        <v>74</v>
      </c>
      <c r="DF466" s="149"/>
      <c r="DK466" s="148"/>
    </row>
    <row r="467" spans="1:115">
      <c r="A467" s="108">
        <v>465</v>
      </c>
      <c r="B467" s="98">
        <v>44182</v>
      </c>
      <c r="C467" t="s">
        <v>105</v>
      </c>
      <c r="D467" t="s">
        <v>811</v>
      </c>
      <c r="E467" t="s">
        <v>23</v>
      </c>
      <c r="F467" t="s">
        <v>86</v>
      </c>
      <c r="G467" s="148">
        <v>0.56063657407407408</v>
      </c>
      <c r="I467">
        <v>1</v>
      </c>
      <c r="M467">
        <v>1</v>
      </c>
      <c r="O467" t="s">
        <v>74</v>
      </c>
      <c r="S467">
        <v>465</v>
      </c>
      <c r="T467" t="s">
        <v>788</v>
      </c>
      <c r="U467" t="s">
        <v>23</v>
      </c>
      <c r="V467" t="s">
        <v>446</v>
      </c>
      <c r="W467" s="104">
        <v>0.54618055555555556</v>
      </c>
      <c r="Y467">
        <v>1</v>
      </c>
      <c r="AB467">
        <v>1</v>
      </c>
      <c r="AE467" t="s">
        <v>116</v>
      </c>
      <c r="AI467">
        <v>465</v>
      </c>
      <c r="AJ467" t="s">
        <v>622</v>
      </c>
      <c r="AM467" s="104">
        <v>0.6428935185185185</v>
      </c>
      <c r="AO467">
        <v>1</v>
      </c>
      <c r="AQ467">
        <v>1</v>
      </c>
      <c r="AR467">
        <v>1</v>
      </c>
      <c r="AU467" t="s">
        <v>1</v>
      </c>
      <c r="BZ467" s="98">
        <v>44182</v>
      </c>
      <c r="CA467" t="s">
        <v>105</v>
      </c>
      <c r="CB467" t="s">
        <v>811</v>
      </c>
      <c r="CC467" t="s">
        <v>23</v>
      </c>
      <c r="CD467" t="s">
        <v>86</v>
      </c>
      <c r="CE467" s="148">
        <v>0.56063657407407408</v>
      </c>
      <c r="CG467">
        <v>1</v>
      </c>
      <c r="CK467">
        <v>1</v>
      </c>
      <c r="CM467" t="s">
        <v>74</v>
      </c>
      <c r="DF467" s="149"/>
      <c r="DK467" s="148"/>
    </row>
    <row r="468" spans="1:115">
      <c r="A468" s="108">
        <v>466</v>
      </c>
      <c r="B468" s="98">
        <v>44182</v>
      </c>
      <c r="C468" t="s">
        <v>107</v>
      </c>
      <c r="D468" t="s">
        <v>223</v>
      </c>
      <c r="E468" t="s">
        <v>23</v>
      </c>
      <c r="F468" t="s">
        <v>86</v>
      </c>
      <c r="G468" s="148">
        <v>0.58436342592592594</v>
      </c>
      <c r="I468">
        <v>1</v>
      </c>
      <c r="L468">
        <v>1</v>
      </c>
      <c r="O468" t="s">
        <v>74</v>
      </c>
      <c r="S468">
        <v>466</v>
      </c>
      <c r="T468" t="s">
        <v>305</v>
      </c>
      <c r="U468" t="s">
        <v>23</v>
      </c>
      <c r="V468" t="s">
        <v>86</v>
      </c>
      <c r="W468" s="104">
        <v>0.72888888888888881</v>
      </c>
      <c r="Y468">
        <v>1</v>
      </c>
      <c r="AA468">
        <v>1</v>
      </c>
      <c r="AE468" t="s">
        <v>116</v>
      </c>
      <c r="AI468">
        <v>466</v>
      </c>
      <c r="AJ468" t="s">
        <v>604</v>
      </c>
      <c r="AK468" t="s">
        <v>22</v>
      </c>
      <c r="AL468" t="s">
        <v>87</v>
      </c>
      <c r="AM468" s="104">
        <v>0.58629629629629632</v>
      </c>
      <c r="AO468">
        <v>1</v>
      </c>
      <c r="AR468">
        <v>1</v>
      </c>
      <c r="AU468" t="s">
        <v>74</v>
      </c>
      <c r="BZ468" s="98">
        <v>44182</v>
      </c>
      <c r="CA468" t="s">
        <v>107</v>
      </c>
      <c r="CB468" t="s">
        <v>223</v>
      </c>
      <c r="CC468" t="s">
        <v>23</v>
      </c>
      <c r="CD468" t="s">
        <v>86</v>
      </c>
      <c r="CE468" s="148">
        <v>0.58436342592592594</v>
      </c>
      <c r="CG468">
        <v>1</v>
      </c>
      <c r="CJ468">
        <v>1</v>
      </c>
      <c r="CM468" t="s">
        <v>74</v>
      </c>
      <c r="DF468" s="149"/>
      <c r="DK468" s="148"/>
    </row>
    <row r="469" spans="1:115">
      <c r="A469" s="108">
        <v>467</v>
      </c>
      <c r="B469" s="98">
        <v>44182</v>
      </c>
      <c r="C469" t="s">
        <v>107</v>
      </c>
      <c r="D469" t="s">
        <v>292</v>
      </c>
      <c r="E469" t="s">
        <v>23</v>
      </c>
      <c r="F469" t="s">
        <v>86</v>
      </c>
      <c r="G469" s="148">
        <v>0.59515046296296303</v>
      </c>
      <c r="I469">
        <v>1</v>
      </c>
      <c r="K469">
        <v>1</v>
      </c>
      <c r="O469" t="s">
        <v>74</v>
      </c>
      <c r="S469">
        <v>467</v>
      </c>
      <c r="T469" t="s">
        <v>1180</v>
      </c>
      <c r="U469" t="s">
        <v>23</v>
      </c>
      <c r="V469" t="s">
        <v>741</v>
      </c>
      <c r="W469" s="104">
        <v>0.6918981481481481</v>
      </c>
      <c r="Y469">
        <v>1</v>
      </c>
      <c r="AA469">
        <v>1</v>
      </c>
      <c r="AE469" t="s">
        <v>74</v>
      </c>
      <c r="AI469">
        <v>467</v>
      </c>
      <c r="AJ469" t="s">
        <v>693</v>
      </c>
      <c r="AK469" t="s">
        <v>21</v>
      </c>
      <c r="AL469" t="s">
        <v>115</v>
      </c>
      <c r="AM469" s="104">
        <v>0.72281249999999997</v>
      </c>
      <c r="AO469">
        <v>1</v>
      </c>
      <c r="AQ469">
        <v>1</v>
      </c>
      <c r="AU469" t="s">
        <v>74</v>
      </c>
      <c r="BZ469" s="98">
        <v>44182</v>
      </c>
      <c r="CA469" t="s">
        <v>107</v>
      </c>
      <c r="CB469" t="s">
        <v>292</v>
      </c>
      <c r="CC469" t="s">
        <v>23</v>
      </c>
      <c r="CD469" t="s">
        <v>86</v>
      </c>
      <c r="CE469" s="148">
        <v>0.59515046296296303</v>
      </c>
      <c r="CG469">
        <v>1</v>
      </c>
      <c r="CI469">
        <v>1</v>
      </c>
      <c r="CM469" t="s">
        <v>74</v>
      </c>
      <c r="DF469" s="149"/>
      <c r="DK469" s="148"/>
    </row>
    <row r="470" spans="1:115">
      <c r="A470" s="108">
        <v>468</v>
      </c>
      <c r="B470" s="98">
        <v>44182</v>
      </c>
      <c r="C470" t="s">
        <v>740</v>
      </c>
      <c r="D470" t="s">
        <v>827</v>
      </c>
      <c r="E470" t="s">
        <v>23</v>
      </c>
      <c r="F470" t="s">
        <v>741</v>
      </c>
      <c r="G470" s="148">
        <v>0.6468518518518519</v>
      </c>
      <c r="I470">
        <v>1</v>
      </c>
      <c r="K470">
        <v>1</v>
      </c>
      <c r="O470" t="s">
        <v>74</v>
      </c>
      <c r="S470">
        <v>468</v>
      </c>
      <c r="T470" t="s">
        <v>290</v>
      </c>
      <c r="U470" t="s">
        <v>23</v>
      </c>
      <c r="V470" t="s">
        <v>86</v>
      </c>
      <c r="W470" s="104">
        <v>0.55861111111111106</v>
      </c>
      <c r="Y470">
        <v>1</v>
      </c>
      <c r="AA470">
        <v>1</v>
      </c>
      <c r="AE470" t="s">
        <v>74</v>
      </c>
      <c r="AI470">
        <v>468</v>
      </c>
      <c r="AJ470" t="s">
        <v>130</v>
      </c>
      <c r="AK470" t="s">
        <v>23</v>
      </c>
      <c r="AL470" t="s">
        <v>86</v>
      </c>
      <c r="AM470" s="104">
        <v>0.63509259259259265</v>
      </c>
      <c r="AO470">
        <v>1</v>
      </c>
      <c r="AR470">
        <v>1</v>
      </c>
      <c r="AU470" t="s">
        <v>74</v>
      </c>
      <c r="BZ470" s="98">
        <v>44182</v>
      </c>
      <c r="CA470" t="s">
        <v>740</v>
      </c>
      <c r="CB470" t="s">
        <v>827</v>
      </c>
      <c r="CC470" t="s">
        <v>23</v>
      </c>
      <c r="CD470" t="s">
        <v>741</v>
      </c>
      <c r="CE470" s="148">
        <v>0.6468518518518519</v>
      </c>
      <c r="CG470">
        <v>1</v>
      </c>
      <c r="CI470">
        <v>1</v>
      </c>
      <c r="CM470" t="s">
        <v>74</v>
      </c>
      <c r="DF470" s="149"/>
      <c r="DK470" s="148"/>
    </row>
    <row r="471" spans="1:115">
      <c r="A471" s="108">
        <v>469</v>
      </c>
      <c r="B471" s="98">
        <v>44182</v>
      </c>
      <c r="C471" t="s">
        <v>107</v>
      </c>
      <c r="D471" t="s">
        <v>263</v>
      </c>
      <c r="E471" t="s">
        <v>23</v>
      </c>
      <c r="F471" t="s">
        <v>86</v>
      </c>
      <c r="G471" s="148">
        <v>0.6667939814814815</v>
      </c>
      <c r="I471">
        <v>1</v>
      </c>
      <c r="K471">
        <v>1</v>
      </c>
      <c r="O471" t="s">
        <v>74</v>
      </c>
      <c r="S471">
        <v>469</v>
      </c>
      <c r="T471" t="s">
        <v>377</v>
      </c>
      <c r="U471" t="s">
        <v>23</v>
      </c>
      <c r="V471" t="s">
        <v>86</v>
      </c>
      <c r="W471" s="104">
        <v>0.48070601851851852</v>
      </c>
      <c r="X471">
        <v>1</v>
      </c>
      <c r="AA471">
        <v>1</v>
      </c>
      <c r="AE471" t="s">
        <v>74</v>
      </c>
      <c r="AI471">
        <v>469</v>
      </c>
      <c r="AJ471" t="s">
        <v>370</v>
      </c>
      <c r="AK471" t="s">
        <v>82</v>
      </c>
      <c r="AL471" t="s">
        <v>85</v>
      </c>
      <c r="AM471" s="104">
        <v>0.86486111111111119</v>
      </c>
      <c r="AP471">
        <v>1</v>
      </c>
      <c r="AR471">
        <v>1</v>
      </c>
      <c r="AU471" t="s">
        <v>74</v>
      </c>
      <c r="BZ471" s="98">
        <v>44182</v>
      </c>
      <c r="CA471" t="s">
        <v>107</v>
      </c>
      <c r="CB471" t="s">
        <v>263</v>
      </c>
      <c r="CC471" t="s">
        <v>23</v>
      </c>
      <c r="CD471" t="s">
        <v>86</v>
      </c>
      <c r="CE471" s="148">
        <v>0.6667939814814815</v>
      </c>
      <c r="CG471">
        <v>1</v>
      </c>
      <c r="CI471">
        <v>1</v>
      </c>
      <c r="CM471" t="s">
        <v>74</v>
      </c>
      <c r="DF471" s="149"/>
      <c r="DK471" s="148"/>
    </row>
    <row r="472" spans="1:115">
      <c r="A472" s="108">
        <v>470</v>
      </c>
      <c r="B472" s="98">
        <v>44182</v>
      </c>
      <c r="C472" t="s">
        <v>99</v>
      </c>
      <c r="D472" t="s">
        <v>1390</v>
      </c>
      <c r="E472" t="s">
        <v>82</v>
      </c>
      <c r="F472" t="s">
        <v>85</v>
      </c>
      <c r="G472" s="148">
        <v>0.71777777777777774</v>
      </c>
      <c r="I472">
        <v>1</v>
      </c>
      <c r="K472">
        <v>1</v>
      </c>
      <c r="O472" t="s">
        <v>74</v>
      </c>
      <c r="S472">
        <v>470</v>
      </c>
      <c r="T472" t="s">
        <v>703</v>
      </c>
      <c r="U472" t="s">
        <v>23</v>
      </c>
      <c r="V472" t="s">
        <v>86</v>
      </c>
      <c r="W472" s="104">
        <v>0.5271527777777778</v>
      </c>
      <c r="Y472">
        <v>1</v>
      </c>
      <c r="AA472">
        <v>1</v>
      </c>
      <c r="AB472">
        <v>1</v>
      </c>
      <c r="AE472" t="s">
        <v>74</v>
      </c>
      <c r="AI472">
        <v>470</v>
      </c>
      <c r="AJ472" t="s">
        <v>656</v>
      </c>
      <c r="AK472" t="s">
        <v>21</v>
      </c>
      <c r="AL472" t="s">
        <v>115</v>
      </c>
      <c r="AM472" s="104">
        <v>0.51687499999999997</v>
      </c>
      <c r="AO472">
        <v>1</v>
      </c>
      <c r="AQ472">
        <v>1</v>
      </c>
      <c r="AU472" t="s">
        <v>74</v>
      </c>
      <c r="BZ472" s="98">
        <v>44182</v>
      </c>
      <c r="CA472" t="s">
        <v>99</v>
      </c>
      <c r="CB472" t="s">
        <v>1390</v>
      </c>
      <c r="CC472" t="s">
        <v>82</v>
      </c>
      <c r="CD472" t="s">
        <v>85</v>
      </c>
      <c r="CE472" s="148">
        <v>0.71777777777777774</v>
      </c>
      <c r="CG472">
        <v>1</v>
      </c>
      <c r="CI472">
        <v>1</v>
      </c>
      <c r="CM472" t="s">
        <v>74</v>
      </c>
      <c r="DF472" s="149"/>
      <c r="DK472" s="148"/>
    </row>
    <row r="473" spans="1:115">
      <c r="A473" s="108">
        <v>471</v>
      </c>
      <c r="B473" s="98">
        <v>44182</v>
      </c>
      <c r="C473" t="s">
        <v>99</v>
      </c>
      <c r="D473" t="s">
        <v>772</v>
      </c>
      <c r="E473" t="s">
        <v>82</v>
      </c>
      <c r="F473" t="s">
        <v>85</v>
      </c>
      <c r="G473" s="148">
        <v>0.75634259259259251</v>
      </c>
      <c r="J473">
        <v>1</v>
      </c>
      <c r="L473">
        <v>1</v>
      </c>
      <c r="O473" t="s">
        <v>74</v>
      </c>
      <c r="S473">
        <v>471</v>
      </c>
      <c r="T473" t="s">
        <v>765</v>
      </c>
      <c r="U473" t="s">
        <v>23</v>
      </c>
      <c r="V473" t="s">
        <v>86</v>
      </c>
      <c r="W473" s="104">
        <v>0.41737268518518517</v>
      </c>
      <c r="X473">
        <v>1</v>
      </c>
      <c r="AA473">
        <v>1</v>
      </c>
      <c r="AE473" t="s">
        <v>116</v>
      </c>
      <c r="AI473">
        <v>471</v>
      </c>
      <c r="AJ473" t="s">
        <v>656</v>
      </c>
      <c r="AK473" t="s">
        <v>22</v>
      </c>
      <c r="AL473" t="s">
        <v>87</v>
      </c>
      <c r="AM473" s="104">
        <v>0.48761574074074071</v>
      </c>
      <c r="AN473">
        <v>1</v>
      </c>
      <c r="AQ473">
        <v>1</v>
      </c>
      <c r="AU473" t="s">
        <v>74</v>
      </c>
      <c r="BZ473" s="98">
        <v>44182</v>
      </c>
      <c r="CA473" t="s">
        <v>99</v>
      </c>
      <c r="CB473" t="s">
        <v>772</v>
      </c>
      <c r="CC473" t="s">
        <v>82</v>
      </c>
      <c r="CD473" t="s">
        <v>85</v>
      </c>
      <c r="CE473" s="148">
        <v>0.75634259259259251</v>
      </c>
      <c r="CH473">
        <v>1</v>
      </c>
      <c r="CJ473">
        <v>1</v>
      </c>
      <c r="CM473" t="s">
        <v>74</v>
      </c>
      <c r="DF473" s="149"/>
      <c r="DK473" s="148"/>
    </row>
    <row r="474" spans="1:115">
      <c r="A474" s="108">
        <v>472</v>
      </c>
      <c r="B474" s="98">
        <v>44182</v>
      </c>
      <c r="C474" t="s">
        <v>99</v>
      </c>
      <c r="D474" t="s">
        <v>835</v>
      </c>
      <c r="E474" t="s">
        <v>82</v>
      </c>
      <c r="F474" t="s">
        <v>85</v>
      </c>
      <c r="G474" s="148">
        <v>0.75660879629629629</v>
      </c>
      <c r="J474">
        <v>1</v>
      </c>
      <c r="L474">
        <v>1</v>
      </c>
      <c r="O474" t="s">
        <v>74</v>
      </c>
      <c r="S474">
        <v>472</v>
      </c>
      <c r="T474" t="s">
        <v>291</v>
      </c>
      <c r="W474" s="104">
        <v>0.72199074074074077</v>
      </c>
      <c r="Y474">
        <v>1</v>
      </c>
      <c r="AA474">
        <v>1</v>
      </c>
      <c r="AE474" t="s">
        <v>1</v>
      </c>
      <c r="AI474">
        <v>472</v>
      </c>
      <c r="AJ474" t="s">
        <v>409</v>
      </c>
      <c r="AK474" t="s">
        <v>23</v>
      </c>
      <c r="AL474" t="s">
        <v>86</v>
      </c>
      <c r="AM474" s="104">
        <v>0.81300925925925915</v>
      </c>
      <c r="AP474">
        <v>1</v>
      </c>
      <c r="AQ474">
        <v>1</v>
      </c>
      <c r="AU474" t="s">
        <v>74</v>
      </c>
      <c r="BZ474" s="98">
        <v>44182</v>
      </c>
      <c r="CA474" t="s">
        <v>99</v>
      </c>
      <c r="CB474" t="s">
        <v>835</v>
      </c>
      <c r="CC474" t="s">
        <v>82</v>
      </c>
      <c r="CD474" t="s">
        <v>85</v>
      </c>
      <c r="CE474" s="148">
        <v>0.75660879629629629</v>
      </c>
      <c r="CH474">
        <v>1</v>
      </c>
      <c r="CJ474">
        <v>1</v>
      </c>
      <c r="CM474" t="s">
        <v>74</v>
      </c>
      <c r="DF474" s="149"/>
      <c r="DK474" s="148"/>
    </row>
    <row r="475" spans="1:115">
      <c r="A475" s="108">
        <v>473</v>
      </c>
      <c r="B475" s="98">
        <v>44182</v>
      </c>
      <c r="C475" t="s">
        <v>99</v>
      </c>
      <c r="D475" t="s">
        <v>120</v>
      </c>
      <c r="E475" t="s">
        <v>82</v>
      </c>
      <c r="F475" t="s">
        <v>85</v>
      </c>
      <c r="G475" s="148">
        <v>0.76105324074074077</v>
      </c>
      <c r="J475">
        <v>1</v>
      </c>
      <c r="K475">
        <v>1</v>
      </c>
      <c r="O475" t="s">
        <v>74</v>
      </c>
      <c r="S475">
        <v>473</v>
      </c>
      <c r="T475" t="s">
        <v>640</v>
      </c>
      <c r="U475" t="s">
        <v>21</v>
      </c>
      <c r="V475" t="s">
        <v>115</v>
      </c>
      <c r="W475" s="104">
        <v>0.80634259259259267</v>
      </c>
      <c r="Z475">
        <v>1</v>
      </c>
      <c r="AB475">
        <v>1</v>
      </c>
      <c r="AE475" t="s">
        <v>74</v>
      </c>
      <c r="AI475">
        <v>473</v>
      </c>
      <c r="AJ475" t="s">
        <v>788</v>
      </c>
      <c r="AK475" t="s">
        <v>23</v>
      </c>
      <c r="AL475" t="s">
        <v>446</v>
      </c>
      <c r="AM475" s="104">
        <v>0.54618055555555556</v>
      </c>
      <c r="AO475">
        <v>1</v>
      </c>
      <c r="AR475">
        <v>1</v>
      </c>
      <c r="AU475" t="s">
        <v>116</v>
      </c>
      <c r="BZ475" s="98">
        <v>44182</v>
      </c>
      <c r="CA475" t="s">
        <v>99</v>
      </c>
      <c r="CB475" t="s">
        <v>120</v>
      </c>
      <c r="CC475" t="s">
        <v>82</v>
      </c>
      <c r="CD475" t="s">
        <v>85</v>
      </c>
      <c r="CE475" s="148">
        <v>0.76105324074074077</v>
      </c>
      <c r="CH475">
        <v>1</v>
      </c>
      <c r="CI475">
        <v>1</v>
      </c>
      <c r="CM475" t="s">
        <v>74</v>
      </c>
      <c r="DF475" s="149"/>
      <c r="DK475" s="148"/>
    </row>
    <row r="476" spans="1:115">
      <c r="A476" s="108">
        <v>474</v>
      </c>
      <c r="B476" s="98">
        <v>44183</v>
      </c>
      <c r="D476" t="s">
        <v>907</v>
      </c>
      <c r="G476" s="148">
        <v>0.53758101851851847</v>
      </c>
      <c r="I476">
        <v>1</v>
      </c>
      <c r="K476">
        <v>1</v>
      </c>
      <c r="O476" t="s">
        <v>1</v>
      </c>
      <c r="S476">
        <v>474</v>
      </c>
      <c r="T476" t="s">
        <v>528</v>
      </c>
      <c r="U476" t="s">
        <v>22</v>
      </c>
      <c r="V476" t="s">
        <v>87</v>
      </c>
      <c r="W476" s="104">
        <v>0.55182870370370374</v>
      </c>
      <c r="Y476">
        <v>1</v>
      </c>
      <c r="AB476">
        <v>1</v>
      </c>
      <c r="AE476" t="s">
        <v>74</v>
      </c>
      <c r="AI476">
        <v>474</v>
      </c>
      <c r="AJ476" t="s">
        <v>305</v>
      </c>
      <c r="AK476" t="s">
        <v>23</v>
      </c>
      <c r="AL476" t="s">
        <v>86</v>
      </c>
      <c r="AM476" s="104">
        <v>0.72888888888888881</v>
      </c>
      <c r="AO476">
        <v>1</v>
      </c>
      <c r="AQ476">
        <v>1</v>
      </c>
      <c r="AU476" t="s">
        <v>116</v>
      </c>
      <c r="BZ476" s="98">
        <v>44183</v>
      </c>
      <c r="CB476" t="s">
        <v>907</v>
      </c>
      <c r="CE476" s="148">
        <v>0.53758101851851847</v>
      </c>
      <c r="CG476">
        <v>1</v>
      </c>
      <c r="CI476">
        <v>1</v>
      </c>
      <c r="CM476" t="s">
        <v>1</v>
      </c>
      <c r="DF476" s="149"/>
      <c r="DK476" s="148"/>
    </row>
    <row r="477" spans="1:115">
      <c r="A477" s="108">
        <v>475</v>
      </c>
      <c r="B477" s="98">
        <v>44183</v>
      </c>
      <c r="C477" t="s">
        <v>100</v>
      </c>
      <c r="D477" t="s">
        <v>1261</v>
      </c>
      <c r="E477" t="s">
        <v>82</v>
      </c>
      <c r="F477" t="s">
        <v>85</v>
      </c>
      <c r="G477" s="148">
        <v>0.70708333333333329</v>
      </c>
      <c r="I477">
        <v>1</v>
      </c>
      <c r="K477">
        <v>1</v>
      </c>
      <c r="O477" t="s">
        <v>74</v>
      </c>
      <c r="S477">
        <v>475</v>
      </c>
      <c r="T477" t="s">
        <v>465</v>
      </c>
      <c r="U477" t="s">
        <v>23</v>
      </c>
      <c r="V477" t="s">
        <v>86</v>
      </c>
      <c r="W477" s="104">
        <v>0.50309027777777782</v>
      </c>
      <c r="Y477">
        <v>1</v>
      </c>
      <c r="AA477">
        <v>1</v>
      </c>
      <c r="AB477">
        <v>1</v>
      </c>
      <c r="AE477" t="s">
        <v>74</v>
      </c>
      <c r="AI477">
        <v>475</v>
      </c>
      <c r="AJ477" t="s">
        <v>1180</v>
      </c>
      <c r="AK477" t="s">
        <v>23</v>
      </c>
      <c r="AL477" t="s">
        <v>741</v>
      </c>
      <c r="AM477" s="104">
        <v>0.6918981481481481</v>
      </c>
      <c r="AO477">
        <v>1</v>
      </c>
      <c r="AQ477">
        <v>1</v>
      </c>
      <c r="AU477" t="s">
        <v>74</v>
      </c>
      <c r="BZ477" s="98">
        <v>44183</v>
      </c>
      <c r="CA477" t="s">
        <v>100</v>
      </c>
      <c r="CB477" t="s">
        <v>1261</v>
      </c>
      <c r="CC477" t="s">
        <v>82</v>
      </c>
      <c r="CD477" t="s">
        <v>85</v>
      </c>
      <c r="CE477" s="148">
        <v>0.70708333333333329</v>
      </c>
      <c r="CG477">
        <v>1</v>
      </c>
      <c r="CI477">
        <v>1</v>
      </c>
      <c r="CM477" t="s">
        <v>74</v>
      </c>
      <c r="DF477" s="149"/>
      <c r="DK477" s="148"/>
    </row>
    <row r="478" spans="1:115">
      <c r="A478" s="108">
        <v>476</v>
      </c>
      <c r="B478" s="98">
        <v>44183</v>
      </c>
      <c r="C478" t="s">
        <v>100</v>
      </c>
      <c r="D478" t="s">
        <v>955</v>
      </c>
      <c r="E478" t="s">
        <v>82</v>
      </c>
      <c r="F478" t="s">
        <v>85</v>
      </c>
      <c r="G478" s="148">
        <v>0.7075231481481481</v>
      </c>
      <c r="I478">
        <v>1</v>
      </c>
      <c r="L478">
        <v>1</v>
      </c>
      <c r="O478" t="s">
        <v>74</v>
      </c>
      <c r="S478">
        <v>476</v>
      </c>
      <c r="T478" t="s">
        <v>129</v>
      </c>
      <c r="U478" t="s">
        <v>23</v>
      </c>
      <c r="V478" t="s">
        <v>86</v>
      </c>
      <c r="W478" s="104">
        <v>0.32872685185185185</v>
      </c>
      <c r="X478">
        <v>1</v>
      </c>
      <c r="AA478">
        <v>1</v>
      </c>
      <c r="AE478" t="s">
        <v>116</v>
      </c>
      <c r="AI478">
        <v>476</v>
      </c>
      <c r="AJ478" t="s">
        <v>290</v>
      </c>
      <c r="AK478" t="s">
        <v>23</v>
      </c>
      <c r="AL478" t="s">
        <v>86</v>
      </c>
      <c r="AM478" s="104">
        <v>0.55861111111111106</v>
      </c>
      <c r="AO478">
        <v>1</v>
      </c>
      <c r="AQ478">
        <v>1</v>
      </c>
      <c r="AU478" t="s">
        <v>74</v>
      </c>
      <c r="BZ478" s="98">
        <v>44183</v>
      </c>
      <c r="CA478" t="s">
        <v>100</v>
      </c>
      <c r="CB478" t="s">
        <v>955</v>
      </c>
      <c r="CC478" t="s">
        <v>82</v>
      </c>
      <c r="CD478" t="s">
        <v>85</v>
      </c>
      <c r="CE478" s="148">
        <v>0.7075231481481481</v>
      </c>
      <c r="CG478">
        <v>1</v>
      </c>
      <c r="CJ478">
        <v>1</v>
      </c>
      <c r="CM478" t="s">
        <v>74</v>
      </c>
      <c r="DF478" s="149"/>
      <c r="DK478" s="148"/>
    </row>
    <row r="479" spans="1:115">
      <c r="A479" s="108">
        <v>477</v>
      </c>
      <c r="B479" s="98">
        <v>44183</v>
      </c>
      <c r="D479" t="s">
        <v>1160</v>
      </c>
      <c r="G479" s="148">
        <v>0.73094907407407417</v>
      </c>
      <c r="I479">
        <v>1</v>
      </c>
      <c r="K479">
        <v>1</v>
      </c>
      <c r="O479" t="s">
        <v>1</v>
      </c>
      <c r="S479">
        <v>477</v>
      </c>
      <c r="T479" t="s">
        <v>129</v>
      </c>
      <c r="U479" t="s">
        <v>23</v>
      </c>
      <c r="V479" t="s">
        <v>86</v>
      </c>
      <c r="W479" s="104">
        <v>0.63479166666666664</v>
      </c>
      <c r="Y479">
        <v>1</v>
      </c>
      <c r="AA479">
        <v>1</v>
      </c>
      <c r="AC479">
        <v>1</v>
      </c>
      <c r="AE479" t="s">
        <v>74</v>
      </c>
      <c r="AI479">
        <v>477</v>
      </c>
      <c r="AJ479" t="s">
        <v>377</v>
      </c>
      <c r="AK479" t="s">
        <v>23</v>
      </c>
      <c r="AL479" t="s">
        <v>86</v>
      </c>
      <c r="AM479" s="104">
        <v>0.48070601851851852</v>
      </c>
      <c r="AN479">
        <v>1</v>
      </c>
      <c r="AQ479">
        <v>1</v>
      </c>
      <c r="AU479" t="s">
        <v>74</v>
      </c>
      <c r="BZ479" s="98">
        <v>44183</v>
      </c>
      <c r="CB479" t="s">
        <v>1160</v>
      </c>
      <c r="CE479" s="148">
        <v>0.73094907407407417</v>
      </c>
      <c r="CG479">
        <v>1</v>
      </c>
      <c r="CI479">
        <v>1</v>
      </c>
      <c r="CM479" t="s">
        <v>1</v>
      </c>
      <c r="DF479" s="149"/>
      <c r="DK479" s="148"/>
    </row>
    <row r="480" spans="1:115">
      <c r="A480" s="108">
        <v>478</v>
      </c>
      <c r="B480" s="98">
        <v>44183</v>
      </c>
      <c r="C480" t="s">
        <v>99</v>
      </c>
      <c r="D480" t="s">
        <v>1390</v>
      </c>
      <c r="E480" t="s">
        <v>82</v>
      </c>
      <c r="F480" t="s">
        <v>85</v>
      </c>
      <c r="G480" s="148">
        <v>0.7354398148148148</v>
      </c>
      <c r="I480">
        <v>1</v>
      </c>
      <c r="K480">
        <v>1</v>
      </c>
      <c r="O480" t="s">
        <v>116</v>
      </c>
      <c r="S480">
        <v>478</v>
      </c>
      <c r="T480" t="s">
        <v>119</v>
      </c>
      <c r="U480" t="s">
        <v>23</v>
      </c>
      <c r="V480" t="s">
        <v>86</v>
      </c>
      <c r="W480" s="104">
        <v>0.73495370370370372</v>
      </c>
      <c r="Y480">
        <v>1</v>
      </c>
      <c r="AA480">
        <v>1</v>
      </c>
      <c r="AE480" t="s">
        <v>74</v>
      </c>
      <c r="AI480">
        <v>478</v>
      </c>
      <c r="AJ480" t="s">
        <v>703</v>
      </c>
      <c r="AK480" t="s">
        <v>23</v>
      </c>
      <c r="AL480" t="s">
        <v>86</v>
      </c>
      <c r="AM480" s="104">
        <v>0.5271527777777778</v>
      </c>
      <c r="AO480">
        <v>1</v>
      </c>
      <c r="AQ480">
        <v>1</v>
      </c>
      <c r="AR480">
        <v>1</v>
      </c>
      <c r="AU480" t="s">
        <v>74</v>
      </c>
      <c r="BZ480" s="98">
        <v>44183</v>
      </c>
      <c r="CA480" t="s">
        <v>99</v>
      </c>
      <c r="CB480" t="s">
        <v>1390</v>
      </c>
      <c r="CC480" t="s">
        <v>82</v>
      </c>
      <c r="CD480" t="s">
        <v>85</v>
      </c>
      <c r="CE480" s="148">
        <v>0.7354398148148148</v>
      </c>
      <c r="CG480">
        <v>1</v>
      </c>
      <c r="CI480">
        <v>1</v>
      </c>
      <c r="CM480" t="s">
        <v>116</v>
      </c>
      <c r="DF480" s="149"/>
      <c r="DK480" s="148"/>
    </row>
    <row r="481" spans="1:115">
      <c r="A481" s="108">
        <v>479</v>
      </c>
      <c r="B481" s="98">
        <v>44183</v>
      </c>
      <c r="C481" t="s">
        <v>99</v>
      </c>
      <c r="D481" t="s">
        <v>1059</v>
      </c>
      <c r="E481" t="s">
        <v>82</v>
      </c>
      <c r="F481" t="s">
        <v>85</v>
      </c>
      <c r="G481" s="148">
        <v>0.76424768518518515</v>
      </c>
      <c r="J481">
        <v>1</v>
      </c>
      <c r="K481">
        <v>1</v>
      </c>
      <c r="O481" t="s">
        <v>116</v>
      </c>
      <c r="S481">
        <v>479</v>
      </c>
      <c r="T481" t="s">
        <v>119</v>
      </c>
      <c r="U481" t="s">
        <v>23</v>
      </c>
      <c r="V481" t="s">
        <v>86</v>
      </c>
      <c r="W481" s="104">
        <v>0.67175925925925928</v>
      </c>
      <c r="Y481">
        <v>1</v>
      </c>
      <c r="AB481">
        <v>1</v>
      </c>
      <c r="AE481" t="s">
        <v>74</v>
      </c>
      <c r="AI481">
        <v>479</v>
      </c>
      <c r="AJ481" t="s">
        <v>765</v>
      </c>
      <c r="AK481" t="s">
        <v>23</v>
      </c>
      <c r="AL481" t="s">
        <v>86</v>
      </c>
      <c r="AM481" s="104">
        <v>0.41737268518518517</v>
      </c>
      <c r="AN481">
        <v>1</v>
      </c>
      <c r="AQ481">
        <v>1</v>
      </c>
      <c r="AU481" t="s">
        <v>116</v>
      </c>
      <c r="BZ481" s="98">
        <v>44183</v>
      </c>
      <c r="CA481" t="s">
        <v>99</v>
      </c>
      <c r="CB481" t="s">
        <v>1059</v>
      </c>
      <c r="CC481" t="s">
        <v>82</v>
      </c>
      <c r="CD481" t="s">
        <v>85</v>
      </c>
      <c r="CE481" s="148">
        <v>0.76424768518518515</v>
      </c>
      <c r="CH481">
        <v>1</v>
      </c>
      <c r="CI481">
        <v>1</v>
      </c>
      <c r="CM481" t="s">
        <v>116</v>
      </c>
      <c r="DF481" s="149"/>
      <c r="DK481" s="148"/>
    </row>
    <row r="482" spans="1:115">
      <c r="A482" s="108">
        <v>480</v>
      </c>
      <c r="B482" s="98">
        <v>44183</v>
      </c>
      <c r="C482" t="s">
        <v>876</v>
      </c>
      <c r="D482" t="s">
        <v>754</v>
      </c>
      <c r="E482" t="s">
        <v>23</v>
      </c>
      <c r="F482" t="s">
        <v>745</v>
      </c>
      <c r="G482" s="148">
        <v>0.78054398148148152</v>
      </c>
      <c r="J482">
        <v>1</v>
      </c>
      <c r="L482">
        <v>1</v>
      </c>
      <c r="O482" t="s">
        <v>116</v>
      </c>
      <c r="S482">
        <v>480</v>
      </c>
      <c r="T482" t="s">
        <v>761</v>
      </c>
      <c r="U482" t="s">
        <v>23</v>
      </c>
      <c r="V482" t="s">
        <v>86</v>
      </c>
      <c r="W482" s="104">
        <v>0.41447916666666668</v>
      </c>
      <c r="X482">
        <v>1</v>
      </c>
      <c r="AA482">
        <v>1</v>
      </c>
      <c r="AE482" t="s">
        <v>116</v>
      </c>
      <c r="AI482">
        <v>480</v>
      </c>
      <c r="AJ482" t="s">
        <v>291</v>
      </c>
      <c r="AM482" s="104">
        <v>0.72199074074074077</v>
      </c>
      <c r="AO482">
        <v>1</v>
      </c>
      <c r="AQ482">
        <v>1</v>
      </c>
      <c r="AU482" t="s">
        <v>1</v>
      </c>
      <c r="BZ482" s="98">
        <v>44183</v>
      </c>
      <c r="CA482" t="s">
        <v>876</v>
      </c>
      <c r="CB482" t="s">
        <v>754</v>
      </c>
      <c r="CC482" t="s">
        <v>23</v>
      </c>
      <c r="CD482" t="s">
        <v>745</v>
      </c>
      <c r="CE482" s="148">
        <v>0.78054398148148152</v>
      </c>
      <c r="CH482">
        <v>1</v>
      </c>
      <c r="CJ482">
        <v>1</v>
      </c>
      <c r="CM482" t="s">
        <v>116</v>
      </c>
      <c r="DF482" s="149"/>
      <c r="DK482" s="148"/>
    </row>
    <row r="483" spans="1:115">
      <c r="A483" s="108">
        <v>481</v>
      </c>
      <c r="B483" s="98">
        <v>44184</v>
      </c>
      <c r="C483" t="s">
        <v>107</v>
      </c>
      <c r="D483" t="s">
        <v>223</v>
      </c>
      <c r="E483" t="s">
        <v>23</v>
      </c>
      <c r="F483" t="s">
        <v>86</v>
      </c>
      <c r="G483" s="148">
        <v>0.41385416666666663</v>
      </c>
      <c r="H483">
        <v>1</v>
      </c>
      <c r="K483">
        <v>1</v>
      </c>
      <c r="L483">
        <v>1</v>
      </c>
      <c r="O483" t="s">
        <v>116</v>
      </c>
      <c r="S483">
        <v>481</v>
      </c>
      <c r="T483" t="s">
        <v>813</v>
      </c>
      <c r="U483" t="s">
        <v>23</v>
      </c>
      <c r="V483" t="s">
        <v>86</v>
      </c>
      <c r="W483" s="104">
        <v>0.73820601851851853</v>
      </c>
      <c r="Y483">
        <v>1</v>
      </c>
      <c r="AA483">
        <v>1</v>
      </c>
      <c r="AE483" t="s">
        <v>74</v>
      </c>
      <c r="AI483">
        <v>481</v>
      </c>
      <c r="AJ483" t="s">
        <v>640</v>
      </c>
      <c r="AK483" t="s">
        <v>21</v>
      </c>
      <c r="AL483" t="s">
        <v>115</v>
      </c>
      <c r="AM483" s="104">
        <v>0.80634259259259267</v>
      </c>
      <c r="AP483">
        <v>1</v>
      </c>
      <c r="AR483">
        <v>1</v>
      </c>
      <c r="AU483" t="s">
        <v>74</v>
      </c>
      <c r="BZ483" s="98">
        <v>44184</v>
      </c>
      <c r="CA483" t="s">
        <v>107</v>
      </c>
      <c r="CB483" t="s">
        <v>223</v>
      </c>
      <c r="CC483" t="s">
        <v>23</v>
      </c>
      <c r="CD483" t="s">
        <v>86</v>
      </c>
      <c r="CE483" s="148">
        <v>0.41385416666666663</v>
      </c>
      <c r="CF483">
        <v>1</v>
      </c>
      <c r="CI483">
        <v>1</v>
      </c>
      <c r="CJ483">
        <v>1</v>
      </c>
      <c r="CM483" t="s">
        <v>116</v>
      </c>
      <c r="DF483" s="149"/>
      <c r="DK483" s="148"/>
    </row>
    <row r="484" spans="1:115">
      <c r="A484" s="108">
        <v>482</v>
      </c>
      <c r="B484" s="98">
        <v>44184</v>
      </c>
      <c r="C484" t="s">
        <v>107</v>
      </c>
      <c r="D484" t="s">
        <v>316</v>
      </c>
      <c r="E484" t="s">
        <v>23</v>
      </c>
      <c r="F484" t="s">
        <v>86</v>
      </c>
      <c r="G484" s="148">
        <v>0.55196759259259254</v>
      </c>
      <c r="I484">
        <v>1</v>
      </c>
      <c r="K484">
        <v>1</v>
      </c>
      <c r="O484" t="s">
        <v>116</v>
      </c>
      <c r="S484">
        <v>482</v>
      </c>
      <c r="T484" t="s">
        <v>288</v>
      </c>
      <c r="U484" t="s">
        <v>23</v>
      </c>
      <c r="V484" t="s">
        <v>86</v>
      </c>
      <c r="W484" s="104">
        <v>0.77759259259259261</v>
      </c>
      <c r="Z484">
        <v>1</v>
      </c>
      <c r="AA484">
        <v>1</v>
      </c>
      <c r="AE484" t="s">
        <v>74</v>
      </c>
      <c r="AI484">
        <v>482</v>
      </c>
      <c r="AJ484" t="s">
        <v>528</v>
      </c>
      <c r="AK484" t="s">
        <v>22</v>
      </c>
      <c r="AL484" t="s">
        <v>87</v>
      </c>
      <c r="AM484" s="104">
        <v>0.55182870370370374</v>
      </c>
      <c r="AO484">
        <v>1</v>
      </c>
      <c r="AR484">
        <v>1</v>
      </c>
      <c r="AU484" t="s">
        <v>74</v>
      </c>
      <c r="BZ484" s="98">
        <v>44184</v>
      </c>
      <c r="CA484" t="s">
        <v>107</v>
      </c>
      <c r="CB484" t="s">
        <v>316</v>
      </c>
      <c r="CC484" t="s">
        <v>23</v>
      </c>
      <c r="CD484" t="s">
        <v>86</v>
      </c>
      <c r="CE484" s="148">
        <v>0.55196759259259254</v>
      </c>
      <c r="CG484">
        <v>1</v>
      </c>
      <c r="CI484">
        <v>1</v>
      </c>
      <c r="CM484" t="s">
        <v>116</v>
      </c>
      <c r="DF484" s="149"/>
      <c r="DK484" s="148"/>
    </row>
    <row r="485" spans="1:115">
      <c r="A485" s="108">
        <v>483</v>
      </c>
      <c r="B485" s="98">
        <v>44184</v>
      </c>
      <c r="C485" t="s">
        <v>107</v>
      </c>
      <c r="D485" t="s">
        <v>333</v>
      </c>
      <c r="E485" t="s">
        <v>23</v>
      </c>
      <c r="F485" t="s">
        <v>86</v>
      </c>
      <c r="G485" s="148">
        <v>0.63670138888888894</v>
      </c>
      <c r="I485">
        <v>1</v>
      </c>
      <c r="K485">
        <v>1</v>
      </c>
      <c r="O485" t="s">
        <v>116</v>
      </c>
      <c r="S485">
        <v>483</v>
      </c>
      <c r="T485" t="s">
        <v>503</v>
      </c>
      <c r="U485" t="s">
        <v>23</v>
      </c>
      <c r="V485" t="s">
        <v>86</v>
      </c>
      <c r="W485" s="104">
        <v>0.7721527777777778</v>
      </c>
      <c r="Z485">
        <v>1</v>
      </c>
      <c r="AA485">
        <v>1</v>
      </c>
      <c r="AB485">
        <v>1</v>
      </c>
      <c r="AE485" t="s">
        <v>74</v>
      </c>
      <c r="AI485">
        <v>483</v>
      </c>
      <c r="AJ485" t="s">
        <v>465</v>
      </c>
      <c r="AK485" t="s">
        <v>23</v>
      </c>
      <c r="AL485" t="s">
        <v>86</v>
      </c>
      <c r="AM485" s="104">
        <v>0.50309027777777782</v>
      </c>
      <c r="AO485">
        <v>1</v>
      </c>
      <c r="AQ485">
        <v>1</v>
      </c>
      <c r="AR485">
        <v>1</v>
      </c>
      <c r="AU485" t="s">
        <v>74</v>
      </c>
      <c r="BZ485" s="98">
        <v>44184</v>
      </c>
      <c r="CA485" t="s">
        <v>107</v>
      </c>
      <c r="CB485" t="s">
        <v>333</v>
      </c>
      <c r="CC485" t="s">
        <v>23</v>
      </c>
      <c r="CD485" t="s">
        <v>86</v>
      </c>
      <c r="CE485" s="148">
        <v>0.63670138888888894</v>
      </c>
      <c r="CG485">
        <v>1</v>
      </c>
      <c r="CI485">
        <v>1</v>
      </c>
      <c r="CM485" t="s">
        <v>116</v>
      </c>
      <c r="DF485" s="149"/>
      <c r="DK485" s="148"/>
    </row>
    <row r="486" spans="1:115">
      <c r="A486" s="108">
        <v>484</v>
      </c>
      <c r="B486" s="98">
        <v>44186</v>
      </c>
      <c r="C486" t="s">
        <v>879</v>
      </c>
      <c r="D486" t="s">
        <v>968</v>
      </c>
      <c r="E486" t="s">
        <v>23</v>
      </c>
      <c r="F486" t="s">
        <v>743</v>
      </c>
      <c r="G486" s="148">
        <v>0.6504050925925926</v>
      </c>
      <c r="I486">
        <v>1</v>
      </c>
      <c r="K486">
        <v>1</v>
      </c>
      <c r="O486" t="s">
        <v>116</v>
      </c>
      <c r="S486">
        <v>484</v>
      </c>
      <c r="T486" t="s">
        <v>150</v>
      </c>
      <c r="U486" t="s">
        <v>23</v>
      </c>
      <c r="V486" t="s">
        <v>86</v>
      </c>
      <c r="W486" s="104">
        <v>0.91697916666666668</v>
      </c>
      <c r="Z486">
        <v>1</v>
      </c>
      <c r="AA486">
        <v>1</v>
      </c>
      <c r="AB486">
        <v>1</v>
      </c>
      <c r="AE486" t="s">
        <v>74</v>
      </c>
      <c r="AI486">
        <v>484</v>
      </c>
      <c r="AJ486" t="s">
        <v>129</v>
      </c>
      <c r="AK486" t="s">
        <v>23</v>
      </c>
      <c r="AL486" t="s">
        <v>86</v>
      </c>
      <c r="AM486" s="104">
        <v>0.32872685185185185</v>
      </c>
      <c r="AN486">
        <v>1</v>
      </c>
      <c r="AQ486">
        <v>1</v>
      </c>
      <c r="AU486" t="s">
        <v>116</v>
      </c>
      <c r="BZ486" s="98">
        <v>44186</v>
      </c>
      <c r="CA486" t="s">
        <v>879</v>
      </c>
      <c r="CB486" t="s">
        <v>968</v>
      </c>
      <c r="CC486" t="s">
        <v>23</v>
      </c>
      <c r="CD486" t="s">
        <v>743</v>
      </c>
      <c r="CE486" s="148">
        <v>0.6504050925925926</v>
      </c>
      <c r="CG486">
        <v>1</v>
      </c>
      <c r="CI486">
        <v>1</v>
      </c>
      <c r="CM486" t="s">
        <v>116</v>
      </c>
      <c r="DF486" s="149"/>
      <c r="DK486" s="148"/>
    </row>
    <row r="487" spans="1:115">
      <c r="A487" s="108">
        <v>485</v>
      </c>
      <c r="B487" s="98" t="s">
        <v>1438</v>
      </c>
      <c r="C487" t="s">
        <v>99</v>
      </c>
      <c r="D487" t="s">
        <v>120</v>
      </c>
      <c r="E487" t="s">
        <v>82</v>
      </c>
      <c r="F487" t="s">
        <v>85</v>
      </c>
      <c r="G487" s="148">
        <v>0.75324074074074077</v>
      </c>
      <c r="J487">
        <v>1</v>
      </c>
      <c r="K487">
        <v>1</v>
      </c>
      <c r="O487" t="s">
        <v>116</v>
      </c>
      <c r="S487">
        <v>485</v>
      </c>
      <c r="T487" t="s">
        <v>376</v>
      </c>
      <c r="U487" t="s">
        <v>23</v>
      </c>
      <c r="V487" t="s">
        <v>86</v>
      </c>
      <c r="W487" s="104">
        <v>0.48715277777777777</v>
      </c>
      <c r="X487">
        <v>1</v>
      </c>
      <c r="AA487">
        <v>1</v>
      </c>
      <c r="AE487" t="s">
        <v>74</v>
      </c>
      <c r="AI487">
        <v>485</v>
      </c>
      <c r="AJ487" t="s">
        <v>129</v>
      </c>
      <c r="AK487" t="s">
        <v>23</v>
      </c>
      <c r="AL487" t="s">
        <v>86</v>
      </c>
      <c r="AM487" s="104">
        <v>0.63479166666666664</v>
      </c>
      <c r="AO487">
        <v>1</v>
      </c>
      <c r="AQ487">
        <v>1</v>
      </c>
      <c r="AS487">
        <v>1</v>
      </c>
      <c r="AU487" t="s">
        <v>74</v>
      </c>
      <c r="BZ487" s="98" t="s">
        <v>1438</v>
      </c>
      <c r="CA487" t="s">
        <v>99</v>
      </c>
      <c r="CB487" t="s">
        <v>120</v>
      </c>
      <c r="CC487" t="s">
        <v>82</v>
      </c>
      <c r="CD487" t="s">
        <v>85</v>
      </c>
      <c r="CE487" s="148">
        <v>0.75324074074074077</v>
      </c>
      <c r="CH487">
        <v>1</v>
      </c>
      <c r="CI487">
        <v>1</v>
      </c>
      <c r="CM487" t="s">
        <v>116</v>
      </c>
      <c r="DF487" s="149"/>
      <c r="DK487" s="148"/>
    </row>
    <row r="488" spans="1:115">
      <c r="A488" s="108">
        <v>486</v>
      </c>
      <c r="B488" s="98" t="s">
        <v>1438</v>
      </c>
      <c r="C488" t="s">
        <v>100</v>
      </c>
      <c r="D488" t="s">
        <v>1261</v>
      </c>
      <c r="E488" t="s">
        <v>82</v>
      </c>
      <c r="F488" t="s">
        <v>85</v>
      </c>
      <c r="G488" s="148">
        <v>0.78300925925925924</v>
      </c>
      <c r="J488">
        <v>1</v>
      </c>
      <c r="K488">
        <v>1</v>
      </c>
      <c r="O488" t="s">
        <v>116</v>
      </c>
      <c r="S488">
        <v>486</v>
      </c>
      <c r="T488" t="s">
        <v>128</v>
      </c>
      <c r="U488" t="s">
        <v>23</v>
      </c>
      <c r="V488" t="s">
        <v>86</v>
      </c>
      <c r="W488" s="104">
        <v>0.63444444444444448</v>
      </c>
      <c r="Y488">
        <v>1</v>
      </c>
      <c r="AA488">
        <v>1</v>
      </c>
      <c r="AB488">
        <v>1</v>
      </c>
      <c r="AE488" t="s">
        <v>74</v>
      </c>
      <c r="AI488">
        <v>486</v>
      </c>
      <c r="AJ488" t="s">
        <v>119</v>
      </c>
      <c r="AK488" t="s">
        <v>23</v>
      </c>
      <c r="AL488" t="s">
        <v>86</v>
      </c>
      <c r="AM488" s="104">
        <v>0.73495370370370372</v>
      </c>
      <c r="AO488">
        <v>1</v>
      </c>
      <c r="AQ488">
        <v>1</v>
      </c>
      <c r="AU488" t="s">
        <v>74</v>
      </c>
      <c r="BZ488" s="98" t="s">
        <v>1438</v>
      </c>
      <c r="CA488" t="s">
        <v>100</v>
      </c>
      <c r="CB488" t="s">
        <v>1261</v>
      </c>
      <c r="CC488" t="s">
        <v>82</v>
      </c>
      <c r="CD488" t="s">
        <v>85</v>
      </c>
      <c r="CE488" s="148">
        <v>0.78300925925925924</v>
      </c>
      <c r="CH488">
        <v>1</v>
      </c>
      <c r="CI488">
        <v>1</v>
      </c>
      <c r="CM488" t="s">
        <v>116</v>
      </c>
      <c r="DF488" s="149"/>
      <c r="DK488" s="148"/>
    </row>
    <row r="489" spans="1:115">
      <c r="A489" s="108">
        <v>487</v>
      </c>
      <c r="B489" s="98" t="s">
        <v>1443</v>
      </c>
      <c r="C489" t="s">
        <v>101</v>
      </c>
      <c r="D489" t="s">
        <v>1442</v>
      </c>
      <c r="E489" t="s">
        <v>23</v>
      </c>
      <c r="F489" t="s">
        <v>86</v>
      </c>
      <c r="G489" s="148">
        <v>0.46620370370370368</v>
      </c>
      <c r="H489">
        <v>1</v>
      </c>
      <c r="L489">
        <v>1</v>
      </c>
      <c r="O489" t="s">
        <v>116</v>
      </c>
      <c r="S489">
        <v>487</v>
      </c>
      <c r="T489" t="s">
        <v>992</v>
      </c>
      <c r="U489" t="s">
        <v>23</v>
      </c>
      <c r="V489" t="s">
        <v>86</v>
      </c>
      <c r="W489" s="104">
        <v>0.3445023148148148</v>
      </c>
      <c r="X489">
        <v>1</v>
      </c>
      <c r="AA489">
        <v>1</v>
      </c>
      <c r="AE489" t="s">
        <v>116</v>
      </c>
      <c r="AI489">
        <v>487</v>
      </c>
      <c r="AJ489" t="s">
        <v>119</v>
      </c>
      <c r="AK489" t="s">
        <v>23</v>
      </c>
      <c r="AL489" t="s">
        <v>86</v>
      </c>
      <c r="AM489" s="104">
        <v>0.67175925925925928</v>
      </c>
      <c r="AO489">
        <v>1</v>
      </c>
      <c r="AR489">
        <v>1</v>
      </c>
      <c r="AU489" t="s">
        <v>74</v>
      </c>
      <c r="BZ489" s="98" t="s">
        <v>1443</v>
      </c>
      <c r="CA489" t="s">
        <v>101</v>
      </c>
      <c r="CB489" t="s">
        <v>1442</v>
      </c>
      <c r="CC489" t="s">
        <v>23</v>
      </c>
      <c r="CD489" t="s">
        <v>86</v>
      </c>
      <c r="CE489" s="148">
        <v>0.46620370370370368</v>
      </c>
      <c r="CF489">
        <v>1</v>
      </c>
      <c r="CJ489">
        <v>1</v>
      </c>
      <c r="CM489" t="s">
        <v>116</v>
      </c>
      <c r="DF489" s="149"/>
      <c r="DK489" s="148"/>
    </row>
    <row r="490" spans="1:115">
      <c r="A490" s="108">
        <v>488</v>
      </c>
      <c r="B490" s="98" t="s">
        <v>1443</v>
      </c>
      <c r="C490" t="s">
        <v>101</v>
      </c>
      <c r="D490" t="s">
        <v>1445</v>
      </c>
      <c r="E490" t="s">
        <v>23</v>
      </c>
      <c r="F490" t="s">
        <v>86</v>
      </c>
      <c r="G490" s="148">
        <v>0.4664814814814815</v>
      </c>
      <c r="H490">
        <v>1</v>
      </c>
      <c r="L490">
        <v>1</v>
      </c>
      <c r="O490" t="s">
        <v>116</v>
      </c>
      <c r="S490">
        <v>488</v>
      </c>
      <c r="T490" t="s">
        <v>301</v>
      </c>
      <c r="U490" t="s">
        <v>23</v>
      </c>
      <c r="V490" t="s">
        <v>86</v>
      </c>
      <c r="W490" s="104">
        <v>0.73181712962962964</v>
      </c>
      <c r="Y490">
        <v>1</v>
      </c>
      <c r="AA490">
        <v>1</v>
      </c>
      <c r="AE490" t="s">
        <v>74</v>
      </c>
      <c r="AI490">
        <v>488</v>
      </c>
      <c r="AJ490" t="s">
        <v>761</v>
      </c>
      <c r="AK490" t="s">
        <v>23</v>
      </c>
      <c r="AL490" t="s">
        <v>86</v>
      </c>
      <c r="AM490" s="104">
        <v>0.41447916666666668</v>
      </c>
      <c r="AN490">
        <v>1</v>
      </c>
      <c r="AQ490">
        <v>1</v>
      </c>
      <c r="AU490" t="s">
        <v>116</v>
      </c>
      <c r="BZ490" s="98" t="s">
        <v>1443</v>
      </c>
      <c r="CA490" t="s">
        <v>101</v>
      </c>
      <c r="CB490" t="s">
        <v>1445</v>
      </c>
      <c r="CC490" t="s">
        <v>23</v>
      </c>
      <c r="CD490" t="s">
        <v>86</v>
      </c>
      <c r="CE490" s="148">
        <v>0.4664814814814815</v>
      </c>
      <c r="CF490">
        <v>1</v>
      </c>
      <c r="CJ490">
        <v>1</v>
      </c>
      <c r="CM490" t="s">
        <v>116</v>
      </c>
      <c r="DF490" s="149"/>
      <c r="DK490" s="148"/>
    </row>
    <row r="491" spans="1:115">
      <c r="A491" s="108">
        <v>489</v>
      </c>
      <c r="B491" s="98" t="s">
        <v>1443</v>
      </c>
      <c r="C491" t="s">
        <v>101</v>
      </c>
      <c r="D491" t="s">
        <v>1447</v>
      </c>
      <c r="E491" t="s">
        <v>23</v>
      </c>
      <c r="F491" t="s">
        <v>86</v>
      </c>
      <c r="G491" s="148">
        <v>0.46674768518518522</v>
      </c>
      <c r="H491">
        <v>1</v>
      </c>
      <c r="L491">
        <v>1</v>
      </c>
      <c r="O491" t="s">
        <v>116</v>
      </c>
      <c r="S491">
        <v>489</v>
      </c>
      <c r="T491" t="s">
        <v>1468</v>
      </c>
      <c r="U491" t="s">
        <v>21</v>
      </c>
      <c r="V491" t="s">
        <v>115</v>
      </c>
      <c r="W491" s="104">
        <v>0.52994212962962961</v>
      </c>
      <c r="Y491">
        <v>1</v>
      </c>
      <c r="AA491">
        <v>1</v>
      </c>
      <c r="AE491" t="s">
        <v>74</v>
      </c>
      <c r="AI491">
        <v>489</v>
      </c>
      <c r="AJ491" t="s">
        <v>813</v>
      </c>
      <c r="AK491" t="s">
        <v>23</v>
      </c>
      <c r="AL491" t="s">
        <v>86</v>
      </c>
      <c r="AM491" s="104">
        <v>0.73820601851851853</v>
      </c>
      <c r="AO491">
        <v>1</v>
      </c>
      <c r="AQ491">
        <v>1</v>
      </c>
      <c r="AU491" t="s">
        <v>74</v>
      </c>
      <c r="BZ491" s="98" t="s">
        <v>1443</v>
      </c>
      <c r="CA491" t="s">
        <v>101</v>
      </c>
      <c r="CB491" t="s">
        <v>1447</v>
      </c>
      <c r="CC491" t="s">
        <v>23</v>
      </c>
      <c r="CD491" t="s">
        <v>86</v>
      </c>
      <c r="CE491" s="148">
        <v>0.46674768518518522</v>
      </c>
      <c r="CF491">
        <v>1</v>
      </c>
      <c r="CJ491">
        <v>1</v>
      </c>
      <c r="CM491" t="s">
        <v>116</v>
      </c>
      <c r="DF491" s="149"/>
      <c r="DK491" s="148"/>
    </row>
    <row r="492" spans="1:115">
      <c r="A492" s="108">
        <v>490</v>
      </c>
      <c r="B492" s="98" t="s">
        <v>1443</v>
      </c>
      <c r="D492" t="s">
        <v>907</v>
      </c>
      <c r="G492" s="148">
        <v>0.46693287037037035</v>
      </c>
      <c r="H492">
        <v>1</v>
      </c>
      <c r="K492">
        <v>1</v>
      </c>
      <c r="O492" t="s">
        <v>1</v>
      </c>
      <c r="S492">
        <v>490</v>
      </c>
      <c r="T492" t="s">
        <v>241</v>
      </c>
      <c r="U492" t="s">
        <v>82</v>
      </c>
      <c r="V492" t="s">
        <v>85</v>
      </c>
      <c r="W492" s="104">
        <v>0.73956018518518529</v>
      </c>
      <c r="Y492">
        <v>1</v>
      </c>
      <c r="AB492">
        <v>1</v>
      </c>
      <c r="AE492" t="s">
        <v>74</v>
      </c>
      <c r="AI492">
        <v>490</v>
      </c>
      <c r="AJ492" t="s">
        <v>288</v>
      </c>
      <c r="AK492" t="s">
        <v>23</v>
      </c>
      <c r="AL492" t="s">
        <v>86</v>
      </c>
      <c r="AM492" s="104">
        <v>0.77759259259259261</v>
      </c>
      <c r="AP492">
        <v>1</v>
      </c>
      <c r="AQ492">
        <v>1</v>
      </c>
      <c r="AU492" t="s">
        <v>74</v>
      </c>
      <c r="BZ492" s="98" t="s">
        <v>1443</v>
      </c>
      <c r="CB492" t="s">
        <v>907</v>
      </c>
      <c r="CE492" s="148">
        <v>0.46693287037037035</v>
      </c>
      <c r="CF492">
        <v>1</v>
      </c>
      <c r="CI492">
        <v>1</v>
      </c>
      <c r="CM492" t="s">
        <v>1</v>
      </c>
      <c r="DF492" s="149"/>
      <c r="DK492" s="148"/>
    </row>
    <row r="493" spans="1:115">
      <c r="A493" s="108">
        <v>491</v>
      </c>
      <c r="B493" s="98" t="s">
        <v>1443</v>
      </c>
      <c r="C493" t="s">
        <v>108</v>
      </c>
      <c r="D493" t="s">
        <v>1162</v>
      </c>
      <c r="E493" t="s">
        <v>23</v>
      </c>
      <c r="F493" t="s">
        <v>86</v>
      </c>
      <c r="G493" s="148">
        <v>0.68113425925925919</v>
      </c>
      <c r="I493">
        <v>1</v>
      </c>
      <c r="K493">
        <v>1</v>
      </c>
      <c r="O493" t="s">
        <v>74</v>
      </c>
      <c r="S493">
        <v>491</v>
      </c>
      <c r="T493" t="s">
        <v>1495</v>
      </c>
      <c r="W493" s="104">
        <v>0.75722222222222213</v>
      </c>
      <c r="Z493">
        <v>1</v>
      </c>
      <c r="AA493">
        <v>1</v>
      </c>
      <c r="AE493" t="s">
        <v>1</v>
      </c>
      <c r="AI493">
        <v>491</v>
      </c>
      <c r="AJ493" t="s">
        <v>503</v>
      </c>
      <c r="AK493" t="s">
        <v>23</v>
      </c>
      <c r="AL493" t="s">
        <v>86</v>
      </c>
      <c r="AM493" s="104">
        <v>0.7721527777777778</v>
      </c>
      <c r="AP493">
        <v>1</v>
      </c>
      <c r="AQ493">
        <v>1</v>
      </c>
      <c r="AR493">
        <v>1</v>
      </c>
      <c r="AU493" t="s">
        <v>74</v>
      </c>
      <c r="BZ493" s="98" t="s">
        <v>1443</v>
      </c>
      <c r="CA493" t="s">
        <v>108</v>
      </c>
      <c r="CB493" t="s">
        <v>1162</v>
      </c>
      <c r="CC493" t="s">
        <v>23</v>
      </c>
      <c r="CD493" t="s">
        <v>86</v>
      </c>
      <c r="CE493" s="148">
        <v>0.68113425925925919</v>
      </c>
      <c r="CG493">
        <v>1</v>
      </c>
      <c r="CI493">
        <v>1</v>
      </c>
      <c r="CM493" t="s">
        <v>74</v>
      </c>
      <c r="DF493" s="149"/>
      <c r="DK493" s="148"/>
    </row>
    <row r="494" spans="1:115">
      <c r="A494" s="108">
        <v>492</v>
      </c>
      <c r="B494" s="98" t="s">
        <v>1452</v>
      </c>
      <c r="C494" t="s">
        <v>107</v>
      </c>
      <c r="D494" t="s">
        <v>223</v>
      </c>
      <c r="E494" t="s">
        <v>23</v>
      </c>
      <c r="F494" t="s">
        <v>86</v>
      </c>
      <c r="G494" s="148">
        <v>0.59434027777777776</v>
      </c>
      <c r="I494">
        <v>1</v>
      </c>
      <c r="L494">
        <v>1</v>
      </c>
      <c r="O494" t="s">
        <v>116</v>
      </c>
      <c r="S494">
        <v>492</v>
      </c>
      <c r="T494" t="s">
        <v>1287</v>
      </c>
      <c r="U494" t="s">
        <v>82</v>
      </c>
      <c r="V494" t="s">
        <v>85</v>
      </c>
      <c r="W494" s="104">
        <v>0.76812499999999995</v>
      </c>
      <c r="Z494">
        <v>1</v>
      </c>
      <c r="AB494">
        <v>1</v>
      </c>
      <c r="AE494" t="s">
        <v>74</v>
      </c>
      <c r="AI494">
        <v>492</v>
      </c>
      <c r="AJ494" t="s">
        <v>150</v>
      </c>
      <c r="AK494" t="s">
        <v>23</v>
      </c>
      <c r="AL494" t="s">
        <v>86</v>
      </c>
      <c r="AM494" s="104">
        <v>0.91697916666666668</v>
      </c>
      <c r="AP494">
        <v>1</v>
      </c>
      <c r="AQ494">
        <v>1</v>
      </c>
      <c r="AR494">
        <v>1</v>
      </c>
      <c r="AU494" t="s">
        <v>74</v>
      </c>
      <c r="BZ494" s="98" t="s">
        <v>1452</v>
      </c>
      <c r="CA494" t="s">
        <v>107</v>
      </c>
      <c r="CB494" t="s">
        <v>223</v>
      </c>
      <c r="CC494" t="s">
        <v>23</v>
      </c>
      <c r="CD494" t="s">
        <v>86</v>
      </c>
      <c r="CE494" s="148">
        <v>0.59434027777777776</v>
      </c>
      <c r="CG494">
        <v>1</v>
      </c>
      <c r="CJ494">
        <v>1</v>
      </c>
      <c r="CM494" t="s">
        <v>116</v>
      </c>
      <c r="DF494" s="149"/>
      <c r="DK494" s="148"/>
    </row>
    <row r="495" spans="1:115">
      <c r="A495" s="108">
        <v>493</v>
      </c>
      <c r="B495" s="98" t="s">
        <v>1454</v>
      </c>
      <c r="C495" t="s">
        <v>107</v>
      </c>
      <c r="D495" t="s">
        <v>333</v>
      </c>
      <c r="E495" t="s">
        <v>23</v>
      </c>
      <c r="F495" t="s">
        <v>86</v>
      </c>
      <c r="G495" s="148">
        <v>0.56934027777777774</v>
      </c>
      <c r="I495">
        <v>1</v>
      </c>
      <c r="K495">
        <v>1</v>
      </c>
      <c r="O495" t="s">
        <v>116</v>
      </c>
      <c r="S495">
        <v>493</v>
      </c>
      <c r="T495" t="s">
        <v>1308</v>
      </c>
      <c r="U495" t="s">
        <v>82</v>
      </c>
      <c r="V495" t="s">
        <v>85</v>
      </c>
      <c r="W495" s="104">
        <v>0.75509259259259265</v>
      </c>
      <c r="Z495">
        <v>1</v>
      </c>
      <c r="AB495">
        <v>1</v>
      </c>
      <c r="AE495" t="s">
        <v>116</v>
      </c>
      <c r="AI495">
        <v>493</v>
      </c>
      <c r="AJ495" t="s">
        <v>376</v>
      </c>
      <c r="AK495" t="s">
        <v>23</v>
      </c>
      <c r="AL495" t="s">
        <v>86</v>
      </c>
      <c r="AM495" s="104">
        <v>0.48715277777777777</v>
      </c>
      <c r="AN495">
        <v>1</v>
      </c>
      <c r="AQ495">
        <v>1</v>
      </c>
      <c r="AU495" t="s">
        <v>74</v>
      </c>
      <c r="BZ495" s="98" t="s">
        <v>1454</v>
      </c>
      <c r="CA495" t="s">
        <v>107</v>
      </c>
      <c r="CB495" t="s">
        <v>333</v>
      </c>
      <c r="CC495" t="s">
        <v>23</v>
      </c>
      <c r="CD495" t="s">
        <v>86</v>
      </c>
      <c r="CE495" s="148">
        <v>0.56934027777777774</v>
      </c>
      <c r="CG495">
        <v>1</v>
      </c>
      <c r="CI495">
        <v>1</v>
      </c>
      <c r="CM495" t="s">
        <v>116</v>
      </c>
      <c r="DF495" s="149"/>
      <c r="DK495" s="148"/>
    </row>
    <row r="496" spans="1:115">
      <c r="A496" s="108">
        <v>494</v>
      </c>
      <c r="B496" s="98" t="s">
        <v>1456</v>
      </c>
      <c r="C496" t="s">
        <v>107</v>
      </c>
      <c r="D496" t="s">
        <v>223</v>
      </c>
      <c r="E496" t="s">
        <v>23</v>
      </c>
      <c r="F496" t="s">
        <v>86</v>
      </c>
      <c r="G496" s="148">
        <v>0.56953703703703706</v>
      </c>
      <c r="I496">
        <v>1</v>
      </c>
      <c r="K496">
        <v>1</v>
      </c>
      <c r="L496">
        <v>1</v>
      </c>
      <c r="O496" t="s">
        <v>116</v>
      </c>
      <c r="S496">
        <v>494</v>
      </c>
      <c r="T496" t="s">
        <v>505</v>
      </c>
      <c r="U496" t="s">
        <v>23</v>
      </c>
      <c r="V496" t="s">
        <v>86</v>
      </c>
      <c r="W496" s="104">
        <v>0.37032407407407408</v>
      </c>
      <c r="X496">
        <v>1</v>
      </c>
      <c r="AA496">
        <v>1</v>
      </c>
      <c r="AE496" t="s">
        <v>74</v>
      </c>
      <c r="AI496">
        <v>494</v>
      </c>
      <c r="AJ496" t="s">
        <v>128</v>
      </c>
      <c r="AK496" t="s">
        <v>23</v>
      </c>
      <c r="AL496" t="s">
        <v>86</v>
      </c>
      <c r="AM496" s="104">
        <v>0.63444444444444448</v>
      </c>
      <c r="AO496">
        <v>1</v>
      </c>
      <c r="AQ496">
        <v>1</v>
      </c>
      <c r="AR496">
        <v>1</v>
      </c>
      <c r="AU496" t="s">
        <v>74</v>
      </c>
      <c r="BZ496" s="98" t="s">
        <v>1456</v>
      </c>
      <c r="CA496" t="s">
        <v>107</v>
      </c>
      <c r="CB496" t="s">
        <v>223</v>
      </c>
      <c r="CC496" t="s">
        <v>23</v>
      </c>
      <c r="CD496" t="s">
        <v>86</v>
      </c>
      <c r="CE496" s="148">
        <v>0.56953703703703706</v>
      </c>
      <c r="CG496">
        <v>1</v>
      </c>
      <c r="CI496">
        <v>1</v>
      </c>
      <c r="CJ496">
        <v>1</v>
      </c>
      <c r="CM496" t="s">
        <v>116</v>
      </c>
      <c r="DF496" s="149"/>
      <c r="DK496" s="148"/>
    </row>
    <row r="497" spans="1:115">
      <c r="A497" s="108">
        <v>495</v>
      </c>
      <c r="B497" s="98" t="s">
        <v>1456</v>
      </c>
      <c r="C497" t="s">
        <v>107</v>
      </c>
      <c r="D497" t="s">
        <v>695</v>
      </c>
      <c r="E497" t="s">
        <v>23</v>
      </c>
      <c r="F497" t="s">
        <v>86</v>
      </c>
      <c r="G497" s="148">
        <v>0.56986111111111104</v>
      </c>
      <c r="I497">
        <v>1</v>
      </c>
      <c r="K497">
        <v>1</v>
      </c>
      <c r="O497" t="s">
        <v>116</v>
      </c>
      <c r="S497">
        <v>495</v>
      </c>
      <c r="T497" t="s">
        <v>758</v>
      </c>
      <c r="U497" t="s">
        <v>23</v>
      </c>
      <c r="V497" t="s">
        <v>745</v>
      </c>
      <c r="W497" s="104">
        <v>0.86792824074074071</v>
      </c>
      <c r="Z497">
        <v>1</v>
      </c>
      <c r="AA497">
        <v>1</v>
      </c>
      <c r="AE497" t="s">
        <v>74</v>
      </c>
      <c r="AI497">
        <v>495</v>
      </c>
      <c r="AJ497" t="s">
        <v>992</v>
      </c>
      <c r="AK497" t="s">
        <v>23</v>
      </c>
      <c r="AL497" t="s">
        <v>86</v>
      </c>
      <c r="AM497" s="104">
        <v>0.3445023148148148</v>
      </c>
      <c r="AN497">
        <v>1</v>
      </c>
      <c r="AQ497">
        <v>1</v>
      </c>
      <c r="AU497" t="s">
        <v>116</v>
      </c>
      <c r="BZ497" s="98" t="s">
        <v>1456</v>
      </c>
      <c r="CA497" t="s">
        <v>107</v>
      </c>
      <c r="CB497" t="s">
        <v>695</v>
      </c>
      <c r="CC497" t="s">
        <v>23</v>
      </c>
      <c r="CD497" t="s">
        <v>86</v>
      </c>
      <c r="CE497" s="148">
        <v>0.56986111111111104</v>
      </c>
      <c r="CG497">
        <v>1</v>
      </c>
      <c r="CI497">
        <v>1</v>
      </c>
      <c r="CM497" t="s">
        <v>116</v>
      </c>
      <c r="DF497" s="149"/>
      <c r="DK497" s="148"/>
    </row>
    <row r="498" spans="1:115">
      <c r="A498" s="108">
        <v>496</v>
      </c>
      <c r="B498" s="98" t="s">
        <v>1460</v>
      </c>
      <c r="C498" t="s">
        <v>875</v>
      </c>
      <c r="D498" t="s">
        <v>1459</v>
      </c>
      <c r="E498" t="s">
        <v>23</v>
      </c>
      <c r="F498" t="s">
        <v>446</v>
      </c>
      <c r="G498" s="148">
        <v>0.57895833333333335</v>
      </c>
      <c r="I498">
        <v>1</v>
      </c>
      <c r="K498">
        <v>1</v>
      </c>
      <c r="O498" t="s">
        <v>116</v>
      </c>
      <c r="S498">
        <v>496</v>
      </c>
      <c r="T498" t="s">
        <v>254</v>
      </c>
      <c r="U498" t="s">
        <v>23</v>
      </c>
      <c r="V498" t="s">
        <v>86</v>
      </c>
      <c r="W498" s="104">
        <v>0.51844907407407403</v>
      </c>
      <c r="Y498">
        <v>1</v>
      </c>
      <c r="AA498">
        <v>1</v>
      </c>
      <c r="AB498">
        <v>1</v>
      </c>
      <c r="AC498">
        <v>1</v>
      </c>
      <c r="AE498" t="s">
        <v>74</v>
      </c>
      <c r="AI498">
        <v>496</v>
      </c>
      <c r="AJ498" t="s">
        <v>301</v>
      </c>
      <c r="AK498" t="s">
        <v>23</v>
      </c>
      <c r="AL498" t="s">
        <v>86</v>
      </c>
      <c r="AM498" s="104">
        <v>0.73181712962962964</v>
      </c>
      <c r="AO498">
        <v>1</v>
      </c>
      <c r="AQ498">
        <v>1</v>
      </c>
      <c r="AU498" t="s">
        <v>74</v>
      </c>
      <c r="BZ498" s="98" t="s">
        <v>1460</v>
      </c>
      <c r="CA498" t="s">
        <v>875</v>
      </c>
      <c r="CB498" t="s">
        <v>1459</v>
      </c>
      <c r="CC498" t="s">
        <v>23</v>
      </c>
      <c r="CD498" t="s">
        <v>446</v>
      </c>
      <c r="CE498" s="148">
        <v>0.57895833333333335</v>
      </c>
      <c r="CG498">
        <v>1</v>
      </c>
      <c r="CI498">
        <v>1</v>
      </c>
      <c r="CM498" t="s">
        <v>116</v>
      </c>
      <c r="DF498" s="149"/>
      <c r="DK498" s="148"/>
    </row>
    <row r="499" spans="1:115">
      <c r="A499" s="108">
        <v>497</v>
      </c>
      <c r="B499" s="98" t="s">
        <v>1460</v>
      </c>
      <c r="C499" t="s">
        <v>740</v>
      </c>
      <c r="D499" t="s">
        <v>833</v>
      </c>
      <c r="E499" t="s">
        <v>23</v>
      </c>
      <c r="F499" t="s">
        <v>741</v>
      </c>
      <c r="G499" s="148">
        <v>0.58094907407407403</v>
      </c>
      <c r="I499">
        <v>1</v>
      </c>
      <c r="K499">
        <v>1</v>
      </c>
      <c r="O499" t="s">
        <v>116</v>
      </c>
      <c r="S499">
        <v>497</v>
      </c>
      <c r="T499" t="s">
        <v>198</v>
      </c>
      <c r="U499" t="s">
        <v>23</v>
      </c>
      <c r="V499" t="s">
        <v>86</v>
      </c>
      <c r="W499" s="104">
        <v>0.40163194444444444</v>
      </c>
      <c r="X499">
        <v>1</v>
      </c>
      <c r="AB499">
        <v>1</v>
      </c>
      <c r="AE499" t="s">
        <v>74</v>
      </c>
      <c r="AI499">
        <v>497</v>
      </c>
      <c r="AJ499" t="s">
        <v>1468</v>
      </c>
      <c r="AK499" t="s">
        <v>21</v>
      </c>
      <c r="AL499" t="s">
        <v>115</v>
      </c>
      <c r="AM499" s="104">
        <v>0.52994212962962961</v>
      </c>
      <c r="AO499">
        <v>1</v>
      </c>
      <c r="AQ499">
        <v>1</v>
      </c>
      <c r="AU499" t="s">
        <v>74</v>
      </c>
      <c r="BZ499" s="98" t="s">
        <v>1460</v>
      </c>
      <c r="CA499" t="s">
        <v>740</v>
      </c>
      <c r="CB499" t="s">
        <v>833</v>
      </c>
      <c r="CC499" t="s">
        <v>23</v>
      </c>
      <c r="CD499" t="s">
        <v>741</v>
      </c>
      <c r="CE499" s="148">
        <v>0.58094907407407403</v>
      </c>
      <c r="CG499">
        <v>1</v>
      </c>
      <c r="CI499">
        <v>1</v>
      </c>
      <c r="CM499" t="s">
        <v>116</v>
      </c>
      <c r="DF499" s="149"/>
      <c r="DK499" s="148"/>
    </row>
    <row r="500" spans="1:115">
      <c r="A500" s="108">
        <v>498</v>
      </c>
      <c r="B500" s="98" t="s">
        <v>1460</v>
      </c>
      <c r="C500" t="s">
        <v>107</v>
      </c>
      <c r="D500" t="s">
        <v>695</v>
      </c>
      <c r="E500" t="s">
        <v>23</v>
      </c>
      <c r="F500" t="s">
        <v>86</v>
      </c>
      <c r="G500" s="148">
        <v>0.66693287037037041</v>
      </c>
      <c r="I500">
        <v>1</v>
      </c>
      <c r="K500">
        <v>1</v>
      </c>
      <c r="O500" t="s">
        <v>116</v>
      </c>
      <c r="S500">
        <v>498</v>
      </c>
      <c r="T500" t="s">
        <v>766</v>
      </c>
      <c r="U500" t="s">
        <v>23</v>
      </c>
      <c r="V500" t="s">
        <v>86</v>
      </c>
      <c r="W500" s="104">
        <v>0.41800925925925925</v>
      </c>
      <c r="X500">
        <v>1</v>
      </c>
      <c r="AA500">
        <v>1</v>
      </c>
      <c r="AE500" t="s">
        <v>116</v>
      </c>
      <c r="AI500">
        <v>498</v>
      </c>
      <c r="AJ500" t="s">
        <v>241</v>
      </c>
      <c r="AK500" t="s">
        <v>82</v>
      </c>
      <c r="AL500" t="s">
        <v>85</v>
      </c>
      <c r="AM500" s="104">
        <v>0.73956018518518529</v>
      </c>
      <c r="AO500">
        <v>1</v>
      </c>
      <c r="AR500">
        <v>1</v>
      </c>
      <c r="AU500" t="s">
        <v>74</v>
      </c>
      <c r="BZ500" s="98" t="s">
        <v>1460</v>
      </c>
      <c r="CA500" t="s">
        <v>107</v>
      </c>
      <c r="CB500" t="s">
        <v>695</v>
      </c>
      <c r="CC500" t="s">
        <v>23</v>
      </c>
      <c r="CD500" t="s">
        <v>86</v>
      </c>
      <c r="CE500" s="148">
        <v>0.66693287037037041</v>
      </c>
      <c r="CG500">
        <v>1</v>
      </c>
      <c r="CI500">
        <v>1</v>
      </c>
      <c r="CM500" t="s">
        <v>116</v>
      </c>
      <c r="DF500" s="149"/>
      <c r="DK500" s="148"/>
    </row>
    <row r="501" spans="1:115">
      <c r="A501" s="108">
        <v>499</v>
      </c>
      <c r="B501" s="98" t="s">
        <v>1465</v>
      </c>
      <c r="C501" t="s">
        <v>113</v>
      </c>
      <c r="D501" t="s">
        <v>1464</v>
      </c>
      <c r="E501" t="s">
        <v>22</v>
      </c>
      <c r="F501" t="s">
        <v>87</v>
      </c>
      <c r="G501" s="148">
        <v>0.55493055555555559</v>
      </c>
      <c r="I501">
        <v>1</v>
      </c>
      <c r="K501">
        <v>1</v>
      </c>
      <c r="O501" t="s">
        <v>116</v>
      </c>
      <c r="S501">
        <v>499</v>
      </c>
      <c r="T501" t="s">
        <v>280</v>
      </c>
      <c r="U501" t="s">
        <v>23</v>
      </c>
      <c r="V501" t="s">
        <v>86</v>
      </c>
      <c r="W501" s="104">
        <v>0.73927083333333332</v>
      </c>
      <c r="Y501">
        <v>1</v>
      </c>
      <c r="AA501">
        <v>1</v>
      </c>
      <c r="AE501" t="s">
        <v>74</v>
      </c>
      <c r="AI501">
        <v>499</v>
      </c>
      <c r="AJ501" t="s">
        <v>1495</v>
      </c>
      <c r="AM501" s="104">
        <v>0.75722222222222213</v>
      </c>
      <c r="AP501">
        <v>1</v>
      </c>
      <c r="AQ501">
        <v>1</v>
      </c>
      <c r="AU501" t="s">
        <v>1</v>
      </c>
      <c r="BZ501" s="98" t="s">
        <v>1465</v>
      </c>
      <c r="CA501" t="s">
        <v>113</v>
      </c>
      <c r="CB501" t="s">
        <v>1464</v>
      </c>
      <c r="CC501" t="s">
        <v>22</v>
      </c>
      <c r="CD501" t="s">
        <v>87</v>
      </c>
      <c r="CE501" s="148">
        <v>0.55493055555555559</v>
      </c>
      <c r="CG501">
        <v>1</v>
      </c>
      <c r="CI501">
        <v>1</v>
      </c>
      <c r="CM501" t="s">
        <v>116</v>
      </c>
      <c r="DF501" s="149"/>
      <c r="DK501" s="148"/>
    </row>
    <row r="502" spans="1:115">
      <c r="A502" s="108">
        <v>500</v>
      </c>
      <c r="B502" s="98" t="s">
        <v>1465</v>
      </c>
      <c r="C502" t="s">
        <v>874</v>
      </c>
      <c r="D502" t="s">
        <v>1033</v>
      </c>
      <c r="E502" t="s">
        <v>23</v>
      </c>
      <c r="F502" t="s">
        <v>743</v>
      </c>
      <c r="G502" s="148">
        <v>0.58796296296296291</v>
      </c>
      <c r="I502">
        <v>1</v>
      </c>
      <c r="K502">
        <v>1</v>
      </c>
      <c r="O502" t="s">
        <v>116</v>
      </c>
      <c r="S502">
        <v>500</v>
      </c>
      <c r="T502" t="s">
        <v>185</v>
      </c>
      <c r="U502" t="s">
        <v>82</v>
      </c>
      <c r="V502" t="s">
        <v>85</v>
      </c>
      <c r="W502" s="104">
        <v>0.75988425925925929</v>
      </c>
      <c r="Z502">
        <v>1</v>
      </c>
      <c r="AA502">
        <v>1</v>
      </c>
      <c r="AE502" t="s">
        <v>74</v>
      </c>
      <c r="AI502">
        <v>500</v>
      </c>
      <c r="AJ502" t="s">
        <v>1287</v>
      </c>
      <c r="AK502" t="s">
        <v>82</v>
      </c>
      <c r="AL502" t="s">
        <v>85</v>
      </c>
      <c r="AM502" s="104">
        <v>0.76812499999999995</v>
      </c>
      <c r="AP502">
        <v>1</v>
      </c>
      <c r="AR502">
        <v>1</v>
      </c>
      <c r="AU502" t="s">
        <v>74</v>
      </c>
      <c r="BZ502" s="98" t="s">
        <v>1465</v>
      </c>
      <c r="CA502" t="s">
        <v>874</v>
      </c>
      <c r="CB502" t="s">
        <v>1033</v>
      </c>
      <c r="CC502" t="s">
        <v>23</v>
      </c>
      <c r="CD502" t="s">
        <v>743</v>
      </c>
      <c r="CE502" s="148">
        <v>0.58796296296296291</v>
      </c>
      <c r="CG502">
        <v>1</v>
      </c>
      <c r="CI502">
        <v>1</v>
      </c>
      <c r="CM502" t="s">
        <v>116</v>
      </c>
      <c r="DF502" s="149"/>
      <c r="DK502" s="148"/>
    </row>
    <row r="503" spans="1:115">
      <c r="A503" s="108">
        <v>501</v>
      </c>
      <c r="B503" s="98" t="s">
        <v>1469</v>
      </c>
      <c r="C503" t="s">
        <v>26</v>
      </c>
      <c r="D503" t="s">
        <v>1468</v>
      </c>
      <c r="E503" t="s">
        <v>21</v>
      </c>
      <c r="F503" t="s">
        <v>115</v>
      </c>
      <c r="G503" s="148">
        <v>0.52994212962962961</v>
      </c>
      <c r="I503">
        <v>1</v>
      </c>
      <c r="K503">
        <v>1</v>
      </c>
      <c r="O503" t="s">
        <v>74</v>
      </c>
      <c r="S503">
        <v>501</v>
      </c>
      <c r="T503" t="s">
        <v>120</v>
      </c>
      <c r="U503" t="s">
        <v>82</v>
      </c>
      <c r="V503" t="s">
        <v>85</v>
      </c>
      <c r="W503" s="104">
        <v>0.64863425925925922</v>
      </c>
      <c r="Y503">
        <v>1</v>
      </c>
      <c r="AA503">
        <v>1</v>
      </c>
      <c r="AE503" t="s">
        <v>74</v>
      </c>
      <c r="AI503">
        <v>501</v>
      </c>
      <c r="AJ503" t="s">
        <v>1308</v>
      </c>
      <c r="AK503" t="s">
        <v>82</v>
      </c>
      <c r="AL503" t="s">
        <v>85</v>
      </c>
      <c r="AM503" s="104">
        <v>0.75509259259259265</v>
      </c>
      <c r="AP503">
        <v>1</v>
      </c>
      <c r="AR503">
        <v>1</v>
      </c>
      <c r="AU503" t="s">
        <v>116</v>
      </c>
      <c r="BZ503" s="98" t="s">
        <v>1469</v>
      </c>
      <c r="CA503" t="s">
        <v>26</v>
      </c>
      <c r="CB503" t="s">
        <v>1468</v>
      </c>
      <c r="CC503" t="s">
        <v>21</v>
      </c>
      <c r="CD503" t="s">
        <v>115</v>
      </c>
      <c r="CE503" s="148">
        <v>0.52994212962962961</v>
      </c>
      <c r="CG503">
        <v>1</v>
      </c>
      <c r="CI503">
        <v>1</v>
      </c>
      <c r="CM503" t="s">
        <v>74</v>
      </c>
      <c r="DF503" s="149"/>
      <c r="DK503" s="148"/>
    </row>
    <row r="504" spans="1:115">
      <c r="A504" s="108">
        <v>502</v>
      </c>
      <c r="B504" s="98" t="s">
        <v>1469</v>
      </c>
      <c r="C504" t="s">
        <v>113</v>
      </c>
      <c r="D504" t="s">
        <v>1033</v>
      </c>
      <c r="E504" t="s">
        <v>22</v>
      </c>
      <c r="F504" t="s">
        <v>87</v>
      </c>
      <c r="G504" s="148">
        <v>0.59866898148148151</v>
      </c>
      <c r="I504">
        <v>1</v>
      </c>
      <c r="K504">
        <v>1</v>
      </c>
      <c r="O504" t="s">
        <v>74</v>
      </c>
      <c r="S504">
        <v>502</v>
      </c>
      <c r="T504" t="s">
        <v>333</v>
      </c>
      <c r="U504" t="s">
        <v>23</v>
      </c>
      <c r="V504" t="s">
        <v>86</v>
      </c>
      <c r="W504" s="104">
        <v>0.55663194444444442</v>
      </c>
      <c r="Y504">
        <v>1</v>
      </c>
      <c r="AB504">
        <v>1</v>
      </c>
      <c r="AE504" t="s">
        <v>116</v>
      </c>
      <c r="AI504">
        <v>502</v>
      </c>
      <c r="AJ504" t="s">
        <v>505</v>
      </c>
      <c r="AK504" t="s">
        <v>23</v>
      </c>
      <c r="AL504" t="s">
        <v>86</v>
      </c>
      <c r="AM504" s="104">
        <v>0.37032407407407408</v>
      </c>
      <c r="AN504">
        <v>1</v>
      </c>
      <c r="AQ504">
        <v>1</v>
      </c>
      <c r="AU504" t="s">
        <v>74</v>
      </c>
      <c r="BZ504" s="98" t="s">
        <v>1469</v>
      </c>
      <c r="CA504" t="s">
        <v>113</v>
      </c>
      <c r="CB504" t="s">
        <v>1033</v>
      </c>
      <c r="CC504" t="s">
        <v>22</v>
      </c>
      <c r="CD504" t="s">
        <v>87</v>
      </c>
      <c r="CE504" s="148">
        <v>0.59866898148148151</v>
      </c>
      <c r="CG504">
        <v>1</v>
      </c>
      <c r="CI504">
        <v>1</v>
      </c>
      <c r="CM504" t="s">
        <v>74</v>
      </c>
      <c r="DF504" s="149"/>
      <c r="DK504" s="148"/>
    </row>
    <row r="505" spans="1:115">
      <c r="A505" s="108">
        <v>503</v>
      </c>
      <c r="B505" s="98" t="s">
        <v>1473</v>
      </c>
      <c r="C505" t="s">
        <v>875</v>
      </c>
      <c r="D505" t="s">
        <v>1472</v>
      </c>
      <c r="E505" t="s">
        <v>23</v>
      </c>
      <c r="F505" t="s">
        <v>446</v>
      </c>
      <c r="G505" s="148">
        <v>0.57343749999999993</v>
      </c>
      <c r="I505">
        <v>1</v>
      </c>
      <c r="K505">
        <v>1</v>
      </c>
      <c r="O505" t="s">
        <v>116</v>
      </c>
      <c r="S505">
        <v>503</v>
      </c>
      <c r="T505" t="s">
        <v>668</v>
      </c>
      <c r="U505" t="s">
        <v>21</v>
      </c>
      <c r="V505" t="s">
        <v>115</v>
      </c>
      <c r="W505" s="104">
        <v>0.76752314814814815</v>
      </c>
      <c r="Z505">
        <v>1</v>
      </c>
      <c r="AB505">
        <v>1</v>
      </c>
      <c r="AE505" t="s">
        <v>74</v>
      </c>
      <c r="AI505">
        <v>503</v>
      </c>
      <c r="AJ505" t="s">
        <v>758</v>
      </c>
      <c r="AK505" t="s">
        <v>23</v>
      </c>
      <c r="AL505" t="s">
        <v>745</v>
      </c>
      <c r="AM505" s="104">
        <v>0.86792824074074071</v>
      </c>
      <c r="AP505">
        <v>1</v>
      </c>
      <c r="AQ505">
        <v>1</v>
      </c>
      <c r="AU505" t="s">
        <v>74</v>
      </c>
      <c r="BZ505" s="98" t="s">
        <v>1473</v>
      </c>
      <c r="CA505" t="s">
        <v>875</v>
      </c>
      <c r="CB505" t="s">
        <v>1472</v>
      </c>
      <c r="CC505" t="s">
        <v>23</v>
      </c>
      <c r="CD505" t="s">
        <v>446</v>
      </c>
      <c r="CE505" s="148">
        <v>0.57343749999999993</v>
      </c>
      <c r="CG505">
        <v>1</v>
      </c>
      <c r="CI505">
        <v>1</v>
      </c>
      <c r="CM505" t="s">
        <v>116</v>
      </c>
      <c r="DF505" s="149"/>
      <c r="DK505" s="148"/>
    </row>
    <row r="506" spans="1:115">
      <c r="A506" s="108">
        <v>504</v>
      </c>
      <c r="B506" s="98" t="s">
        <v>1473</v>
      </c>
      <c r="C506" t="s">
        <v>875</v>
      </c>
      <c r="D506" t="s">
        <v>830</v>
      </c>
      <c r="E506" t="s">
        <v>23</v>
      </c>
      <c r="F506" t="s">
        <v>446</v>
      </c>
      <c r="G506" s="148">
        <v>0.57748842592592597</v>
      </c>
      <c r="I506">
        <v>1</v>
      </c>
      <c r="K506">
        <v>1</v>
      </c>
      <c r="O506" t="s">
        <v>116</v>
      </c>
      <c r="S506">
        <v>504</v>
      </c>
      <c r="T506" t="s">
        <v>800</v>
      </c>
      <c r="U506" t="s">
        <v>23</v>
      </c>
      <c r="V506" t="s">
        <v>86</v>
      </c>
      <c r="W506" s="104">
        <v>0.4214236111111111</v>
      </c>
      <c r="X506">
        <v>1</v>
      </c>
      <c r="AA506">
        <v>1</v>
      </c>
      <c r="AE506" t="s">
        <v>116</v>
      </c>
      <c r="AI506">
        <v>504</v>
      </c>
      <c r="AJ506" t="s">
        <v>254</v>
      </c>
      <c r="AK506" t="s">
        <v>23</v>
      </c>
      <c r="AL506" t="s">
        <v>86</v>
      </c>
      <c r="AM506" s="104">
        <v>0.51844907407407403</v>
      </c>
      <c r="AO506">
        <v>1</v>
      </c>
      <c r="AQ506">
        <v>1</v>
      </c>
      <c r="AR506">
        <v>1</v>
      </c>
      <c r="AS506">
        <v>1</v>
      </c>
      <c r="AU506" t="s">
        <v>74</v>
      </c>
      <c r="BZ506" s="98" t="s">
        <v>1473</v>
      </c>
      <c r="CA506" t="s">
        <v>875</v>
      </c>
      <c r="CB506" t="s">
        <v>830</v>
      </c>
      <c r="CC506" t="s">
        <v>23</v>
      </c>
      <c r="CD506" t="s">
        <v>446</v>
      </c>
      <c r="CE506" s="148">
        <v>0.57748842592592597</v>
      </c>
      <c r="CG506">
        <v>1</v>
      </c>
      <c r="CI506">
        <v>1</v>
      </c>
      <c r="CM506" t="s">
        <v>116</v>
      </c>
      <c r="DF506" s="149"/>
      <c r="DK506" s="148"/>
    </row>
    <row r="507" spans="1:115">
      <c r="A507" s="108">
        <v>505</v>
      </c>
      <c r="B507" s="98" t="s">
        <v>1473</v>
      </c>
      <c r="C507" t="s">
        <v>875</v>
      </c>
      <c r="D507" t="s">
        <v>828</v>
      </c>
      <c r="E507" t="s">
        <v>23</v>
      </c>
      <c r="F507" t="s">
        <v>446</v>
      </c>
      <c r="G507" s="148">
        <v>0.57770833333333338</v>
      </c>
      <c r="I507">
        <v>1</v>
      </c>
      <c r="K507">
        <v>1</v>
      </c>
      <c r="O507" t="s">
        <v>116</v>
      </c>
      <c r="S507">
        <v>505</v>
      </c>
      <c r="T507" t="s">
        <v>764</v>
      </c>
      <c r="U507" t="s">
        <v>23</v>
      </c>
      <c r="V507" t="s">
        <v>86</v>
      </c>
      <c r="W507" s="104">
        <v>0.4169444444444444</v>
      </c>
      <c r="X507">
        <v>1</v>
      </c>
      <c r="AA507">
        <v>1</v>
      </c>
      <c r="AE507" t="s">
        <v>116</v>
      </c>
      <c r="AI507">
        <v>505</v>
      </c>
      <c r="AJ507" t="s">
        <v>198</v>
      </c>
      <c r="AK507" t="s">
        <v>23</v>
      </c>
      <c r="AL507" t="s">
        <v>86</v>
      </c>
      <c r="AM507" s="104">
        <v>0.40163194444444444</v>
      </c>
      <c r="AN507">
        <v>1</v>
      </c>
      <c r="AR507">
        <v>1</v>
      </c>
      <c r="AU507" t="s">
        <v>74</v>
      </c>
      <c r="BZ507" s="98" t="s">
        <v>1473</v>
      </c>
      <c r="CA507" t="s">
        <v>875</v>
      </c>
      <c r="CB507" t="s">
        <v>828</v>
      </c>
      <c r="CC507" t="s">
        <v>23</v>
      </c>
      <c r="CD507" t="s">
        <v>446</v>
      </c>
      <c r="CE507" s="148">
        <v>0.57770833333333338</v>
      </c>
      <c r="CG507">
        <v>1</v>
      </c>
      <c r="CI507">
        <v>1</v>
      </c>
      <c r="CM507" t="s">
        <v>116</v>
      </c>
      <c r="DF507" s="149"/>
      <c r="DK507" s="148"/>
    </row>
    <row r="508" spans="1:115">
      <c r="A508" s="108">
        <v>506</v>
      </c>
      <c r="B508" s="98" t="s">
        <v>1477</v>
      </c>
      <c r="C508" t="s">
        <v>107</v>
      </c>
      <c r="D508" t="s">
        <v>223</v>
      </c>
      <c r="E508" t="s">
        <v>23</v>
      </c>
      <c r="F508" t="s">
        <v>86</v>
      </c>
      <c r="G508" s="148">
        <v>0.66587962962962965</v>
      </c>
      <c r="I508">
        <v>1</v>
      </c>
      <c r="L508">
        <v>1</v>
      </c>
      <c r="O508" t="s">
        <v>116</v>
      </c>
      <c r="S508">
        <v>506</v>
      </c>
      <c r="T508" t="s">
        <v>493</v>
      </c>
      <c r="U508" t="s">
        <v>23</v>
      </c>
      <c r="V508" t="s">
        <v>446</v>
      </c>
      <c r="W508" s="104">
        <v>0.64642361111111113</v>
      </c>
      <c r="Y508">
        <v>1</v>
      </c>
      <c r="AA508">
        <v>1</v>
      </c>
      <c r="AE508" t="s">
        <v>74</v>
      </c>
      <c r="AI508">
        <v>506</v>
      </c>
      <c r="AJ508" t="s">
        <v>766</v>
      </c>
      <c r="AK508" t="s">
        <v>23</v>
      </c>
      <c r="AL508" t="s">
        <v>86</v>
      </c>
      <c r="AM508" s="104">
        <v>0.41800925925925925</v>
      </c>
      <c r="AN508">
        <v>1</v>
      </c>
      <c r="AQ508">
        <v>1</v>
      </c>
      <c r="AU508" t="s">
        <v>116</v>
      </c>
      <c r="BZ508" s="98" t="s">
        <v>1477</v>
      </c>
      <c r="CA508" t="s">
        <v>107</v>
      </c>
      <c r="CB508" t="s">
        <v>223</v>
      </c>
      <c r="CC508" t="s">
        <v>23</v>
      </c>
      <c r="CD508" t="s">
        <v>86</v>
      </c>
      <c r="CE508" s="148">
        <v>0.66587962962962965</v>
      </c>
      <c r="CG508">
        <v>1</v>
      </c>
      <c r="CJ508">
        <v>1</v>
      </c>
      <c r="CM508" t="s">
        <v>116</v>
      </c>
      <c r="DF508" s="149"/>
      <c r="DK508" s="148"/>
    </row>
    <row r="509" spans="1:115">
      <c r="A509" s="108">
        <v>507</v>
      </c>
      <c r="B509" s="98" t="s">
        <v>1477</v>
      </c>
      <c r="C509" t="s">
        <v>107</v>
      </c>
      <c r="D509" t="s">
        <v>695</v>
      </c>
      <c r="E509" t="s">
        <v>23</v>
      </c>
      <c r="F509" t="s">
        <v>86</v>
      </c>
      <c r="G509" s="148">
        <v>0.72696759259259258</v>
      </c>
      <c r="I509">
        <v>1</v>
      </c>
      <c r="K509">
        <v>1</v>
      </c>
      <c r="O509" t="s">
        <v>116</v>
      </c>
      <c r="S509">
        <v>507</v>
      </c>
      <c r="T509" t="s">
        <v>866</v>
      </c>
      <c r="U509" t="s">
        <v>23</v>
      </c>
      <c r="V509" t="s">
        <v>446</v>
      </c>
      <c r="W509" s="104">
        <v>0.65354166666666669</v>
      </c>
      <c r="Y509">
        <v>1</v>
      </c>
      <c r="AA509">
        <v>1</v>
      </c>
      <c r="AE509" t="s">
        <v>74</v>
      </c>
      <c r="AI509">
        <v>507</v>
      </c>
      <c r="AJ509" t="s">
        <v>280</v>
      </c>
      <c r="AK509" t="s">
        <v>23</v>
      </c>
      <c r="AL509" t="s">
        <v>86</v>
      </c>
      <c r="AM509" s="104">
        <v>0.73927083333333332</v>
      </c>
      <c r="AO509">
        <v>1</v>
      </c>
      <c r="AQ509">
        <v>1</v>
      </c>
      <c r="AU509" t="s">
        <v>74</v>
      </c>
      <c r="BZ509" s="98" t="s">
        <v>1477</v>
      </c>
      <c r="CA509" t="s">
        <v>107</v>
      </c>
      <c r="CB509" t="s">
        <v>695</v>
      </c>
      <c r="CC509" t="s">
        <v>23</v>
      </c>
      <c r="CD509" t="s">
        <v>86</v>
      </c>
      <c r="CE509" s="148">
        <v>0.72696759259259258</v>
      </c>
      <c r="CG509">
        <v>1</v>
      </c>
      <c r="CI509">
        <v>1</v>
      </c>
      <c r="CM509" t="s">
        <v>116</v>
      </c>
      <c r="DF509" s="149"/>
      <c r="DK509" s="148"/>
    </row>
    <row r="510" spans="1:115">
      <c r="A510" s="108">
        <v>508</v>
      </c>
      <c r="B510" s="98" t="s">
        <v>1477</v>
      </c>
      <c r="C510" t="s">
        <v>107</v>
      </c>
      <c r="D510" t="s">
        <v>138</v>
      </c>
      <c r="E510" t="s">
        <v>23</v>
      </c>
      <c r="F510" t="s">
        <v>86</v>
      </c>
      <c r="G510" s="148">
        <v>0.75458333333333327</v>
      </c>
      <c r="J510">
        <v>1</v>
      </c>
      <c r="K510">
        <v>1</v>
      </c>
      <c r="L510">
        <v>1</v>
      </c>
      <c r="M510">
        <v>1</v>
      </c>
      <c r="O510" t="s">
        <v>116</v>
      </c>
      <c r="S510">
        <v>508</v>
      </c>
      <c r="T510" t="s">
        <v>767</v>
      </c>
      <c r="U510" t="s">
        <v>23</v>
      </c>
      <c r="V510" t="s">
        <v>86</v>
      </c>
      <c r="W510" s="104">
        <v>0.41842592592592592</v>
      </c>
      <c r="X510">
        <v>1</v>
      </c>
      <c r="AA510">
        <v>1</v>
      </c>
      <c r="AE510" t="s">
        <v>116</v>
      </c>
      <c r="AI510">
        <v>508</v>
      </c>
      <c r="AJ510" t="s">
        <v>185</v>
      </c>
      <c r="AK510" t="s">
        <v>82</v>
      </c>
      <c r="AL510" t="s">
        <v>85</v>
      </c>
      <c r="AM510" s="104">
        <v>0.75988425925925929</v>
      </c>
      <c r="AP510">
        <v>1</v>
      </c>
      <c r="AQ510">
        <v>1</v>
      </c>
      <c r="AU510" t="s">
        <v>74</v>
      </c>
      <c r="BZ510" s="98" t="s">
        <v>1477</v>
      </c>
      <c r="CA510" t="s">
        <v>107</v>
      </c>
      <c r="CB510" t="s">
        <v>138</v>
      </c>
      <c r="CC510" t="s">
        <v>23</v>
      </c>
      <c r="CD510" t="s">
        <v>86</v>
      </c>
      <c r="CE510" s="148">
        <v>0.75458333333333327</v>
      </c>
      <c r="CH510">
        <v>1</v>
      </c>
      <c r="CI510">
        <v>1</v>
      </c>
      <c r="CJ510">
        <v>1</v>
      </c>
      <c r="CK510">
        <v>1</v>
      </c>
      <c r="CM510" t="s">
        <v>116</v>
      </c>
      <c r="DF510" s="149"/>
      <c r="DK510" s="148"/>
    </row>
    <row r="511" spans="1:115">
      <c r="A511" s="108">
        <v>509</v>
      </c>
      <c r="B511" s="98" t="s">
        <v>1481</v>
      </c>
      <c r="C511" t="s">
        <v>107</v>
      </c>
      <c r="D511" t="s">
        <v>223</v>
      </c>
      <c r="E511" t="s">
        <v>23</v>
      </c>
      <c r="F511" t="s">
        <v>86</v>
      </c>
      <c r="G511" s="148">
        <v>0.42425925925925928</v>
      </c>
      <c r="H511">
        <v>1</v>
      </c>
      <c r="L511">
        <v>1</v>
      </c>
      <c r="O511" t="s">
        <v>116</v>
      </c>
      <c r="S511">
        <v>509</v>
      </c>
      <c r="T511" t="s">
        <v>295</v>
      </c>
      <c r="U511" t="s">
        <v>23</v>
      </c>
      <c r="V511" t="s">
        <v>86</v>
      </c>
      <c r="W511" s="104">
        <v>0.56024305555555554</v>
      </c>
      <c r="Y511">
        <v>1</v>
      </c>
      <c r="AB511">
        <v>1</v>
      </c>
      <c r="AE511" t="s">
        <v>74</v>
      </c>
      <c r="AI511">
        <v>509</v>
      </c>
      <c r="AJ511" t="s">
        <v>120</v>
      </c>
      <c r="AK511" t="s">
        <v>82</v>
      </c>
      <c r="AL511" t="s">
        <v>85</v>
      </c>
      <c r="AM511" s="104">
        <v>0.64863425925925922</v>
      </c>
      <c r="AO511">
        <v>1</v>
      </c>
      <c r="AQ511">
        <v>1</v>
      </c>
      <c r="AU511" t="s">
        <v>74</v>
      </c>
      <c r="BZ511" s="98" t="s">
        <v>1481</v>
      </c>
      <c r="CA511" t="s">
        <v>107</v>
      </c>
      <c r="CB511" t="s">
        <v>223</v>
      </c>
      <c r="CC511" t="s">
        <v>23</v>
      </c>
      <c r="CD511" t="s">
        <v>86</v>
      </c>
      <c r="CE511" s="148">
        <v>0.42425925925925928</v>
      </c>
      <c r="CF511">
        <v>1</v>
      </c>
      <c r="CJ511">
        <v>1</v>
      </c>
      <c r="CM511" t="s">
        <v>116</v>
      </c>
      <c r="DF511" s="149"/>
      <c r="DK511" s="148"/>
    </row>
    <row r="512" spans="1:115">
      <c r="A512" s="108">
        <v>510</v>
      </c>
      <c r="B512" s="98" t="s">
        <v>1481</v>
      </c>
      <c r="C512" t="s">
        <v>107</v>
      </c>
      <c r="D512" t="s">
        <v>695</v>
      </c>
      <c r="E512" t="s">
        <v>23</v>
      </c>
      <c r="F512" t="s">
        <v>86</v>
      </c>
      <c r="G512" s="148">
        <v>0.56452546296296291</v>
      </c>
      <c r="I512">
        <v>1</v>
      </c>
      <c r="K512">
        <v>1</v>
      </c>
      <c r="O512" t="s">
        <v>116</v>
      </c>
      <c r="S512">
        <v>510</v>
      </c>
      <c r="T512" t="s">
        <v>1158</v>
      </c>
      <c r="W512" s="104">
        <v>0.41444444444444445</v>
      </c>
      <c r="X512">
        <v>1</v>
      </c>
      <c r="AA512">
        <v>1</v>
      </c>
      <c r="AE512" t="s">
        <v>0</v>
      </c>
      <c r="AF512">
        <v>1022695</v>
      </c>
      <c r="AI512">
        <v>510</v>
      </c>
      <c r="AJ512" t="s">
        <v>333</v>
      </c>
      <c r="AK512" t="s">
        <v>23</v>
      </c>
      <c r="AL512" t="s">
        <v>86</v>
      </c>
      <c r="AM512" s="104">
        <v>0.55663194444444442</v>
      </c>
      <c r="AO512">
        <v>1</v>
      </c>
      <c r="AR512">
        <v>1</v>
      </c>
      <c r="AU512" t="s">
        <v>116</v>
      </c>
      <c r="BZ512" s="98" t="s">
        <v>1481</v>
      </c>
      <c r="CA512" t="s">
        <v>107</v>
      </c>
      <c r="CB512" t="s">
        <v>695</v>
      </c>
      <c r="CC512" t="s">
        <v>23</v>
      </c>
      <c r="CD512" t="s">
        <v>86</v>
      </c>
      <c r="CE512" s="148">
        <v>0.56452546296296291</v>
      </c>
      <c r="CG512">
        <v>1</v>
      </c>
      <c r="CI512">
        <v>1</v>
      </c>
      <c r="CM512" t="s">
        <v>116</v>
      </c>
      <c r="DF512" s="149"/>
      <c r="DK512" s="148"/>
    </row>
    <row r="513" spans="1:115">
      <c r="A513" s="108">
        <v>511</v>
      </c>
      <c r="B513" s="98" t="s">
        <v>1484</v>
      </c>
      <c r="C513" t="s">
        <v>107</v>
      </c>
      <c r="D513" t="s">
        <v>223</v>
      </c>
      <c r="E513" t="s">
        <v>23</v>
      </c>
      <c r="F513" t="s">
        <v>86</v>
      </c>
      <c r="G513" s="148">
        <v>0.41394675925925922</v>
      </c>
      <c r="H513">
        <v>1</v>
      </c>
      <c r="K513">
        <v>1</v>
      </c>
      <c r="L513">
        <v>1</v>
      </c>
      <c r="O513" t="s">
        <v>116</v>
      </c>
      <c r="S513">
        <v>511</v>
      </c>
      <c r="T513" t="s">
        <v>470</v>
      </c>
      <c r="U513" t="s">
        <v>23</v>
      </c>
      <c r="V513" t="s">
        <v>446</v>
      </c>
      <c r="W513" s="104">
        <v>0.65899305555555554</v>
      </c>
      <c r="Y513">
        <v>1</v>
      </c>
      <c r="AB513">
        <v>1</v>
      </c>
      <c r="AE513" t="s">
        <v>74</v>
      </c>
      <c r="AI513">
        <v>511</v>
      </c>
      <c r="AJ513" t="s">
        <v>668</v>
      </c>
      <c r="AK513" t="s">
        <v>21</v>
      </c>
      <c r="AL513" t="s">
        <v>115</v>
      </c>
      <c r="AM513" s="104">
        <v>0.76752314814814815</v>
      </c>
      <c r="AP513">
        <v>1</v>
      </c>
      <c r="AR513">
        <v>1</v>
      </c>
      <c r="AU513" t="s">
        <v>74</v>
      </c>
      <c r="BZ513" s="98" t="s">
        <v>1484</v>
      </c>
      <c r="CA513" t="s">
        <v>107</v>
      </c>
      <c r="CB513" t="s">
        <v>223</v>
      </c>
      <c r="CC513" t="s">
        <v>23</v>
      </c>
      <c r="CD513" t="s">
        <v>86</v>
      </c>
      <c r="CE513" s="148">
        <v>0.41394675925925922</v>
      </c>
      <c r="CF513">
        <v>1</v>
      </c>
      <c r="CI513">
        <v>1</v>
      </c>
      <c r="CJ513">
        <v>1</v>
      </c>
      <c r="CM513" t="s">
        <v>116</v>
      </c>
      <c r="DF513" s="149"/>
      <c r="DK513" s="148"/>
    </row>
    <row r="514" spans="1:115">
      <c r="A514" s="108">
        <v>512</v>
      </c>
      <c r="B514" s="98" t="s">
        <v>1486</v>
      </c>
      <c r="C514" t="s">
        <v>107</v>
      </c>
      <c r="D514" t="s">
        <v>223</v>
      </c>
      <c r="E514" t="s">
        <v>23</v>
      </c>
      <c r="F514" t="s">
        <v>86</v>
      </c>
      <c r="G514" s="148">
        <v>0.55703703703703711</v>
      </c>
      <c r="I514">
        <v>1</v>
      </c>
      <c r="K514">
        <v>1</v>
      </c>
      <c r="L514">
        <v>1</v>
      </c>
      <c r="O514" t="s">
        <v>116</v>
      </c>
      <c r="S514">
        <v>512</v>
      </c>
      <c r="T514" t="s">
        <v>200</v>
      </c>
      <c r="U514" t="s">
        <v>23</v>
      </c>
      <c r="V514" t="s">
        <v>86</v>
      </c>
      <c r="W514" s="104">
        <v>0.47215277777777781</v>
      </c>
      <c r="X514">
        <v>1</v>
      </c>
      <c r="AA514">
        <v>1</v>
      </c>
      <c r="AE514" t="s">
        <v>74</v>
      </c>
      <c r="AI514">
        <v>512</v>
      </c>
      <c r="AJ514" t="s">
        <v>800</v>
      </c>
      <c r="AK514" t="s">
        <v>23</v>
      </c>
      <c r="AL514" t="s">
        <v>86</v>
      </c>
      <c r="AM514" s="104">
        <v>0.4214236111111111</v>
      </c>
      <c r="AN514">
        <v>1</v>
      </c>
      <c r="AQ514">
        <v>1</v>
      </c>
      <c r="AU514" t="s">
        <v>116</v>
      </c>
      <c r="BZ514" s="98" t="s">
        <v>1486</v>
      </c>
      <c r="CA514" t="s">
        <v>107</v>
      </c>
      <c r="CB514" t="s">
        <v>223</v>
      </c>
      <c r="CC514" t="s">
        <v>23</v>
      </c>
      <c r="CD514" t="s">
        <v>86</v>
      </c>
      <c r="CE514" s="148">
        <v>0.55703703703703711</v>
      </c>
      <c r="CG514">
        <v>1</v>
      </c>
      <c r="CI514">
        <v>1</v>
      </c>
      <c r="CJ514">
        <v>1</v>
      </c>
      <c r="CM514" t="s">
        <v>116</v>
      </c>
      <c r="DF514" s="149"/>
      <c r="DK514" s="148"/>
    </row>
    <row r="515" spans="1:115">
      <c r="A515" s="108">
        <v>513</v>
      </c>
      <c r="B515" s="98" t="s">
        <v>1486</v>
      </c>
      <c r="C515" t="s">
        <v>105</v>
      </c>
      <c r="D515" t="s">
        <v>1488</v>
      </c>
      <c r="E515" t="s">
        <v>23</v>
      </c>
      <c r="F515" t="s">
        <v>86</v>
      </c>
      <c r="G515" s="148">
        <v>0.59594907407407405</v>
      </c>
      <c r="I515">
        <v>1</v>
      </c>
      <c r="K515">
        <v>1</v>
      </c>
      <c r="O515" t="s">
        <v>116</v>
      </c>
      <c r="S515">
        <v>513</v>
      </c>
      <c r="T515" t="s">
        <v>636</v>
      </c>
      <c r="U515" t="s">
        <v>82</v>
      </c>
      <c r="V515" t="s">
        <v>85</v>
      </c>
      <c r="W515" s="104">
        <v>0.79596064814814815</v>
      </c>
      <c r="Z515">
        <v>1</v>
      </c>
      <c r="AA515">
        <v>1</v>
      </c>
      <c r="AB515">
        <v>1</v>
      </c>
      <c r="AE515" t="s">
        <v>74</v>
      </c>
      <c r="AI515">
        <v>513</v>
      </c>
      <c r="AJ515" t="s">
        <v>764</v>
      </c>
      <c r="AK515" t="s">
        <v>23</v>
      </c>
      <c r="AL515" t="s">
        <v>86</v>
      </c>
      <c r="AM515" s="104">
        <v>0.4169444444444444</v>
      </c>
      <c r="AN515">
        <v>1</v>
      </c>
      <c r="AQ515">
        <v>1</v>
      </c>
      <c r="AU515" t="s">
        <v>116</v>
      </c>
      <c r="BZ515" s="98" t="s">
        <v>1486</v>
      </c>
      <c r="CA515" t="s">
        <v>105</v>
      </c>
      <c r="CB515" t="s">
        <v>1488</v>
      </c>
      <c r="CC515" t="s">
        <v>23</v>
      </c>
      <c r="CD515" t="s">
        <v>86</v>
      </c>
      <c r="CE515" s="148">
        <v>0.59594907407407405</v>
      </c>
      <c r="CG515">
        <v>1</v>
      </c>
      <c r="CI515">
        <v>1</v>
      </c>
      <c r="CM515" t="s">
        <v>116</v>
      </c>
      <c r="DF515" s="149"/>
      <c r="DK515" s="148"/>
    </row>
    <row r="516" spans="1:115">
      <c r="A516" s="108">
        <v>514</v>
      </c>
      <c r="B516" s="98" t="s">
        <v>1486</v>
      </c>
      <c r="C516" t="s">
        <v>107</v>
      </c>
      <c r="D516" t="s">
        <v>292</v>
      </c>
      <c r="E516" t="s">
        <v>23</v>
      </c>
      <c r="F516" t="s">
        <v>86</v>
      </c>
      <c r="G516" s="148">
        <v>0.65653935185185186</v>
      </c>
      <c r="I516">
        <v>1</v>
      </c>
      <c r="K516">
        <v>1</v>
      </c>
      <c r="O516" t="s">
        <v>116</v>
      </c>
      <c r="S516">
        <v>514</v>
      </c>
      <c r="T516" t="s">
        <v>475</v>
      </c>
      <c r="U516" t="s">
        <v>23</v>
      </c>
      <c r="V516" t="s">
        <v>86</v>
      </c>
      <c r="W516" s="104">
        <v>0.76594907407407409</v>
      </c>
      <c r="Z516">
        <v>1</v>
      </c>
      <c r="AA516">
        <v>1</v>
      </c>
      <c r="AE516" t="s">
        <v>74</v>
      </c>
      <c r="AI516">
        <v>514</v>
      </c>
      <c r="AJ516" t="s">
        <v>493</v>
      </c>
      <c r="AK516" t="s">
        <v>23</v>
      </c>
      <c r="AL516" t="s">
        <v>446</v>
      </c>
      <c r="AM516" s="104">
        <v>0.64642361111111113</v>
      </c>
      <c r="AO516">
        <v>1</v>
      </c>
      <c r="AQ516">
        <v>1</v>
      </c>
      <c r="AU516" t="s">
        <v>74</v>
      </c>
      <c r="BZ516" s="98" t="s">
        <v>1486</v>
      </c>
      <c r="CA516" t="s">
        <v>107</v>
      </c>
      <c r="CB516" t="s">
        <v>292</v>
      </c>
      <c r="CC516" t="s">
        <v>23</v>
      </c>
      <c r="CD516" t="s">
        <v>86</v>
      </c>
      <c r="CE516" s="148">
        <v>0.65653935185185186</v>
      </c>
      <c r="CG516">
        <v>1</v>
      </c>
      <c r="CI516">
        <v>1</v>
      </c>
      <c r="CM516" t="s">
        <v>116</v>
      </c>
      <c r="DF516" s="149"/>
      <c r="DK516" s="148"/>
    </row>
    <row r="517" spans="1:115">
      <c r="A517" s="108">
        <v>515</v>
      </c>
      <c r="B517" s="98" t="s">
        <v>1486</v>
      </c>
      <c r="C517" t="s">
        <v>107</v>
      </c>
      <c r="D517" t="s">
        <v>223</v>
      </c>
      <c r="E517" t="s">
        <v>23</v>
      </c>
      <c r="F517" t="s">
        <v>86</v>
      </c>
      <c r="G517" s="148">
        <v>0.42391203703703706</v>
      </c>
      <c r="H517">
        <v>1</v>
      </c>
      <c r="K517">
        <v>1</v>
      </c>
      <c r="L517">
        <v>1</v>
      </c>
      <c r="O517" t="s">
        <v>116</v>
      </c>
      <c r="S517">
        <v>515</v>
      </c>
      <c r="T517" t="s">
        <v>867</v>
      </c>
      <c r="U517" t="s">
        <v>82</v>
      </c>
      <c r="V517" t="s">
        <v>85</v>
      </c>
      <c r="W517" s="104">
        <v>0.77228009259259256</v>
      </c>
      <c r="Z517">
        <v>1</v>
      </c>
      <c r="AB517">
        <v>1</v>
      </c>
      <c r="AE517" t="s">
        <v>74</v>
      </c>
      <c r="AI517">
        <v>515</v>
      </c>
      <c r="AJ517" t="s">
        <v>866</v>
      </c>
      <c r="AK517" t="s">
        <v>23</v>
      </c>
      <c r="AL517" t="s">
        <v>446</v>
      </c>
      <c r="AM517" s="104">
        <v>0.65354166666666669</v>
      </c>
      <c r="AO517">
        <v>1</v>
      </c>
      <c r="AQ517">
        <v>1</v>
      </c>
      <c r="AU517" t="s">
        <v>74</v>
      </c>
      <c r="BZ517" s="98" t="s">
        <v>1486</v>
      </c>
      <c r="CA517" t="s">
        <v>107</v>
      </c>
      <c r="CB517" t="s">
        <v>223</v>
      </c>
      <c r="CC517" t="s">
        <v>23</v>
      </c>
      <c r="CD517" t="s">
        <v>86</v>
      </c>
      <c r="CE517" s="148">
        <v>0.42391203703703706</v>
      </c>
      <c r="CF517">
        <v>1</v>
      </c>
      <c r="CI517">
        <v>1</v>
      </c>
      <c r="CJ517">
        <v>1</v>
      </c>
      <c r="CM517" t="s">
        <v>116</v>
      </c>
      <c r="DF517" s="149"/>
      <c r="DK517" s="148"/>
    </row>
    <row r="518" spans="1:115">
      <c r="A518" s="108">
        <v>516</v>
      </c>
      <c r="B518" s="98" t="s">
        <v>1493</v>
      </c>
      <c r="C518" t="s">
        <v>875</v>
      </c>
      <c r="D518" t="s">
        <v>1492</v>
      </c>
      <c r="E518" t="s">
        <v>23</v>
      </c>
      <c r="F518" t="s">
        <v>446</v>
      </c>
      <c r="G518" s="148">
        <v>0.5740277777777778</v>
      </c>
      <c r="I518">
        <v>1</v>
      </c>
      <c r="K518">
        <v>1</v>
      </c>
      <c r="O518" t="s">
        <v>116</v>
      </c>
      <c r="S518">
        <v>516</v>
      </c>
      <c r="T518" t="s">
        <v>651</v>
      </c>
      <c r="W518" s="104">
        <v>0.45108796296296294</v>
      </c>
      <c r="X518">
        <v>1</v>
      </c>
      <c r="AA518">
        <v>1</v>
      </c>
      <c r="AE518" t="s">
        <v>1</v>
      </c>
      <c r="AI518">
        <v>516</v>
      </c>
      <c r="AJ518" t="s">
        <v>767</v>
      </c>
      <c r="AK518" t="s">
        <v>23</v>
      </c>
      <c r="AL518" t="s">
        <v>86</v>
      </c>
      <c r="AM518" s="104">
        <v>0.41842592592592592</v>
      </c>
      <c r="AN518">
        <v>1</v>
      </c>
      <c r="AQ518">
        <v>1</v>
      </c>
      <c r="AU518" t="s">
        <v>116</v>
      </c>
      <c r="BZ518" s="98" t="s">
        <v>1493</v>
      </c>
      <c r="CA518" t="s">
        <v>875</v>
      </c>
      <c r="CB518" t="s">
        <v>1492</v>
      </c>
      <c r="CC518" t="s">
        <v>23</v>
      </c>
      <c r="CD518" t="s">
        <v>446</v>
      </c>
      <c r="CE518" s="148">
        <v>0.5740277777777778</v>
      </c>
      <c r="CG518">
        <v>1</v>
      </c>
      <c r="CI518">
        <v>1</v>
      </c>
      <c r="CM518" t="s">
        <v>116</v>
      </c>
      <c r="DF518" s="149"/>
      <c r="DK518" s="148"/>
    </row>
    <row r="519" spans="1:115">
      <c r="A519" s="108">
        <v>517</v>
      </c>
      <c r="B519" s="98" t="s">
        <v>1493</v>
      </c>
      <c r="D519" t="s">
        <v>1495</v>
      </c>
      <c r="G519" s="148">
        <v>0.75722222222222213</v>
      </c>
      <c r="J519">
        <v>1</v>
      </c>
      <c r="K519">
        <v>1</v>
      </c>
      <c r="O519" t="s">
        <v>1</v>
      </c>
      <c r="S519">
        <v>517</v>
      </c>
      <c r="T519" t="s">
        <v>610</v>
      </c>
      <c r="U519" t="s">
        <v>21</v>
      </c>
      <c r="V519" t="s">
        <v>115</v>
      </c>
      <c r="W519" s="104">
        <v>0.70976851851851841</v>
      </c>
      <c r="Y519">
        <v>1</v>
      </c>
      <c r="AB519">
        <v>1</v>
      </c>
      <c r="AE519" t="s">
        <v>74</v>
      </c>
      <c r="AI519">
        <v>517</v>
      </c>
      <c r="AJ519" t="s">
        <v>295</v>
      </c>
      <c r="AK519" t="s">
        <v>23</v>
      </c>
      <c r="AL519" t="s">
        <v>86</v>
      </c>
      <c r="AM519" s="104">
        <v>0.56024305555555554</v>
      </c>
      <c r="AO519">
        <v>1</v>
      </c>
      <c r="AR519">
        <v>1</v>
      </c>
      <c r="AU519" t="s">
        <v>74</v>
      </c>
      <c r="BZ519" s="98" t="s">
        <v>1493</v>
      </c>
      <c r="CB519" t="s">
        <v>1495</v>
      </c>
      <c r="CE519" s="148">
        <v>0.75722222222222213</v>
      </c>
      <c r="CH519">
        <v>1</v>
      </c>
      <c r="CI519">
        <v>1</v>
      </c>
      <c r="CM519" t="s">
        <v>1</v>
      </c>
      <c r="DF519" s="149"/>
      <c r="DK519" s="148"/>
    </row>
    <row r="520" spans="1:115">
      <c r="A520" s="108">
        <v>518</v>
      </c>
      <c r="B520" s="98" t="s">
        <v>1493</v>
      </c>
      <c r="D520" t="s">
        <v>1497</v>
      </c>
      <c r="G520" s="148">
        <v>0.75749999999999995</v>
      </c>
      <c r="J520">
        <v>1</v>
      </c>
      <c r="K520">
        <v>1</v>
      </c>
      <c r="O520" t="s">
        <v>1</v>
      </c>
      <c r="S520">
        <v>518</v>
      </c>
      <c r="T520" t="s">
        <v>476</v>
      </c>
      <c r="U520" t="s">
        <v>82</v>
      </c>
      <c r="V520" t="s">
        <v>85</v>
      </c>
      <c r="W520" s="104">
        <v>0.75398148148148147</v>
      </c>
      <c r="Z520">
        <v>1</v>
      </c>
      <c r="AA520">
        <v>1</v>
      </c>
      <c r="AE520" t="s">
        <v>74</v>
      </c>
      <c r="AI520">
        <v>518</v>
      </c>
      <c r="AJ520" t="s">
        <v>470</v>
      </c>
      <c r="AK520" t="s">
        <v>23</v>
      </c>
      <c r="AL520" t="s">
        <v>446</v>
      </c>
      <c r="AM520" s="104">
        <v>0.65899305555555554</v>
      </c>
      <c r="AO520">
        <v>1</v>
      </c>
      <c r="AR520">
        <v>1</v>
      </c>
      <c r="AU520" t="s">
        <v>74</v>
      </c>
      <c r="BZ520" s="98" t="s">
        <v>1493</v>
      </c>
      <c r="CB520" t="s">
        <v>1497</v>
      </c>
      <c r="CE520" s="148">
        <v>0.75749999999999995</v>
      </c>
      <c r="CH520">
        <v>1</v>
      </c>
      <c r="CI520">
        <v>1</v>
      </c>
      <c r="CM520" t="s">
        <v>1</v>
      </c>
      <c r="DF520" s="149"/>
      <c r="DK520" s="148"/>
    </row>
    <row r="521" spans="1:115">
      <c r="A521" s="108">
        <v>519</v>
      </c>
      <c r="B521" s="98" t="s">
        <v>1499</v>
      </c>
      <c r="C521" t="s">
        <v>107</v>
      </c>
      <c r="D521" t="s">
        <v>223</v>
      </c>
      <c r="E521" t="s">
        <v>23</v>
      </c>
      <c r="F521" t="s">
        <v>86</v>
      </c>
      <c r="G521" s="148">
        <v>0.5342824074074074</v>
      </c>
      <c r="I521">
        <v>1</v>
      </c>
      <c r="K521">
        <v>1</v>
      </c>
      <c r="L521">
        <v>1</v>
      </c>
      <c r="O521" t="s">
        <v>116</v>
      </c>
      <c r="S521">
        <v>519</v>
      </c>
      <c r="T521" t="s">
        <v>476</v>
      </c>
      <c r="U521" t="s">
        <v>82</v>
      </c>
      <c r="V521" t="s">
        <v>85</v>
      </c>
      <c r="W521" s="104">
        <v>0.75194444444444442</v>
      </c>
      <c r="Z521">
        <v>1</v>
      </c>
      <c r="AA521">
        <v>1</v>
      </c>
      <c r="AE521" t="s">
        <v>74</v>
      </c>
      <c r="AI521">
        <v>519</v>
      </c>
      <c r="AJ521" t="s">
        <v>200</v>
      </c>
      <c r="AK521" t="s">
        <v>23</v>
      </c>
      <c r="AL521" t="s">
        <v>86</v>
      </c>
      <c r="AM521" s="104">
        <v>0.47215277777777781</v>
      </c>
      <c r="AN521">
        <v>1</v>
      </c>
      <c r="AQ521">
        <v>1</v>
      </c>
      <c r="AU521" t="s">
        <v>74</v>
      </c>
      <c r="BZ521" s="98" t="s">
        <v>1499</v>
      </c>
      <c r="CA521" t="s">
        <v>107</v>
      </c>
      <c r="CB521" t="s">
        <v>223</v>
      </c>
      <c r="CC521" t="s">
        <v>23</v>
      </c>
      <c r="CD521" t="s">
        <v>86</v>
      </c>
      <c r="CE521" s="148">
        <v>0.5342824074074074</v>
      </c>
      <c r="CG521">
        <v>1</v>
      </c>
      <c r="CI521">
        <v>1</v>
      </c>
      <c r="CJ521">
        <v>1</v>
      </c>
      <c r="CM521" t="s">
        <v>116</v>
      </c>
      <c r="DF521" s="149"/>
      <c r="DK521" s="148"/>
    </row>
    <row r="522" spans="1:115">
      <c r="A522" s="108">
        <v>520</v>
      </c>
      <c r="B522" s="98" t="s">
        <v>1499</v>
      </c>
      <c r="C522" t="s">
        <v>875</v>
      </c>
      <c r="D522" t="s">
        <v>827</v>
      </c>
      <c r="E522" t="s">
        <v>23</v>
      </c>
      <c r="F522" t="s">
        <v>446</v>
      </c>
      <c r="G522" s="148">
        <v>0.63796296296296295</v>
      </c>
      <c r="I522">
        <v>1</v>
      </c>
      <c r="K522">
        <v>1</v>
      </c>
      <c r="O522" t="s">
        <v>116</v>
      </c>
      <c r="S522">
        <v>520</v>
      </c>
      <c r="T522" t="s">
        <v>476</v>
      </c>
      <c r="U522" t="s">
        <v>82</v>
      </c>
      <c r="V522" t="s">
        <v>85</v>
      </c>
      <c r="W522" s="104">
        <v>0.78153935185185175</v>
      </c>
      <c r="Z522">
        <v>1</v>
      </c>
      <c r="AA522">
        <v>1</v>
      </c>
      <c r="AE522" t="s">
        <v>74</v>
      </c>
      <c r="AI522">
        <v>520</v>
      </c>
      <c r="AJ522" t="s">
        <v>636</v>
      </c>
      <c r="AK522" t="s">
        <v>82</v>
      </c>
      <c r="AL522" t="s">
        <v>85</v>
      </c>
      <c r="AM522" s="104">
        <v>0.79596064814814815</v>
      </c>
      <c r="AP522">
        <v>1</v>
      </c>
      <c r="AQ522">
        <v>1</v>
      </c>
      <c r="AR522">
        <v>1</v>
      </c>
      <c r="AU522" t="s">
        <v>74</v>
      </c>
      <c r="BZ522" s="98" t="s">
        <v>1499</v>
      </c>
      <c r="CA522" t="s">
        <v>875</v>
      </c>
      <c r="CB522" t="s">
        <v>827</v>
      </c>
      <c r="CC522" t="s">
        <v>23</v>
      </c>
      <c r="CD522" t="s">
        <v>446</v>
      </c>
      <c r="CE522" s="148">
        <v>0.63796296296296295</v>
      </c>
      <c r="CG522">
        <v>1</v>
      </c>
      <c r="CI522">
        <v>1</v>
      </c>
      <c r="CM522" t="s">
        <v>116</v>
      </c>
      <c r="DF522" s="149"/>
      <c r="DK522" s="148"/>
    </row>
    <row r="523" spans="1:115">
      <c r="A523" s="108">
        <v>521</v>
      </c>
      <c r="B523" s="98" t="s">
        <v>1499</v>
      </c>
      <c r="C523" t="s">
        <v>107</v>
      </c>
      <c r="D523" t="s">
        <v>292</v>
      </c>
      <c r="E523" t="s">
        <v>23</v>
      </c>
      <c r="F523" t="s">
        <v>86</v>
      </c>
      <c r="G523" s="148">
        <v>0.70605324074074083</v>
      </c>
      <c r="I523">
        <v>1</v>
      </c>
      <c r="K523">
        <v>1</v>
      </c>
      <c r="O523" t="s">
        <v>116</v>
      </c>
      <c r="S523">
        <v>521</v>
      </c>
      <c r="T523" t="s">
        <v>1164</v>
      </c>
      <c r="U523" t="s">
        <v>23</v>
      </c>
      <c r="V523" t="s">
        <v>86</v>
      </c>
      <c r="W523" s="104">
        <v>0.728449074074074</v>
      </c>
      <c r="Y523">
        <v>1</v>
      </c>
      <c r="AA523">
        <v>1</v>
      </c>
      <c r="AE523" t="s">
        <v>74</v>
      </c>
      <c r="AI523">
        <v>521</v>
      </c>
      <c r="AJ523" t="s">
        <v>475</v>
      </c>
      <c r="AK523" t="s">
        <v>23</v>
      </c>
      <c r="AL523" t="s">
        <v>86</v>
      </c>
      <c r="AM523" s="104">
        <v>0.76594907407407409</v>
      </c>
      <c r="AP523">
        <v>1</v>
      </c>
      <c r="AQ523">
        <v>1</v>
      </c>
      <c r="AU523" t="s">
        <v>74</v>
      </c>
      <c r="BZ523" s="98" t="s">
        <v>1499</v>
      </c>
      <c r="CA523" t="s">
        <v>107</v>
      </c>
      <c r="CB523" t="s">
        <v>292</v>
      </c>
      <c r="CC523" t="s">
        <v>23</v>
      </c>
      <c r="CD523" t="s">
        <v>86</v>
      </c>
      <c r="CE523" s="148">
        <v>0.70605324074074083</v>
      </c>
      <c r="CG523">
        <v>1</v>
      </c>
      <c r="CI523">
        <v>1</v>
      </c>
      <c r="CM523" t="s">
        <v>116</v>
      </c>
      <c r="DF523" s="149"/>
      <c r="DK523" s="148"/>
    </row>
    <row r="524" spans="1:115">
      <c r="A524" s="108">
        <v>522</v>
      </c>
      <c r="B524" s="98" t="s">
        <v>1499</v>
      </c>
      <c r="C524" t="s">
        <v>875</v>
      </c>
      <c r="D524" t="s">
        <v>1459</v>
      </c>
      <c r="E524" t="s">
        <v>23</v>
      </c>
      <c r="F524" t="s">
        <v>446</v>
      </c>
      <c r="G524" s="148">
        <v>0.72403935185185186</v>
      </c>
      <c r="I524">
        <v>1</v>
      </c>
      <c r="K524">
        <v>1</v>
      </c>
      <c r="O524" t="s">
        <v>116</v>
      </c>
      <c r="S524">
        <v>522</v>
      </c>
      <c r="T524" t="s">
        <v>510</v>
      </c>
      <c r="U524" t="s">
        <v>21</v>
      </c>
      <c r="V524" t="s">
        <v>115</v>
      </c>
      <c r="W524" s="104">
        <v>0.50428240740740737</v>
      </c>
      <c r="Y524">
        <v>1</v>
      </c>
      <c r="AB524">
        <v>1</v>
      </c>
      <c r="AE524" t="s">
        <v>74</v>
      </c>
      <c r="AI524">
        <v>522</v>
      </c>
      <c r="AJ524" t="s">
        <v>867</v>
      </c>
      <c r="AK524" t="s">
        <v>82</v>
      </c>
      <c r="AL524" t="s">
        <v>85</v>
      </c>
      <c r="AM524" s="104">
        <v>0.77228009259259256</v>
      </c>
      <c r="AP524">
        <v>1</v>
      </c>
      <c r="AR524">
        <v>1</v>
      </c>
      <c r="AU524" t="s">
        <v>74</v>
      </c>
      <c r="BZ524" s="98" t="s">
        <v>1499</v>
      </c>
      <c r="CA524" t="s">
        <v>875</v>
      </c>
      <c r="CB524" t="s">
        <v>1459</v>
      </c>
      <c r="CC524" t="s">
        <v>23</v>
      </c>
      <c r="CD524" t="s">
        <v>446</v>
      </c>
      <c r="CE524" s="148">
        <v>0.72403935185185186</v>
      </c>
      <c r="CG524">
        <v>1</v>
      </c>
      <c r="CI524">
        <v>1</v>
      </c>
      <c r="CM524" t="s">
        <v>116</v>
      </c>
      <c r="DF524" s="149"/>
      <c r="DK524" s="148"/>
    </row>
    <row r="525" spans="1:115">
      <c r="A525" s="108">
        <v>523</v>
      </c>
      <c r="B525" s="98" t="s">
        <v>1499</v>
      </c>
      <c r="C525" t="s">
        <v>875</v>
      </c>
      <c r="D525" t="s">
        <v>787</v>
      </c>
      <c r="E525" t="s">
        <v>23</v>
      </c>
      <c r="F525" t="s">
        <v>446</v>
      </c>
      <c r="G525" s="148">
        <v>0.72550925925925924</v>
      </c>
      <c r="I525">
        <v>1</v>
      </c>
      <c r="K525">
        <v>1</v>
      </c>
      <c r="O525" t="s">
        <v>116</v>
      </c>
      <c r="S525">
        <v>523</v>
      </c>
      <c r="T525" t="s">
        <v>214</v>
      </c>
      <c r="W525" s="104">
        <v>0.73335648148148147</v>
      </c>
      <c r="Y525">
        <v>1</v>
      </c>
      <c r="AB525">
        <v>1</v>
      </c>
      <c r="AE525" t="s">
        <v>0</v>
      </c>
      <c r="AF525">
        <v>1006003</v>
      </c>
      <c r="AI525">
        <v>523</v>
      </c>
      <c r="AJ525" t="s">
        <v>651</v>
      </c>
      <c r="AM525" s="104">
        <v>0.45108796296296294</v>
      </c>
      <c r="AN525">
        <v>1</v>
      </c>
      <c r="AQ525">
        <v>1</v>
      </c>
      <c r="AU525" t="s">
        <v>1</v>
      </c>
      <c r="BZ525" s="98" t="s">
        <v>1499</v>
      </c>
      <c r="CA525" t="s">
        <v>875</v>
      </c>
      <c r="CB525" t="s">
        <v>787</v>
      </c>
      <c r="CC525" t="s">
        <v>23</v>
      </c>
      <c r="CD525" t="s">
        <v>446</v>
      </c>
      <c r="CE525" s="148">
        <v>0.72550925925925924</v>
      </c>
      <c r="CG525">
        <v>1</v>
      </c>
      <c r="CI525">
        <v>1</v>
      </c>
      <c r="CM525" t="s">
        <v>116</v>
      </c>
      <c r="DF525" s="149"/>
      <c r="DK525" s="148"/>
    </row>
    <row r="526" spans="1:115">
      <c r="A526" s="108">
        <v>524</v>
      </c>
      <c r="B526" s="98" t="s">
        <v>1499</v>
      </c>
      <c r="C526" t="s">
        <v>875</v>
      </c>
      <c r="D526" t="s">
        <v>822</v>
      </c>
      <c r="E526" t="s">
        <v>23</v>
      </c>
      <c r="F526" t="s">
        <v>446</v>
      </c>
      <c r="G526" s="148">
        <v>0.72581018518518514</v>
      </c>
      <c r="I526">
        <v>1</v>
      </c>
      <c r="K526">
        <v>1</v>
      </c>
      <c r="O526" t="s">
        <v>116</v>
      </c>
      <c r="S526">
        <v>524</v>
      </c>
      <c r="T526" t="s">
        <v>1215</v>
      </c>
      <c r="W526" s="104">
        <v>0.6177083333333333</v>
      </c>
      <c r="Y526">
        <v>1</v>
      </c>
      <c r="AA526">
        <v>1</v>
      </c>
      <c r="AE526" t="s">
        <v>1</v>
      </c>
      <c r="AI526">
        <v>524</v>
      </c>
      <c r="AJ526" t="s">
        <v>610</v>
      </c>
      <c r="AK526" t="s">
        <v>21</v>
      </c>
      <c r="AL526" t="s">
        <v>115</v>
      </c>
      <c r="AM526" s="104">
        <v>0.70976851851851841</v>
      </c>
      <c r="AO526">
        <v>1</v>
      </c>
      <c r="AR526">
        <v>1</v>
      </c>
      <c r="AU526" t="s">
        <v>74</v>
      </c>
      <c r="BZ526" s="98" t="s">
        <v>1499</v>
      </c>
      <c r="CA526" t="s">
        <v>875</v>
      </c>
      <c r="CB526" t="s">
        <v>822</v>
      </c>
      <c r="CC526" t="s">
        <v>23</v>
      </c>
      <c r="CD526" t="s">
        <v>446</v>
      </c>
      <c r="CE526" s="148">
        <v>0.72581018518518514</v>
      </c>
      <c r="CG526">
        <v>1</v>
      </c>
      <c r="CI526">
        <v>1</v>
      </c>
      <c r="CM526" t="s">
        <v>116</v>
      </c>
      <c r="DF526" s="149"/>
      <c r="DK526" s="148"/>
    </row>
    <row r="527" spans="1:115">
      <c r="A527" s="108">
        <v>525</v>
      </c>
      <c r="B527" s="98" t="s">
        <v>1499</v>
      </c>
      <c r="C527" t="s">
        <v>875</v>
      </c>
      <c r="D527" t="s">
        <v>832</v>
      </c>
      <c r="E527" t="s">
        <v>23</v>
      </c>
      <c r="F527" t="s">
        <v>446</v>
      </c>
      <c r="G527" s="148">
        <v>0.73192129629629632</v>
      </c>
      <c r="I527">
        <v>1</v>
      </c>
      <c r="K527">
        <v>1</v>
      </c>
      <c r="O527" t="s">
        <v>116</v>
      </c>
      <c r="S527">
        <v>525</v>
      </c>
      <c r="T527" t="s">
        <v>768</v>
      </c>
      <c r="U527" t="s">
        <v>23</v>
      </c>
      <c r="V527" t="s">
        <v>86</v>
      </c>
      <c r="W527" s="104">
        <v>0.42081018518518515</v>
      </c>
      <c r="X527">
        <v>1</v>
      </c>
      <c r="AA527">
        <v>1</v>
      </c>
      <c r="AE527" t="s">
        <v>116</v>
      </c>
      <c r="AI527">
        <v>525</v>
      </c>
      <c r="AJ527" t="s">
        <v>476</v>
      </c>
      <c r="AK527" t="s">
        <v>82</v>
      </c>
      <c r="AL527" t="s">
        <v>85</v>
      </c>
      <c r="AM527" s="104">
        <v>0.75398148148148147</v>
      </c>
      <c r="AP527">
        <v>1</v>
      </c>
      <c r="AQ527">
        <v>1</v>
      </c>
      <c r="AU527" t="s">
        <v>74</v>
      </c>
      <c r="BZ527" s="98" t="s">
        <v>1499</v>
      </c>
      <c r="CA527" t="s">
        <v>875</v>
      </c>
      <c r="CB527" t="s">
        <v>832</v>
      </c>
      <c r="CC527" t="s">
        <v>23</v>
      </c>
      <c r="CD527" t="s">
        <v>446</v>
      </c>
      <c r="CE527" s="148">
        <v>0.73192129629629632</v>
      </c>
      <c r="CG527">
        <v>1</v>
      </c>
      <c r="CI527">
        <v>1</v>
      </c>
      <c r="CM527" t="s">
        <v>116</v>
      </c>
      <c r="DF527" s="149"/>
      <c r="DK527" s="148"/>
    </row>
    <row r="528" spans="1:115">
      <c r="A528" s="108">
        <v>526</v>
      </c>
      <c r="B528" s="98" t="s">
        <v>1499</v>
      </c>
      <c r="C528" t="s">
        <v>875</v>
      </c>
      <c r="D528" t="s">
        <v>833</v>
      </c>
      <c r="E528" t="s">
        <v>23</v>
      </c>
      <c r="F528" t="s">
        <v>446</v>
      </c>
      <c r="G528" s="148">
        <v>0.73222222222222222</v>
      </c>
      <c r="I528">
        <v>1</v>
      </c>
      <c r="K528">
        <v>1</v>
      </c>
      <c r="O528" t="s">
        <v>116</v>
      </c>
      <c r="S528">
        <v>526</v>
      </c>
      <c r="T528" t="s">
        <v>544</v>
      </c>
      <c r="U528" t="s">
        <v>22</v>
      </c>
      <c r="V528" t="s">
        <v>87</v>
      </c>
      <c r="W528" s="104">
        <v>0.42643518518518514</v>
      </c>
      <c r="X528">
        <v>1</v>
      </c>
      <c r="AA528">
        <v>1</v>
      </c>
      <c r="AE528" t="s">
        <v>74</v>
      </c>
      <c r="AI528">
        <v>526</v>
      </c>
      <c r="AJ528" t="s">
        <v>476</v>
      </c>
      <c r="AK528" t="s">
        <v>82</v>
      </c>
      <c r="AL528" t="s">
        <v>85</v>
      </c>
      <c r="AM528" s="104">
        <v>0.75194444444444442</v>
      </c>
      <c r="AP528">
        <v>1</v>
      </c>
      <c r="AQ528">
        <v>1</v>
      </c>
      <c r="AU528" t="s">
        <v>74</v>
      </c>
      <c r="BZ528" s="98" t="s">
        <v>1499</v>
      </c>
      <c r="CA528" t="s">
        <v>875</v>
      </c>
      <c r="CB528" t="s">
        <v>833</v>
      </c>
      <c r="CC528" t="s">
        <v>23</v>
      </c>
      <c r="CD528" t="s">
        <v>446</v>
      </c>
      <c r="CE528" s="148">
        <v>0.73222222222222222</v>
      </c>
      <c r="CG528">
        <v>1</v>
      </c>
      <c r="CI528">
        <v>1</v>
      </c>
      <c r="CM528" t="s">
        <v>116</v>
      </c>
      <c r="DF528" s="149"/>
      <c r="DK528" s="148"/>
    </row>
    <row r="529" spans="1:115">
      <c r="A529" s="108">
        <v>527</v>
      </c>
      <c r="B529" s="98" t="s">
        <v>1499</v>
      </c>
      <c r="C529" t="s">
        <v>875</v>
      </c>
      <c r="D529" t="s">
        <v>834</v>
      </c>
      <c r="E529" t="s">
        <v>23</v>
      </c>
      <c r="F529" t="s">
        <v>446</v>
      </c>
      <c r="G529" s="148">
        <v>0.73270833333333341</v>
      </c>
      <c r="I529">
        <v>1</v>
      </c>
      <c r="K529">
        <v>1</v>
      </c>
      <c r="O529" t="s">
        <v>116</v>
      </c>
      <c r="S529">
        <v>527</v>
      </c>
      <c r="T529" t="s">
        <v>520</v>
      </c>
      <c r="U529" t="s">
        <v>21</v>
      </c>
      <c r="V529" t="s">
        <v>115</v>
      </c>
      <c r="W529" s="104">
        <v>0.53740740740740744</v>
      </c>
      <c r="Y529">
        <v>1</v>
      </c>
      <c r="AA529">
        <v>1</v>
      </c>
      <c r="AE529" t="s">
        <v>74</v>
      </c>
      <c r="AI529">
        <v>527</v>
      </c>
      <c r="AJ529" t="s">
        <v>476</v>
      </c>
      <c r="AK529" t="s">
        <v>82</v>
      </c>
      <c r="AL529" t="s">
        <v>85</v>
      </c>
      <c r="AM529" s="104">
        <v>0.78153935185185175</v>
      </c>
      <c r="AP529">
        <v>1</v>
      </c>
      <c r="AQ529">
        <v>1</v>
      </c>
      <c r="AU529" t="s">
        <v>74</v>
      </c>
      <c r="BZ529" s="98" t="s">
        <v>1499</v>
      </c>
      <c r="CA529" t="s">
        <v>875</v>
      </c>
      <c r="CB529" t="s">
        <v>834</v>
      </c>
      <c r="CC529" t="s">
        <v>23</v>
      </c>
      <c r="CD529" t="s">
        <v>446</v>
      </c>
      <c r="CE529" s="148">
        <v>0.73270833333333341</v>
      </c>
      <c r="CG529">
        <v>1</v>
      </c>
      <c r="CI529">
        <v>1</v>
      </c>
      <c r="CM529" t="s">
        <v>116</v>
      </c>
      <c r="DF529" s="149"/>
      <c r="DK529" s="148"/>
    </row>
    <row r="530" spans="1:115">
      <c r="A530" s="108">
        <v>528</v>
      </c>
      <c r="B530" s="98" t="s">
        <v>1499</v>
      </c>
      <c r="C530" t="s">
        <v>875</v>
      </c>
      <c r="D530" t="s">
        <v>831</v>
      </c>
      <c r="E530" t="s">
        <v>23</v>
      </c>
      <c r="F530" t="s">
        <v>446</v>
      </c>
      <c r="G530" s="148">
        <v>0.73306712962962972</v>
      </c>
      <c r="I530">
        <v>1</v>
      </c>
      <c r="K530">
        <v>1</v>
      </c>
      <c r="O530" t="s">
        <v>116</v>
      </c>
      <c r="S530">
        <v>528</v>
      </c>
      <c r="T530" t="s">
        <v>520</v>
      </c>
      <c r="U530" t="s">
        <v>21</v>
      </c>
      <c r="V530" t="s">
        <v>115</v>
      </c>
      <c r="W530" s="104">
        <v>0.50657407407407407</v>
      </c>
      <c r="Y530">
        <v>1</v>
      </c>
      <c r="AA530">
        <v>1</v>
      </c>
      <c r="AE530" t="s">
        <v>74</v>
      </c>
      <c r="AI530">
        <v>528</v>
      </c>
      <c r="AJ530" t="s">
        <v>1164</v>
      </c>
      <c r="AK530" t="s">
        <v>23</v>
      </c>
      <c r="AL530" t="s">
        <v>86</v>
      </c>
      <c r="AM530" s="104">
        <v>0.728449074074074</v>
      </c>
      <c r="AO530">
        <v>1</v>
      </c>
      <c r="AQ530">
        <v>1</v>
      </c>
      <c r="AU530" t="s">
        <v>74</v>
      </c>
      <c r="BZ530" s="98" t="s">
        <v>1499</v>
      </c>
      <c r="CA530" t="s">
        <v>875</v>
      </c>
      <c r="CB530" t="s">
        <v>831</v>
      </c>
      <c r="CC530" t="s">
        <v>23</v>
      </c>
      <c r="CD530" t="s">
        <v>446</v>
      </c>
      <c r="CE530" s="148">
        <v>0.73306712962962972</v>
      </c>
      <c r="CG530">
        <v>1</v>
      </c>
      <c r="CI530">
        <v>1</v>
      </c>
      <c r="CM530" t="s">
        <v>116</v>
      </c>
      <c r="DF530" s="149"/>
      <c r="DK530" s="148"/>
    </row>
    <row r="531" spans="1:115">
      <c r="A531" s="108">
        <v>529</v>
      </c>
      <c r="B531" s="98" t="s">
        <v>1499</v>
      </c>
      <c r="C531" t="s">
        <v>875</v>
      </c>
      <c r="D531" t="s">
        <v>788</v>
      </c>
      <c r="E531" t="s">
        <v>23</v>
      </c>
      <c r="F531" t="s">
        <v>446</v>
      </c>
      <c r="G531" s="148">
        <v>0.73363425925925929</v>
      </c>
      <c r="I531">
        <v>1</v>
      </c>
      <c r="K531">
        <v>1</v>
      </c>
      <c r="O531" t="s">
        <v>74</v>
      </c>
      <c r="S531">
        <v>529</v>
      </c>
      <c r="T531" t="s">
        <v>405</v>
      </c>
      <c r="U531" t="s">
        <v>23</v>
      </c>
      <c r="V531" t="s">
        <v>86</v>
      </c>
      <c r="W531" s="104">
        <v>0.35910879629629627</v>
      </c>
      <c r="X531">
        <v>1</v>
      </c>
      <c r="AA531">
        <v>1</v>
      </c>
      <c r="AB531">
        <v>1</v>
      </c>
      <c r="AE531" t="s">
        <v>74</v>
      </c>
      <c r="AI531">
        <v>529</v>
      </c>
      <c r="AJ531" t="s">
        <v>510</v>
      </c>
      <c r="AK531" t="s">
        <v>21</v>
      </c>
      <c r="AL531" t="s">
        <v>115</v>
      </c>
      <c r="AM531" s="104">
        <v>0.50428240740740737</v>
      </c>
      <c r="AO531">
        <v>1</v>
      </c>
      <c r="AR531">
        <v>1</v>
      </c>
      <c r="AU531" t="s">
        <v>74</v>
      </c>
      <c r="BZ531" s="98" t="s">
        <v>1499</v>
      </c>
      <c r="CA531" t="s">
        <v>875</v>
      </c>
      <c r="CB531" t="s">
        <v>788</v>
      </c>
      <c r="CC531" t="s">
        <v>23</v>
      </c>
      <c r="CD531" t="s">
        <v>446</v>
      </c>
      <c r="CE531" s="148">
        <v>0.73363425925925929</v>
      </c>
      <c r="CG531">
        <v>1</v>
      </c>
      <c r="CI531">
        <v>1</v>
      </c>
      <c r="CM531" t="s">
        <v>74</v>
      </c>
      <c r="DF531" s="149"/>
      <c r="DK531" s="148"/>
    </row>
    <row r="532" spans="1:115">
      <c r="A532" s="108">
        <v>530</v>
      </c>
      <c r="B532" s="98" t="s">
        <v>1499</v>
      </c>
      <c r="D532" t="s">
        <v>1512</v>
      </c>
      <c r="G532" s="148">
        <v>0.85864583333333344</v>
      </c>
      <c r="J532">
        <v>1</v>
      </c>
      <c r="M532">
        <v>1</v>
      </c>
      <c r="O532" t="s">
        <v>0</v>
      </c>
      <c r="P532">
        <v>1039424</v>
      </c>
      <c r="S532">
        <v>530</v>
      </c>
      <c r="T532" t="s">
        <v>564</v>
      </c>
      <c r="U532" t="s">
        <v>21</v>
      </c>
      <c r="V532" t="s">
        <v>115</v>
      </c>
      <c r="W532" s="104">
        <v>0.72932870370370362</v>
      </c>
      <c r="Y532">
        <v>1</v>
      </c>
      <c r="AB532">
        <v>1</v>
      </c>
      <c r="AE532" t="s">
        <v>74</v>
      </c>
      <c r="AI532">
        <v>530</v>
      </c>
      <c r="AJ532" t="s">
        <v>1215</v>
      </c>
      <c r="AM532" s="104">
        <v>0.6177083333333333</v>
      </c>
      <c r="AO532">
        <v>1</v>
      </c>
      <c r="AQ532">
        <v>1</v>
      </c>
      <c r="AU532" t="s">
        <v>1</v>
      </c>
      <c r="BZ532" s="98" t="s">
        <v>1499</v>
      </c>
      <c r="CB532" t="s">
        <v>1512</v>
      </c>
      <c r="CE532" s="148">
        <v>0.85864583333333344</v>
      </c>
      <c r="CH532">
        <v>1</v>
      </c>
      <c r="CK532">
        <v>1</v>
      </c>
      <c r="CM532" t="s">
        <v>0</v>
      </c>
      <c r="CN532">
        <v>1039424</v>
      </c>
      <c r="DF532" s="149"/>
      <c r="DK532" s="148"/>
    </row>
    <row r="533" spans="1:115">
      <c r="A533" s="108">
        <v>531</v>
      </c>
      <c r="B533" s="98" t="s">
        <v>1499</v>
      </c>
      <c r="D533" t="s">
        <v>1515</v>
      </c>
      <c r="G533" s="148">
        <v>0.85898148148148146</v>
      </c>
      <c r="J533">
        <v>1</v>
      </c>
      <c r="M533">
        <v>1</v>
      </c>
      <c r="O533" t="s">
        <v>0</v>
      </c>
      <c r="P533">
        <v>1011991</v>
      </c>
      <c r="S533">
        <v>531</v>
      </c>
      <c r="T533" t="s">
        <v>670</v>
      </c>
      <c r="U533" t="s">
        <v>21</v>
      </c>
      <c r="V533" t="s">
        <v>115</v>
      </c>
      <c r="W533" s="104">
        <v>0.51943287037037034</v>
      </c>
      <c r="Y533">
        <v>1</v>
      </c>
      <c r="AA533">
        <v>1</v>
      </c>
      <c r="AB533">
        <v>1</v>
      </c>
      <c r="AE533" t="s">
        <v>74</v>
      </c>
      <c r="AI533">
        <v>531</v>
      </c>
      <c r="AJ533" t="s">
        <v>768</v>
      </c>
      <c r="AK533" t="s">
        <v>23</v>
      </c>
      <c r="AL533" t="s">
        <v>86</v>
      </c>
      <c r="AM533" s="104">
        <v>0.42081018518518515</v>
      </c>
      <c r="AN533">
        <v>1</v>
      </c>
      <c r="AQ533">
        <v>1</v>
      </c>
      <c r="AU533" t="s">
        <v>116</v>
      </c>
      <c r="BZ533" s="98" t="s">
        <v>1499</v>
      </c>
      <c r="CB533" t="s">
        <v>1515</v>
      </c>
      <c r="CE533" s="148">
        <v>0.85898148148148146</v>
      </c>
      <c r="CH533">
        <v>1</v>
      </c>
      <c r="CK533">
        <v>1</v>
      </c>
      <c r="CM533" t="s">
        <v>0</v>
      </c>
      <c r="CN533">
        <v>1011991</v>
      </c>
      <c r="DF533" s="149"/>
      <c r="DK533" s="148"/>
    </row>
    <row r="534" spans="1:115">
      <c r="A534" s="108">
        <v>532</v>
      </c>
      <c r="B534" s="98" t="s">
        <v>1516</v>
      </c>
      <c r="C534" t="s">
        <v>107</v>
      </c>
      <c r="D534" t="s">
        <v>223</v>
      </c>
      <c r="E534" t="s">
        <v>23</v>
      </c>
      <c r="F534" t="s">
        <v>86</v>
      </c>
      <c r="G534" s="148">
        <v>0.42400462962962965</v>
      </c>
      <c r="H534">
        <v>1</v>
      </c>
      <c r="K534">
        <v>1</v>
      </c>
      <c r="L534">
        <v>1</v>
      </c>
      <c r="O534" t="s">
        <v>116</v>
      </c>
      <c r="S534">
        <v>532</v>
      </c>
      <c r="T534" t="s">
        <v>408</v>
      </c>
      <c r="U534" t="s">
        <v>23</v>
      </c>
      <c r="V534" t="s">
        <v>86</v>
      </c>
      <c r="W534" s="104">
        <v>0.81246527777777777</v>
      </c>
      <c r="Z534">
        <v>1</v>
      </c>
      <c r="AA534">
        <v>1</v>
      </c>
      <c r="AE534" t="s">
        <v>74</v>
      </c>
      <c r="AI534">
        <v>532</v>
      </c>
      <c r="AJ534" t="s">
        <v>544</v>
      </c>
      <c r="AK534" t="s">
        <v>22</v>
      </c>
      <c r="AL534" t="s">
        <v>87</v>
      </c>
      <c r="AM534" s="104">
        <v>0.42643518518518514</v>
      </c>
      <c r="AN534">
        <v>1</v>
      </c>
      <c r="AQ534">
        <v>1</v>
      </c>
      <c r="AU534" t="s">
        <v>74</v>
      </c>
      <c r="BZ534" s="98" t="s">
        <v>1516</v>
      </c>
      <c r="CA534" t="s">
        <v>107</v>
      </c>
      <c r="CB534" t="s">
        <v>223</v>
      </c>
      <c r="CC534" t="s">
        <v>23</v>
      </c>
      <c r="CD534" t="s">
        <v>86</v>
      </c>
      <c r="CE534" s="148">
        <v>0.42400462962962965</v>
      </c>
      <c r="CF534">
        <v>1</v>
      </c>
      <c r="CI534">
        <v>1</v>
      </c>
      <c r="CJ534">
        <v>1</v>
      </c>
      <c r="CM534" t="s">
        <v>116</v>
      </c>
      <c r="DF534" s="149"/>
      <c r="DK534" s="148"/>
    </row>
    <row r="535" spans="1:115">
      <c r="A535" s="108">
        <v>533</v>
      </c>
      <c r="B535" s="98" t="s">
        <v>1516</v>
      </c>
      <c r="C535" t="s">
        <v>107</v>
      </c>
      <c r="D535" t="s">
        <v>1518</v>
      </c>
      <c r="E535" t="s">
        <v>23</v>
      </c>
      <c r="F535" t="s">
        <v>86</v>
      </c>
      <c r="G535" s="148">
        <v>0.53637731481481488</v>
      </c>
      <c r="I535">
        <v>1</v>
      </c>
      <c r="K535">
        <v>1</v>
      </c>
      <c r="O535" t="s">
        <v>116</v>
      </c>
      <c r="S535">
        <v>533</v>
      </c>
      <c r="T535" t="s">
        <v>336</v>
      </c>
      <c r="W535" s="104">
        <v>0.72729166666666656</v>
      </c>
      <c r="Y535">
        <v>1</v>
      </c>
      <c r="AA535">
        <v>1</v>
      </c>
      <c r="AE535" t="s">
        <v>1</v>
      </c>
      <c r="AI535">
        <v>533</v>
      </c>
      <c r="AJ535" t="s">
        <v>520</v>
      </c>
      <c r="AK535" t="s">
        <v>21</v>
      </c>
      <c r="AL535" t="s">
        <v>115</v>
      </c>
      <c r="AM535" s="104">
        <v>0.53740740740740744</v>
      </c>
      <c r="AO535">
        <v>1</v>
      </c>
      <c r="AQ535">
        <v>1</v>
      </c>
      <c r="AU535" t="s">
        <v>74</v>
      </c>
      <c r="BZ535" s="98" t="s">
        <v>1516</v>
      </c>
      <c r="CA535" t="s">
        <v>107</v>
      </c>
      <c r="CB535" t="s">
        <v>1518</v>
      </c>
      <c r="CC535" t="s">
        <v>23</v>
      </c>
      <c r="CD535" t="s">
        <v>86</v>
      </c>
      <c r="CE535" s="148">
        <v>0.53637731481481488</v>
      </c>
      <c r="CG535">
        <v>1</v>
      </c>
      <c r="CI535">
        <v>1</v>
      </c>
      <c r="CM535" t="s">
        <v>116</v>
      </c>
      <c r="DF535" s="149"/>
      <c r="DK535" s="148"/>
    </row>
    <row r="536" spans="1:115">
      <c r="A536" s="108">
        <v>534</v>
      </c>
      <c r="B536" s="98" t="s">
        <v>1516</v>
      </c>
      <c r="C536" t="s">
        <v>107</v>
      </c>
      <c r="D536" t="s">
        <v>281</v>
      </c>
      <c r="E536" t="s">
        <v>23</v>
      </c>
      <c r="F536" t="s">
        <v>86</v>
      </c>
      <c r="G536" s="148">
        <v>0.53667824074074078</v>
      </c>
      <c r="I536">
        <v>1</v>
      </c>
      <c r="K536">
        <v>1</v>
      </c>
      <c r="O536" t="s">
        <v>116</v>
      </c>
      <c r="S536">
        <v>534</v>
      </c>
      <c r="T536" t="s">
        <v>298</v>
      </c>
      <c r="U536" t="s">
        <v>82</v>
      </c>
      <c r="V536" t="s">
        <v>85</v>
      </c>
      <c r="W536" s="104">
        <v>0.48487268518518517</v>
      </c>
      <c r="X536">
        <v>1</v>
      </c>
      <c r="AA536">
        <v>1</v>
      </c>
      <c r="AE536" t="s">
        <v>74</v>
      </c>
      <c r="AI536">
        <v>534</v>
      </c>
      <c r="AJ536" t="s">
        <v>520</v>
      </c>
      <c r="AK536" t="s">
        <v>21</v>
      </c>
      <c r="AL536" t="s">
        <v>115</v>
      </c>
      <c r="AM536" s="104">
        <v>0.50657407407407407</v>
      </c>
      <c r="AO536">
        <v>1</v>
      </c>
      <c r="AQ536">
        <v>1</v>
      </c>
      <c r="AU536" t="s">
        <v>74</v>
      </c>
      <c r="BZ536" s="98" t="s">
        <v>1516</v>
      </c>
      <c r="CA536" t="s">
        <v>107</v>
      </c>
      <c r="CB536" t="s">
        <v>281</v>
      </c>
      <c r="CC536" t="s">
        <v>23</v>
      </c>
      <c r="CD536" t="s">
        <v>86</v>
      </c>
      <c r="CE536" s="148">
        <v>0.53667824074074078</v>
      </c>
      <c r="CG536">
        <v>1</v>
      </c>
      <c r="CI536">
        <v>1</v>
      </c>
      <c r="CM536" t="s">
        <v>116</v>
      </c>
      <c r="DF536" s="149"/>
      <c r="DK536" s="148"/>
    </row>
    <row r="537" spans="1:115">
      <c r="A537" s="108">
        <v>535</v>
      </c>
      <c r="B537" s="98" t="s">
        <v>1521</v>
      </c>
      <c r="C537" t="s">
        <v>106</v>
      </c>
      <c r="D537" t="s">
        <v>301</v>
      </c>
      <c r="E537" t="s">
        <v>23</v>
      </c>
      <c r="F537" t="s">
        <v>86</v>
      </c>
      <c r="G537" s="148">
        <v>0.36212962962962963</v>
      </c>
      <c r="H537">
        <v>1</v>
      </c>
      <c r="K537">
        <v>1</v>
      </c>
      <c r="O537" t="s">
        <v>116</v>
      </c>
      <c r="S537">
        <v>535</v>
      </c>
      <c r="T537" t="s">
        <v>133</v>
      </c>
      <c r="U537" t="s">
        <v>23</v>
      </c>
      <c r="V537" t="s">
        <v>86</v>
      </c>
      <c r="W537" s="104">
        <v>0.520625</v>
      </c>
      <c r="Y537">
        <v>1</v>
      </c>
      <c r="AA537">
        <v>1</v>
      </c>
      <c r="AE537" t="s">
        <v>74</v>
      </c>
      <c r="AI537">
        <v>535</v>
      </c>
      <c r="AJ537" t="s">
        <v>405</v>
      </c>
      <c r="AK537" t="s">
        <v>23</v>
      </c>
      <c r="AL537" t="s">
        <v>86</v>
      </c>
      <c r="AM537" s="104">
        <v>0.35910879629629627</v>
      </c>
      <c r="AN537">
        <v>1</v>
      </c>
      <c r="AQ537">
        <v>1</v>
      </c>
      <c r="AR537">
        <v>1</v>
      </c>
      <c r="AU537" t="s">
        <v>74</v>
      </c>
      <c r="BZ537" s="98" t="s">
        <v>1521</v>
      </c>
      <c r="CA537" t="s">
        <v>106</v>
      </c>
      <c r="CB537" t="s">
        <v>301</v>
      </c>
      <c r="CC537" t="s">
        <v>23</v>
      </c>
      <c r="CD537" t="s">
        <v>86</v>
      </c>
      <c r="CE537" s="148">
        <v>0.36212962962962963</v>
      </c>
      <c r="CF537">
        <v>1</v>
      </c>
      <c r="CI537">
        <v>1</v>
      </c>
      <c r="CM537" t="s">
        <v>116</v>
      </c>
      <c r="DF537" s="149"/>
      <c r="DK537" s="148"/>
    </row>
    <row r="538" spans="1:115">
      <c r="A538" s="108">
        <v>536</v>
      </c>
      <c r="B538" s="98" t="s">
        <v>1521</v>
      </c>
      <c r="C538" t="s">
        <v>107</v>
      </c>
      <c r="D538" t="s">
        <v>813</v>
      </c>
      <c r="E538" t="s">
        <v>23</v>
      </c>
      <c r="F538" t="s">
        <v>86</v>
      </c>
      <c r="G538" s="148">
        <v>0.37074074074074076</v>
      </c>
      <c r="H538">
        <v>1</v>
      </c>
      <c r="K538">
        <v>1</v>
      </c>
      <c r="O538" t="s">
        <v>116</v>
      </c>
      <c r="S538">
        <v>536</v>
      </c>
      <c r="T538" t="s">
        <v>133</v>
      </c>
      <c r="U538" t="s">
        <v>23</v>
      </c>
      <c r="V538" t="s">
        <v>86</v>
      </c>
      <c r="W538" s="104">
        <v>0.63589120370370367</v>
      </c>
      <c r="Y538">
        <v>1</v>
      </c>
      <c r="AB538">
        <v>1</v>
      </c>
      <c r="AE538" t="s">
        <v>74</v>
      </c>
      <c r="AI538">
        <v>536</v>
      </c>
      <c r="AJ538" t="s">
        <v>564</v>
      </c>
      <c r="AK538" t="s">
        <v>21</v>
      </c>
      <c r="AL538" t="s">
        <v>115</v>
      </c>
      <c r="AM538" s="104">
        <v>0.72932870370370362</v>
      </c>
      <c r="AO538">
        <v>1</v>
      </c>
      <c r="AR538">
        <v>1</v>
      </c>
      <c r="AU538" t="s">
        <v>74</v>
      </c>
      <c r="BZ538" s="98" t="s">
        <v>1521</v>
      </c>
      <c r="CA538" t="s">
        <v>107</v>
      </c>
      <c r="CB538" t="s">
        <v>813</v>
      </c>
      <c r="CC538" t="s">
        <v>23</v>
      </c>
      <c r="CD538" t="s">
        <v>86</v>
      </c>
      <c r="CE538" s="148">
        <v>0.37074074074074076</v>
      </c>
      <c r="CF538">
        <v>1</v>
      </c>
      <c r="CI538">
        <v>1</v>
      </c>
      <c r="CM538" t="s">
        <v>116</v>
      </c>
      <c r="DF538" s="149"/>
      <c r="DK538" s="148"/>
    </row>
    <row r="539" spans="1:115">
      <c r="A539" s="108">
        <v>537</v>
      </c>
      <c r="B539" s="98" t="s">
        <v>1521</v>
      </c>
      <c r="C539" t="s">
        <v>106</v>
      </c>
      <c r="D539" t="s">
        <v>749</v>
      </c>
      <c r="E539" t="s">
        <v>23</v>
      </c>
      <c r="F539" t="s">
        <v>86</v>
      </c>
      <c r="G539" s="148">
        <v>0.37097222222222226</v>
      </c>
      <c r="H539">
        <v>1</v>
      </c>
      <c r="K539">
        <v>1</v>
      </c>
      <c r="O539" t="s">
        <v>116</v>
      </c>
      <c r="S539">
        <v>537</v>
      </c>
      <c r="T539" t="s">
        <v>303</v>
      </c>
      <c r="U539" t="s">
        <v>23</v>
      </c>
      <c r="V539" t="s">
        <v>86</v>
      </c>
      <c r="W539" s="104">
        <v>0.49380787037037038</v>
      </c>
      <c r="X539">
        <v>1</v>
      </c>
      <c r="AA539">
        <v>1</v>
      </c>
      <c r="AE539" t="s">
        <v>74</v>
      </c>
      <c r="AI539">
        <v>537</v>
      </c>
      <c r="AJ539" t="s">
        <v>670</v>
      </c>
      <c r="AK539" t="s">
        <v>21</v>
      </c>
      <c r="AL539" t="s">
        <v>115</v>
      </c>
      <c r="AM539" s="104">
        <v>0.51943287037037034</v>
      </c>
      <c r="AO539">
        <v>1</v>
      </c>
      <c r="AQ539">
        <v>1</v>
      </c>
      <c r="AR539">
        <v>1</v>
      </c>
      <c r="AU539" t="s">
        <v>74</v>
      </c>
      <c r="BZ539" s="98" t="s">
        <v>1521</v>
      </c>
      <c r="CA539" t="s">
        <v>106</v>
      </c>
      <c r="CB539" t="s">
        <v>749</v>
      </c>
      <c r="CC539" t="s">
        <v>23</v>
      </c>
      <c r="CD539" t="s">
        <v>86</v>
      </c>
      <c r="CE539" s="148">
        <v>0.37097222222222226</v>
      </c>
      <c r="CF539">
        <v>1</v>
      </c>
      <c r="CI539">
        <v>1</v>
      </c>
      <c r="CM539" t="s">
        <v>116</v>
      </c>
      <c r="DF539" s="149"/>
      <c r="DK539" s="148"/>
    </row>
    <row r="540" spans="1:115">
      <c r="A540" s="108">
        <v>538</v>
      </c>
      <c r="B540" s="98" t="s">
        <v>1521</v>
      </c>
      <c r="C540" t="s">
        <v>107</v>
      </c>
      <c r="D540" t="s">
        <v>1518</v>
      </c>
      <c r="E540" t="s">
        <v>23</v>
      </c>
      <c r="F540" t="s">
        <v>86</v>
      </c>
      <c r="G540" s="148">
        <v>0.46359953703703699</v>
      </c>
      <c r="H540">
        <v>1</v>
      </c>
      <c r="K540">
        <v>1</v>
      </c>
      <c r="O540" t="s">
        <v>116</v>
      </c>
      <c r="S540">
        <v>538</v>
      </c>
      <c r="T540" t="s">
        <v>415</v>
      </c>
      <c r="U540" t="s">
        <v>23</v>
      </c>
      <c r="V540" t="s">
        <v>86</v>
      </c>
      <c r="W540" s="104">
        <v>0.70325231481481476</v>
      </c>
      <c r="Y540">
        <v>1</v>
      </c>
      <c r="AB540">
        <v>1</v>
      </c>
      <c r="AE540" t="s">
        <v>74</v>
      </c>
      <c r="AI540">
        <v>538</v>
      </c>
      <c r="AJ540" t="s">
        <v>408</v>
      </c>
      <c r="AK540" t="s">
        <v>23</v>
      </c>
      <c r="AL540" t="s">
        <v>86</v>
      </c>
      <c r="AM540" s="104">
        <v>0.81246527777777777</v>
      </c>
      <c r="AP540">
        <v>1</v>
      </c>
      <c r="AQ540">
        <v>1</v>
      </c>
      <c r="AU540" t="s">
        <v>74</v>
      </c>
      <c r="BZ540" s="98" t="s">
        <v>1521</v>
      </c>
      <c r="CA540" t="s">
        <v>107</v>
      </c>
      <c r="CB540" t="s">
        <v>1518</v>
      </c>
      <c r="CC540" t="s">
        <v>23</v>
      </c>
      <c r="CD540" t="s">
        <v>86</v>
      </c>
      <c r="CE540" s="148">
        <v>0.46359953703703699</v>
      </c>
      <c r="CF540">
        <v>1</v>
      </c>
      <c r="CI540">
        <v>1</v>
      </c>
      <c r="CM540" t="s">
        <v>116</v>
      </c>
      <c r="DF540" s="149"/>
      <c r="DK540" s="148"/>
    </row>
    <row r="541" spans="1:115">
      <c r="A541" s="108">
        <v>539</v>
      </c>
      <c r="B541" s="98" t="s">
        <v>1521</v>
      </c>
      <c r="C541" t="s">
        <v>111</v>
      </c>
      <c r="D541" t="s">
        <v>819</v>
      </c>
      <c r="E541" t="s">
        <v>23</v>
      </c>
      <c r="F541" t="s">
        <v>86</v>
      </c>
      <c r="G541" s="148">
        <v>0.73651620370370363</v>
      </c>
      <c r="I541">
        <v>1</v>
      </c>
      <c r="K541">
        <v>1</v>
      </c>
      <c r="O541" t="s">
        <v>116</v>
      </c>
      <c r="S541">
        <v>539</v>
      </c>
      <c r="T541" t="s">
        <v>415</v>
      </c>
      <c r="U541" t="s">
        <v>23</v>
      </c>
      <c r="V541" t="s">
        <v>86</v>
      </c>
      <c r="W541" s="104">
        <v>0.78744212962962967</v>
      </c>
      <c r="Z541">
        <v>1</v>
      </c>
      <c r="AA541">
        <v>1</v>
      </c>
      <c r="AE541" t="s">
        <v>74</v>
      </c>
      <c r="AI541">
        <v>539</v>
      </c>
      <c r="AJ541" t="s">
        <v>336</v>
      </c>
      <c r="AM541" s="104">
        <v>0.72729166666666656</v>
      </c>
      <c r="AO541">
        <v>1</v>
      </c>
      <c r="AQ541">
        <v>1</v>
      </c>
      <c r="AU541" t="s">
        <v>1</v>
      </c>
      <c r="BZ541" s="98" t="s">
        <v>1521</v>
      </c>
      <c r="CA541" t="s">
        <v>111</v>
      </c>
      <c r="CB541" t="s">
        <v>819</v>
      </c>
      <c r="CC541" t="s">
        <v>23</v>
      </c>
      <c r="CD541" t="s">
        <v>86</v>
      </c>
      <c r="CE541" s="148">
        <v>0.73651620370370363</v>
      </c>
      <c r="CG541">
        <v>1</v>
      </c>
      <c r="CI541">
        <v>1</v>
      </c>
      <c r="CM541" t="s">
        <v>116</v>
      </c>
      <c r="DF541" s="149"/>
      <c r="DK541" s="148"/>
    </row>
    <row r="542" spans="1:115">
      <c r="A542" s="108">
        <v>540</v>
      </c>
      <c r="B542" s="98" t="s">
        <v>1527</v>
      </c>
      <c r="C542" t="s">
        <v>875</v>
      </c>
      <c r="D542" t="s">
        <v>822</v>
      </c>
      <c r="E542" t="s">
        <v>23</v>
      </c>
      <c r="F542" t="s">
        <v>446</v>
      </c>
      <c r="G542" s="148">
        <v>0.55682870370370374</v>
      </c>
      <c r="I542">
        <v>1</v>
      </c>
      <c r="K542">
        <v>1</v>
      </c>
      <c r="O542" t="s">
        <v>116</v>
      </c>
      <c r="S542">
        <v>540</v>
      </c>
      <c r="T542" t="s">
        <v>449</v>
      </c>
      <c r="U542" t="s">
        <v>21</v>
      </c>
      <c r="V542" t="s">
        <v>115</v>
      </c>
      <c r="W542" s="104">
        <v>0.71083333333333332</v>
      </c>
      <c r="Y542">
        <v>1</v>
      </c>
      <c r="AA542">
        <v>1</v>
      </c>
      <c r="AE542" t="s">
        <v>74</v>
      </c>
      <c r="AI542">
        <v>540</v>
      </c>
      <c r="AJ542" t="s">
        <v>298</v>
      </c>
      <c r="AK542" t="s">
        <v>82</v>
      </c>
      <c r="AL542" t="s">
        <v>85</v>
      </c>
      <c r="AM542" s="104">
        <v>0.48487268518518517</v>
      </c>
      <c r="AN542">
        <v>1</v>
      </c>
      <c r="AQ542">
        <v>1</v>
      </c>
      <c r="AU542" t="s">
        <v>74</v>
      </c>
      <c r="BZ542" s="98" t="s">
        <v>1527</v>
      </c>
      <c r="CA542" t="s">
        <v>875</v>
      </c>
      <c r="CB542" t="s">
        <v>822</v>
      </c>
      <c r="CC542" t="s">
        <v>23</v>
      </c>
      <c r="CD542" t="s">
        <v>446</v>
      </c>
      <c r="CE542" s="148">
        <v>0.55682870370370374</v>
      </c>
      <c r="CG542">
        <v>1</v>
      </c>
      <c r="CI542">
        <v>1</v>
      </c>
      <c r="CM542" t="s">
        <v>116</v>
      </c>
      <c r="DF542" s="149"/>
      <c r="DK542" s="148"/>
    </row>
    <row r="543" spans="1:115">
      <c r="A543" s="108">
        <v>541</v>
      </c>
      <c r="B543" s="98" t="s">
        <v>1530</v>
      </c>
      <c r="C543" t="s">
        <v>26</v>
      </c>
      <c r="D543" t="s">
        <v>1529</v>
      </c>
      <c r="E543" t="s">
        <v>21</v>
      </c>
      <c r="F543" t="s">
        <v>115</v>
      </c>
      <c r="G543" s="148">
        <v>0.74771990740740746</v>
      </c>
      <c r="I543">
        <v>1</v>
      </c>
      <c r="K543">
        <v>1</v>
      </c>
      <c r="O543" t="s">
        <v>116</v>
      </c>
      <c r="S543">
        <v>541</v>
      </c>
      <c r="T543" t="s">
        <v>1162</v>
      </c>
      <c r="U543" t="s">
        <v>23</v>
      </c>
      <c r="V543" t="s">
        <v>86</v>
      </c>
      <c r="W543" s="104">
        <v>0.62914351851851846</v>
      </c>
      <c r="Y543">
        <v>1</v>
      </c>
      <c r="AA543">
        <v>1</v>
      </c>
      <c r="AE543" t="s">
        <v>74</v>
      </c>
      <c r="AI543">
        <v>541</v>
      </c>
      <c r="AJ543" t="s">
        <v>133</v>
      </c>
      <c r="AK543" t="s">
        <v>23</v>
      </c>
      <c r="AL543" t="s">
        <v>86</v>
      </c>
      <c r="AM543" s="104">
        <v>0.520625</v>
      </c>
      <c r="AO543">
        <v>1</v>
      </c>
      <c r="AQ543">
        <v>1</v>
      </c>
      <c r="AU543" t="s">
        <v>74</v>
      </c>
      <c r="BZ543" s="98" t="s">
        <v>1530</v>
      </c>
      <c r="CA543" t="s">
        <v>26</v>
      </c>
      <c r="CB543" t="s">
        <v>1529</v>
      </c>
      <c r="CC543" t="s">
        <v>21</v>
      </c>
      <c r="CD543" t="s">
        <v>115</v>
      </c>
      <c r="CE543" s="148">
        <v>0.74771990740740746</v>
      </c>
      <c r="CG543">
        <v>1</v>
      </c>
      <c r="CI543">
        <v>1</v>
      </c>
      <c r="CM543" t="s">
        <v>116</v>
      </c>
      <c r="DF543" s="149"/>
      <c r="DK543" s="148"/>
    </row>
    <row r="544" spans="1:115">
      <c r="A544" s="108">
        <v>542</v>
      </c>
      <c r="B544" s="98" t="s">
        <v>1532</v>
      </c>
      <c r="C544" t="s">
        <v>876</v>
      </c>
      <c r="D544" t="s">
        <v>795</v>
      </c>
      <c r="E544" t="s">
        <v>23</v>
      </c>
      <c r="F544" t="s">
        <v>745</v>
      </c>
      <c r="G544" s="148">
        <v>0.64753472222222219</v>
      </c>
      <c r="I544">
        <v>1</v>
      </c>
      <c r="L544">
        <v>1</v>
      </c>
      <c r="O544" t="s">
        <v>116</v>
      </c>
      <c r="S544">
        <v>542</v>
      </c>
      <c r="T544" t="s">
        <v>537</v>
      </c>
      <c r="U544" t="s">
        <v>21</v>
      </c>
      <c r="V544" t="s">
        <v>115</v>
      </c>
      <c r="W544" s="104">
        <v>0.6580555555555555</v>
      </c>
      <c r="Y544">
        <v>1</v>
      </c>
      <c r="AA544">
        <v>1</v>
      </c>
      <c r="AB544">
        <v>1</v>
      </c>
      <c r="AE544" t="s">
        <v>74</v>
      </c>
      <c r="AI544">
        <v>542</v>
      </c>
      <c r="AJ544" t="s">
        <v>133</v>
      </c>
      <c r="AK544" t="s">
        <v>23</v>
      </c>
      <c r="AL544" t="s">
        <v>86</v>
      </c>
      <c r="AM544" s="104">
        <v>0.63589120370370367</v>
      </c>
      <c r="AO544">
        <v>1</v>
      </c>
      <c r="AR544">
        <v>1</v>
      </c>
      <c r="AU544" t="s">
        <v>74</v>
      </c>
      <c r="BZ544" s="98" t="s">
        <v>1532</v>
      </c>
      <c r="CA544" t="s">
        <v>876</v>
      </c>
      <c r="CB544" t="s">
        <v>795</v>
      </c>
      <c r="CC544" t="s">
        <v>23</v>
      </c>
      <c r="CD544" t="s">
        <v>745</v>
      </c>
      <c r="CE544" s="148">
        <v>0.64753472222222219</v>
      </c>
      <c r="CG544">
        <v>1</v>
      </c>
      <c r="CJ544">
        <v>1</v>
      </c>
      <c r="CM544" t="s">
        <v>116</v>
      </c>
      <c r="DF544" s="149"/>
      <c r="DK544" s="148"/>
    </row>
    <row r="545" spans="1:115">
      <c r="A545" s="108">
        <v>543</v>
      </c>
      <c r="B545" s="98" t="s">
        <v>1532</v>
      </c>
      <c r="C545" t="s">
        <v>740</v>
      </c>
      <c r="D545" t="s">
        <v>1180</v>
      </c>
      <c r="E545" t="s">
        <v>23</v>
      </c>
      <c r="F545" t="s">
        <v>741</v>
      </c>
      <c r="G545" s="148">
        <v>0.73325231481481479</v>
      </c>
      <c r="I545">
        <v>1</v>
      </c>
      <c r="K545">
        <v>1</v>
      </c>
      <c r="L545">
        <v>1</v>
      </c>
      <c r="O545" t="s">
        <v>116</v>
      </c>
      <c r="S545">
        <v>543</v>
      </c>
      <c r="T545" t="s">
        <v>260</v>
      </c>
      <c r="U545" t="s">
        <v>82</v>
      </c>
      <c r="V545" t="s">
        <v>85</v>
      </c>
      <c r="W545" s="104">
        <v>0.70023148148148151</v>
      </c>
      <c r="Y545">
        <v>1</v>
      </c>
      <c r="AB545">
        <v>1</v>
      </c>
      <c r="AE545" t="s">
        <v>74</v>
      </c>
      <c r="AI545">
        <v>543</v>
      </c>
      <c r="AJ545" t="s">
        <v>303</v>
      </c>
      <c r="AK545" t="s">
        <v>23</v>
      </c>
      <c r="AL545" t="s">
        <v>86</v>
      </c>
      <c r="AM545" s="104">
        <v>0.49380787037037038</v>
      </c>
      <c r="AN545">
        <v>1</v>
      </c>
      <c r="AQ545">
        <v>1</v>
      </c>
      <c r="AU545" t="s">
        <v>74</v>
      </c>
      <c r="BZ545" s="98" t="s">
        <v>1532</v>
      </c>
      <c r="CA545" t="s">
        <v>740</v>
      </c>
      <c r="CB545" t="s">
        <v>1180</v>
      </c>
      <c r="CC545" t="s">
        <v>23</v>
      </c>
      <c r="CD545" t="s">
        <v>741</v>
      </c>
      <c r="CE545" s="148">
        <v>0.73325231481481479</v>
      </c>
      <c r="CG545">
        <v>1</v>
      </c>
      <c r="CI545">
        <v>1</v>
      </c>
      <c r="CJ545">
        <v>1</v>
      </c>
      <c r="CM545" t="s">
        <v>116</v>
      </c>
      <c r="DF545" s="149"/>
      <c r="DK545" s="148"/>
    </row>
    <row r="546" spans="1:115">
      <c r="A546" s="108">
        <v>544</v>
      </c>
      <c r="B546" s="98" t="s">
        <v>1532</v>
      </c>
      <c r="C546" t="s">
        <v>876</v>
      </c>
      <c r="D546" t="s">
        <v>842</v>
      </c>
      <c r="E546" t="s">
        <v>23</v>
      </c>
      <c r="F546" t="s">
        <v>745</v>
      </c>
      <c r="G546" s="148">
        <v>0.77028935185185177</v>
      </c>
      <c r="J546">
        <v>1</v>
      </c>
      <c r="L546">
        <v>1</v>
      </c>
      <c r="O546" t="s">
        <v>116</v>
      </c>
      <c r="S546">
        <v>544</v>
      </c>
      <c r="T546" t="s">
        <v>208</v>
      </c>
      <c r="U546" t="s">
        <v>23</v>
      </c>
      <c r="V546" t="s">
        <v>86</v>
      </c>
      <c r="W546" s="104">
        <v>0.562962962962963</v>
      </c>
      <c r="Y546">
        <v>1</v>
      </c>
      <c r="AB546">
        <v>1</v>
      </c>
      <c r="AE546" t="s">
        <v>74</v>
      </c>
      <c r="AI546">
        <v>544</v>
      </c>
      <c r="AJ546" t="s">
        <v>415</v>
      </c>
      <c r="AK546" t="s">
        <v>23</v>
      </c>
      <c r="AL546" t="s">
        <v>86</v>
      </c>
      <c r="AM546" s="104">
        <v>0.70325231481481476</v>
      </c>
      <c r="AO546">
        <v>1</v>
      </c>
      <c r="AR546">
        <v>1</v>
      </c>
      <c r="AU546" t="s">
        <v>74</v>
      </c>
      <c r="BZ546" s="98" t="s">
        <v>1532</v>
      </c>
      <c r="CA546" t="s">
        <v>876</v>
      </c>
      <c r="CB546" t="s">
        <v>842</v>
      </c>
      <c r="CC546" t="s">
        <v>23</v>
      </c>
      <c r="CD546" t="s">
        <v>745</v>
      </c>
      <c r="CE546" s="148">
        <v>0.77028935185185177</v>
      </c>
      <c r="CH546">
        <v>1</v>
      </c>
      <c r="CJ546">
        <v>1</v>
      </c>
      <c r="CM546" t="s">
        <v>116</v>
      </c>
      <c r="DF546" s="149"/>
      <c r="DK546" s="148"/>
    </row>
    <row r="547" spans="1:115">
      <c r="A547" s="108">
        <v>545</v>
      </c>
      <c r="B547" s="98" t="s">
        <v>1536</v>
      </c>
      <c r="C547" t="s">
        <v>105</v>
      </c>
      <c r="D547" t="s">
        <v>811</v>
      </c>
      <c r="E547" t="s">
        <v>23</v>
      </c>
      <c r="F547" t="s">
        <v>86</v>
      </c>
      <c r="G547" s="148">
        <v>0.60606481481481478</v>
      </c>
      <c r="I547">
        <v>1</v>
      </c>
      <c r="K547">
        <v>1</v>
      </c>
      <c r="O547" t="s">
        <v>116</v>
      </c>
      <c r="S547">
        <v>545</v>
      </c>
      <c r="T547" t="s">
        <v>593</v>
      </c>
      <c r="U547" t="s">
        <v>21</v>
      </c>
      <c r="V547" t="s">
        <v>115</v>
      </c>
      <c r="W547" s="104">
        <v>0.57212962962962965</v>
      </c>
      <c r="Y547">
        <v>1</v>
      </c>
      <c r="AB547">
        <v>1</v>
      </c>
      <c r="AE547" t="s">
        <v>74</v>
      </c>
      <c r="AI547">
        <v>545</v>
      </c>
      <c r="AJ547" t="s">
        <v>415</v>
      </c>
      <c r="AK547" t="s">
        <v>23</v>
      </c>
      <c r="AL547" t="s">
        <v>86</v>
      </c>
      <c r="AM547" s="104">
        <v>0.78744212962962967</v>
      </c>
      <c r="AP547">
        <v>1</v>
      </c>
      <c r="AQ547">
        <v>1</v>
      </c>
      <c r="AU547" t="s">
        <v>74</v>
      </c>
      <c r="BZ547" s="98" t="s">
        <v>1536</v>
      </c>
      <c r="CA547" t="s">
        <v>105</v>
      </c>
      <c r="CB547" t="s">
        <v>811</v>
      </c>
      <c r="CC547" t="s">
        <v>23</v>
      </c>
      <c r="CD547" t="s">
        <v>86</v>
      </c>
      <c r="CE547" s="148">
        <v>0.60606481481481478</v>
      </c>
      <c r="CG547">
        <v>1</v>
      </c>
      <c r="CI547">
        <v>1</v>
      </c>
      <c r="CM547" t="s">
        <v>116</v>
      </c>
      <c r="DF547" s="149"/>
      <c r="DK547" s="148"/>
    </row>
    <row r="548" spans="1:115">
      <c r="A548" s="108">
        <v>546</v>
      </c>
      <c r="B548" s="98" t="s">
        <v>1536</v>
      </c>
      <c r="C548" t="s">
        <v>105</v>
      </c>
      <c r="D548" t="s">
        <v>1538</v>
      </c>
      <c r="E548" t="s">
        <v>23</v>
      </c>
      <c r="F548" t="s">
        <v>86</v>
      </c>
      <c r="G548" s="148">
        <v>0.6065625</v>
      </c>
      <c r="I548">
        <v>1</v>
      </c>
      <c r="K548">
        <v>1</v>
      </c>
      <c r="O548" t="s">
        <v>116</v>
      </c>
      <c r="S548">
        <v>546</v>
      </c>
      <c r="T548" t="s">
        <v>369</v>
      </c>
      <c r="W548" s="104">
        <v>0.79349537037037043</v>
      </c>
      <c r="Z548">
        <v>1</v>
      </c>
      <c r="AA548">
        <v>1</v>
      </c>
      <c r="AE548" t="s">
        <v>0</v>
      </c>
      <c r="AF548">
        <v>1007611</v>
      </c>
      <c r="AI548">
        <v>546</v>
      </c>
      <c r="AJ548" t="s">
        <v>449</v>
      </c>
      <c r="AK548" t="s">
        <v>21</v>
      </c>
      <c r="AL548" t="s">
        <v>115</v>
      </c>
      <c r="AM548" s="104">
        <v>0.71083333333333332</v>
      </c>
      <c r="AO548">
        <v>1</v>
      </c>
      <c r="AQ548">
        <v>1</v>
      </c>
      <c r="AU548" t="s">
        <v>74</v>
      </c>
      <c r="BZ548" s="98" t="s">
        <v>1536</v>
      </c>
      <c r="CA548" t="s">
        <v>105</v>
      </c>
      <c r="CB548" t="s">
        <v>1538</v>
      </c>
      <c r="CC548" t="s">
        <v>23</v>
      </c>
      <c r="CD548" t="s">
        <v>86</v>
      </c>
      <c r="CE548" s="148">
        <v>0.6065625</v>
      </c>
      <c r="CG548">
        <v>1</v>
      </c>
      <c r="CI548">
        <v>1</v>
      </c>
      <c r="CM548" t="s">
        <v>116</v>
      </c>
      <c r="DF548" s="149"/>
      <c r="DK548" s="148"/>
    </row>
    <row r="549" spans="1:115">
      <c r="A549" s="108">
        <v>547</v>
      </c>
      <c r="B549" s="98" t="s">
        <v>1536</v>
      </c>
      <c r="C549" t="s">
        <v>105</v>
      </c>
      <c r="D549" t="s">
        <v>1540</v>
      </c>
      <c r="E549" t="s">
        <v>23</v>
      </c>
      <c r="F549" t="s">
        <v>86</v>
      </c>
      <c r="G549" s="148">
        <v>0.60692129629629632</v>
      </c>
      <c r="I549">
        <v>1</v>
      </c>
      <c r="K549">
        <v>1</v>
      </c>
      <c r="O549" t="s">
        <v>116</v>
      </c>
      <c r="S549">
        <v>547</v>
      </c>
      <c r="T549" t="s">
        <v>369</v>
      </c>
      <c r="W549" s="104">
        <v>0.82622685185185185</v>
      </c>
      <c r="Z549">
        <v>1</v>
      </c>
      <c r="AA549">
        <v>1</v>
      </c>
      <c r="AE549" t="s">
        <v>0</v>
      </c>
      <c r="AF549">
        <v>1007611</v>
      </c>
      <c r="AI549">
        <v>547</v>
      </c>
      <c r="AJ549" t="s">
        <v>1162</v>
      </c>
      <c r="AK549" t="s">
        <v>23</v>
      </c>
      <c r="AL549" t="s">
        <v>86</v>
      </c>
      <c r="AM549" s="104">
        <v>0.62914351851851846</v>
      </c>
      <c r="AO549">
        <v>1</v>
      </c>
      <c r="AQ549">
        <v>1</v>
      </c>
      <c r="AU549" t="s">
        <v>74</v>
      </c>
      <c r="BZ549" s="98" t="s">
        <v>1536</v>
      </c>
      <c r="CA549" t="s">
        <v>105</v>
      </c>
      <c r="CB549" t="s">
        <v>1540</v>
      </c>
      <c r="CC549" t="s">
        <v>23</v>
      </c>
      <c r="CD549" t="s">
        <v>86</v>
      </c>
      <c r="CE549" s="148">
        <v>0.60692129629629632</v>
      </c>
      <c r="CG549">
        <v>1</v>
      </c>
      <c r="CI549">
        <v>1</v>
      </c>
      <c r="CM549" t="s">
        <v>116</v>
      </c>
      <c r="DF549" s="149"/>
      <c r="DK549" s="148"/>
    </row>
    <row r="550" spans="1:115">
      <c r="A550" s="108">
        <v>548</v>
      </c>
      <c r="B550" s="98" t="s">
        <v>1536</v>
      </c>
      <c r="C550" t="s">
        <v>98</v>
      </c>
      <c r="D550" t="s">
        <v>138</v>
      </c>
      <c r="E550" t="s">
        <v>82</v>
      </c>
      <c r="F550" t="s">
        <v>85</v>
      </c>
      <c r="G550" s="148">
        <v>0.69018518518518512</v>
      </c>
      <c r="I550">
        <v>1</v>
      </c>
      <c r="K550">
        <v>1</v>
      </c>
      <c r="L550">
        <v>1</v>
      </c>
      <c r="M550">
        <v>1</v>
      </c>
      <c r="O550" t="s">
        <v>116</v>
      </c>
      <c r="S550">
        <v>548</v>
      </c>
      <c r="T550" t="s">
        <v>452</v>
      </c>
      <c r="U550" t="s">
        <v>21</v>
      </c>
      <c r="V550" t="s">
        <v>115</v>
      </c>
      <c r="W550" s="104">
        <v>0.72053240740740743</v>
      </c>
      <c r="Y550">
        <v>1</v>
      </c>
      <c r="AB550">
        <v>1</v>
      </c>
      <c r="AE550" t="s">
        <v>74</v>
      </c>
      <c r="AI550">
        <v>548</v>
      </c>
      <c r="AJ550" t="s">
        <v>537</v>
      </c>
      <c r="AK550" t="s">
        <v>21</v>
      </c>
      <c r="AL550" t="s">
        <v>115</v>
      </c>
      <c r="AM550" s="104">
        <v>0.6580555555555555</v>
      </c>
      <c r="AO550">
        <v>1</v>
      </c>
      <c r="AQ550">
        <v>1</v>
      </c>
      <c r="AR550">
        <v>1</v>
      </c>
      <c r="AU550" t="s">
        <v>74</v>
      </c>
      <c r="BZ550" s="98" t="s">
        <v>1536</v>
      </c>
      <c r="CA550" t="s">
        <v>98</v>
      </c>
      <c r="CB550" t="s">
        <v>138</v>
      </c>
      <c r="CC550" t="s">
        <v>82</v>
      </c>
      <c r="CD550" t="s">
        <v>85</v>
      </c>
      <c r="CE550" s="148">
        <v>0.69018518518518512</v>
      </c>
      <c r="CG550">
        <v>1</v>
      </c>
      <c r="CI550">
        <v>1</v>
      </c>
      <c r="CJ550">
        <v>1</v>
      </c>
      <c r="CK550">
        <v>1</v>
      </c>
      <c r="CM550" t="s">
        <v>116</v>
      </c>
      <c r="DF550" s="149"/>
      <c r="DK550" s="148"/>
    </row>
    <row r="551" spans="1:115">
      <c r="A551" s="108">
        <v>549</v>
      </c>
      <c r="B551" s="98" t="s">
        <v>1536</v>
      </c>
      <c r="C551" t="s">
        <v>98</v>
      </c>
      <c r="D551" t="s">
        <v>136</v>
      </c>
      <c r="E551" t="s">
        <v>82</v>
      </c>
      <c r="F551" t="s">
        <v>85</v>
      </c>
      <c r="G551" s="148">
        <v>0.75532407407407398</v>
      </c>
      <c r="J551">
        <v>1</v>
      </c>
      <c r="L551">
        <v>1</v>
      </c>
      <c r="O551" t="s">
        <v>116</v>
      </c>
      <c r="S551">
        <v>549</v>
      </c>
      <c r="T551" t="s">
        <v>136</v>
      </c>
      <c r="U551" t="s">
        <v>23</v>
      </c>
      <c r="V551" t="s">
        <v>86</v>
      </c>
      <c r="W551" s="104">
        <v>0.78490740740740739</v>
      </c>
      <c r="Z551">
        <v>1</v>
      </c>
      <c r="AA551">
        <v>1</v>
      </c>
      <c r="AE551" t="s">
        <v>74</v>
      </c>
      <c r="AI551">
        <v>549</v>
      </c>
      <c r="AJ551" t="s">
        <v>260</v>
      </c>
      <c r="AK551" t="s">
        <v>82</v>
      </c>
      <c r="AL551" t="s">
        <v>85</v>
      </c>
      <c r="AM551" s="104">
        <v>0.70023148148148151</v>
      </c>
      <c r="AO551">
        <v>1</v>
      </c>
      <c r="AR551">
        <v>1</v>
      </c>
      <c r="AU551" t="s">
        <v>74</v>
      </c>
      <c r="BZ551" s="98" t="s">
        <v>1536</v>
      </c>
      <c r="CA551" t="s">
        <v>98</v>
      </c>
      <c r="CB551" t="s">
        <v>136</v>
      </c>
      <c r="CC551" t="s">
        <v>82</v>
      </c>
      <c r="CD551" t="s">
        <v>85</v>
      </c>
      <c r="CE551" s="148">
        <v>0.75532407407407398</v>
      </c>
      <c r="CH551">
        <v>1</v>
      </c>
      <c r="CJ551">
        <v>1</v>
      </c>
      <c r="CM551" t="s">
        <v>116</v>
      </c>
      <c r="DF551" s="149"/>
      <c r="DK551" s="148"/>
    </row>
    <row r="552" spans="1:115">
      <c r="A552" s="108">
        <v>550</v>
      </c>
      <c r="B552" s="98" t="s">
        <v>1536</v>
      </c>
      <c r="C552" t="s">
        <v>876</v>
      </c>
      <c r="D552" t="s">
        <v>916</v>
      </c>
      <c r="E552" t="s">
        <v>23</v>
      </c>
      <c r="F552" t="s">
        <v>745</v>
      </c>
      <c r="G552" s="148">
        <v>0.76761574074074079</v>
      </c>
      <c r="J552">
        <v>1</v>
      </c>
      <c r="K552">
        <v>1</v>
      </c>
      <c r="O552" t="s">
        <v>116</v>
      </c>
      <c r="S552">
        <v>550</v>
      </c>
      <c r="T552" t="s">
        <v>307</v>
      </c>
      <c r="U552" t="s">
        <v>82</v>
      </c>
      <c r="V552" t="s">
        <v>85</v>
      </c>
      <c r="W552" s="104">
        <v>0.7513657407407407</v>
      </c>
      <c r="Z552">
        <v>1</v>
      </c>
      <c r="AA552">
        <v>1</v>
      </c>
      <c r="AB552">
        <v>1</v>
      </c>
      <c r="AC552">
        <v>1</v>
      </c>
      <c r="AE552" t="s">
        <v>74</v>
      </c>
      <c r="AI552">
        <v>550</v>
      </c>
      <c r="AJ552" t="s">
        <v>208</v>
      </c>
      <c r="AK552" t="s">
        <v>23</v>
      </c>
      <c r="AL552" t="s">
        <v>86</v>
      </c>
      <c r="AM552" s="104">
        <v>0.562962962962963</v>
      </c>
      <c r="AO552">
        <v>1</v>
      </c>
      <c r="AR552">
        <v>1</v>
      </c>
      <c r="AU552" t="s">
        <v>74</v>
      </c>
      <c r="BZ552" s="98" t="s">
        <v>1536</v>
      </c>
      <c r="CA552" t="s">
        <v>876</v>
      </c>
      <c r="CB552" t="s">
        <v>916</v>
      </c>
      <c r="CC552" t="s">
        <v>23</v>
      </c>
      <c r="CD552" t="s">
        <v>745</v>
      </c>
      <c r="CE552" s="148">
        <v>0.76761574074074079</v>
      </c>
      <c r="CH552">
        <v>1</v>
      </c>
      <c r="CI552">
        <v>1</v>
      </c>
      <c r="CM552" t="s">
        <v>116</v>
      </c>
      <c r="DF552" s="149"/>
      <c r="DK552" s="148"/>
    </row>
    <row r="553" spans="1:115">
      <c r="A553" s="108">
        <v>551</v>
      </c>
      <c r="S553">
        <v>551</v>
      </c>
      <c r="T553" t="s">
        <v>478</v>
      </c>
      <c r="U553" t="s">
        <v>21</v>
      </c>
      <c r="V553" t="s">
        <v>115</v>
      </c>
      <c r="W553" s="104">
        <v>0.84377314814814808</v>
      </c>
      <c r="Z553">
        <v>1</v>
      </c>
      <c r="AA553">
        <v>1</v>
      </c>
      <c r="AE553" t="s">
        <v>74</v>
      </c>
      <c r="AI553">
        <v>551</v>
      </c>
      <c r="AJ553" t="s">
        <v>593</v>
      </c>
      <c r="AK553" t="s">
        <v>21</v>
      </c>
      <c r="AL553" t="s">
        <v>115</v>
      </c>
      <c r="AM553" s="104">
        <v>0.57212962962962965</v>
      </c>
      <c r="AO553">
        <v>1</v>
      </c>
      <c r="AR553">
        <v>1</v>
      </c>
      <c r="AU553" t="s">
        <v>74</v>
      </c>
      <c r="BZ553" s="149"/>
      <c r="CE553" s="148"/>
      <c r="DF553" s="149"/>
      <c r="DK553" s="148"/>
    </row>
    <row r="554" spans="1:115">
      <c r="A554" s="108">
        <v>552</v>
      </c>
      <c r="S554">
        <v>552</v>
      </c>
      <c r="T554" t="s">
        <v>666</v>
      </c>
      <c r="U554" t="s">
        <v>21</v>
      </c>
      <c r="V554" t="s">
        <v>115</v>
      </c>
      <c r="W554" s="104">
        <v>0.73443287037037042</v>
      </c>
      <c r="Y554">
        <v>1</v>
      </c>
      <c r="AA554">
        <v>1</v>
      </c>
      <c r="AE554" t="s">
        <v>74</v>
      </c>
      <c r="AI554">
        <v>552</v>
      </c>
      <c r="AJ554" t="s">
        <v>452</v>
      </c>
      <c r="AK554" t="s">
        <v>21</v>
      </c>
      <c r="AL554" t="s">
        <v>115</v>
      </c>
      <c r="AM554" s="104">
        <v>0.72053240740740743</v>
      </c>
      <c r="AO554">
        <v>1</v>
      </c>
      <c r="AR554">
        <v>1</v>
      </c>
      <c r="AU554" t="s">
        <v>74</v>
      </c>
      <c r="BZ554" s="149"/>
      <c r="CE554" s="148"/>
      <c r="DF554" s="149"/>
      <c r="DK554" s="148"/>
    </row>
    <row r="555" spans="1:115">
      <c r="A555" s="108">
        <v>553</v>
      </c>
      <c r="S555">
        <v>553</v>
      </c>
      <c r="T555" t="s">
        <v>283</v>
      </c>
      <c r="U555" t="s">
        <v>23</v>
      </c>
      <c r="V555" t="s">
        <v>86</v>
      </c>
      <c r="W555" s="104">
        <v>0.74061342592592594</v>
      </c>
      <c r="Y555">
        <v>1</v>
      </c>
      <c r="AA555">
        <v>1</v>
      </c>
      <c r="AE555" t="s">
        <v>74</v>
      </c>
      <c r="AI555">
        <v>553</v>
      </c>
      <c r="AJ555" t="s">
        <v>136</v>
      </c>
      <c r="AK555" t="s">
        <v>23</v>
      </c>
      <c r="AL555" t="s">
        <v>86</v>
      </c>
      <c r="AM555" s="104">
        <v>0.78490740740740739</v>
      </c>
      <c r="AP555">
        <v>1</v>
      </c>
      <c r="AQ555">
        <v>1</v>
      </c>
      <c r="AU555" t="s">
        <v>74</v>
      </c>
      <c r="BZ555" s="149"/>
      <c r="CE555" s="148"/>
      <c r="DF555" s="149"/>
      <c r="DK555" s="148"/>
    </row>
    <row r="556" spans="1:115">
      <c r="A556" s="108">
        <v>554</v>
      </c>
      <c r="S556">
        <v>554</v>
      </c>
      <c r="T556" t="s">
        <v>804</v>
      </c>
      <c r="W556" s="104">
        <v>0.52650462962962963</v>
      </c>
      <c r="Y556">
        <v>1</v>
      </c>
      <c r="AA556">
        <v>1</v>
      </c>
      <c r="AE556" t="s">
        <v>0</v>
      </c>
      <c r="AF556">
        <v>1055465</v>
      </c>
      <c r="AI556">
        <v>554</v>
      </c>
      <c r="AJ556" t="s">
        <v>307</v>
      </c>
      <c r="AK556" t="s">
        <v>82</v>
      </c>
      <c r="AL556" t="s">
        <v>85</v>
      </c>
      <c r="AM556" s="104">
        <v>0.7513657407407407</v>
      </c>
      <c r="AP556">
        <v>1</v>
      </c>
      <c r="AQ556">
        <v>1</v>
      </c>
      <c r="AR556">
        <v>1</v>
      </c>
      <c r="AS556">
        <v>1</v>
      </c>
      <c r="AU556" t="s">
        <v>74</v>
      </c>
      <c r="BZ556" s="149"/>
      <c r="CE556" s="148"/>
      <c r="DF556" s="149"/>
      <c r="DK556" s="148"/>
    </row>
    <row r="557" spans="1:115">
      <c r="A557" s="108">
        <v>555</v>
      </c>
      <c r="S557">
        <v>555</v>
      </c>
      <c r="T557" t="s">
        <v>480</v>
      </c>
      <c r="U557" t="s">
        <v>21</v>
      </c>
      <c r="V557" t="s">
        <v>115</v>
      </c>
      <c r="W557" s="104">
        <v>0.84624999999999995</v>
      </c>
      <c r="Z557">
        <v>1</v>
      </c>
      <c r="AB557">
        <v>1</v>
      </c>
      <c r="AE557" t="s">
        <v>74</v>
      </c>
      <c r="AI557">
        <v>555</v>
      </c>
      <c r="AJ557" t="s">
        <v>478</v>
      </c>
      <c r="AK557" t="s">
        <v>21</v>
      </c>
      <c r="AL557" t="s">
        <v>115</v>
      </c>
      <c r="AM557" s="104">
        <v>0.84377314814814808</v>
      </c>
      <c r="AP557">
        <v>1</v>
      </c>
      <c r="AQ557">
        <v>1</v>
      </c>
      <c r="AU557" t="s">
        <v>74</v>
      </c>
      <c r="BZ557" s="149"/>
      <c r="CE557" s="148"/>
      <c r="DF557" s="149"/>
      <c r="DK557" s="148"/>
    </row>
    <row r="558" spans="1:115">
      <c r="A558" s="108">
        <v>556</v>
      </c>
      <c r="S558">
        <v>556</v>
      </c>
      <c r="T558" t="s">
        <v>517</v>
      </c>
      <c r="U558" t="s">
        <v>21</v>
      </c>
      <c r="V558" t="s">
        <v>115</v>
      </c>
      <c r="W558" s="104">
        <v>0.73126157407407411</v>
      </c>
      <c r="Y558">
        <v>1</v>
      </c>
      <c r="AA558">
        <v>1</v>
      </c>
      <c r="AE558" t="s">
        <v>74</v>
      </c>
      <c r="AI558">
        <v>556</v>
      </c>
      <c r="AJ558" t="s">
        <v>666</v>
      </c>
      <c r="AK558" t="s">
        <v>21</v>
      </c>
      <c r="AL558" t="s">
        <v>115</v>
      </c>
      <c r="AM558" s="104">
        <v>0.73443287037037042</v>
      </c>
      <c r="AO558">
        <v>1</v>
      </c>
      <c r="AQ558">
        <v>1</v>
      </c>
      <c r="AU558" t="s">
        <v>74</v>
      </c>
      <c r="BZ558" s="149"/>
      <c r="CE558" s="148"/>
      <c r="DF558" s="149"/>
      <c r="DK558" s="148"/>
    </row>
    <row r="559" spans="1:115">
      <c r="A559" s="108">
        <v>557</v>
      </c>
      <c r="S559">
        <v>557</v>
      </c>
      <c r="T559" t="s">
        <v>266</v>
      </c>
      <c r="U559" t="s">
        <v>82</v>
      </c>
      <c r="V559" t="s">
        <v>85</v>
      </c>
      <c r="W559" s="104">
        <v>0.8612037037037038</v>
      </c>
      <c r="Z559">
        <v>1</v>
      </c>
      <c r="AB559">
        <v>1</v>
      </c>
      <c r="AE559" t="s">
        <v>74</v>
      </c>
      <c r="AI559">
        <v>557</v>
      </c>
      <c r="AJ559" t="s">
        <v>283</v>
      </c>
      <c r="AK559" t="s">
        <v>23</v>
      </c>
      <c r="AL559" t="s">
        <v>86</v>
      </c>
      <c r="AM559" s="104">
        <v>0.74061342592592594</v>
      </c>
      <c r="AO559">
        <v>1</v>
      </c>
      <c r="AQ559">
        <v>1</v>
      </c>
      <c r="AU559" t="s">
        <v>74</v>
      </c>
      <c r="BZ559" s="149"/>
      <c r="CE559" s="148"/>
      <c r="DF559" s="149"/>
      <c r="DK559" s="148"/>
    </row>
    <row r="560" spans="1:115">
      <c r="A560" s="108">
        <v>558</v>
      </c>
      <c r="S560">
        <v>558</v>
      </c>
      <c r="T560" t="s">
        <v>868</v>
      </c>
      <c r="U560" t="s">
        <v>23</v>
      </c>
      <c r="V560" t="s">
        <v>86</v>
      </c>
      <c r="W560" s="104">
        <v>0.62425925925925929</v>
      </c>
      <c r="Y560">
        <v>1</v>
      </c>
      <c r="AA560">
        <v>1</v>
      </c>
      <c r="AE560" t="s">
        <v>74</v>
      </c>
      <c r="AI560">
        <v>558</v>
      </c>
      <c r="AJ560" t="s">
        <v>480</v>
      </c>
      <c r="AK560" t="s">
        <v>21</v>
      </c>
      <c r="AL560" t="s">
        <v>115</v>
      </c>
      <c r="AM560" s="104">
        <v>0.84624999999999995</v>
      </c>
      <c r="AP560">
        <v>1</v>
      </c>
      <c r="AR560">
        <v>1</v>
      </c>
      <c r="AU560" t="s">
        <v>74</v>
      </c>
      <c r="BZ560" s="149"/>
      <c r="CE560" s="148"/>
      <c r="DF560" s="149"/>
      <c r="DK560" s="148"/>
    </row>
    <row r="561" spans="1:115">
      <c r="A561" s="108">
        <v>559</v>
      </c>
      <c r="S561">
        <v>559</v>
      </c>
      <c r="T561" t="s">
        <v>174</v>
      </c>
      <c r="U561" t="s">
        <v>23</v>
      </c>
      <c r="V561" t="s">
        <v>86</v>
      </c>
      <c r="W561" s="104">
        <v>0.40460648148148143</v>
      </c>
      <c r="X561">
        <v>1</v>
      </c>
      <c r="AA561">
        <v>1</v>
      </c>
      <c r="AE561" t="s">
        <v>74</v>
      </c>
      <c r="AI561">
        <v>559</v>
      </c>
      <c r="AJ561" t="s">
        <v>517</v>
      </c>
      <c r="AK561" t="s">
        <v>21</v>
      </c>
      <c r="AL561" t="s">
        <v>115</v>
      </c>
      <c r="AM561" s="104">
        <v>0.73126157407407411</v>
      </c>
      <c r="AO561">
        <v>1</v>
      </c>
      <c r="AQ561">
        <v>1</v>
      </c>
      <c r="AU561" t="s">
        <v>74</v>
      </c>
      <c r="BZ561" s="149"/>
      <c r="CE561" s="148"/>
      <c r="DF561" s="149"/>
      <c r="DK561" s="148"/>
    </row>
    <row r="562" spans="1:115">
      <c r="A562" s="108">
        <v>560</v>
      </c>
      <c r="S562">
        <v>560</v>
      </c>
      <c r="T562" t="s">
        <v>417</v>
      </c>
      <c r="U562" t="s">
        <v>23</v>
      </c>
      <c r="V562" t="s">
        <v>86</v>
      </c>
      <c r="W562" s="104">
        <v>0.70988425925925924</v>
      </c>
      <c r="Y562">
        <v>1</v>
      </c>
      <c r="AA562">
        <v>1</v>
      </c>
      <c r="AE562" t="s">
        <v>74</v>
      </c>
      <c r="AI562">
        <v>560</v>
      </c>
      <c r="AJ562" t="s">
        <v>266</v>
      </c>
      <c r="AK562" t="s">
        <v>82</v>
      </c>
      <c r="AL562" t="s">
        <v>85</v>
      </c>
      <c r="AM562" s="104">
        <v>0.8612037037037038</v>
      </c>
      <c r="AP562">
        <v>1</v>
      </c>
      <c r="AR562">
        <v>1</v>
      </c>
      <c r="AU562" t="s">
        <v>74</v>
      </c>
      <c r="BZ562" s="149"/>
      <c r="CE562" s="148"/>
      <c r="DF562" s="149"/>
      <c r="DK562" s="148"/>
    </row>
    <row r="563" spans="1:115">
      <c r="A563" s="108">
        <v>561</v>
      </c>
      <c r="S563">
        <v>561</v>
      </c>
      <c r="T563" t="s">
        <v>426</v>
      </c>
      <c r="U563" t="s">
        <v>23</v>
      </c>
      <c r="V563" t="s">
        <v>86</v>
      </c>
      <c r="W563" s="104">
        <v>0.40475694444444449</v>
      </c>
      <c r="X563">
        <v>1</v>
      </c>
      <c r="AA563">
        <v>1</v>
      </c>
      <c r="AE563" t="s">
        <v>74</v>
      </c>
      <c r="AI563">
        <v>561</v>
      </c>
      <c r="AJ563" t="s">
        <v>868</v>
      </c>
      <c r="AK563" t="s">
        <v>23</v>
      </c>
      <c r="AL563" t="s">
        <v>86</v>
      </c>
      <c r="AM563" s="104">
        <v>0.62425925925925929</v>
      </c>
      <c r="AO563">
        <v>1</v>
      </c>
      <c r="AQ563">
        <v>1</v>
      </c>
      <c r="AU563" t="s">
        <v>74</v>
      </c>
      <c r="BZ563" s="149"/>
      <c r="CE563" s="148"/>
      <c r="DF563" s="149"/>
      <c r="DK563" s="148"/>
    </row>
    <row r="564" spans="1:115">
      <c r="A564" s="108">
        <v>562</v>
      </c>
      <c r="S564">
        <v>562</v>
      </c>
      <c r="T564" t="s">
        <v>1174</v>
      </c>
      <c r="W564" s="104">
        <v>0.54402777777777778</v>
      </c>
      <c r="Y564">
        <v>1</v>
      </c>
      <c r="AA564">
        <v>1</v>
      </c>
      <c r="AE564" t="s">
        <v>1</v>
      </c>
      <c r="AI564">
        <v>562</v>
      </c>
      <c r="AJ564" t="s">
        <v>174</v>
      </c>
      <c r="AK564" t="s">
        <v>23</v>
      </c>
      <c r="AL564" t="s">
        <v>86</v>
      </c>
      <c r="AM564" s="104">
        <v>0.40460648148148143</v>
      </c>
      <c r="AN564">
        <v>1</v>
      </c>
      <c r="AQ564">
        <v>1</v>
      </c>
      <c r="AU564" t="s">
        <v>74</v>
      </c>
      <c r="BZ564" s="149"/>
      <c r="CE564" s="148"/>
      <c r="DF564" s="149"/>
      <c r="DK564" s="148"/>
    </row>
    <row r="565" spans="1:115">
      <c r="A565" s="108">
        <v>563</v>
      </c>
      <c r="S565">
        <v>563</v>
      </c>
      <c r="T565" t="s">
        <v>530</v>
      </c>
      <c r="U565" t="s">
        <v>22</v>
      </c>
      <c r="V565" t="s">
        <v>87</v>
      </c>
      <c r="W565" s="104">
        <v>0.73354166666666665</v>
      </c>
      <c r="Y565">
        <v>1</v>
      </c>
      <c r="AC565">
        <v>1</v>
      </c>
      <c r="AE565" t="s">
        <v>74</v>
      </c>
      <c r="AI565">
        <v>563</v>
      </c>
      <c r="AJ565" t="s">
        <v>417</v>
      </c>
      <c r="AK565" t="s">
        <v>23</v>
      </c>
      <c r="AL565" t="s">
        <v>86</v>
      </c>
      <c r="AM565" s="104">
        <v>0.70988425925925924</v>
      </c>
      <c r="AO565">
        <v>1</v>
      </c>
      <c r="AQ565">
        <v>1</v>
      </c>
      <c r="AU565" t="s">
        <v>74</v>
      </c>
      <c r="BZ565" s="149"/>
      <c r="CE565" s="148"/>
      <c r="DF565" s="149"/>
      <c r="DK565" s="148"/>
    </row>
    <row r="566" spans="1:115">
      <c r="A566" s="108">
        <v>564</v>
      </c>
      <c r="S566">
        <v>564</v>
      </c>
      <c r="T566" t="s">
        <v>606</v>
      </c>
      <c r="U566" t="s">
        <v>22</v>
      </c>
      <c r="V566" t="s">
        <v>87</v>
      </c>
      <c r="W566" s="104">
        <v>0.58825231481481477</v>
      </c>
      <c r="Y566">
        <v>1</v>
      </c>
      <c r="AB566">
        <v>1</v>
      </c>
      <c r="AE566" t="s">
        <v>74</v>
      </c>
      <c r="AI566">
        <v>564</v>
      </c>
      <c r="AJ566" t="s">
        <v>426</v>
      </c>
      <c r="AK566" t="s">
        <v>23</v>
      </c>
      <c r="AL566" t="s">
        <v>86</v>
      </c>
      <c r="AM566" s="104">
        <v>0.40475694444444449</v>
      </c>
      <c r="AN566">
        <v>1</v>
      </c>
      <c r="AQ566">
        <v>1</v>
      </c>
      <c r="AU566" t="s">
        <v>74</v>
      </c>
      <c r="BZ566" s="149"/>
      <c r="CE566" s="148"/>
      <c r="DF566" s="149"/>
      <c r="DK566" s="148"/>
    </row>
    <row r="567" spans="1:115">
      <c r="A567" s="108">
        <v>565</v>
      </c>
      <c r="S567">
        <v>565</v>
      </c>
      <c r="T567" t="s">
        <v>223</v>
      </c>
      <c r="U567" t="s">
        <v>23</v>
      </c>
      <c r="V567" t="s">
        <v>86</v>
      </c>
      <c r="W567" s="104">
        <v>0.53268518518518515</v>
      </c>
      <c r="Y567">
        <v>1</v>
      </c>
      <c r="AA567">
        <v>1</v>
      </c>
      <c r="AB567">
        <v>1</v>
      </c>
      <c r="AE567" t="s">
        <v>74</v>
      </c>
      <c r="AI567">
        <v>565</v>
      </c>
      <c r="AJ567" t="s">
        <v>1174</v>
      </c>
      <c r="AM567" s="104">
        <v>0.54402777777777778</v>
      </c>
      <c r="AO567">
        <v>1</v>
      </c>
      <c r="AQ567">
        <v>1</v>
      </c>
      <c r="AU567" t="s">
        <v>1</v>
      </c>
      <c r="BZ567" s="149"/>
      <c r="CE567" s="148"/>
      <c r="DF567" s="149"/>
      <c r="DK567" s="148"/>
    </row>
    <row r="568" spans="1:115">
      <c r="A568" s="108">
        <v>566</v>
      </c>
      <c r="S568">
        <v>566</v>
      </c>
      <c r="T568" t="s">
        <v>223</v>
      </c>
      <c r="U568" t="s">
        <v>23</v>
      </c>
      <c r="V568" t="s">
        <v>86</v>
      </c>
      <c r="W568" s="104">
        <v>0.77751157407407412</v>
      </c>
      <c r="Z568">
        <v>1</v>
      </c>
      <c r="AB568">
        <v>1</v>
      </c>
      <c r="AE568" t="s">
        <v>74</v>
      </c>
      <c r="AI568">
        <v>566</v>
      </c>
      <c r="AJ568" t="s">
        <v>530</v>
      </c>
      <c r="AK568" t="s">
        <v>22</v>
      </c>
      <c r="AL568" t="s">
        <v>87</v>
      </c>
      <c r="AM568" s="104">
        <v>0.73354166666666665</v>
      </c>
      <c r="AO568">
        <v>1</v>
      </c>
      <c r="AS568">
        <v>1</v>
      </c>
      <c r="AU568" t="s">
        <v>74</v>
      </c>
      <c r="BZ568" s="149"/>
      <c r="CE568" s="148"/>
      <c r="DF568" s="149"/>
      <c r="DK568" s="148"/>
    </row>
    <row r="569" spans="1:115">
      <c r="A569" s="108">
        <v>567</v>
      </c>
      <c r="S569">
        <v>567</v>
      </c>
      <c r="T569" t="s">
        <v>572</v>
      </c>
      <c r="U569" t="s">
        <v>22</v>
      </c>
      <c r="V569" t="s">
        <v>87</v>
      </c>
      <c r="W569" s="104">
        <v>0.34769675925925925</v>
      </c>
      <c r="X569">
        <v>1</v>
      </c>
      <c r="AA569">
        <v>1</v>
      </c>
      <c r="AE569" t="s">
        <v>74</v>
      </c>
      <c r="AI569">
        <v>567</v>
      </c>
      <c r="AJ569" t="s">
        <v>606</v>
      </c>
      <c r="AK569" t="s">
        <v>22</v>
      </c>
      <c r="AL569" t="s">
        <v>87</v>
      </c>
      <c r="AM569" s="104">
        <v>0.58825231481481477</v>
      </c>
      <c r="AO569">
        <v>1</v>
      </c>
      <c r="AR569">
        <v>1</v>
      </c>
      <c r="AU569" t="s">
        <v>74</v>
      </c>
      <c r="BZ569" s="149"/>
      <c r="CE569" s="148"/>
      <c r="DF569" s="149"/>
      <c r="DK569" s="148"/>
    </row>
    <row r="570" spans="1:115">
      <c r="A570" s="108">
        <v>568</v>
      </c>
      <c r="S570">
        <v>568</v>
      </c>
      <c r="T570" t="s">
        <v>257</v>
      </c>
      <c r="U570" t="s">
        <v>23</v>
      </c>
      <c r="V570" t="s">
        <v>86</v>
      </c>
      <c r="W570" s="104">
        <v>0.4538773148148148</v>
      </c>
      <c r="X570">
        <v>1</v>
      </c>
      <c r="AA570">
        <v>1</v>
      </c>
      <c r="AE570" t="s">
        <v>74</v>
      </c>
      <c r="AI570">
        <v>568</v>
      </c>
      <c r="AJ570" t="s">
        <v>223</v>
      </c>
      <c r="AK570" t="s">
        <v>23</v>
      </c>
      <c r="AL570" t="s">
        <v>86</v>
      </c>
      <c r="AM570" s="104">
        <v>0.53268518518518515</v>
      </c>
      <c r="AO570">
        <v>1</v>
      </c>
      <c r="AQ570">
        <v>1</v>
      </c>
      <c r="AR570">
        <v>1</v>
      </c>
      <c r="AU570" t="s">
        <v>74</v>
      </c>
      <c r="BZ570" s="149"/>
      <c r="CE570" s="148"/>
      <c r="DF570" s="149"/>
      <c r="DK570" s="148"/>
    </row>
    <row r="571" spans="1:115">
      <c r="A571" s="108">
        <v>569</v>
      </c>
      <c r="S571">
        <v>569</v>
      </c>
      <c r="T571" t="s">
        <v>508</v>
      </c>
      <c r="U571" t="s">
        <v>23</v>
      </c>
      <c r="V571" t="s">
        <v>86</v>
      </c>
      <c r="W571" s="104">
        <v>0.75623842592592594</v>
      </c>
      <c r="Z571">
        <v>1</v>
      </c>
      <c r="AA571">
        <v>1</v>
      </c>
      <c r="AE571" t="s">
        <v>74</v>
      </c>
      <c r="AI571">
        <v>569</v>
      </c>
      <c r="AJ571" t="s">
        <v>223</v>
      </c>
      <c r="AK571" t="s">
        <v>23</v>
      </c>
      <c r="AL571" t="s">
        <v>86</v>
      </c>
      <c r="AM571" s="104">
        <v>0.77751157407407412</v>
      </c>
      <c r="AP571">
        <v>1</v>
      </c>
      <c r="AR571">
        <v>1</v>
      </c>
      <c r="AU571" t="s">
        <v>74</v>
      </c>
      <c r="BZ571" s="149"/>
      <c r="CE571" s="148"/>
      <c r="DF571" s="149"/>
      <c r="DK571" s="148"/>
    </row>
    <row r="572" spans="1:115">
      <c r="A572" s="108">
        <v>570</v>
      </c>
      <c r="S572">
        <v>570</v>
      </c>
      <c r="T572" t="s">
        <v>508</v>
      </c>
      <c r="U572" t="s">
        <v>23</v>
      </c>
      <c r="V572" t="s">
        <v>86</v>
      </c>
      <c r="W572" s="104">
        <v>0.75805555555555548</v>
      </c>
      <c r="Z572">
        <v>1</v>
      </c>
      <c r="AA572">
        <v>1</v>
      </c>
      <c r="AE572" t="s">
        <v>74</v>
      </c>
      <c r="AI572">
        <v>570</v>
      </c>
      <c r="AJ572" t="s">
        <v>572</v>
      </c>
      <c r="AK572" t="s">
        <v>22</v>
      </c>
      <c r="AL572" t="s">
        <v>87</v>
      </c>
      <c r="AM572" s="104">
        <v>0.34769675925925925</v>
      </c>
      <c r="AN572">
        <v>1</v>
      </c>
      <c r="AQ572">
        <v>1</v>
      </c>
      <c r="AU572" t="s">
        <v>74</v>
      </c>
      <c r="BZ572" s="149"/>
      <c r="CE572" s="148"/>
      <c r="DF572" s="149"/>
      <c r="DK572" s="148"/>
    </row>
    <row r="573" spans="1:115">
      <c r="A573" s="108">
        <v>571</v>
      </c>
      <c r="S573">
        <v>571</v>
      </c>
      <c r="T573" t="s">
        <v>508</v>
      </c>
      <c r="U573" t="s">
        <v>23</v>
      </c>
      <c r="V573" t="s">
        <v>86</v>
      </c>
      <c r="W573" s="104">
        <v>0.75116898148148159</v>
      </c>
      <c r="Z573">
        <v>1</v>
      </c>
      <c r="AA573">
        <v>1</v>
      </c>
      <c r="AE573" t="s">
        <v>74</v>
      </c>
      <c r="AI573">
        <v>571</v>
      </c>
      <c r="AJ573" t="s">
        <v>257</v>
      </c>
      <c r="AK573" t="s">
        <v>23</v>
      </c>
      <c r="AL573" t="s">
        <v>86</v>
      </c>
      <c r="AM573" s="104">
        <v>0.4538773148148148</v>
      </c>
      <c r="AN573">
        <v>1</v>
      </c>
      <c r="AQ573">
        <v>1</v>
      </c>
      <c r="AU573" t="s">
        <v>74</v>
      </c>
      <c r="BZ573" s="149"/>
      <c r="CE573" s="148"/>
      <c r="DF573" s="149"/>
      <c r="DK573" s="148"/>
    </row>
    <row r="574" spans="1:115">
      <c r="A574" s="108">
        <v>572</v>
      </c>
      <c r="S574">
        <v>572</v>
      </c>
      <c r="T574" t="s">
        <v>857</v>
      </c>
      <c r="U574" t="s">
        <v>23</v>
      </c>
      <c r="V574" t="s">
        <v>86</v>
      </c>
      <c r="W574" s="104">
        <v>0.76344907407407403</v>
      </c>
      <c r="Z574">
        <v>1</v>
      </c>
      <c r="AA574">
        <v>1</v>
      </c>
      <c r="AE574" t="s">
        <v>74</v>
      </c>
      <c r="AI574">
        <v>572</v>
      </c>
      <c r="AJ574" t="s">
        <v>508</v>
      </c>
      <c r="AK574" t="s">
        <v>23</v>
      </c>
      <c r="AL574" t="s">
        <v>86</v>
      </c>
      <c r="AM574" s="104">
        <v>0.75623842592592594</v>
      </c>
      <c r="AP574">
        <v>1</v>
      </c>
      <c r="AQ574">
        <v>1</v>
      </c>
      <c r="AU574" t="s">
        <v>74</v>
      </c>
      <c r="BZ574" s="149"/>
      <c r="CE574" s="148"/>
      <c r="DF574" s="149"/>
      <c r="DK574" s="148"/>
    </row>
    <row r="575" spans="1:115">
      <c r="A575" s="108">
        <v>573</v>
      </c>
      <c r="S575">
        <v>573</v>
      </c>
      <c r="T575" t="s">
        <v>671</v>
      </c>
      <c r="U575" t="s">
        <v>23</v>
      </c>
      <c r="V575" t="s">
        <v>86</v>
      </c>
      <c r="W575" s="104">
        <v>0.66228009259259257</v>
      </c>
      <c r="Y575">
        <v>1</v>
      </c>
      <c r="AA575">
        <v>1</v>
      </c>
      <c r="AE575" t="s">
        <v>74</v>
      </c>
      <c r="AI575">
        <v>573</v>
      </c>
      <c r="AJ575" t="s">
        <v>508</v>
      </c>
      <c r="AK575" t="s">
        <v>23</v>
      </c>
      <c r="AL575" t="s">
        <v>86</v>
      </c>
      <c r="AM575" s="104">
        <v>0.75805555555555548</v>
      </c>
      <c r="AP575">
        <v>1</v>
      </c>
      <c r="AQ575">
        <v>1</v>
      </c>
      <c r="AU575" t="s">
        <v>74</v>
      </c>
      <c r="BZ575" s="149"/>
      <c r="CE575" s="148"/>
      <c r="DF575" s="149"/>
      <c r="DK575" s="148"/>
    </row>
    <row r="576" spans="1:115">
      <c r="A576" s="108">
        <v>574</v>
      </c>
      <c r="S576">
        <v>574</v>
      </c>
      <c r="T576" t="s">
        <v>698</v>
      </c>
      <c r="U576" t="s">
        <v>82</v>
      </c>
      <c r="V576" t="s">
        <v>85</v>
      </c>
      <c r="W576" s="104">
        <v>0.77246527777777774</v>
      </c>
      <c r="Z576">
        <v>1</v>
      </c>
      <c r="AA576">
        <v>1</v>
      </c>
      <c r="AE576" t="s">
        <v>74</v>
      </c>
      <c r="AI576">
        <v>574</v>
      </c>
      <c r="AJ576" t="s">
        <v>508</v>
      </c>
      <c r="AK576" t="s">
        <v>23</v>
      </c>
      <c r="AL576" t="s">
        <v>86</v>
      </c>
      <c r="AM576" s="104">
        <v>0.75116898148148159</v>
      </c>
      <c r="AP576">
        <v>1</v>
      </c>
      <c r="AQ576">
        <v>1</v>
      </c>
      <c r="AU576" t="s">
        <v>74</v>
      </c>
      <c r="BZ576" s="149"/>
      <c r="CE576" s="148"/>
      <c r="DF576" s="149"/>
      <c r="DK576" s="148"/>
    </row>
    <row r="577" spans="1:115">
      <c r="A577" s="108">
        <v>575</v>
      </c>
      <c r="S577">
        <v>575</v>
      </c>
      <c r="T577" t="s">
        <v>646</v>
      </c>
      <c r="U577" t="s">
        <v>23</v>
      </c>
      <c r="V577" t="s">
        <v>446</v>
      </c>
      <c r="W577" s="104">
        <v>0.6350810185185185</v>
      </c>
      <c r="Y577">
        <v>1</v>
      </c>
      <c r="AA577">
        <v>1</v>
      </c>
      <c r="AE577" t="s">
        <v>74</v>
      </c>
      <c r="AI577">
        <v>575</v>
      </c>
      <c r="AJ577" t="s">
        <v>857</v>
      </c>
      <c r="AK577" t="s">
        <v>23</v>
      </c>
      <c r="AL577" t="s">
        <v>86</v>
      </c>
      <c r="AM577" s="104">
        <v>0.76344907407407403</v>
      </c>
      <c r="AP577">
        <v>1</v>
      </c>
      <c r="AQ577">
        <v>1</v>
      </c>
      <c r="AU577" t="s">
        <v>74</v>
      </c>
      <c r="BZ577" s="149"/>
      <c r="CE577" s="148"/>
      <c r="DF577" s="149"/>
      <c r="DK577" s="148"/>
    </row>
    <row r="578" spans="1:115">
      <c r="A578" s="108">
        <v>576</v>
      </c>
      <c r="S578">
        <v>576</v>
      </c>
      <c r="T578" t="s">
        <v>546</v>
      </c>
      <c r="U578" t="s">
        <v>23</v>
      </c>
      <c r="V578" t="s">
        <v>446</v>
      </c>
      <c r="W578" s="104">
        <v>0.55103009259259261</v>
      </c>
      <c r="Y578">
        <v>1</v>
      </c>
      <c r="AA578">
        <v>1</v>
      </c>
      <c r="AE578" t="s">
        <v>74</v>
      </c>
      <c r="AI578">
        <v>576</v>
      </c>
      <c r="AJ578" t="s">
        <v>671</v>
      </c>
      <c r="AK578" t="s">
        <v>23</v>
      </c>
      <c r="AL578" t="s">
        <v>86</v>
      </c>
      <c r="AM578" s="104">
        <v>0.66228009259259257</v>
      </c>
      <c r="AO578">
        <v>1</v>
      </c>
      <c r="AQ578">
        <v>1</v>
      </c>
      <c r="AU578" t="s">
        <v>74</v>
      </c>
      <c r="BZ578" s="149"/>
      <c r="CE578" s="148"/>
      <c r="DF578" s="149"/>
      <c r="DK578" s="148"/>
    </row>
    <row r="579" spans="1:115">
      <c r="A579" s="108">
        <v>577</v>
      </c>
      <c r="S579">
        <v>577</v>
      </c>
      <c r="T579" t="s">
        <v>455</v>
      </c>
      <c r="U579" t="s">
        <v>23</v>
      </c>
      <c r="V579" t="s">
        <v>86</v>
      </c>
      <c r="W579" s="104">
        <v>0.51366898148148155</v>
      </c>
      <c r="Y579">
        <v>1</v>
      </c>
      <c r="AB579">
        <v>1</v>
      </c>
      <c r="AE579" t="s">
        <v>74</v>
      </c>
      <c r="AI579">
        <v>577</v>
      </c>
      <c r="AJ579" t="s">
        <v>698</v>
      </c>
      <c r="AK579" t="s">
        <v>82</v>
      </c>
      <c r="AL579" t="s">
        <v>85</v>
      </c>
      <c r="AM579" s="104">
        <v>0.77246527777777774</v>
      </c>
      <c r="AP579">
        <v>1</v>
      </c>
      <c r="AQ579">
        <v>1</v>
      </c>
      <c r="AU579" t="s">
        <v>74</v>
      </c>
      <c r="BZ579" s="149"/>
      <c r="CE579" s="148"/>
      <c r="DF579" s="149"/>
      <c r="DK579" s="148"/>
    </row>
    <row r="580" spans="1:115">
      <c r="A580" s="108">
        <v>578</v>
      </c>
      <c r="S580">
        <v>578</v>
      </c>
      <c r="T580" t="s">
        <v>240</v>
      </c>
      <c r="U580" t="s">
        <v>23</v>
      </c>
      <c r="V580" t="s">
        <v>86</v>
      </c>
      <c r="W580" s="104">
        <v>0.71537037037037043</v>
      </c>
      <c r="Y580">
        <v>1</v>
      </c>
      <c r="AB580">
        <v>1</v>
      </c>
      <c r="AE580" t="s">
        <v>74</v>
      </c>
      <c r="AI580">
        <v>578</v>
      </c>
      <c r="AJ580" t="s">
        <v>646</v>
      </c>
      <c r="AK580" t="s">
        <v>23</v>
      </c>
      <c r="AL580" t="s">
        <v>446</v>
      </c>
      <c r="AM580" s="104">
        <v>0.6350810185185185</v>
      </c>
      <c r="AO580">
        <v>1</v>
      </c>
      <c r="AQ580">
        <v>1</v>
      </c>
      <c r="AU580" t="s">
        <v>74</v>
      </c>
      <c r="BZ580" s="149"/>
      <c r="CE580" s="148"/>
      <c r="DF580" s="149"/>
      <c r="DK580" s="148"/>
    </row>
    <row r="581" spans="1:115">
      <c r="A581" s="108">
        <v>579</v>
      </c>
      <c r="S581">
        <v>579</v>
      </c>
      <c r="T581" t="s">
        <v>814</v>
      </c>
      <c r="U581" t="s">
        <v>23</v>
      </c>
      <c r="V581" t="s">
        <v>743</v>
      </c>
      <c r="W581" s="104">
        <v>0.54171296296296301</v>
      </c>
      <c r="Y581">
        <v>1</v>
      </c>
      <c r="AA581">
        <v>1</v>
      </c>
      <c r="AB581">
        <v>1</v>
      </c>
      <c r="AE581" t="s">
        <v>74</v>
      </c>
      <c r="AI581">
        <v>579</v>
      </c>
      <c r="AJ581" t="s">
        <v>546</v>
      </c>
      <c r="AK581" t="s">
        <v>23</v>
      </c>
      <c r="AL581" t="s">
        <v>446</v>
      </c>
      <c r="AM581" s="104">
        <v>0.55103009259259261</v>
      </c>
      <c r="AO581">
        <v>1</v>
      </c>
      <c r="AQ581">
        <v>1</v>
      </c>
      <c r="AU581" t="s">
        <v>74</v>
      </c>
      <c r="BZ581" s="149"/>
      <c r="CE581" s="148"/>
      <c r="DF581" s="149"/>
      <c r="DK581" s="148"/>
    </row>
    <row r="582" spans="1:115">
      <c r="A582" s="108">
        <v>580</v>
      </c>
      <c r="S582">
        <v>580</v>
      </c>
      <c r="T582" t="s">
        <v>340</v>
      </c>
      <c r="U582" t="s">
        <v>23</v>
      </c>
      <c r="V582" t="s">
        <v>86</v>
      </c>
      <c r="W582" s="104">
        <v>0.48953703703703705</v>
      </c>
      <c r="X582">
        <v>1</v>
      </c>
      <c r="AA582">
        <v>1</v>
      </c>
      <c r="AE582" t="s">
        <v>74</v>
      </c>
      <c r="AI582">
        <v>580</v>
      </c>
      <c r="AJ582" t="s">
        <v>455</v>
      </c>
      <c r="AK582" t="s">
        <v>23</v>
      </c>
      <c r="AL582" t="s">
        <v>86</v>
      </c>
      <c r="AM582" s="104">
        <v>0.51366898148148155</v>
      </c>
      <c r="AO582">
        <v>1</v>
      </c>
      <c r="AR582">
        <v>1</v>
      </c>
      <c r="AU582" t="s">
        <v>74</v>
      </c>
      <c r="BZ582" s="149"/>
      <c r="CE582" s="148"/>
      <c r="DF582" s="149"/>
      <c r="DK582" s="148"/>
    </row>
    <row r="583" spans="1:115">
      <c r="A583" s="108">
        <v>581</v>
      </c>
      <c r="S583">
        <v>581</v>
      </c>
      <c r="T583" t="s">
        <v>566</v>
      </c>
      <c r="U583" t="s">
        <v>23</v>
      </c>
      <c r="V583" t="s">
        <v>86</v>
      </c>
      <c r="W583" s="104">
        <v>0.74785879629629637</v>
      </c>
      <c r="Y583">
        <v>1</v>
      </c>
      <c r="AA583">
        <v>1</v>
      </c>
      <c r="AE583" t="s">
        <v>74</v>
      </c>
      <c r="AI583">
        <v>581</v>
      </c>
      <c r="AJ583" t="s">
        <v>240</v>
      </c>
      <c r="AK583" t="s">
        <v>23</v>
      </c>
      <c r="AL583" t="s">
        <v>86</v>
      </c>
      <c r="AM583" s="104">
        <v>0.71537037037037043</v>
      </c>
      <c r="AO583">
        <v>1</v>
      </c>
      <c r="AR583">
        <v>1</v>
      </c>
      <c r="AU583" t="s">
        <v>74</v>
      </c>
      <c r="BZ583" s="149"/>
      <c r="CE583" s="148"/>
      <c r="DF583" s="149"/>
      <c r="DK583" s="148"/>
    </row>
    <row r="584" spans="1:115">
      <c r="A584" s="108">
        <v>582</v>
      </c>
      <c r="S584">
        <v>582</v>
      </c>
      <c r="T584" t="s">
        <v>929</v>
      </c>
      <c r="W584" s="104">
        <v>0.37917824074074075</v>
      </c>
      <c r="X584">
        <v>1</v>
      </c>
      <c r="AA584">
        <v>1</v>
      </c>
      <c r="AE584" t="s">
        <v>1</v>
      </c>
      <c r="AI584">
        <v>582</v>
      </c>
      <c r="AJ584" t="s">
        <v>814</v>
      </c>
      <c r="AK584" t="s">
        <v>23</v>
      </c>
      <c r="AL584" t="s">
        <v>743</v>
      </c>
      <c r="AM584" s="104">
        <v>0.54171296296296301</v>
      </c>
      <c r="AO584">
        <v>1</v>
      </c>
      <c r="AQ584">
        <v>1</v>
      </c>
      <c r="AR584">
        <v>1</v>
      </c>
      <c r="AU584" t="s">
        <v>74</v>
      </c>
      <c r="BZ584" s="149"/>
      <c r="CE584" s="148"/>
      <c r="DF584" s="149"/>
      <c r="DK584" s="148"/>
    </row>
    <row r="585" spans="1:115">
      <c r="A585" s="108">
        <v>583</v>
      </c>
      <c r="S585">
        <v>583</v>
      </c>
      <c r="T585" t="s">
        <v>418</v>
      </c>
      <c r="U585" t="s">
        <v>82</v>
      </c>
      <c r="V585" t="s">
        <v>85</v>
      </c>
      <c r="W585" s="104">
        <v>0.80351851851851841</v>
      </c>
      <c r="Z585">
        <v>1</v>
      </c>
      <c r="AA585">
        <v>1</v>
      </c>
      <c r="AE585" t="s">
        <v>74</v>
      </c>
      <c r="AI585">
        <v>583</v>
      </c>
      <c r="AJ585" t="s">
        <v>340</v>
      </c>
      <c r="AK585" t="s">
        <v>23</v>
      </c>
      <c r="AL585" t="s">
        <v>86</v>
      </c>
      <c r="AM585" s="104">
        <v>0.48953703703703705</v>
      </c>
      <c r="AN585">
        <v>1</v>
      </c>
      <c r="AQ585">
        <v>1</v>
      </c>
      <c r="AU585" t="s">
        <v>74</v>
      </c>
      <c r="BZ585" s="149"/>
      <c r="CE585" s="148"/>
      <c r="DF585" s="149"/>
      <c r="DK585" s="148"/>
    </row>
    <row r="586" spans="1:115">
      <c r="A586" s="108">
        <v>584</v>
      </c>
      <c r="S586">
        <v>584</v>
      </c>
      <c r="T586" t="s">
        <v>365</v>
      </c>
      <c r="U586" t="s">
        <v>92</v>
      </c>
      <c r="V586" t="s">
        <v>84</v>
      </c>
      <c r="W586" s="104">
        <v>0.46990740740740744</v>
      </c>
      <c r="X586">
        <v>1</v>
      </c>
      <c r="AB586">
        <v>1</v>
      </c>
      <c r="AE586" t="s">
        <v>74</v>
      </c>
      <c r="AI586">
        <v>584</v>
      </c>
      <c r="AJ586" t="s">
        <v>566</v>
      </c>
      <c r="AK586" t="s">
        <v>23</v>
      </c>
      <c r="AL586" t="s">
        <v>86</v>
      </c>
      <c r="AM586" s="104">
        <v>0.74785879629629637</v>
      </c>
      <c r="AO586">
        <v>1</v>
      </c>
      <c r="AQ586">
        <v>1</v>
      </c>
      <c r="AU586" t="s">
        <v>74</v>
      </c>
      <c r="BZ586" s="149"/>
      <c r="CE586" s="148"/>
      <c r="DF586" s="149"/>
      <c r="DK586" s="148"/>
    </row>
    <row r="587" spans="1:115">
      <c r="A587" s="108">
        <v>585</v>
      </c>
      <c r="S587">
        <v>585</v>
      </c>
      <c r="T587" t="s">
        <v>772</v>
      </c>
      <c r="U587" t="s">
        <v>82</v>
      </c>
      <c r="V587" t="s">
        <v>85</v>
      </c>
      <c r="W587" s="104">
        <v>0.8586111111111111</v>
      </c>
      <c r="Z587">
        <v>1</v>
      </c>
      <c r="AC587">
        <v>1</v>
      </c>
      <c r="AE587" t="s">
        <v>116</v>
      </c>
      <c r="AI587">
        <v>585</v>
      </c>
      <c r="AJ587" t="s">
        <v>929</v>
      </c>
      <c r="AM587" s="104">
        <v>0.37917824074074075</v>
      </c>
      <c r="AN587">
        <v>1</v>
      </c>
      <c r="AQ587">
        <v>1</v>
      </c>
      <c r="AU587" t="s">
        <v>1</v>
      </c>
      <c r="BZ587" s="149"/>
      <c r="CE587" s="148"/>
      <c r="DF587" s="149"/>
      <c r="DK587" s="148"/>
    </row>
    <row r="588" spans="1:115">
      <c r="A588" s="108">
        <v>586</v>
      </c>
      <c r="S588">
        <v>586</v>
      </c>
      <c r="T588" t="s">
        <v>462</v>
      </c>
      <c r="U588" t="s">
        <v>21</v>
      </c>
      <c r="V588" t="s">
        <v>115</v>
      </c>
      <c r="W588" s="104">
        <v>0.50907407407407412</v>
      </c>
      <c r="Y588">
        <v>1</v>
      </c>
      <c r="AB588">
        <v>1</v>
      </c>
      <c r="AE588" t="s">
        <v>74</v>
      </c>
      <c r="AI588">
        <v>586</v>
      </c>
      <c r="AJ588" t="s">
        <v>418</v>
      </c>
      <c r="AK588" t="s">
        <v>82</v>
      </c>
      <c r="AL588" t="s">
        <v>85</v>
      </c>
      <c r="AM588" s="104">
        <v>0.80351851851851841</v>
      </c>
      <c r="AP588">
        <v>1</v>
      </c>
      <c r="AQ588">
        <v>1</v>
      </c>
      <c r="AU588" t="s">
        <v>74</v>
      </c>
      <c r="BZ588" s="149"/>
      <c r="CE588" s="148"/>
      <c r="DF588" s="149"/>
      <c r="DK588" s="148"/>
    </row>
    <row r="589" spans="1:115">
      <c r="A589" s="108">
        <v>587</v>
      </c>
      <c r="S589">
        <v>587</v>
      </c>
      <c r="T589" t="s">
        <v>219</v>
      </c>
      <c r="U589" t="s">
        <v>23</v>
      </c>
      <c r="V589" t="s">
        <v>86</v>
      </c>
      <c r="W589" s="104">
        <v>0.6766550925925926</v>
      </c>
      <c r="Y589">
        <v>1</v>
      </c>
      <c r="AA589">
        <v>1</v>
      </c>
      <c r="AE589" t="s">
        <v>74</v>
      </c>
      <c r="AI589">
        <v>587</v>
      </c>
      <c r="AJ589" t="s">
        <v>365</v>
      </c>
      <c r="AK589" t="s">
        <v>92</v>
      </c>
      <c r="AL589" t="s">
        <v>84</v>
      </c>
      <c r="AM589" s="104">
        <v>0.46990740740740744</v>
      </c>
      <c r="AN589">
        <v>1</v>
      </c>
      <c r="AR589">
        <v>1</v>
      </c>
      <c r="AU589" t="s">
        <v>74</v>
      </c>
      <c r="BZ589" s="149"/>
      <c r="CE589" s="148"/>
      <c r="DF589" s="149"/>
      <c r="DK589" s="148"/>
    </row>
    <row r="590" spans="1:115">
      <c r="A590" s="108">
        <v>588</v>
      </c>
      <c r="S590">
        <v>588</v>
      </c>
      <c r="T590" t="s">
        <v>555</v>
      </c>
      <c r="U590" t="s">
        <v>21</v>
      </c>
      <c r="V590" t="s">
        <v>115</v>
      </c>
      <c r="W590" s="104">
        <v>0.71741898148148142</v>
      </c>
      <c r="Y590">
        <v>1</v>
      </c>
      <c r="AA590">
        <v>1</v>
      </c>
      <c r="AE590" t="s">
        <v>74</v>
      </c>
      <c r="AI590">
        <v>588</v>
      </c>
      <c r="AJ590" t="s">
        <v>772</v>
      </c>
      <c r="AK590" t="s">
        <v>82</v>
      </c>
      <c r="AL590" t="s">
        <v>85</v>
      </c>
      <c r="AM590" s="104">
        <v>0.8586111111111111</v>
      </c>
      <c r="AP590">
        <v>1</v>
      </c>
      <c r="AS590">
        <v>1</v>
      </c>
      <c r="AU590" t="s">
        <v>116</v>
      </c>
      <c r="BZ590" s="149"/>
      <c r="CE590" s="148"/>
      <c r="DF590" s="149"/>
      <c r="DK590" s="148"/>
    </row>
    <row r="591" spans="1:115">
      <c r="A591" s="108">
        <v>589</v>
      </c>
      <c r="S591">
        <v>589</v>
      </c>
      <c r="T591" t="s">
        <v>595</v>
      </c>
      <c r="U591" t="s">
        <v>22</v>
      </c>
      <c r="V591" t="s">
        <v>87</v>
      </c>
      <c r="W591" s="104">
        <v>0.58299768518518513</v>
      </c>
      <c r="Y591">
        <v>1</v>
      </c>
      <c r="AB591">
        <v>1</v>
      </c>
      <c r="AE591" t="s">
        <v>74</v>
      </c>
      <c r="AI591">
        <v>589</v>
      </c>
      <c r="AJ591" t="s">
        <v>462</v>
      </c>
      <c r="AK591" t="s">
        <v>21</v>
      </c>
      <c r="AL591" t="s">
        <v>115</v>
      </c>
      <c r="AM591" s="104">
        <v>0.50907407407407412</v>
      </c>
      <c r="AO591">
        <v>1</v>
      </c>
      <c r="AR591">
        <v>1</v>
      </c>
      <c r="AU591" t="s">
        <v>74</v>
      </c>
      <c r="BZ591" s="149"/>
      <c r="CE591" s="148"/>
      <c r="DF591" s="149"/>
      <c r="DK591" s="148"/>
    </row>
    <row r="592" spans="1:115">
      <c r="A592" s="108">
        <v>590</v>
      </c>
      <c r="S592">
        <v>590</v>
      </c>
      <c r="T592" t="s">
        <v>968</v>
      </c>
      <c r="U592" t="s">
        <v>23</v>
      </c>
      <c r="V592" t="s">
        <v>743</v>
      </c>
      <c r="W592" s="104">
        <v>0.63120370370370371</v>
      </c>
      <c r="Y592">
        <v>1</v>
      </c>
      <c r="AA592">
        <v>1</v>
      </c>
      <c r="AE592" t="s">
        <v>116</v>
      </c>
      <c r="AI592">
        <v>590</v>
      </c>
      <c r="AJ592" t="s">
        <v>219</v>
      </c>
      <c r="AK592" t="s">
        <v>23</v>
      </c>
      <c r="AL592" t="s">
        <v>86</v>
      </c>
      <c r="AM592" s="104">
        <v>0.6766550925925926</v>
      </c>
      <c r="AO592">
        <v>1</v>
      </c>
      <c r="AQ592">
        <v>1</v>
      </c>
      <c r="AU592" t="s">
        <v>74</v>
      </c>
      <c r="BZ592" s="149"/>
      <c r="CE592" s="148"/>
      <c r="DF592" s="149"/>
      <c r="DK592" s="148"/>
    </row>
    <row r="593" spans="1:115">
      <c r="A593" s="108">
        <v>591</v>
      </c>
      <c r="S593">
        <v>591</v>
      </c>
      <c r="T593" t="s">
        <v>702</v>
      </c>
      <c r="U593" t="s">
        <v>22</v>
      </c>
      <c r="V593" t="s">
        <v>87</v>
      </c>
      <c r="W593" s="104">
        <v>0.34728009259259257</v>
      </c>
      <c r="X593">
        <v>1</v>
      </c>
      <c r="AA593">
        <v>1</v>
      </c>
      <c r="AE593" t="s">
        <v>74</v>
      </c>
      <c r="AI593">
        <v>591</v>
      </c>
      <c r="AJ593" t="s">
        <v>555</v>
      </c>
      <c r="AK593" t="s">
        <v>21</v>
      </c>
      <c r="AL593" t="s">
        <v>115</v>
      </c>
      <c r="AM593" s="104">
        <v>0.71741898148148142</v>
      </c>
      <c r="AO593">
        <v>1</v>
      </c>
      <c r="AQ593">
        <v>1</v>
      </c>
      <c r="AU593" t="s">
        <v>74</v>
      </c>
      <c r="BZ593" s="149"/>
      <c r="CE593" s="148"/>
      <c r="DF593" s="149"/>
      <c r="DK593" s="148"/>
    </row>
    <row r="594" spans="1:115">
      <c r="A594" s="108">
        <v>592</v>
      </c>
      <c r="S594">
        <v>592</v>
      </c>
      <c r="T594" t="s">
        <v>702</v>
      </c>
      <c r="U594" t="s">
        <v>22</v>
      </c>
      <c r="V594" t="s">
        <v>87</v>
      </c>
      <c r="W594" s="104">
        <v>0.46158564814814818</v>
      </c>
      <c r="X594">
        <v>1</v>
      </c>
      <c r="AB594">
        <v>1</v>
      </c>
      <c r="AE594" t="s">
        <v>74</v>
      </c>
      <c r="AI594">
        <v>592</v>
      </c>
      <c r="AJ594" t="s">
        <v>595</v>
      </c>
      <c r="AK594" t="s">
        <v>22</v>
      </c>
      <c r="AL594" t="s">
        <v>87</v>
      </c>
      <c r="AM594" s="104">
        <v>0.58299768518518513</v>
      </c>
      <c r="AO594">
        <v>1</v>
      </c>
      <c r="AR594">
        <v>1</v>
      </c>
      <c r="AU594" t="s">
        <v>74</v>
      </c>
      <c r="BZ594" s="149"/>
      <c r="CE594" s="148"/>
      <c r="DF594" s="149"/>
      <c r="DK594" s="148"/>
    </row>
    <row r="595" spans="1:115">
      <c r="A595" s="108">
        <v>593</v>
      </c>
      <c r="S595">
        <v>593</v>
      </c>
      <c r="T595" t="s">
        <v>759</v>
      </c>
      <c r="U595" t="s">
        <v>23</v>
      </c>
      <c r="V595" t="s">
        <v>86</v>
      </c>
      <c r="W595" s="104">
        <v>0.41365740740740736</v>
      </c>
      <c r="X595">
        <v>1</v>
      </c>
      <c r="AA595">
        <v>1</v>
      </c>
      <c r="AE595" t="s">
        <v>116</v>
      </c>
      <c r="AI595">
        <v>593</v>
      </c>
      <c r="AJ595" t="s">
        <v>968</v>
      </c>
      <c r="AK595" t="s">
        <v>23</v>
      </c>
      <c r="AL595" t="s">
        <v>743</v>
      </c>
      <c r="AM595" s="104">
        <v>0.63120370370370371</v>
      </c>
      <c r="AO595">
        <v>1</v>
      </c>
      <c r="AQ595">
        <v>1</v>
      </c>
      <c r="AU595" t="s">
        <v>116</v>
      </c>
      <c r="BZ595" s="149"/>
      <c r="CE595" s="148"/>
      <c r="DF595" s="149"/>
      <c r="DK595" s="148"/>
    </row>
    <row r="596" spans="1:115">
      <c r="A596" s="108">
        <v>594</v>
      </c>
      <c r="S596">
        <v>594</v>
      </c>
      <c r="T596" t="s">
        <v>631</v>
      </c>
      <c r="W596" s="104">
        <v>0.74013888888888879</v>
      </c>
      <c r="Y596">
        <v>1</v>
      </c>
      <c r="AA596">
        <v>1</v>
      </c>
      <c r="AE596" t="s">
        <v>1</v>
      </c>
      <c r="AI596">
        <v>594</v>
      </c>
      <c r="AJ596" t="s">
        <v>702</v>
      </c>
      <c r="AK596" t="s">
        <v>22</v>
      </c>
      <c r="AL596" t="s">
        <v>87</v>
      </c>
      <c r="AM596" s="104">
        <v>0.34728009259259257</v>
      </c>
      <c r="AN596">
        <v>1</v>
      </c>
      <c r="AQ596">
        <v>1</v>
      </c>
      <c r="AU596" t="s">
        <v>74</v>
      </c>
      <c r="BZ596" s="149"/>
      <c r="CE596" s="148"/>
      <c r="DF596" s="149"/>
      <c r="DK596" s="148"/>
    </row>
    <row r="597" spans="1:115">
      <c r="A597" s="108">
        <v>595</v>
      </c>
      <c r="S597">
        <v>595</v>
      </c>
      <c r="T597" t="s">
        <v>148</v>
      </c>
      <c r="U597" t="s">
        <v>23</v>
      </c>
      <c r="V597" t="s">
        <v>86</v>
      </c>
      <c r="W597" s="104">
        <v>0.91631944444444446</v>
      </c>
      <c r="Z597">
        <v>1</v>
      </c>
      <c r="AA597">
        <v>1</v>
      </c>
      <c r="AE597" t="s">
        <v>74</v>
      </c>
      <c r="AI597">
        <v>595</v>
      </c>
      <c r="AJ597" t="s">
        <v>702</v>
      </c>
      <c r="AK597" t="s">
        <v>22</v>
      </c>
      <c r="AL597" t="s">
        <v>87</v>
      </c>
      <c r="AM597" s="104">
        <v>0.46158564814814818</v>
      </c>
      <c r="AN597">
        <v>1</v>
      </c>
      <c r="AR597">
        <v>1</v>
      </c>
      <c r="AU597" t="s">
        <v>74</v>
      </c>
      <c r="BZ597" s="149"/>
      <c r="CE597" s="148"/>
      <c r="DF597" s="149"/>
      <c r="DK597" s="148"/>
    </row>
    <row r="598" spans="1:115">
      <c r="A598" s="108">
        <v>596</v>
      </c>
      <c r="S598">
        <v>596</v>
      </c>
      <c r="T598" t="s">
        <v>469</v>
      </c>
      <c r="U598" t="s">
        <v>23</v>
      </c>
      <c r="V598" t="s">
        <v>446</v>
      </c>
      <c r="W598" s="104">
        <v>0.65863425925925922</v>
      </c>
      <c r="Y598">
        <v>1</v>
      </c>
      <c r="AB598">
        <v>1</v>
      </c>
      <c r="AE598" t="s">
        <v>74</v>
      </c>
      <c r="AI598">
        <v>596</v>
      </c>
      <c r="AJ598" t="s">
        <v>759</v>
      </c>
      <c r="AK598" t="s">
        <v>23</v>
      </c>
      <c r="AL598" t="s">
        <v>86</v>
      </c>
      <c r="AM598" s="104">
        <v>0.41365740740740736</v>
      </c>
      <c r="AN598">
        <v>1</v>
      </c>
      <c r="AQ598">
        <v>1</v>
      </c>
      <c r="AU598" t="s">
        <v>116</v>
      </c>
      <c r="BZ598" s="149"/>
      <c r="CE598" s="148"/>
      <c r="DF598" s="149"/>
      <c r="DK598" s="148"/>
    </row>
    <row r="599" spans="1:115">
      <c r="A599" s="108">
        <v>597</v>
      </c>
      <c r="S599">
        <v>597</v>
      </c>
      <c r="T599" t="s">
        <v>590</v>
      </c>
      <c r="U599" t="s">
        <v>22</v>
      </c>
      <c r="V599" t="s">
        <v>87</v>
      </c>
      <c r="W599" s="104">
        <v>0.35509259259259257</v>
      </c>
      <c r="X599">
        <v>1</v>
      </c>
      <c r="AB599">
        <v>1</v>
      </c>
      <c r="AE599" t="s">
        <v>74</v>
      </c>
      <c r="AI599">
        <v>597</v>
      </c>
      <c r="AJ599" t="s">
        <v>631</v>
      </c>
      <c r="AM599" s="104">
        <v>0.74013888888888879</v>
      </c>
      <c r="AO599">
        <v>1</v>
      </c>
      <c r="AQ599">
        <v>1</v>
      </c>
      <c r="AU599" t="s">
        <v>1</v>
      </c>
      <c r="BZ599" s="149"/>
      <c r="CE599" s="148"/>
      <c r="DF599" s="149"/>
      <c r="DK599" s="148"/>
    </row>
    <row r="600" spans="1:115">
      <c r="A600" s="108">
        <v>598</v>
      </c>
      <c r="S600">
        <v>598</v>
      </c>
      <c r="T600" t="s">
        <v>525</v>
      </c>
      <c r="U600" t="s">
        <v>21</v>
      </c>
      <c r="V600" t="s">
        <v>115</v>
      </c>
      <c r="W600" s="104">
        <v>0.83857638888888886</v>
      </c>
      <c r="Z600">
        <v>1</v>
      </c>
      <c r="AB600">
        <v>1</v>
      </c>
      <c r="AE600" t="s">
        <v>74</v>
      </c>
      <c r="AI600">
        <v>598</v>
      </c>
      <c r="AJ600" t="s">
        <v>148</v>
      </c>
      <c r="AK600" t="s">
        <v>23</v>
      </c>
      <c r="AL600" t="s">
        <v>86</v>
      </c>
      <c r="AM600" s="104">
        <v>0.91631944444444446</v>
      </c>
      <c r="AP600">
        <v>1</v>
      </c>
      <c r="AQ600">
        <v>1</v>
      </c>
      <c r="AU600" t="s">
        <v>74</v>
      </c>
      <c r="BZ600" s="149"/>
      <c r="CE600" s="148"/>
      <c r="DF600" s="149"/>
      <c r="DK600" s="148"/>
    </row>
    <row r="601" spans="1:115">
      <c r="A601" s="108">
        <v>599</v>
      </c>
      <c r="S601">
        <v>599</v>
      </c>
      <c r="T601" t="s">
        <v>550</v>
      </c>
      <c r="U601" t="s">
        <v>21</v>
      </c>
      <c r="V601" t="s">
        <v>115</v>
      </c>
      <c r="W601" s="104">
        <v>0.71791666666666665</v>
      </c>
      <c r="Y601">
        <v>1</v>
      </c>
      <c r="AB601">
        <v>1</v>
      </c>
      <c r="AE601" t="s">
        <v>74</v>
      </c>
      <c r="AI601">
        <v>599</v>
      </c>
      <c r="AJ601" t="s">
        <v>469</v>
      </c>
      <c r="AK601" t="s">
        <v>23</v>
      </c>
      <c r="AL601" t="s">
        <v>446</v>
      </c>
      <c r="AM601" s="104">
        <v>0.65863425925925922</v>
      </c>
      <c r="AO601">
        <v>1</v>
      </c>
      <c r="AR601">
        <v>1</v>
      </c>
      <c r="AU601" t="s">
        <v>74</v>
      </c>
      <c r="BZ601" s="149"/>
      <c r="CE601" s="148"/>
      <c r="DF601" s="149"/>
      <c r="DK601" s="148"/>
    </row>
    <row r="602" spans="1:115">
      <c r="A602" s="108">
        <v>600</v>
      </c>
      <c r="S602">
        <v>600</v>
      </c>
      <c r="T602" t="s">
        <v>838</v>
      </c>
      <c r="U602" t="s">
        <v>23</v>
      </c>
      <c r="V602" t="s">
        <v>86</v>
      </c>
      <c r="W602" s="104">
        <v>0.76023148148148145</v>
      </c>
      <c r="Z602">
        <v>1</v>
      </c>
      <c r="AA602">
        <v>1</v>
      </c>
      <c r="AE602" t="s">
        <v>74</v>
      </c>
      <c r="AI602">
        <v>600</v>
      </c>
      <c r="AJ602" t="s">
        <v>590</v>
      </c>
      <c r="AK602" t="s">
        <v>22</v>
      </c>
      <c r="AL602" t="s">
        <v>87</v>
      </c>
      <c r="AM602" s="104">
        <v>0.35509259259259257</v>
      </c>
      <c r="AN602">
        <v>1</v>
      </c>
      <c r="AR602">
        <v>1</v>
      </c>
      <c r="AU602" t="s">
        <v>74</v>
      </c>
      <c r="BZ602" s="149"/>
      <c r="CE602" s="148"/>
      <c r="DF602" s="149"/>
      <c r="DK602" s="148"/>
    </row>
    <row r="603" spans="1:115">
      <c r="A603" s="108">
        <v>601</v>
      </c>
      <c r="S603">
        <v>601</v>
      </c>
      <c r="T603" t="s">
        <v>558</v>
      </c>
      <c r="U603" t="s">
        <v>23</v>
      </c>
      <c r="V603" t="s">
        <v>86</v>
      </c>
      <c r="W603" s="104">
        <v>0.86942129629629628</v>
      </c>
      <c r="Z603">
        <v>1</v>
      </c>
      <c r="AB603">
        <v>1</v>
      </c>
      <c r="AE603" t="s">
        <v>74</v>
      </c>
      <c r="AI603">
        <v>601</v>
      </c>
      <c r="AJ603" t="s">
        <v>525</v>
      </c>
      <c r="AK603" t="s">
        <v>21</v>
      </c>
      <c r="AL603" t="s">
        <v>115</v>
      </c>
      <c r="AM603" s="104">
        <v>0.83857638888888886</v>
      </c>
      <c r="AP603">
        <v>1</v>
      </c>
      <c r="AR603">
        <v>1</v>
      </c>
      <c r="AU603" t="s">
        <v>74</v>
      </c>
      <c r="BZ603" s="149"/>
      <c r="CE603" s="148"/>
      <c r="DF603" s="149"/>
      <c r="DK603" s="148"/>
    </row>
    <row r="604" spans="1:115">
      <c r="A604" s="108">
        <v>602</v>
      </c>
      <c r="S604">
        <v>602</v>
      </c>
      <c r="T604" t="s">
        <v>775</v>
      </c>
      <c r="U604" t="s">
        <v>82</v>
      </c>
      <c r="V604" t="s">
        <v>85</v>
      </c>
      <c r="W604" s="104">
        <v>0.77120370370370372</v>
      </c>
      <c r="Z604">
        <v>1</v>
      </c>
      <c r="AB604">
        <v>1</v>
      </c>
      <c r="AE604" t="s">
        <v>116</v>
      </c>
      <c r="AI604">
        <v>602</v>
      </c>
      <c r="AJ604" t="s">
        <v>550</v>
      </c>
      <c r="AK604" t="s">
        <v>21</v>
      </c>
      <c r="AL604" t="s">
        <v>115</v>
      </c>
      <c r="AM604" s="104">
        <v>0.71791666666666665</v>
      </c>
      <c r="AO604">
        <v>1</v>
      </c>
      <c r="AR604">
        <v>1</v>
      </c>
      <c r="AU604" t="s">
        <v>74</v>
      </c>
      <c r="BZ604" s="149"/>
      <c r="CE604" s="148"/>
      <c r="DF604" s="149"/>
      <c r="DK604" s="148"/>
    </row>
    <row r="605" spans="1:115">
      <c r="A605" s="108">
        <v>603</v>
      </c>
      <c r="S605">
        <v>603</v>
      </c>
      <c r="T605" t="s">
        <v>756</v>
      </c>
      <c r="U605" t="s">
        <v>23</v>
      </c>
      <c r="V605" t="s">
        <v>745</v>
      </c>
      <c r="W605" s="104">
        <v>0.86596064814814822</v>
      </c>
      <c r="Z605">
        <v>1</v>
      </c>
      <c r="AB605">
        <v>1</v>
      </c>
      <c r="AE605" t="s">
        <v>74</v>
      </c>
      <c r="AI605">
        <v>603</v>
      </c>
      <c r="AJ605" t="s">
        <v>838</v>
      </c>
      <c r="AK605" t="s">
        <v>23</v>
      </c>
      <c r="AL605" t="s">
        <v>86</v>
      </c>
      <c r="AM605" s="104">
        <v>0.76023148148148145</v>
      </c>
      <c r="AP605">
        <v>1</v>
      </c>
      <c r="AQ605">
        <v>1</v>
      </c>
      <c r="AU605" t="s">
        <v>74</v>
      </c>
      <c r="BZ605" s="149"/>
      <c r="CE605" s="148"/>
      <c r="DF605" s="149"/>
      <c r="DK605" s="148"/>
    </row>
    <row r="606" spans="1:115">
      <c r="A606" s="108">
        <v>604</v>
      </c>
      <c r="S606">
        <v>604</v>
      </c>
      <c r="T606" t="s">
        <v>770</v>
      </c>
      <c r="U606" t="s">
        <v>23</v>
      </c>
      <c r="V606" t="s">
        <v>86</v>
      </c>
      <c r="W606" s="104">
        <v>0.42989583333333337</v>
      </c>
      <c r="X606">
        <v>1</v>
      </c>
      <c r="AA606">
        <v>1</v>
      </c>
      <c r="AE606" t="s">
        <v>116</v>
      </c>
      <c r="AI606">
        <v>604</v>
      </c>
      <c r="AJ606" t="s">
        <v>558</v>
      </c>
      <c r="AK606" t="s">
        <v>23</v>
      </c>
      <c r="AL606" t="s">
        <v>86</v>
      </c>
      <c r="AM606" s="104">
        <v>0.86942129629629628</v>
      </c>
      <c r="AP606">
        <v>1</v>
      </c>
      <c r="AR606">
        <v>1</v>
      </c>
      <c r="AU606" t="s">
        <v>74</v>
      </c>
      <c r="BZ606" s="149"/>
      <c r="CE606" s="148"/>
      <c r="DF606" s="149"/>
      <c r="DK606" s="148"/>
    </row>
    <row r="607" spans="1:115">
      <c r="A607" s="108">
        <v>605</v>
      </c>
      <c r="S607">
        <v>605</v>
      </c>
      <c r="T607" t="s">
        <v>539</v>
      </c>
      <c r="U607" t="s">
        <v>21</v>
      </c>
      <c r="V607" t="s">
        <v>115</v>
      </c>
      <c r="W607" s="104">
        <v>0.73084490740740737</v>
      </c>
      <c r="Y607">
        <v>1</v>
      </c>
      <c r="AA607">
        <v>1</v>
      </c>
      <c r="AE607" t="s">
        <v>74</v>
      </c>
      <c r="AI607">
        <v>605</v>
      </c>
      <c r="AJ607" t="s">
        <v>775</v>
      </c>
      <c r="AK607" t="s">
        <v>82</v>
      </c>
      <c r="AL607" t="s">
        <v>85</v>
      </c>
      <c r="AM607" s="104">
        <v>0.77120370370370372</v>
      </c>
      <c r="AP607">
        <v>1</v>
      </c>
      <c r="AR607">
        <v>1</v>
      </c>
      <c r="AU607" t="s">
        <v>116</v>
      </c>
      <c r="BZ607" s="149"/>
      <c r="CE607" s="148"/>
      <c r="DF607" s="149"/>
      <c r="DK607" s="148"/>
    </row>
    <row r="608" spans="1:115">
      <c r="A608" s="108">
        <v>606</v>
      </c>
      <c r="S608">
        <v>606</v>
      </c>
      <c r="T608" t="s">
        <v>757</v>
      </c>
      <c r="U608" t="s">
        <v>23</v>
      </c>
      <c r="V608" t="s">
        <v>745</v>
      </c>
      <c r="W608" s="104">
        <v>0.86662037037037043</v>
      </c>
      <c r="Z608">
        <v>1</v>
      </c>
      <c r="AB608">
        <v>1</v>
      </c>
      <c r="AE608" t="s">
        <v>74</v>
      </c>
      <c r="AI608">
        <v>606</v>
      </c>
      <c r="AJ608" t="s">
        <v>756</v>
      </c>
      <c r="AK608" t="s">
        <v>23</v>
      </c>
      <c r="AL608" t="s">
        <v>745</v>
      </c>
      <c r="AM608" s="104">
        <v>0.86596064814814822</v>
      </c>
      <c r="AP608">
        <v>1</v>
      </c>
      <c r="AR608">
        <v>1</v>
      </c>
      <c r="AU608" t="s">
        <v>74</v>
      </c>
      <c r="BZ608" s="149"/>
      <c r="CE608" s="148"/>
      <c r="DF608" s="149"/>
      <c r="DK608" s="148"/>
    </row>
    <row r="609" spans="1:115">
      <c r="A609" s="108">
        <v>607</v>
      </c>
      <c r="S609">
        <v>607</v>
      </c>
      <c r="T609" t="s">
        <v>907</v>
      </c>
      <c r="W609" s="104">
        <v>0.54075231481481478</v>
      </c>
      <c r="Y609">
        <v>1</v>
      </c>
      <c r="AA609">
        <v>1</v>
      </c>
      <c r="AE609" t="s">
        <v>1</v>
      </c>
      <c r="AI609">
        <v>607</v>
      </c>
      <c r="AJ609" t="s">
        <v>770</v>
      </c>
      <c r="AK609" t="s">
        <v>23</v>
      </c>
      <c r="AL609" t="s">
        <v>86</v>
      </c>
      <c r="AM609" s="104">
        <v>0.42989583333333337</v>
      </c>
      <c r="AN609">
        <v>1</v>
      </c>
      <c r="AQ609">
        <v>1</v>
      </c>
      <c r="AU609" t="s">
        <v>116</v>
      </c>
      <c r="BZ609" s="149"/>
      <c r="CE609" s="148"/>
      <c r="DF609" s="149"/>
      <c r="DK609" s="148"/>
    </row>
    <row r="610" spans="1:115">
      <c r="A610" s="108">
        <v>608</v>
      </c>
      <c r="S610">
        <v>608</v>
      </c>
      <c r="T610" t="s">
        <v>277</v>
      </c>
      <c r="U610" t="s">
        <v>23</v>
      </c>
      <c r="V610" t="s">
        <v>86</v>
      </c>
      <c r="W610" s="104">
        <v>0.50439814814814821</v>
      </c>
      <c r="Y610">
        <v>1</v>
      </c>
      <c r="AA610">
        <v>1</v>
      </c>
      <c r="AB610">
        <v>1</v>
      </c>
      <c r="AE610" t="s">
        <v>74</v>
      </c>
      <c r="AI610">
        <v>608</v>
      </c>
      <c r="AJ610" t="s">
        <v>539</v>
      </c>
      <c r="AK610" t="s">
        <v>21</v>
      </c>
      <c r="AL610" t="s">
        <v>115</v>
      </c>
      <c r="AM610" s="104">
        <v>0.73084490740740737</v>
      </c>
      <c r="AO610">
        <v>1</v>
      </c>
      <c r="AQ610">
        <v>1</v>
      </c>
      <c r="AU610" t="s">
        <v>74</v>
      </c>
      <c r="BZ610" s="149"/>
      <c r="CE610" s="148"/>
      <c r="DF610" s="149"/>
      <c r="DK610" s="148"/>
    </row>
    <row r="611" spans="1:115">
      <c r="A611" s="108">
        <v>609</v>
      </c>
      <c r="S611">
        <v>609</v>
      </c>
      <c r="T611" t="s">
        <v>678</v>
      </c>
      <c r="U611" t="s">
        <v>21</v>
      </c>
      <c r="V611" t="s">
        <v>115</v>
      </c>
      <c r="W611" s="104">
        <v>0.75038194444444439</v>
      </c>
      <c r="Z611">
        <v>1</v>
      </c>
      <c r="AA611">
        <v>1</v>
      </c>
      <c r="AE611" t="s">
        <v>74</v>
      </c>
      <c r="AI611">
        <v>609</v>
      </c>
      <c r="AJ611" t="s">
        <v>757</v>
      </c>
      <c r="AK611" t="s">
        <v>23</v>
      </c>
      <c r="AL611" t="s">
        <v>745</v>
      </c>
      <c r="AM611" s="104">
        <v>0.86662037037037043</v>
      </c>
      <c r="AP611">
        <v>1</v>
      </c>
      <c r="AR611">
        <v>1</v>
      </c>
      <c r="AU611" t="s">
        <v>74</v>
      </c>
      <c r="BZ611" s="149"/>
      <c r="CE611" s="148"/>
      <c r="DF611" s="149"/>
      <c r="DK611" s="148"/>
    </row>
    <row r="612" spans="1:115">
      <c r="A612" s="108">
        <v>610</v>
      </c>
      <c r="S612">
        <v>610</v>
      </c>
      <c r="T612" t="s">
        <v>361</v>
      </c>
      <c r="U612" t="s">
        <v>92</v>
      </c>
      <c r="V612" t="s">
        <v>84</v>
      </c>
      <c r="W612" s="104">
        <v>0.46765046296296298</v>
      </c>
      <c r="X612">
        <v>1</v>
      </c>
      <c r="AB612">
        <v>1</v>
      </c>
      <c r="AE612" t="s">
        <v>74</v>
      </c>
      <c r="AI612">
        <v>610</v>
      </c>
      <c r="AJ612" t="s">
        <v>907</v>
      </c>
      <c r="AM612" s="104">
        <v>0.54075231481481478</v>
      </c>
      <c r="AO612">
        <v>1</v>
      </c>
      <c r="AQ612">
        <v>1</v>
      </c>
      <c r="AU612" t="s">
        <v>1</v>
      </c>
      <c r="BZ612" s="149"/>
      <c r="CE612" s="148"/>
      <c r="DF612" s="149"/>
      <c r="DK612" s="148"/>
    </row>
    <row r="613" spans="1:115">
      <c r="A613" s="108">
        <v>611</v>
      </c>
      <c r="S613">
        <v>611</v>
      </c>
      <c r="T613" t="s">
        <v>553</v>
      </c>
      <c r="U613" t="s">
        <v>23</v>
      </c>
      <c r="V613" t="s">
        <v>446</v>
      </c>
      <c r="W613" s="104">
        <v>0.55619212962962961</v>
      </c>
      <c r="Y613">
        <v>1</v>
      </c>
      <c r="AA613">
        <v>1</v>
      </c>
      <c r="AE613" t="s">
        <v>74</v>
      </c>
      <c r="AI613">
        <v>611</v>
      </c>
      <c r="AJ613" t="s">
        <v>277</v>
      </c>
      <c r="AK613" t="s">
        <v>23</v>
      </c>
      <c r="AL613" t="s">
        <v>86</v>
      </c>
      <c r="AM613" s="104">
        <v>0.50439814814814821</v>
      </c>
      <c r="AO613">
        <v>1</v>
      </c>
      <c r="AQ613">
        <v>1</v>
      </c>
      <c r="AR613">
        <v>1</v>
      </c>
      <c r="AU613" t="s">
        <v>74</v>
      </c>
      <c r="BZ613" s="149"/>
      <c r="CE613" s="148"/>
      <c r="DF613" s="149"/>
      <c r="DK613" s="148"/>
    </row>
    <row r="614" spans="1:115">
      <c r="A614" s="108">
        <v>612</v>
      </c>
      <c r="S614">
        <v>612</v>
      </c>
      <c r="T614" t="s">
        <v>794</v>
      </c>
      <c r="U614" t="s">
        <v>23</v>
      </c>
      <c r="V614" t="s">
        <v>743</v>
      </c>
      <c r="W614" s="104">
        <v>0.55601851851851858</v>
      </c>
      <c r="Y614">
        <v>1</v>
      </c>
      <c r="AC614">
        <v>1</v>
      </c>
      <c r="AE614" t="s">
        <v>116</v>
      </c>
      <c r="AI614">
        <v>612</v>
      </c>
      <c r="AJ614" t="s">
        <v>678</v>
      </c>
      <c r="AK614" t="s">
        <v>21</v>
      </c>
      <c r="AL614" t="s">
        <v>115</v>
      </c>
      <c r="AM614" s="104">
        <v>0.75038194444444439</v>
      </c>
      <c r="AP614">
        <v>1</v>
      </c>
      <c r="AQ614">
        <v>1</v>
      </c>
      <c r="AU614" t="s">
        <v>74</v>
      </c>
      <c r="BZ614" s="149"/>
      <c r="CE614" s="148"/>
      <c r="DF614" s="149"/>
      <c r="DK614" s="148"/>
    </row>
    <row r="615" spans="1:115">
      <c r="A615" s="108">
        <v>613</v>
      </c>
      <c r="S615">
        <v>613</v>
      </c>
      <c r="T615" t="s">
        <v>501</v>
      </c>
      <c r="U615" t="s">
        <v>21</v>
      </c>
      <c r="V615" t="s">
        <v>115</v>
      </c>
      <c r="W615" s="104">
        <v>0.71146990740740745</v>
      </c>
      <c r="Y615">
        <v>1</v>
      </c>
      <c r="AA615">
        <v>1</v>
      </c>
      <c r="AE615" t="s">
        <v>74</v>
      </c>
      <c r="AI615">
        <v>613</v>
      </c>
      <c r="AJ615" t="s">
        <v>361</v>
      </c>
      <c r="AK615" t="s">
        <v>92</v>
      </c>
      <c r="AL615" t="s">
        <v>84</v>
      </c>
      <c r="AM615" s="104">
        <v>0.46765046296296298</v>
      </c>
      <c r="AN615">
        <v>1</v>
      </c>
      <c r="AR615">
        <v>1</v>
      </c>
      <c r="AU615" t="s">
        <v>74</v>
      </c>
      <c r="BZ615" s="149"/>
      <c r="CE615" s="148"/>
      <c r="DF615" s="149"/>
      <c r="DK615" s="148"/>
    </row>
    <row r="616" spans="1:115">
      <c r="A616" s="108">
        <v>614</v>
      </c>
      <c r="S616">
        <v>614</v>
      </c>
      <c r="T616" t="s">
        <v>786</v>
      </c>
      <c r="U616" t="s">
        <v>23</v>
      </c>
      <c r="V616" t="s">
        <v>743</v>
      </c>
      <c r="W616" s="104">
        <v>0.54116898148148151</v>
      </c>
      <c r="Y616">
        <v>1</v>
      </c>
      <c r="AB616">
        <v>1</v>
      </c>
      <c r="AE616" t="s">
        <v>116</v>
      </c>
      <c r="AI616">
        <v>614</v>
      </c>
      <c r="AJ616" t="s">
        <v>553</v>
      </c>
      <c r="AK616" t="s">
        <v>23</v>
      </c>
      <c r="AL616" t="s">
        <v>446</v>
      </c>
      <c r="AM616" s="104">
        <v>0.55619212962962961</v>
      </c>
      <c r="AO616">
        <v>1</v>
      </c>
      <c r="AQ616">
        <v>1</v>
      </c>
      <c r="AU616" t="s">
        <v>74</v>
      </c>
      <c r="BZ616" s="149"/>
      <c r="CE616" s="148"/>
      <c r="DF616" s="149"/>
      <c r="DK616" s="148"/>
    </row>
    <row r="617" spans="1:115">
      <c r="A617" s="108">
        <v>615</v>
      </c>
      <c r="S617">
        <v>615</v>
      </c>
      <c r="T617" t="s">
        <v>797</v>
      </c>
      <c r="U617" t="s">
        <v>23</v>
      </c>
      <c r="V617" t="s">
        <v>745</v>
      </c>
      <c r="W617" s="104">
        <v>0.85872685185185194</v>
      </c>
      <c r="Z617">
        <v>1</v>
      </c>
      <c r="AB617">
        <v>1</v>
      </c>
      <c r="AE617" t="s">
        <v>116</v>
      </c>
      <c r="AI617">
        <v>615</v>
      </c>
      <c r="AJ617" t="s">
        <v>794</v>
      </c>
      <c r="AK617" t="s">
        <v>23</v>
      </c>
      <c r="AL617" t="s">
        <v>743</v>
      </c>
      <c r="AM617" s="104">
        <v>0.55601851851851858</v>
      </c>
      <c r="AO617">
        <v>1</v>
      </c>
      <c r="AS617">
        <v>1</v>
      </c>
      <c r="AU617" t="s">
        <v>116</v>
      </c>
      <c r="BZ617" s="149"/>
      <c r="CE617" s="148"/>
      <c r="DF617" s="149"/>
      <c r="DK617" s="148"/>
    </row>
    <row r="618" spans="1:115">
      <c r="A618" s="108">
        <v>616</v>
      </c>
      <c r="S618">
        <v>616</v>
      </c>
      <c r="T618" t="s">
        <v>390</v>
      </c>
      <c r="U618" t="s">
        <v>23</v>
      </c>
      <c r="V618" t="s">
        <v>86</v>
      </c>
      <c r="W618" s="104">
        <v>0.5349652777777778</v>
      </c>
      <c r="Y618">
        <v>1</v>
      </c>
      <c r="AA618">
        <v>1</v>
      </c>
      <c r="AE618" t="s">
        <v>74</v>
      </c>
      <c r="AI618">
        <v>616</v>
      </c>
      <c r="AJ618" t="s">
        <v>501</v>
      </c>
      <c r="AK618" t="s">
        <v>21</v>
      </c>
      <c r="AL618" t="s">
        <v>115</v>
      </c>
      <c r="AM618" s="104">
        <v>0.71146990740740745</v>
      </c>
      <c r="AO618">
        <v>1</v>
      </c>
      <c r="AQ618">
        <v>1</v>
      </c>
      <c r="AU618" t="s">
        <v>74</v>
      </c>
      <c r="BZ618" s="149"/>
      <c r="CE618" s="148"/>
      <c r="DF618" s="149"/>
      <c r="DK618" s="148"/>
    </row>
    <row r="619" spans="1:115">
      <c r="A619" s="108">
        <v>617</v>
      </c>
      <c r="S619">
        <v>617</v>
      </c>
      <c r="T619" t="s">
        <v>319</v>
      </c>
      <c r="U619" t="s">
        <v>23</v>
      </c>
      <c r="V619" t="s">
        <v>86</v>
      </c>
      <c r="W619" s="104">
        <v>0.50693287037037038</v>
      </c>
      <c r="Y619">
        <v>1</v>
      </c>
      <c r="AA619">
        <v>1</v>
      </c>
      <c r="AB619">
        <v>1</v>
      </c>
      <c r="AC619">
        <v>1</v>
      </c>
      <c r="AE619" t="s">
        <v>74</v>
      </c>
      <c r="AI619">
        <v>617</v>
      </c>
      <c r="AJ619" t="s">
        <v>786</v>
      </c>
      <c r="AK619" t="s">
        <v>23</v>
      </c>
      <c r="AL619" t="s">
        <v>743</v>
      </c>
      <c r="AM619" s="104">
        <v>0.54116898148148151</v>
      </c>
      <c r="AO619">
        <v>1</v>
      </c>
      <c r="AR619">
        <v>1</v>
      </c>
      <c r="AU619" t="s">
        <v>116</v>
      </c>
      <c r="BZ619" s="149"/>
      <c r="CE619" s="148"/>
      <c r="DF619" s="149"/>
      <c r="DK619" s="148"/>
    </row>
    <row r="620" spans="1:115">
      <c r="A620" s="108">
        <v>618</v>
      </c>
      <c r="S620">
        <v>618</v>
      </c>
      <c r="T620" t="s">
        <v>506</v>
      </c>
      <c r="U620" t="s">
        <v>23</v>
      </c>
      <c r="V620" t="s">
        <v>86</v>
      </c>
      <c r="W620" s="104">
        <v>0.39695601851851853</v>
      </c>
      <c r="X620">
        <v>1</v>
      </c>
      <c r="AA620">
        <v>1</v>
      </c>
      <c r="AE620" t="s">
        <v>74</v>
      </c>
      <c r="AI620">
        <v>618</v>
      </c>
      <c r="AJ620" t="s">
        <v>797</v>
      </c>
      <c r="AK620" t="s">
        <v>23</v>
      </c>
      <c r="AL620" t="s">
        <v>745</v>
      </c>
      <c r="AM620" s="104">
        <v>0.85872685185185194</v>
      </c>
      <c r="AP620">
        <v>1</v>
      </c>
      <c r="AR620">
        <v>1</v>
      </c>
      <c r="AU620" t="s">
        <v>116</v>
      </c>
      <c r="BZ620" s="149"/>
      <c r="CE620" s="148"/>
      <c r="DF620" s="149"/>
      <c r="DK620" s="148"/>
    </row>
    <row r="621" spans="1:115">
      <c r="A621" s="108">
        <v>619</v>
      </c>
      <c r="S621">
        <v>619</v>
      </c>
      <c r="T621" t="s">
        <v>869</v>
      </c>
      <c r="U621" t="s">
        <v>23</v>
      </c>
      <c r="V621" t="s">
        <v>86</v>
      </c>
      <c r="W621" s="104">
        <v>0.47692129629629632</v>
      </c>
      <c r="X621">
        <v>1</v>
      </c>
      <c r="AA621">
        <v>1</v>
      </c>
      <c r="AE621" t="s">
        <v>74</v>
      </c>
      <c r="AI621">
        <v>619</v>
      </c>
      <c r="AJ621" t="s">
        <v>390</v>
      </c>
      <c r="AK621" t="s">
        <v>23</v>
      </c>
      <c r="AL621" t="s">
        <v>86</v>
      </c>
      <c r="AM621" s="104">
        <v>0.5349652777777778</v>
      </c>
      <c r="AO621">
        <v>1</v>
      </c>
      <c r="AQ621">
        <v>1</v>
      </c>
      <c r="AU621" t="s">
        <v>74</v>
      </c>
      <c r="BZ621" s="149"/>
      <c r="CE621" s="148"/>
      <c r="DF621" s="149"/>
      <c r="DK621" s="148"/>
    </row>
    <row r="622" spans="1:115">
      <c r="A622" s="108">
        <v>620</v>
      </c>
      <c r="S622">
        <v>620</v>
      </c>
      <c r="T622" t="s">
        <v>255</v>
      </c>
      <c r="U622" t="s">
        <v>23</v>
      </c>
      <c r="V622" t="s">
        <v>86</v>
      </c>
      <c r="W622" s="104">
        <v>0.65636574074074072</v>
      </c>
      <c r="Y622">
        <v>1</v>
      </c>
      <c r="AA622">
        <v>1</v>
      </c>
      <c r="AB622">
        <v>1</v>
      </c>
      <c r="AC622">
        <v>1</v>
      </c>
      <c r="AE622" t="s">
        <v>74</v>
      </c>
      <c r="AI622">
        <v>620</v>
      </c>
      <c r="AJ622" t="s">
        <v>319</v>
      </c>
      <c r="AK622" t="s">
        <v>23</v>
      </c>
      <c r="AL622" t="s">
        <v>86</v>
      </c>
      <c r="AM622" s="104">
        <v>0.50693287037037038</v>
      </c>
      <c r="AO622">
        <v>1</v>
      </c>
      <c r="AQ622">
        <v>1</v>
      </c>
      <c r="AR622">
        <v>1</v>
      </c>
      <c r="AS622">
        <v>1</v>
      </c>
      <c r="AU622" t="s">
        <v>74</v>
      </c>
      <c r="BZ622" s="149"/>
      <c r="CE622" s="148"/>
      <c r="DF622" s="149"/>
      <c r="DK622" s="148"/>
    </row>
    <row r="623" spans="1:115">
      <c r="A623" s="108">
        <v>621</v>
      </c>
      <c r="S623">
        <v>621</v>
      </c>
      <c r="T623" t="s">
        <v>382</v>
      </c>
      <c r="U623" t="s">
        <v>82</v>
      </c>
      <c r="V623" t="s">
        <v>85</v>
      </c>
      <c r="W623" s="104">
        <v>0.75097222222222226</v>
      </c>
      <c r="Z623">
        <v>1</v>
      </c>
      <c r="AA623">
        <v>1</v>
      </c>
      <c r="AE623" t="s">
        <v>74</v>
      </c>
      <c r="AI623">
        <v>621</v>
      </c>
      <c r="AJ623" t="s">
        <v>506</v>
      </c>
      <c r="AK623" t="s">
        <v>23</v>
      </c>
      <c r="AL623" t="s">
        <v>86</v>
      </c>
      <c r="AM623" s="104">
        <v>0.39695601851851853</v>
      </c>
      <c r="AN623">
        <v>1</v>
      </c>
      <c r="AQ623">
        <v>1</v>
      </c>
      <c r="AU623" t="s">
        <v>74</v>
      </c>
      <c r="BZ623" s="149"/>
      <c r="CE623" s="148"/>
      <c r="DF623" s="149"/>
      <c r="DK623" s="148"/>
    </row>
    <row r="624" spans="1:115">
      <c r="A624" s="108">
        <v>622</v>
      </c>
      <c r="S624">
        <v>622</v>
      </c>
      <c r="T624" t="s">
        <v>858</v>
      </c>
      <c r="U624" t="s">
        <v>82</v>
      </c>
      <c r="V624" t="s">
        <v>85</v>
      </c>
      <c r="W624" s="104">
        <v>0.84209490740740733</v>
      </c>
      <c r="Z624">
        <v>1</v>
      </c>
      <c r="AA624">
        <v>1</v>
      </c>
      <c r="AE624" t="s">
        <v>74</v>
      </c>
      <c r="AI624">
        <v>622</v>
      </c>
      <c r="AJ624" t="s">
        <v>869</v>
      </c>
      <c r="AK624" t="s">
        <v>23</v>
      </c>
      <c r="AL624" t="s">
        <v>86</v>
      </c>
      <c r="AM624" s="104">
        <v>0.47692129629629632</v>
      </c>
      <c r="AN624">
        <v>1</v>
      </c>
      <c r="AQ624">
        <v>1</v>
      </c>
      <c r="AU624" t="s">
        <v>74</v>
      </c>
      <c r="BZ624" s="149"/>
      <c r="CE624" s="148"/>
      <c r="DF624" s="149"/>
      <c r="DK624" s="148"/>
    </row>
    <row r="625" spans="1:115">
      <c r="A625" s="108">
        <v>623</v>
      </c>
      <c r="S625">
        <v>623</v>
      </c>
      <c r="T625" t="s">
        <v>858</v>
      </c>
      <c r="U625" t="s">
        <v>82</v>
      </c>
      <c r="V625" t="s">
        <v>85</v>
      </c>
      <c r="W625" s="104">
        <v>0.80032407407407413</v>
      </c>
      <c r="Z625">
        <v>1</v>
      </c>
      <c r="AA625">
        <v>1</v>
      </c>
      <c r="AE625" t="s">
        <v>74</v>
      </c>
      <c r="AI625">
        <v>623</v>
      </c>
      <c r="AJ625" t="s">
        <v>255</v>
      </c>
      <c r="AK625" t="s">
        <v>23</v>
      </c>
      <c r="AL625" t="s">
        <v>86</v>
      </c>
      <c r="AM625" s="104">
        <v>0.65636574074074072</v>
      </c>
      <c r="AO625">
        <v>1</v>
      </c>
      <c r="AQ625">
        <v>1</v>
      </c>
      <c r="AR625">
        <v>1</v>
      </c>
      <c r="AS625">
        <v>1</v>
      </c>
      <c r="AU625" t="s">
        <v>74</v>
      </c>
      <c r="BZ625" s="149"/>
      <c r="CE625" s="148"/>
      <c r="DF625" s="149"/>
      <c r="DK625" s="148"/>
    </row>
    <row r="626" spans="1:115">
      <c r="A626" s="108">
        <v>624</v>
      </c>
      <c r="S626">
        <v>624</v>
      </c>
      <c r="T626" t="s">
        <v>134</v>
      </c>
      <c r="U626" t="s">
        <v>23</v>
      </c>
      <c r="V626" t="s">
        <v>86</v>
      </c>
      <c r="W626" s="104">
        <v>0.63611111111111118</v>
      </c>
      <c r="Y626">
        <v>1</v>
      </c>
      <c r="AA626">
        <v>1</v>
      </c>
      <c r="AE626" t="s">
        <v>74</v>
      </c>
      <c r="AI626">
        <v>624</v>
      </c>
      <c r="AJ626" t="s">
        <v>382</v>
      </c>
      <c r="AK626" t="s">
        <v>82</v>
      </c>
      <c r="AL626" t="s">
        <v>85</v>
      </c>
      <c r="AM626" s="104">
        <v>0.75097222222222226</v>
      </c>
      <c r="AP626">
        <v>1</v>
      </c>
      <c r="AQ626">
        <v>1</v>
      </c>
      <c r="AU626" t="s">
        <v>74</v>
      </c>
      <c r="BZ626" s="149"/>
      <c r="CE626" s="148"/>
      <c r="DF626" s="149"/>
      <c r="DK626" s="148"/>
    </row>
    <row r="627" spans="1:115">
      <c r="A627" s="108">
        <v>625</v>
      </c>
      <c r="S627">
        <v>625</v>
      </c>
      <c r="T627" t="s">
        <v>350</v>
      </c>
      <c r="U627" t="s">
        <v>22</v>
      </c>
      <c r="V627" t="s">
        <v>87</v>
      </c>
      <c r="W627" s="104">
        <v>0.41967592592592595</v>
      </c>
      <c r="X627">
        <v>1</v>
      </c>
      <c r="AB627">
        <v>1</v>
      </c>
      <c r="AE627" t="s">
        <v>74</v>
      </c>
      <c r="AI627">
        <v>625</v>
      </c>
      <c r="AJ627" t="s">
        <v>858</v>
      </c>
      <c r="AK627" t="s">
        <v>82</v>
      </c>
      <c r="AL627" t="s">
        <v>85</v>
      </c>
      <c r="AM627" s="104">
        <v>0.84209490740740733</v>
      </c>
      <c r="AP627">
        <v>1</v>
      </c>
      <c r="AQ627">
        <v>1</v>
      </c>
      <c r="AU627" t="s">
        <v>74</v>
      </c>
      <c r="BZ627" s="149"/>
      <c r="CE627" s="148"/>
      <c r="DF627" s="149"/>
      <c r="DK627" s="148"/>
    </row>
    <row r="628" spans="1:115">
      <c r="A628" s="108">
        <v>626</v>
      </c>
      <c r="S628">
        <v>626</v>
      </c>
      <c r="T628" t="s">
        <v>350</v>
      </c>
      <c r="U628" t="s">
        <v>23</v>
      </c>
      <c r="V628" t="s">
        <v>86</v>
      </c>
      <c r="W628" s="104">
        <v>0.45837962962962964</v>
      </c>
      <c r="X628">
        <v>1</v>
      </c>
      <c r="AA628">
        <v>1</v>
      </c>
      <c r="AE628" t="s">
        <v>74</v>
      </c>
      <c r="AI628">
        <v>626</v>
      </c>
      <c r="AJ628" t="s">
        <v>858</v>
      </c>
      <c r="AK628" t="s">
        <v>82</v>
      </c>
      <c r="AL628" t="s">
        <v>85</v>
      </c>
      <c r="AM628" s="104">
        <v>0.80032407407407413</v>
      </c>
      <c r="AP628">
        <v>1</v>
      </c>
      <c r="AQ628">
        <v>1</v>
      </c>
      <c r="AU628" t="s">
        <v>74</v>
      </c>
      <c r="BZ628" s="149"/>
      <c r="CE628" s="148"/>
      <c r="DF628" s="149"/>
      <c r="DK628" s="148"/>
    </row>
    <row r="629" spans="1:115">
      <c r="A629" s="108">
        <v>627</v>
      </c>
      <c r="S629">
        <v>627</v>
      </c>
      <c r="T629" t="s">
        <v>551</v>
      </c>
      <c r="U629" t="s">
        <v>23</v>
      </c>
      <c r="V629" t="s">
        <v>86</v>
      </c>
      <c r="W629" s="104">
        <v>0.49486111111111114</v>
      </c>
      <c r="X629">
        <v>1</v>
      </c>
      <c r="AA629">
        <v>1</v>
      </c>
      <c r="AE629" t="s">
        <v>74</v>
      </c>
      <c r="AI629">
        <v>627</v>
      </c>
      <c r="AJ629" t="s">
        <v>134</v>
      </c>
      <c r="AK629" t="s">
        <v>23</v>
      </c>
      <c r="AL629" t="s">
        <v>86</v>
      </c>
      <c r="AM629" s="104">
        <v>0.63611111111111118</v>
      </c>
      <c r="AO629">
        <v>1</v>
      </c>
      <c r="AQ629">
        <v>1</v>
      </c>
      <c r="AU629" t="s">
        <v>74</v>
      </c>
      <c r="BZ629" s="149"/>
      <c r="CE629" s="148"/>
      <c r="DF629" s="149"/>
      <c r="DK629" s="148"/>
    </row>
    <row r="630" spans="1:115">
      <c r="A630" s="108">
        <v>628</v>
      </c>
      <c r="S630">
        <v>628</v>
      </c>
      <c r="T630" t="s">
        <v>430</v>
      </c>
      <c r="U630" t="s">
        <v>92</v>
      </c>
      <c r="V630" t="s">
        <v>84</v>
      </c>
      <c r="W630" s="104">
        <v>0.44770833333333332</v>
      </c>
      <c r="X630">
        <v>1</v>
      </c>
      <c r="AC630">
        <v>1</v>
      </c>
      <c r="AE630" t="s">
        <v>74</v>
      </c>
      <c r="AI630">
        <v>628</v>
      </c>
      <c r="AJ630" t="s">
        <v>350</v>
      </c>
      <c r="AK630" t="s">
        <v>22</v>
      </c>
      <c r="AL630" t="s">
        <v>87</v>
      </c>
      <c r="AM630" s="104">
        <v>0.41967592592592595</v>
      </c>
      <c r="AN630">
        <v>1</v>
      </c>
      <c r="AR630">
        <v>1</v>
      </c>
      <c r="AU630" t="s">
        <v>74</v>
      </c>
      <c r="BZ630" s="149"/>
      <c r="CE630" s="148"/>
      <c r="DF630" s="149"/>
      <c r="DK630" s="148"/>
    </row>
    <row r="631" spans="1:115">
      <c r="A631" s="108">
        <v>629</v>
      </c>
      <c r="S631">
        <v>629</v>
      </c>
      <c r="T631" t="s">
        <v>588</v>
      </c>
      <c r="U631" t="s">
        <v>22</v>
      </c>
      <c r="V631" t="s">
        <v>87</v>
      </c>
      <c r="W631" s="104">
        <v>0.35417824074074072</v>
      </c>
      <c r="X631">
        <v>1</v>
      </c>
      <c r="AB631">
        <v>1</v>
      </c>
      <c r="AE631" t="s">
        <v>74</v>
      </c>
      <c r="AI631">
        <v>629</v>
      </c>
      <c r="AJ631" t="s">
        <v>350</v>
      </c>
      <c r="AK631" t="s">
        <v>23</v>
      </c>
      <c r="AL631" t="s">
        <v>86</v>
      </c>
      <c r="AM631" s="104">
        <v>0.45837962962962964</v>
      </c>
      <c r="AN631">
        <v>1</v>
      </c>
      <c r="AQ631">
        <v>1</v>
      </c>
      <c r="AU631" t="s">
        <v>74</v>
      </c>
      <c r="BZ631" s="149"/>
      <c r="CE631" s="148"/>
      <c r="DF631" s="149"/>
      <c r="DK631" s="148"/>
    </row>
    <row r="632" spans="1:115">
      <c r="A632" s="108">
        <v>630</v>
      </c>
      <c r="S632">
        <v>630</v>
      </c>
      <c r="T632" t="s">
        <v>538</v>
      </c>
      <c r="U632" t="s">
        <v>21</v>
      </c>
      <c r="V632" t="s">
        <v>115</v>
      </c>
      <c r="W632" s="104">
        <v>0.72214120370370372</v>
      </c>
      <c r="Y632">
        <v>1</v>
      </c>
      <c r="AA632">
        <v>1</v>
      </c>
      <c r="AE632" t="s">
        <v>74</v>
      </c>
      <c r="AI632">
        <v>630</v>
      </c>
      <c r="AJ632" t="s">
        <v>551</v>
      </c>
      <c r="AK632" t="s">
        <v>23</v>
      </c>
      <c r="AL632" t="s">
        <v>86</v>
      </c>
      <c r="AM632" s="104">
        <v>0.49486111111111114</v>
      </c>
      <c r="AN632">
        <v>1</v>
      </c>
      <c r="AQ632">
        <v>1</v>
      </c>
      <c r="AU632" t="s">
        <v>74</v>
      </c>
      <c r="BZ632" s="149"/>
      <c r="CE632" s="148"/>
      <c r="DF632" s="149"/>
      <c r="DK632" s="148"/>
    </row>
    <row r="633" spans="1:115">
      <c r="A633" s="108">
        <v>631</v>
      </c>
      <c r="S633">
        <v>631</v>
      </c>
      <c r="T633" t="s">
        <v>659</v>
      </c>
      <c r="U633" t="s">
        <v>21</v>
      </c>
      <c r="V633" t="s">
        <v>115</v>
      </c>
      <c r="W633" s="104">
        <v>0.83724537037037028</v>
      </c>
      <c r="Z633">
        <v>1</v>
      </c>
      <c r="AA633">
        <v>1</v>
      </c>
      <c r="AE633" t="s">
        <v>74</v>
      </c>
      <c r="AI633">
        <v>631</v>
      </c>
      <c r="AJ633" t="s">
        <v>430</v>
      </c>
      <c r="AK633" t="s">
        <v>92</v>
      </c>
      <c r="AL633" t="s">
        <v>84</v>
      </c>
      <c r="AM633" s="104">
        <v>0.44770833333333332</v>
      </c>
      <c r="AN633">
        <v>1</v>
      </c>
      <c r="AS633">
        <v>1</v>
      </c>
      <c r="AU633" t="s">
        <v>74</v>
      </c>
      <c r="BZ633" s="149"/>
      <c r="CE633" s="148"/>
      <c r="DF633" s="149"/>
      <c r="DK633" s="148"/>
    </row>
    <row r="634" spans="1:115">
      <c r="A634" s="108">
        <v>632</v>
      </c>
      <c r="S634">
        <v>632</v>
      </c>
      <c r="T634" t="s">
        <v>689</v>
      </c>
      <c r="U634" t="s">
        <v>21</v>
      </c>
      <c r="V634" t="s">
        <v>115</v>
      </c>
      <c r="W634" s="104">
        <v>0.73577546296296292</v>
      </c>
      <c r="Y634">
        <v>1</v>
      </c>
      <c r="AB634">
        <v>1</v>
      </c>
      <c r="AE634" t="s">
        <v>74</v>
      </c>
      <c r="AI634">
        <v>632</v>
      </c>
      <c r="AJ634" t="s">
        <v>588</v>
      </c>
      <c r="AK634" t="s">
        <v>22</v>
      </c>
      <c r="AL634" t="s">
        <v>87</v>
      </c>
      <c r="AM634" s="104">
        <v>0.35417824074074072</v>
      </c>
      <c r="AN634">
        <v>1</v>
      </c>
      <c r="AR634">
        <v>1</v>
      </c>
      <c r="AU634" t="s">
        <v>74</v>
      </c>
      <c r="BZ634" s="149"/>
      <c r="CE634" s="148"/>
      <c r="DF634" s="149"/>
      <c r="DK634" s="148"/>
    </row>
    <row r="635" spans="1:115">
      <c r="A635" s="108">
        <v>633</v>
      </c>
      <c r="S635">
        <v>633</v>
      </c>
      <c r="T635" t="s">
        <v>1235</v>
      </c>
      <c r="W635" s="104">
        <v>0.82884259259259263</v>
      </c>
      <c r="Z635">
        <v>1</v>
      </c>
      <c r="AA635">
        <v>1</v>
      </c>
      <c r="AE635" t="s">
        <v>1</v>
      </c>
      <c r="AI635">
        <v>633</v>
      </c>
      <c r="AJ635" t="s">
        <v>538</v>
      </c>
      <c r="AK635" t="s">
        <v>21</v>
      </c>
      <c r="AL635" t="s">
        <v>115</v>
      </c>
      <c r="AM635" s="104">
        <v>0.72214120370370372</v>
      </c>
      <c r="AO635">
        <v>1</v>
      </c>
      <c r="AQ635">
        <v>1</v>
      </c>
      <c r="AU635" t="s">
        <v>74</v>
      </c>
      <c r="BZ635" s="149"/>
      <c r="CE635" s="148"/>
      <c r="DF635" s="149"/>
      <c r="DK635" s="148"/>
    </row>
    <row r="636" spans="1:115">
      <c r="A636" s="108">
        <v>634</v>
      </c>
      <c r="S636">
        <v>634</v>
      </c>
      <c r="T636" t="s">
        <v>348</v>
      </c>
      <c r="U636" t="s">
        <v>23</v>
      </c>
      <c r="V636" t="s">
        <v>86</v>
      </c>
      <c r="W636" s="104">
        <v>0.75168981481481489</v>
      </c>
      <c r="Z636">
        <v>1</v>
      </c>
      <c r="AA636">
        <v>1</v>
      </c>
      <c r="AE636" t="s">
        <v>116</v>
      </c>
      <c r="AI636">
        <v>634</v>
      </c>
      <c r="AJ636" t="s">
        <v>659</v>
      </c>
      <c r="AK636" t="s">
        <v>21</v>
      </c>
      <c r="AL636" t="s">
        <v>115</v>
      </c>
      <c r="AM636" s="104">
        <v>0.83724537037037028</v>
      </c>
      <c r="AP636">
        <v>1</v>
      </c>
      <c r="AQ636">
        <v>1</v>
      </c>
      <c r="AU636" t="s">
        <v>74</v>
      </c>
      <c r="BZ636" s="149"/>
      <c r="CE636" s="148"/>
      <c r="DF636" s="149"/>
      <c r="DK636" s="148"/>
    </row>
    <row r="637" spans="1:115">
      <c r="A637" s="108">
        <v>635</v>
      </c>
      <c r="S637">
        <v>635</v>
      </c>
      <c r="T637" t="s">
        <v>568</v>
      </c>
      <c r="U637" t="s">
        <v>23</v>
      </c>
      <c r="V637" t="s">
        <v>86</v>
      </c>
      <c r="W637" s="104">
        <v>0.35358796296296297</v>
      </c>
      <c r="X637">
        <v>1</v>
      </c>
      <c r="AB637">
        <v>1</v>
      </c>
      <c r="AE637" t="s">
        <v>74</v>
      </c>
      <c r="AI637">
        <v>635</v>
      </c>
      <c r="AJ637" t="s">
        <v>689</v>
      </c>
      <c r="AK637" t="s">
        <v>21</v>
      </c>
      <c r="AL637" t="s">
        <v>115</v>
      </c>
      <c r="AM637" s="104">
        <v>0.73577546296296292</v>
      </c>
      <c r="AO637">
        <v>1</v>
      </c>
      <c r="AR637">
        <v>1</v>
      </c>
      <c r="AU637" t="s">
        <v>74</v>
      </c>
      <c r="BZ637" s="149"/>
      <c r="CE637" s="148"/>
      <c r="DF637" s="149"/>
      <c r="DK637" s="148"/>
    </row>
    <row r="638" spans="1:115">
      <c r="A638" s="108">
        <v>636</v>
      </c>
      <c r="S638">
        <v>636</v>
      </c>
      <c r="T638" t="s">
        <v>556</v>
      </c>
      <c r="U638" t="s">
        <v>21</v>
      </c>
      <c r="V638" t="s">
        <v>115</v>
      </c>
      <c r="W638" s="104">
        <v>0.7181481481481482</v>
      </c>
      <c r="Y638">
        <v>1</v>
      </c>
      <c r="AA638">
        <v>1</v>
      </c>
      <c r="AE638" t="s">
        <v>74</v>
      </c>
      <c r="AI638">
        <v>636</v>
      </c>
      <c r="AJ638" t="s">
        <v>1235</v>
      </c>
      <c r="AM638" s="104">
        <v>0.82884259259259263</v>
      </c>
      <c r="AP638">
        <v>1</v>
      </c>
      <c r="AQ638">
        <v>1</v>
      </c>
      <c r="AU638" t="s">
        <v>1</v>
      </c>
      <c r="BZ638" s="149"/>
      <c r="CE638" s="148"/>
      <c r="DF638" s="149"/>
      <c r="DK638" s="148"/>
    </row>
    <row r="639" spans="1:115">
      <c r="A639" s="108">
        <v>637</v>
      </c>
      <c r="S639">
        <v>637</v>
      </c>
      <c r="T639" t="s">
        <v>139</v>
      </c>
      <c r="U639" t="s">
        <v>23</v>
      </c>
      <c r="V639" t="s">
        <v>86</v>
      </c>
      <c r="W639" s="104">
        <v>0.78638888888888892</v>
      </c>
      <c r="Z639">
        <v>1</v>
      </c>
      <c r="AA639">
        <v>1</v>
      </c>
      <c r="AB639">
        <v>1</v>
      </c>
      <c r="AC639">
        <v>1</v>
      </c>
      <c r="AE639" t="s">
        <v>74</v>
      </c>
      <c r="AI639">
        <v>637</v>
      </c>
      <c r="AJ639" t="s">
        <v>348</v>
      </c>
      <c r="AK639" t="s">
        <v>23</v>
      </c>
      <c r="AL639" t="s">
        <v>86</v>
      </c>
      <c r="AM639" s="104">
        <v>0.75168981481481489</v>
      </c>
      <c r="AP639">
        <v>1</v>
      </c>
      <c r="AQ639">
        <v>1</v>
      </c>
      <c r="AU639" t="s">
        <v>116</v>
      </c>
      <c r="BZ639" s="149"/>
      <c r="CE639" s="148"/>
      <c r="DF639" s="149"/>
      <c r="DK639" s="148"/>
    </row>
    <row r="640" spans="1:115">
      <c r="A640" s="108">
        <v>638</v>
      </c>
      <c r="S640">
        <v>638</v>
      </c>
      <c r="T640" t="s">
        <v>285</v>
      </c>
      <c r="U640" t="s">
        <v>23</v>
      </c>
      <c r="V640" t="s">
        <v>86</v>
      </c>
      <c r="W640" s="104">
        <v>0.75900462962962967</v>
      </c>
      <c r="Z640">
        <v>1</v>
      </c>
      <c r="AC640">
        <v>1</v>
      </c>
      <c r="AE640" t="s">
        <v>74</v>
      </c>
      <c r="AI640">
        <v>638</v>
      </c>
      <c r="AJ640" t="s">
        <v>568</v>
      </c>
      <c r="AK640" t="s">
        <v>23</v>
      </c>
      <c r="AL640" t="s">
        <v>86</v>
      </c>
      <c r="AM640" s="104">
        <v>0.35358796296296297</v>
      </c>
      <c r="AN640">
        <v>1</v>
      </c>
      <c r="AR640">
        <v>1</v>
      </c>
      <c r="AU640" t="s">
        <v>74</v>
      </c>
      <c r="BZ640" s="149"/>
      <c r="CE640" s="148"/>
      <c r="DF640" s="149"/>
      <c r="DK640" s="148"/>
    </row>
    <row r="641" spans="1:115">
      <c r="A641" s="108">
        <v>639</v>
      </c>
      <c r="S641">
        <v>639</v>
      </c>
      <c r="T641" t="s">
        <v>468</v>
      </c>
      <c r="U641" t="s">
        <v>23</v>
      </c>
      <c r="V641" t="s">
        <v>446</v>
      </c>
      <c r="W641" s="104">
        <v>0.65538194444444442</v>
      </c>
      <c r="Y641">
        <v>1</v>
      </c>
      <c r="AA641">
        <v>1</v>
      </c>
      <c r="AE641" t="s">
        <v>74</v>
      </c>
      <c r="AI641">
        <v>639</v>
      </c>
      <c r="AJ641" t="s">
        <v>556</v>
      </c>
      <c r="AK641" t="s">
        <v>21</v>
      </c>
      <c r="AL641" t="s">
        <v>115</v>
      </c>
      <c r="AM641" s="104">
        <v>0.7181481481481482</v>
      </c>
      <c r="AO641">
        <v>1</v>
      </c>
      <c r="AQ641">
        <v>1</v>
      </c>
      <c r="AU641" t="s">
        <v>74</v>
      </c>
      <c r="BZ641" s="149"/>
      <c r="CE641" s="148"/>
      <c r="DF641" s="149"/>
      <c r="DK641" s="148"/>
    </row>
    <row r="642" spans="1:115">
      <c r="A642" s="108">
        <v>640</v>
      </c>
      <c r="S642">
        <v>640</v>
      </c>
      <c r="T642" t="s">
        <v>343</v>
      </c>
      <c r="U642" t="s">
        <v>23</v>
      </c>
      <c r="V642" t="s">
        <v>86</v>
      </c>
      <c r="W642" s="104">
        <v>0.74884259259259256</v>
      </c>
      <c r="Y642">
        <v>1</v>
      </c>
      <c r="AA642">
        <v>1</v>
      </c>
      <c r="AE642" t="s">
        <v>74</v>
      </c>
      <c r="AI642">
        <v>640</v>
      </c>
      <c r="AJ642" t="s">
        <v>139</v>
      </c>
      <c r="AK642" t="s">
        <v>23</v>
      </c>
      <c r="AL642" t="s">
        <v>86</v>
      </c>
      <c r="AM642" s="104">
        <v>0.78638888888888892</v>
      </c>
      <c r="AP642">
        <v>1</v>
      </c>
      <c r="AQ642">
        <v>1</v>
      </c>
      <c r="AR642">
        <v>1</v>
      </c>
      <c r="AS642">
        <v>1</v>
      </c>
      <c r="AU642" t="s">
        <v>74</v>
      </c>
      <c r="BZ642" s="149"/>
      <c r="CE642" s="148"/>
      <c r="DF642" s="149"/>
      <c r="DK642" s="148"/>
    </row>
    <row r="643" spans="1:115">
      <c r="A643" s="108">
        <v>641</v>
      </c>
      <c r="S643">
        <v>641</v>
      </c>
      <c r="T643" t="s">
        <v>329</v>
      </c>
      <c r="U643" t="s">
        <v>23</v>
      </c>
      <c r="V643" t="s">
        <v>86</v>
      </c>
      <c r="W643" s="104">
        <v>0.50083333333333335</v>
      </c>
      <c r="Y643">
        <v>1</v>
      </c>
      <c r="AA643">
        <v>1</v>
      </c>
      <c r="AE643" t="s">
        <v>74</v>
      </c>
      <c r="AI643">
        <v>641</v>
      </c>
      <c r="AJ643" t="s">
        <v>285</v>
      </c>
      <c r="AK643" t="s">
        <v>23</v>
      </c>
      <c r="AL643" t="s">
        <v>86</v>
      </c>
      <c r="AM643" s="104">
        <v>0.75900462962962967</v>
      </c>
      <c r="AP643">
        <v>1</v>
      </c>
      <c r="AS643">
        <v>1</v>
      </c>
      <c r="AU643" t="s">
        <v>74</v>
      </c>
      <c r="BZ643" s="149"/>
      <c r="CE643" s="148"/>
      <c r="DF643" s="149"/>
      <c r="DK643" s="148"/>
    </row>
    <row r="644" spans="1:115">
      <c r="A644" s="108">
        <v>642</v>
      </c>
      <c r="S644">
        <v>642</v>
      </c>
      <c r="T644" t="s">
        <v>252</v>
      </c>
      <c r="U644" t="s">
        <v>23</v>
      </c>
      <c r="V644" t="s">
        <v>86</v>
      </c>
      <c r="W644" s="104">
        <v>0.79305555555555562</v>
      </c>
      <c r="Z644">
        <v>1</v>
      </c>
      <c r="AB644">
        <v>1</v>
      </c>
      <c r="AE644" t="s">
        <v>74</v>
      </c>
      <c r="AI644">
        <v>642</v>
      </c>
      <c r="AJ644" t="s">
        <v>468</v>
      </c>
      <c r="AK644" t="s">
        <v>23</v>
      </c>
      <c r="AL644" t="s">
        <v>446</v>
      </c>
      <c r="AM644" s="104">
        <v>0.65538194444444442</v>
      </c>
      <c r="AO644">
        <v>1</v>
      </c>
      <c r="AQ644">
        <v>1</v>
      </c>
      <c r="AU644" t="s">
        <v>74</v>
      </c>
      <c r="BZ644" s="149"/>
      <c r="CE644" s="148"/>
      <c r="DF644" s="149"/>
      <c r="DK644" s="148"/>
    </row>
    <row r="645" spans="1:115">
      <c r="A645" s="108">
        <v>643</v>
      </c>
      <c r="S645">
        <v>643</v>
      </c>
      <c r="T645" t="s">
        <v>600</v>
      </c>
      <c r="U645" t="s">
        <v>22</v>
      </c>
      <c r="V645" t="s">
        <v>87</v>
      </c>
      <c r="W645" s="104">
        <v>0.58476851851851852</v>
      </c>
      <c r="Y645">
        <v>1</v>
      </c>
      <c r="AA645">
        <v>1</v>
      </c>
      <c r="AB645">
        <v>1</v>
      </c>
      <c r="AE645" t="s">
        <v>74</v>
      </c>
      <c r="AI645">
        <v>643</v>
      </c>
      <c r="AJ645" t="s">
        <v>343</v>
      </c>
      <c r="AK645" t="s">
        <v>23</v>
      </c>
      <c r="AL645" t="s">
        <v>86</v>
      </c>
      <c r="AM645" s="104">
        <v>0.74884259259259256</v>
      </c>
      <c r="AO645">
        <v>1</v>
      </c>
      <c r="AQ645">
        <v>1</v>
      </c>
      <c r="AU645" t="s">
        <v>74</v>
      </c>
      <c r="BZ645" s="149"/>
      <c r="CE645" s="148"/>
      <c r="DF645" s="149"/>
      <c r="DK645" s="148"/>
    </row>
    <row r="646" spans="1:115">
      <c r="A646" s="108">
        <v>644</v>
      </c>
      <c r="S646">
        <v>644</v>
      </c>
      <c r="T646" t="s">
        <v>1405</v>
      </c>
      <c r="U646" t="s">
        <v>23</v>
      </c>
      <c r="V646" t="s">
        <v>741</v>
      </c>
      <c r="W646" s="104">
        <v>0.5507291666666666</v>
      </c>
      <c r="Y646">
        <v>1</v>
      </c>
      <c r="AA646">
        <v>1</v>
      </c>
      <c r="AE646" t="s">
        <v>74</v>
      </c>
      <c r="AI646">
        <v>644</v>
      </c>
      <c r="AJ646" t="s">
        <v>329</v>
      </c>
      <c r="AK646" t="s">
        <v>23</v>
      </c>
      <c r="AL646" t="s">
        <v>86</v>
      </c>
      <c r="AM646" s="104">
        <v>0.50083333333333335</v>
      </c>
      <c r="AO646">
        <v>1</v>
      </c>
      <c r="AQ646">
        <v>1</v>
      </c>
      <c r="AU646" t="s">
        <v>74</v>
      </c>
      <c r="BZ646" s="149"/>
      <c r="CE646" s="148"/>
      <c r="DF646" s="149"/>
      <c r="DK646" s="148"/>
    </row>
    <row r="647" spans="1:115">
      <c r="A647" s="108">
        <v>645</v>
      </c>
      <c r="S647">
        <v>645</v>
      </c>
      <c r="T647" t="s">
        <v>755</v>
      </c>
      <c r="U647" t="s">
        <v>23</v>
      </c>
      <c r="V647" t="s">
        <v>745</v>
      </c>
      <c r="W647" s="104">
        <v>0.86151620370370363</v>
      </c>
      <c r="Z647">
        <v>1</v>
      </c>
      <c r="AB647">
        <v>1</v>
      </c>
      <c r="AE647" t="s">
        <v>74</v>
      </c>
      <c r="AI647">
        <v>645</v>
      </c>
      <c r="AJ647" t="s">
        <v>252</v>
      </c>
      <c r="AK647" t="s">
        <v>23</v>
      </c>
      <c r="AL647" t="s">
        <v>86</v>
      </c>
      <c r="AM647" s="104">
        <v>0.79305555555555562</v>
      </c>
      <c r="AP647">
        <v>1</v>
      </c>
      <c r="AR647">
        <v>1</v>
      </c>
      <c r="AU647" t="s">
        <v>74</v>
      </c>
      <c r="BZ647" s="149"/>
      <c r="CE647" s="148"/>
      <c r="DF647" s="149"/>
      <c r="DK647" s="148"/>
    </row>
    <row r="648" spans="1:115">
      <c r="A648" s="108">
        <v>646</v>
      </c>
      <c r="S648">
        <v>646</v>
      </c>
      <c r="T648" t="s">
        <v>1305</v>
      </c>
      <c r="U648" t="s">
        <v>21</v>
      </c>
      <c r="V648" t="s">
        <v>115</v>
      </c>
      <c r="W648" s="104">
        <v>0.74391203703703701</v>
      </c>
      <c r="Y648">
        <v>1</v>
      </c>
      <c r="AA648">
        <v>1</v>
      </c>
      <c r="AE648" t="s">
        <v>116</v>
      </c>
      <c r="AI648">
        <v>646</v>
      </c>
      <c r="AJ648" t="s">
        <v>600</v>
      </c>
      <c r="AK648" t="s">
        <v>22</v>
      </c>
      <c r="AL648" t="s">
        <v>87</v>
      </c>
      <c r="AM648" s="104">
        <v>0.58476851851851852</v>
      </c>
      <c r="AO648">
        <v>1</v>
      </c>
      <c r="AQ648">
        <v>1</v>
      </c>
      <c r="AR648">
        <v>1</v>
      </c>
      <c r="AU648" t="s">
        <v>74</v>
      </c>
      <c r="BZ648" s="149"/>
      <c r="CE648" s="148"/>
      <c r="DF648" s="149"/>
      <c r="DK648" s="148"/>
    </row>
    <row r="649" spans="1:115">
      <c r="A649" s="108">
        <v>647</v>
      </c>
      <c r="S649">
        <v>647</v>
      </c>
      <c r="T649" t="s">
        <v>966</v>
      </c>
      <c r="U649" t="s">
        <v>23</v>
      </c>
      <c r="V649" t="s">
        <v>743</v>
      </c>
      <c r="W649" s="104">
        <v>0.55434027777777783</v>
      </c>
      <c r="Y649">
        <v>1</v>
      </c>
      <c r="AA649">
        <v>1</v>
      </c>
      <c r="AE649" t="s">
        <v>116</v>
      </c>
      <c r="AI649">
        <v>647</v>
      </c>
      <c r="AJ649" t="s">
        <v>1405</v>
      </c>
      <c r="AK649" t="s">
        <v>23</v>
      </c>
      <c r="AL649" t="s">
        <v>741</v>
      </c>
      <c r="AM649" s="104">
        <v>0.5507291666666666</v>
      </c>
      <c r="AO649">
        <v>1</v>
      </c>
      <c r="AQ649">
        <v>1</v>
      </c>
      <c r="AU649" t="s">
        <v>74</v>
      </c>
      <c r="BZ649" s="149"/>
      <c r="CE649" s="148"/>
      <c r="DF649" s="149"/>
      <c r="DK649" s="148"/>
    </row>
    <row r="650" spans="1:115">
      <c r="A650" s="108">
        <v>648</v>
      </c>
      <c r="S650">
        <v>648</v>
      </c>
      <c r="T650" t="s">
        <v>785</v>
      </c>
      <c r="U650" t="s">
        <v>23</v>
      </c>
      <c r="V650" t="s">
        <v>743</v>
      </c>
      <c r="W650" s="104">
        <v>0.54083333333333339</v>
      </c>
      <c r="Y650">
        <v>1</v>
      </c>
      <c r="AC650">
        <v>1</v>
      </c>
      <c r="AE650" t="s">
        <v>116</v>
      </c>
      <c r="AI650">
        <v>648</v>
      </c>
      <c r="AJ650" t="s">
        <v>755</v>
      </c>
      <c r="AK650" t="s">
        <v>23</v>
      </c>
      <c r="AL650" t="s">
        <v>745</v>
      </c>
      <c r="AM650" s="104">
        <v>0.86151620370370363</v>
      </c>
      <c r="AP650">
        <v>1</v>
      </c>
      <c r="AR650">
        <v>1</v>
      </c>
      <c r="AU650" t="s">
        <v>74</v>
      </c>
      <c r="BZ650" s="149"/>
      <c r="CE650" s="148"/>
      <c r="DF650" s="149"/>
      <c r="DK650" s="148"/>
    </row>
    <row r="651" spans="1:115">
      <c r="A651" s="108">
        <v>649</v>
      </c>
      <c r="S651">
        <v>649</v>
      </c>
      <c r="T651" t="s">
        <v>599</v>
      </c>
      <c r="U651" t="s">
        <v>22</v>
      </c>
      <c r="V651" t="s">
        <v>87</v>
      </c>
      <c r="W651" s="104">
        <v>0.58434027777777775</v>
      </c>
      <c r="Y651">
        <v>1</v>
      </c>
      <c r="AB651">
        <v>1</v>
      </c>
      <c r="AE651" t="s">
        <v>74</v>
      </c>
      <c r="AI651">
        <v>649</v>
      </c>
      <c r="AJ651" t="s">
        <v>1305</v>
      </c>
      <c r="AK651" t="s">
        <v>21</v>
      </c>
      <c r="AL651" t="s">
        <v>115</v>
      </c>
      <c r="AM651" s="104">
        <v>0.74391203703703701</v>
      </c>
      <c r="AO651">
        <v>1</v>
      </c>
      <c r="AQ651">
        <v>1</v>
      </c>
      <c r="AU651" t="s">
        <v>116</v>
      </c>
      <c r="BZ651" s="149"/>
      <c r="CE651" s="148"/>
      <c r="DF651" s="149"/>
      <c r="DK651" s="148"/>
    </row>
    <row r="652" spans="1:115">
      <c r="A652" s="108">
        <v>650</v>
      </c>
      <c r="S652">
        <v>650</v>
      </c>
      <c r="T652" t="s">
        <v>496</v>
      </c>
      <c r="U652" t="s">
        <v>21</v>
      </c>
      <c r="V652" t="s">
        <v>115</v>
      </c>
      <c r="W652" s="104">
        <v>0.74737268518518529</v>
      </c>
      <c r="Y652">
        <v>1</v>
      </c>
      <c r="AA652">
        <v>1</v>
      </c>
      <c r="AB652">
        <v>1</v>
      </c>
      <c r="AE652" t="s">
        <v>74</v>
      </c>
      <c r="AI652">
        <v>650</v>
      </c>
      <c r="AJ652" t="s">
        <v>966</v>
      </c>
      <c r="AK652" t="s">
        <v>23</v>
      </c>
      <c r="AL652" t="s">
        <v>743</v>
      </c>
      <c r="AM652" s="104">
        <v>0.55434027777777783</v>
      </c>
      <c r="AO652">
        <v>1</v>
      </c>
      <c r="AQ652">
        <v>1</v>
      </c>
      <c r="AU652" t="s">
        <v>116</v>
      </c>
      <c r="BZ652" s="149"/>
      <c r="CE652" s="148"/>
      <c r="DF652" s="149"/>
      <c r="DK652" s="148"/>
    </row>
    <row r="653" spans="1:115">
      <c r="A653" s="108">
        <v>651</v>
      </c>
      <c r="S653">
        <v>651</v>
      </c>
      <c r="T653" t="s">
        <v>1472</v>
      </c>
      <c r="U653" t="s">
        <v>23</v>
      </c>
      <c r="V653" t="s">
        <v>446</v>
      </c>
      <c r="W653" s="104">
        <v>0.57343749999999993</v>
      </c>
      <c r="Y653">
        <v>1</v>
      </c>
      <c r="AA653">
        <v>1</v>
      </c>
      <c r="AE653" t="s">
        <v>116</v>
      </c>
      <c r="AI653">
        <v>651</v>
      </c>
      <c r="AJ653" t="s">
        <v>785</v>
      </c>
      <c r="AK653" t="s">
        <v>23</v>
      </c>
      <c r="AL653" t="s">
        <v>743</v>
      </c>
      <c r="AM653" s="104">
        <v>0.54083333333333339</v>
      </c>
      <c r="AO653">
        <v>1</v>
      </c>
      <c r="AS653">
        <v>1</v>
      </c>
      <c r="AU653" t="s">
        <v>116</v>
      </c>
      <c r="BZ653" s="149"/>
      <c r="CE653" s="148"/>
      <c r="DF653" s="149"/>
      <c r="DK653" s="148"/>
    </row>
    <row r="654" spans="1:115">
      <c r="A654" s="108">
        <v>652</v>
      </c>
      <c r="S654">
        <v>652</v>
      </c>
      <c r="T654" t="s">
        <v>1144</v>
      </c>
      <c r="U654" t="s">
        <v>23</v>
      </c>
      <c r="V654" t="s">
        <v>86</v>
      </c>
      <c r="W654" s="104">
        <v>0.79512731481481491</v>
      </c>
      <c r="Z654">
        <v>1</v>
      </c>
      <c r="AA654">
        <v>1</v>
      </c>
      <c r="AE654" t="s">
        <v>116</v>
      </c>
      <c r="AI654">
        <v>652</v>
      </c>
      <c r="AJ654" t="s">
        <v>599</v>
      </c>
      <c r="AK654" t="s">
        <v>22</v>
      </c>
      <c r="AL654" t="s">
        <v>87</v>
      </c>
      <c r="AM654" s="104">
        <v>0.58434027777777775</v>
      </c>
      <c r="AO654">
        <v>1</v>
      </c>
      <c r="AR654">
        <v>1</v>
      </c>
      <c r="AU654" t="s">
        <v>74</v>
      </c>
      <c r="BZ654" s="149"/>
      <c r="CE654" s="148"/>
      <c r="DF654" s="149"/>
      <c r="DK654" s="148"/>
    </row>
    <row r="655" spans="1:115">
      <c r="A655" s="108">
        <v>653</v>
      </c>
      <c r="S655">
        <v>653</v>
      </c>
      <c r="T655" t="s">
        <v>466</v>
      </c>
      <c r="U655" t="s">
        <v>23</v>
      </c>
      <c r="V655" t="s">
        <v>446</v>
      </c>
      <c r="W655" s="104">
        <v>0.65406249999999999</v>
      </c>
      <c r="Y655">
        <v>1</v>
      </c>
      <c r="AA655">
        <v>1</v>
      </c>
      <c r="AE655" t="s">
        <v>74</v>
      </c>
      <c r="AI655">
        <v>653</v>
      </c>
      <c r="AJ655" t="s">
        <v>496</v>
      </c>
      <c r="AK655" t="s">
        <v>21</v>
      </c>
      <c r="AL655" t="s">
        <v>115</v>
      </c>
      <c r="AM655" s="104">
        <v>0.74737268518518529</v>
      </c>
      <c r="AO655">
        <v>1</v>
      </c>
      <c r="AQ655">
        <v>1</v>
      </c>
      <c r="AR655">
        <v>1</v>
      </c>
      <c r="AU655" t="s">
        <v>74</v>
      </c>
      <c r="BZ655" s="149"/>
      <c r="CE655" s="148"/>
      <c r="DF655" s="149"/>
      <c r="DK655" s="148"/>
    </row>
    <row r="656" spans="1:115">
      <c r="A656" s="108">
        <v>654</v>
      </c>
      <c r="S656">
        <v>654</v>
      </c>
      <c r="T656" t="s">
        <v>821</v>
      </c>
      <c r="U656" t="s">
        <v>23</v>
      </c>
      <c r="V656" t="s">
        <v>741</v>
      </c>
      <c r="W656" s="104">
        <v>0.62228009259259254</v>
      </c>
      <c r="Y656">
        <v>1</v>
      </c>
      <c r="AA656">
        <v>1</v>
      </c>
      <c r="AE656" t="s">
        <v>74</v>
      </c>
      <c r="AI656">
        <v>654</v>
      </c>
      <c r="AJ656" t="s">
        <v>1472</v>
      </c>
      <c r="AK656" t="s">
        <v>23</v>
      </c>
      <c r="AL656" t="s">
        <v>446</v>
      </c>
      <c r="AM656" s="104">
        <v>0.57343749999999993</v>
      </c>
      <c r="AO656">
        <v>1</v>
      </c>
      <c r="AQ656">
        <v>1</v>
      </c>
      <c r="AU656" t="s">
        <v>116</v>
      </c>
      <c r="BZ656" s="149"/>
      <c r="CE656" s="148"/>
      <c r="DF656" s="149"/>
      <c r="DK656" s="148"/>
    </row>
    <row r="657" spans="1:115">
      <c r="A657" s="108">
        <v>655</v>
      </c>
      <c r="S657">
        <v>655</v>
      </c>
      <c r="T657" t="s">
        <v>386</v>
      </c>
      <c r="U657" t="s">
        <v>23</v>
      </c>
      <c r="V657" t="s">
        <v>86</v>
      </c>
      <c r="W657" s="104">
        <v>0.80128472222222225</v>
      </c>
      <c r="Z657">
        <v>1</v>
      </c>
      <c r="AA657">
        <v>1</v>
      </c>
      <c r="AB657">
        <v>1</v>
      </c>
      <c r="AE657" t="s">
        <v>74</v>
      </c>
      <c r="AI657">
        <v>655</v>
      </c>
      <c r="AJ657" t="s">
        <v>1144</v>
      </c>
      <c r="AK657" t="s">
        <v>23</v>
      </c>
      <c r="AL657" t="s">
        <v>86</v>
      </c>
      <c r="AM657" s="104">
        <v>0.79512731481481491</v>
      </c>
      <c r="AP657">
        <v>1</v>
      </c>
      <c r="AQ657">
        <v>1</v>
      </c>
      <c r="AU657" t="s">
        <v>116</v>
      </c>
      <c r="BZ657" s="149"/>
      <c r="CE657" s="148"/>
      <c r="DF657" s="149"/>
      <c r="DK657" s="148"/>
    </row>
    <row r="658" spans="1:115">
      <c r="A658" s="108">
        <v>656</v>
      </c>
      <c r="S658">
        <v>656</v>
      </c>
      <c r="T658" t="s">
        <v>389</v>
      </c>
      <c r="U658" t="s">
        <v>23</v>
      </c>
      <c r="V658" t="s">
        <v>86</v>
      </c>
      <c r="W658" s="104">
        <v>0.85785879629629624</v>
      </c>
      <c r="Z658">
        <v>1</v>
      </c>
      <c r="AA658">
        <v>1</v>
      </c>
      <c r="AE658" t="s">
        <v>74</v>
      </c>
      <c r="AI658">
        <v>656</v>
      </c>
      <c r="AJ658" t="s">
        <v>466</v>
      </c>
      <c r="AK658" t="s">
        <v>23</v>
      </c>
      <c r="AL658" t="s">
        <v>446</v>
      </c>
      <c r="AM658" s="104">
        <v>0.65406249999999999</v>
      </c>
      <c r="AO658">
        <v>1</v>
      </c>
      <c r="AQ658">
        <v>1</v>
      </c>
      <c r="AU658" t="s">
        <v>74</v>
      </c>
      <c r="BZ658" s="149"/>
      <c r="CE658" s="148"/>
      <c r="DF658" s="149"/>
      <c r="DK658" s="148"/>
    </row>
    <row r="659" spans="1:115">
      <c r="A659" s="108">
        <v>657</v>
      </c>
      <c r="S659">
        <v>657</v>
      </c>
      <c r="T659" t="s">
        <v>354</v>
      </c>
      <c r="U659" t="s">
        <v>23</v>
      </c>
      <c r="V659" t="s">
        <v>86</v>
      </c>
      <c r="W659" s="104">
        <v>0.71086805555555566</v>
      </c>
      <c r="Y659">
        <v>1</v>
      </c>
      <c r="AA659">
        <v>1</v>
      </c>
      <c r="AE659" t="s">
        <v>74</v>
      </c>
      <c r="AI659">
        <v>657</v>
      </c>
      <c r="AJ659" t="s">
        <v>821</v>
      </c>
      <c r="AK659" t="s">
        <v>23</v>
      </c>
      <c r="AL659" t="s">
        <v>741</v>
      </c>
      <c r="AM659" s="104">
        <v>0.62228009259259254</v>
      </c>
      <c r="AO659">
        <v>1</v>
      </c>
      <c r="AQ659">
        <v>1</v>
      </c>
      <c r="AU659" t="s">
        <v>74</v>
      </c>
      <c r="BZ659" s="149"/>
      <c r="CE659" s="148"/>
      <c r="DF659" s="149"/>
      <c r="DK659" s="148"/>
    </row>
    <row r="660" spans="1:115">
      <c r="A660" s="108">
        <v>658</v>
      </c>
      <c r="S660">
        <v>658</v>
      </c>
      <c r="T660" t="s">
        <v>839</v>
      </c>
      <c r="U660" t="s">
        <v>23</v>
      </c>
      <c r="V660" t="s">
        <v>86</v>
      </c>
      <c r="W660" s="104">
        <v>0.85131944444444441</v>
      </c>
      <c r="Z660">
        <v>1</v>
      </c>
      <c r="AB660">
        <v>1</v>
      </c>
      <c r="AE660" t="s">
        <v>74</v>
      </c>
      <c r="AI660">
        <v>658</v>
      </c>
      <c r="AJ660" t="s">
        <v>386</v>
      </c>
      <c r="AK660" t="s">
        <v>23</v>
      </c>
      <c r="AL660" t="s">
        <v>86</v>
      </c>
      <c r="AM660" s="104">
        <v>0.80128472222222225</v>
      </c>
      <c r="AP660">
        <v>1</v>
      </c>
      <c r="AQ660">
        <v>1</v>
      </c>
      <c r="AR660">
        <v>1</v>
      </c>
      <c r="AU660" t="s">
        <v>74</v>
      </c>
      <c r="BZ660" s="149"/>
      <c r="CE660" s="148"/>
      <c r="DF660" s="149"/>
      <c r="DK660" s="148"/>
    </row>
    <row r="661" spans="1:115">
      <c r="A661" s="108">
        <v>659</v>
      </c>
      <c r="S661">
        <v>659</v>
      </c>
      <c r="T661" t="s">
        <v>559</v>
      </c>
      <c r="U661" t="s">
        <v>23</v>
      </c>
      <c r="V661" t="s">
        <v>86</v>
      </c>
      <c r="W661" s="104">
        <v>0.86967592592592602</v>
      </c>
      <c r="Z661">
        <v>1</v>
      </c>
      <c r="AB661">
        <v>1</v>
      </c>
      <c r="AE661" t="s">
        <v>74</v>
      </c>
      <c r="AI661">
        <v>659</v>
      </c>
      <c r="AJ661" t="s">
        <v>389</v>
      </c>
      <c r="AK661" t="s">
        <v>23</v>
      </c>
      <c r="AL661" t="s">
        <v>86</v>
      </c>
      <c r="AM661" s="104">
        <v>0.85785879629629624</v>
      </c>
      <c r="AP661">
        <v>1</v>
      </c>
      <c r="AQ661">
        <v>1</v>
      </c>
      <c r="AU661" t="s">
        <v>74</v>
      </c>
      <c r="BZ661" s="149"/>
      <c r="CE661" s="148"/>
      <c r="DF661" s="149"/>
      <c r="DK661" s="148"/>
    </row>
    <row r="662" spans="1:115">
      <c r="A662" s="108">
        <v>660</v>
      </c>
      <c r="S662">
        <v>660</v>
      </c>
      <c r="T662" t="s">
        <v>335</v>
      </c>
      <c r="U662" t="s">
        <v>23</v>
      </c>
      <c r="V662" t="s">
        <v>86</v>
      </c>
      <c r="W662" s="104">
        <v>0.71009259259259261</v>
      </c>
      <c r="Y662">
        <v>1</v>
      </c>
      <c r="AA662">
        <v>1</v>
      </c>
      <c r="AE662" t="s">
        <v>74</v>
      </c>
      <c r="AI662">
        <v>660</v>
      </c>
      <c r="AJ662" t="s">
        <v>354</v>
      </c>
      <c r="AK662" t="s">
        <v>23</v>
      </c>
      <c r="AL662" t="s">
        <v>86</v>
      </c>
      <c r="AM662" s="104">
        <v>0.71086805555555566</v>
      </c>
      <c r="AO662">
        <v>1</v>
      </c>
      <c r="AQ662">
        <v>1</v>
      </c>
      <c r="AU662" t="s">
        <v>74</v>
      </c>
      <c r="BZ662" s="149"/>
      <c r="CE662" s="148"/>
      <c r="DF662" s="149"/>
      <c r="DK662" s="148"/>
    </row>
    <row r="663" spans="1:115">
      <c r="A663" s="108">
        <v>661</v>
      </c>
      <c r="S663">
        <v>661</v>
      </c>
      <c r="T663" t="s">
        <v>363</v>
      </c>
      <c r="U663" t="s">
        <v>92</v>
      </c>
      <c r="V663" t="s">
        <v>84</v>
      </c>
      <c r="W663" s="104">
        <v>0.46847222222222223</v>
      </c>
      <c r="X663">
        <v>1</v>
      </c>
      <c r="AB663">
        <v>1</v>
      </c>
      <c r="AD663" t="s">
        <v>364</v>
      </c>
      <c r="AE663" t="s">
        <v>74</v>
      </c>
      <c r="AI663">
        <v>661</v>
      </c>
      <c r="AJ663" t="s">
        <v>839</v>
      </c>
      <c r="AK663" t="s">
        <v>23</v>
      </c>
      <c r="AL663" t="s">
        <v>86</v>
      </c>
      <c r="AM663" s="104">
        <v>0.85131944444444441</v>
      </c>
      <c r="AP663">
        <v>1</v>
      </c>
      <c r="AR663">
        <v>1</v>
      </c>
      <c r="AU663" t="s">
        <v>74</v>
      </c>
      <c r="BZ663" s="149"/>
      <c r="CE663" s="148"/>
      <c r="DF663" s="149"/>
      <c r="DK663" s="148"/>
    </row>
    <row r="664" spans="1:115">
      <c r="A664" s="108">
        <v>662</v>
      </c>
      <c r="S664">
        <v>662</v>
      </c>
      <c r="T664" t="s">
        <v>752</v>
      </c>
      <c r="U664" t="s">
        <v>23</v>
      </c>
      <c r="V664" t="s">
        <v>743</v>
      </c>
      <c r="W664" s="104">
        <v>0.73458333333333325</v>
      </c>
      <c r="Y664">
        <v>1</v>
      </c>
      <c r="AB664">
        <v>1</v>
      </c>
      <c r="AE664" t="s">
        <v>116</v>
      </c>
      <c r="AI664">
        <v>662</v>
      </c>
      <c r="AJ664" t="s">
        <v>559</v>
      </c>
      <c r="AK664" t="s">
        <v>23</v>
      </c>
      <c r="AL664" t="s">
        <v>86</v>
      </c>
      <c r="AM664" s="104">
        <v>0.86967592592592602</v>
      </c>
      <c r="AP664">
        <v>1</v>
      </c>
      <c r="AR664">
        <v>1</v>
      </c>
      <c r="AU664" t="s">
        <v>74</v>
      </c>
      <c r="BZ664" s="149"/>
      <c r="CE664" s="148"/>
      <c r="DF664" s="149"/>
      <c r="DK664" s="148"/>
    </row>
    <row r="665" spans="1:115">
      <c r="A665" s="108">
        <v>663</v>
      </c>
      <c r="S665">
        <v>663</v>
      </c>
      <c r="T665" t="s">
        <v>1138</v>
      </c>
      <c r="U665" t="s">
        <v>21</v>
      </c>
      <c r="V665" t="s">
        <v>115</v>
      </c>
      <c r="W665" s="104">
        <v>0.71809027777777779</v>
      </c>
      <c r="Y665">
        <v>1</v>
      </c>
      <c r="AB665">
        <v>1</v>
      </c>
      <c r="AE665" t="s">
        <v>116</v>
      </c>
      <c r="AI665">
        <v>663</v>
      </c>
      <c r="AJ665" t="s">
        <v>335</v>
      </c>
      <c r="AK665" t="s">
        <v>23</v>
      </c>
      <c r="AL665" t="s">
        <v>86</v>
      </c>
      <c r="AM665" s="104">
        <v>0.71009259259259261</v>
      </c>
      <c r="AO665">
        <v>1</v>
      </c>
      <c r="AQ665">
        <v>1</v>
      </c>
      <c r="AU665" t="s">
        <v>74</v>
      </c>
      <c r="BZ665" s="149"/>
      <c r="CE665" s="148"/>
      <c r="DF665" s="149"/>
      <c r="DK665" s="148"/>
    </row>
    <row r="666" spans="1:115">
      <c r="A666" s="108">
        <v>664</v>
      </c>
      <c r="S666">
        <v>664</v>
      </c>
      <c r="T666" t="s">
        <v>222</v>
      </c>
      <c r="U666" t="s">
        <v>23</v>
      </c>
      <c r="V666" t="s">
        <v>86</v>
      </c>
      <c r="W666" s="104">
        <v>0.77667824074074077</v>
      </c>
      <c r="Z666">
        <v>1</v>
      </c>
      <c r="AB666">
        <v>1</v>
      </c>
      <c r="AE666" t="s">
        <v>74</v>
      </c>
      <c r="AI666">
        <v>664</v>
      </c>
      <c r="AJ666" t="s">
        <v>363</v>
      </c>
      <c r="AK666" t="s">
        <v>92</v>
      </c>
      <c r="AL666" t="s">
        <v>84</v>
      </c>
      <c r="AM666" s="104">
        <v>0.46847222222222223</v>
      </c>
      <c r="AN666">
        <v>1</v>
      </c>
      <c r="AR666">
        <v>1</v>
      </c>
      <c r="AT666" t="s">
        <v>364</v>
      </c>
      <c r="AU666" t="s">
        <v>74</v>
      </c>
      <c r="BZ666" s="149"/>
      <c r="CE666" s="148"/>
      <c r="DF666" s="149"/>
      <c r="DK666" s="148"/>
    </row>
    <row r="667" spans="1:115">
      <c r="A667" s="108">
        <v>665</v>
      </c>
      <c r="S667">
        <v>665</v>
      </c>
      <c r="T667" t="s">
        <v>619</v>
      </c>
      <c r="U667" t="s">
        <v>23</v>
      </c>
      <c r="V667" t="s">
        <v>446</v>
      </c>
      <c r="W667" s="104">
        <v>0.63094907407407408</v>
      </c>
      <c r="Y667">
        <v>1</v>
      </c>
      <c r="AA667">
        <v>1</v>
      </c>
      <c r="AB667">
        <v>1</v>
      </c>
      <c r="AE667" t="s">
        <v>74</v>
      </c>
      <c r="AI667">
        <v>665</v>
      </c>
      <c r="AJ667" t="s">
        <v>752</v>
      </c>
      <c r="AK667" t="s">
        <v>23</v>
      </c>
      <c r="AL667" t="s">
        <v>743</v>
      </c>
      <c r="AM667" s="104">
        <v>0.73458333333333325</v>
      </c>
      <c r="AO667">
        <v>1</v>
      </c>
      <c r="AR667">
        <v>1</v>
      </c>
      <c r="AU667" t="s">
        <v>116</v>
      </c>
      <c r="BZ667" s="149"/>
      <c r="CE667" s="148"/>
      <c r="DF667" s="149"/>
      <c r="DK667" s="148"/>
    </row>
    <row r="668" spans="1:115">
      <c r="A668" s="108">
        <v>666</v>
      </c>
      <c r="S668">
        <v>666</v>
      </c>
      <c r="T668" t="s">
        <v>472</v>
      </c>
      <c r="U668" t="s">
        <v>82</v>
      </c>
      <c r="V668" t="s">
        <v>85</v>
      </c>
      <c r="W668" s="104">
        <v>0.71184027777777781</v>
      </c>
      <c r="Y668">
        <v>1</v>
      </c>
      <c r="AA668">
        <v>1</v>
      </c>
      <c r="AE668" t="s">
        <v>74</v>
      </c>
      <c r="AI668">
        <v>666</v>
      </c>
      <c r="AJ668" t="s">
        <v>1138</v>
      </c>
      <c r="AK668" t="s">
        <v>21</v>
      </c>
      <c r="AL668" t="s">
        <v>115</v>
      </c>
      <c r="AM668" s="104">
        <v>0.71809027777777779</v>
      </c>
      <c r="AO668">
        <v>1</v>
      </c>
      <c r="AR668">
        <v>1</v>
      </c>
      <c r="AU668" t="s">
        <v>116</v>
      </c>
      <c r="BZ668" s="149"/>
      <c r="CE668" s="148"/>
      <c r="DF668" s="149"/>
      <c r="DK668" s="148"/>
    </row>
    <row r="669" spans="1:115">
      <c r="A669" s="108">
        <v>667</v>
      </c>
      <c r="S669">
        <v>667</v>
      </c>
      <c r="T669" t="s">
        <v>282</v>
      </c>
      <c r="U669" t="s">
        <v>23</v>
      </c>
      <c r="V669" t="s">
        <v>86</v>
      </c>
      <c r="W669" s="104">
        <v>0.74009259259259252</v>
      </c>
      <c r="Y669">
        <v>1</v>
      </c>
      <c r="AA669">
        <v>1</v>
      </c>
      <c r="AE669" t="s">
        <v>74</v>
      </c>
      <c r="AI669">
        <v>667</v>
      </c>
      <c r="AJ669" t="s">
        <v>222</v>
      </c>
      <c r="AK669" t="s">
        <v>23</v>
      </c>
      <c r="AL669" t="s">
        <v>86</v>
      </c>
      <c r="AM669" s="104">
        <v>0.77667824074074077</v>
      </c>
      <c r="AP669">
        <v>1</v>
      </c>
      <c r="AR669">
        <v>1</v>
      </c>
      <c r="AU669" t="s">
        <v>74</v>
      </c>
      <c r="BZ669" s="149"/>
      <c r="CE669" s="148"/>
      <c r="DF669" s="149"/>
      <c r="DK669" s="148"/>
    </row>
    <row r="670" spans="1:115">
      <c r="A670" s="108">
        <v>668</v>
      </c>
      <c r="S670">
        <v>668</v>
      </c>
      <c r="T670" t="s">
        <v>1447</v>
      </c>
      <c r="U670" t="s">
        <v>23</v>
      </c>
      <c r="V670" t="s">
        <v>86</v>
      </c>
      <c r="W670" s="104">
        <v>0.46674768518518522</v>
      </c>
      <c r="X670">
        <v>1</v>
      </c>
      <c r="AB670">
        <v>1</v>
      </c>
      <c r="AE670" t="s">
        <v>116</v>
      </c>
      <c r="AI670">
        <v>668</v>
      </c>
      <c r="AJ670" t="s">
        <v>619</v>
      </c>
      <c r="AK670" t="s">
        <v>23</v>
      </c>
      <c r="AL670" t="s">
        <v>446</v>
      </c>
      <c r="AM670" s="104">
        <v>0.63094907407407408</v>
      </c>
      <c r="AO670">
        <v>1</v>
      </c>
      <c r="AQ670">
        <v>1</v>
      </c>
      <c r="AR670">
        <v>1</v>
      </c>
      <c r="AU670" t="s">
        <v>74</v>
      </c>
      <c r="BZ670" s="149"/>
      <c r="CE670" s="148"/>
      <c r="DF670" s="149"/>
      <c r="DK670" s="148"/>
    </row>
    <row r="671" spans="1:115">
      <c r="A671" s="108">
        <v>669</v>
      </c>
      <c r="S671">
        <v>669</v>
      </c>
      <c r="T671" t="s">
        <v>870</v>
      </c>
      <c r="W671" s="104">
        <v>0.41452546296296294</v>
      </c>
      <c r="X671">
        <v>1</v>
      </c>
      <c r="AA671">
        <v>1</v>
      </c>
      <c r="AE671" t="s">
        <v>1</v>
      </c>
      <c r="AI671">
        <v>669</v>
      </c>
      <c r="AJ671" t="s">
        <v>472</v>
      </c>
      <c r="AK671" t="s">
        <v>82</v>
      </c>
      <c r="AL671" t="s">
        <v>85</v>
      </c>
      <c r="AM671" s="104">
        <v>0.71184027777777781</v>
      </c>
      <c r="AO671">
        <v>1</v>
      </c>
      <c r="AQ671">
        <v>1</v>
      </c>
      <c r="AU671" t="s">
        <v>74</v>
      </c>
      <c r="BZ671" s="149"/>
      <c r="CE671" s="148"/>
      <c r="DF671" s="149"/>
      <c r="DK671" s="148"/>
    </row>
    <row r="672" spans="1:115">
      <c r="A672" s="108">
        <v>670</v>
      </c>
      <c r="S672">
        <v>670</v>
      </c>
      <c r="T672" t="s">
        <v>414</v>
      </c>
      <c r="W672" s="104">
        <v>0.48856481481481479</v>
      </c>
      <c r="X672">
        <v>1</v>
      </c>
      <c r="AE672" t="s">
        <v>0</v>
      </c>
      <c r="AF672">
        <v>1011950</v>
      </c>
      <c r="AI672">
        <v>670</v>
      </c>
      <c r="AJ672" t="s">
        <v>282</v>
      </c>
      <c r="AK672" t="s">
        <v>23</v>
      </c>
      <c r="AL672" t="s">
        <v>86</v>
      </c>
      <c r="AM672" s="104">
        <v>0.74009259259259252</v>
      </c>
      <c r="AO672">
        <v>1</v>
      </c>
      <c r="AQ672">
        <v>1</v>
      </c>
      <c r="AU672" t="s">
        <v>74</v>
      </c>
      <c r="BZ672" s="149"/>
      <c r="CE672" s="148"/>
      <c r="DF672" s="149"/>
      <c r="DK672" s="148"/>
    </row>
    <row r="673" spans="1:115">
      <c r="A673" s="108">
        <v>671</v>
      </c>
      <c r="S673">
        <v>671</v>
      </c>
      <c r="T673" t="s">
        <v>487</v>
      </c>
      <c r="U673" t="s">
        <v>21</v>
      </c>
      <c r="V673" t="s">
        <v>115</v>
      </c>
      <c r="W673" s="104">
        <v>0.71317129629629628</v>
      </c>
      <c r="Y673">
        <v>1</v>
      </c>
      <c r="AA673">
        <v>1</v>
      </c>
      <c r="AE673" t="s">
        <v>74</v>
      </c>
      <c r="AI673">
        <v>671</v>
      </c>
      <c r="AJ673" t="s">
        <v>1447</v>
      </c>
      <c r="AK673" t="s">
        <v>23</v>
      </c>
      <c r="AL673" t="s">
        <v>86</v>
      </c>
      <c r="AM673" s="104">
        <v>0.46674768518518522</v>
      </c>
      <c r="AN673">
        <v>1</v>
      </c>
      <c r="AR673">
        <v>1</v>
      </c>
      <c r="AU673" t="s">
        <v>116</v>
      </c>
      <c r="BZ673" s="149"/>
      <c r="CE673" s="148"/>
      <c r="DF673" s="149"/>
      <c r="DK673" s="148"/>
    </row>
    <row r="674" spans="1:115">
      <c r="A674" s="108">
        <v>672</v>
      </c>
      <c r="S674">
        <v>672</v>
      </c>
      <c r="T674" t="s">
        <v>778</v>
      </c>
      <c r="U674" t="s">
        <v>23</v>
      </c>
      <c r="V674" t="s">
        <v>86</v>
      </c>
      <c r="W674" s="104">
        <v>0.35774305555555558</v>
      </c>
      <c r="X674">
        <v>1</v>
      </c>
      <c r="AA674">
        <v>1</v>
      </c>
      <c r="AE674" t="s">
        <v>116</v>
      </c>
      <c r="AI674">
        <v>672</v>
      </c>
      <c r="AJ674" t="s">
        <v>870</v>
      </c>
      <c r="AM674" s="104">
        <v>0.41452546296296294</v>
      </c>
      <c r="AN674">
        <v>1</v>
      </c>
      <c r="AQ674">
        <v>1</v>
      </c>
      <c r="AU674" t="s">
        <v>1</v>
      </c>
      <c r="BZ674" s="149"/>
      <c r="CE674" s="148"/>
      <c r="DF674" s="149"/>
      <c r="DK674" s="148"/>
    </row>
    <row r="675" spans="1:115">
      <c r="A675" s="108">
        <v>673</v>
      </c>
      <c r="S675">
        <v>673</v>
      </c>
      <c r="T675" t="s">
        <v>351</v>
      </c>
      <c r="U675" t="s">
        <v>23</v>
      </c>
      <c r="V675" t="s">
        <v>86</v>
      </c>
      <c r="W675" s="104">
        <v>0.46561342592592592</v>
      </c>
      <c r="X675">
        <v>1</v>
      </c>
      <c r="AA675">
        <v>1</v>
      </c>
      <c r="AE675" t="s">
        <v>74</v>
      </c>
      <c r="AI675">
        <v>673</v>
      </c>
      <c r="AJ675" t="s">
        <v>487</v>
      </c>
      <c r="AK675" t="s">
        <v>21</v>
      </c>
      <c r="AL675" t="s">
        <v>115</v>
      </c>
      <c r="AM675" s="104">
        <v>0.71317129629629628</v>
      </c>
      <c r="AO675">
        <v>1</v>
      </c>
      <c r="AQ675">
        <v>1</v>
      </c>
      <c r="AU675" t="s">
        <v>74</v>
      </c>
      <c r="BZ675" s="149"/>
      <c r="CE675" s="148"/>
      <c r="DF675" s="149"/>
      <c r="DK675" s="148"/>
    </row>
    <row r="676" spans="1:115">
      <c r="A676" s="108">
        <v>674</v>
      </c>
      <c r="S676">
        <v>674</v>
      </c>
      <c r="T676" t="s">
        <v>156</v>
      </c>
      <c r="U676" t="s">
        <v>23</v>
      </c>
      <c r="V676" t="s">
        <v>86</v>
      </c>
      <c r="W676" s="104">
        <v>1.1273148148148148E-2</v>
      </c>
      <c r="X676">
        <v>1</v>
      </c>
      <c r="AA676">
        <v>1</v>
      </c>
      <c r="AB676">
        <v>1</v>
      </c>
      <c r="AC676">
        <v>1</v>
      </c>
      <c r="AE676" t="s">
        <v>74</v>
      </c>
      <c r="AI676">
        <v>674</v>
      </c>
      <c r="AJ676" t="s">
        <v>778</v>
      </c>
      <c r="AK676" t="s">
        <v>23</v>
      </c>
      <c r="AL676" t="s">
        <v>86</v>
      </c>
      <c r="AM676" s="104">
        <v>0.35774305555555558</v>
      </c>
      <c r="AN676">
        <v>1</v>
      </c>
      <c r="AQ676">
        <v>1</v>
      </c>
      <c r="AU676" t="s">
        <v>116</v>
      </c>
      <c r="BZ676" s="149"/>
      <c r="CE676" s="148"/>
      <c r="DF676" s="149"/>
      <c r="DK676" s="148"/>
    </row>
    <row r="677" spans="1:115">
      <c r="A677" s="108">
        <v>675</v>
      </c>
      <c r="S677">
        <v>675</v>
      </c>
      <c r="T677" t="s">
        <v>1142</v>
      </c>
      <c r="U677" t="s">
        <v>23</v>
      </c>
      <c r="V677" t="s">
        <v>86</v>
      </c>
      <c r="W677" s="104">
        <v>0.7736574074074074</v>
      </c>
      <c r="Z677">
        <v>1</v>
      </c>
      <c r="AA677">
        <v>1</v>
      </c>
      <c r="AE677" t="s">
        <v>116</v>
      </c>
      <c r="AI677">
        <v>675</v>
      </c>
      <c r="AJ677" t="s">
        <v>351</v>
      </c>
      <c r="AK677" t="s">
        <v>23</v>
      </c>
      <c r="AL677" t="s">
        <v>86</v>
      </c>
      <c r="AM677" s="104">
        <v>0.46561342592592592</v>
      </c>
      <c r="AN677">
        <v>1</v>
      </c>
      <c r="AQ677">
        <v>1</v>
      </c>
      <c r="AU677" t="s">
        <v>74</v>
      </c>
      <c r="BZ677" s="149"/>
      <c r="CE677" s="148"/>
      <c r="DF677" s="149"/>
      <c r="DK677" s="148"/>
    </row>
    <row r="678" spans="1:115">
      <c r="A678" s="108">
        <v>676</v>
      </c>
      <c r="S678">
        <v>676</v>
      </c>
      <c r="T678" t="s">
        <v>459</v>
      </c>
      <c r="U678" t="s">
        <v>23</v>
      </c>
      <c r="V678" t="s">
        <v>446</v>
      </c>
      <c r="W678" s="104">
        <v>0.65484953703703697</v>
      </c>
      <c r="Y678">
        <v>1</v>
      </c>
      <c r="AA678">
        <v>1</v>
      </c>
      <c r="AE678" t="s">
        <v>74</v>
      </c>
      <c r="AI678">
        <v>676</v>
      </c>
      <c r="AJ678" t="s">
        <v>156</v>
      </c>
      <c r="AK678" t="s">
        <v>23</v>
      </c>
      <c r="AL678" t="s">
        <v>86</v>
      </c>
      <c r="AM678" s="104">
        <v>1.1273148148148148E-2</v>
      </c>
      <c r="AN678">
        <v>1</v>
      </c>
      <c r="AQ678">
        <v>1</v>
      </c>
      <c r="AR678">
        <v>1</v>
      </c>
      <c r="AS678">
        <v>1</v>
      </c>
      <c r="AU678" t="s">
        <v>74</v>
      </c>
      <c r="BZ678" s="149"/>
      <c r="CE678" s="148"/>
      <c r="DF678" s="149"/>
      <c r="DK678" s="148"/>
    </row>
    <row r="679" spans="1:115">
      <c r="A679" s="108">
        <v>677</v>
      </c>
      <c r="S679">
        <v>677</v>
      </c>
      <c r="T679" t="s">
        <v>212</v>
      </c>
      <c r="U679" t="s">
        <v>23</v>
      </c>
      <c r="V679" t="s">
        <v>86</v>
      </c>
      <c r="W679" s="104">
        <v>0.68640046296296298</v>
      </c>
      <c r="Y679">
        <v>1</v>
      </c>
      <c r="AA679">
        <v>1</v>
      </c>
      <c r="AE679" t="s">
        <v>74</v>
      </c>
      <c r="AI679">
        <v>677</v>
      </c>
      <c r="AJ679" t="s">
        <v>1142</v>
      </c>
      <c r="AK679" t="s">
        <v>23</v>
      </c>
      <c r="AL679" t="s">
        <v>86</v>
      </c>
      <c r="AM679" s="104">
        <v>0.7736574074074074</v>
      </c>
      <c r="AP679">
        <v>1</v>
      </c>
      <c r="AQ679">
        <v>1</v>
      </c>
      <c r="AU679" t="s">
        <v>116</v>
      </c>
      <c r="BZ679" s="149"/>
      <c r="CE679" s="148"/>
      <c r="DF679" s="149"/>
      <c r="DK679" s="148"/>
    </row>
    <row r="680" spans="1:115">
      <c r="A680" s="108">
        <v>678</v>
      </c>
      <c r="S680">
        <v>678</v>
      </c>
      <c r="T680" t="s">
        <v>1222</v>
      </c>
      <c r="U680" t="s">
        <v>23</v>
      </c>
      <c r="V680" t="s">
        <v>86</v>
      </c>
      <c r="W680" s="104">
        <v>0.73490740740740745</v>
      </c>
      <c r="Y680">
        <v>1</v>
      </c>
      <c r="AA680">
        <v>1</v>
      </c>
      <c r="AE680" t="s">
        <v>74</v>
      </c>
      <c r="AI680">
        <v>678</v>
      </c>
      <c r="AJ680" t="s">
        <v>459</v>
      </c>
      <c r="AK680" t="s">
        <v>23</v>
      </c>
      <c r="AL680" t="s">
        <v>446</v>
      </c>
      <c r="AM680" s="104">
        <v>0.65484953703703697</v>
      </c>
      <c r="AO680">
        <v>1</v>
      </c>
      <c r="AQ680">
        <v>1</v>
      </c>
      <c r="AU680" t="s">
        <v>74</v>
      </c>
      <c r="BZ680" s="149"/>
      <c r="CE680" s="148"/>
      <c r="DF680" s="149"/>
      <c r="DK680" s="148"/>
    </row>
    <row r="681" spans="1:115">
      <c r="A681" s="108">
        <v>679</v>
      </c>
      <c r="S681">
        <v>679</v>
      </c>
      <c r="T681" t="s">
        <v>1445</v>
      </c>
      <c r="U681" t="s">
        <v>23</v>
      </c>
      <c r="V681" t="s">
        <v>86</v>
      </c>
      <c r="W681" s="104">
        <v>0.4664814814814815</v>
      </c>
      <c r="X681">
        <v>1</v>
      </c>
      <c r="AB681">
        <v>1</v>
      </c>
      <c r="AE681" t="s">
        <v>116</v>
      </c>
      <c r="AI681">
        <v>679</v>
      </c>
      <c r="AJ681" t="s">
        <v>212</v>
      </c>
      <c r="AK681" t="s">
        <v>23</v>
      </c>
      <c r="AL681" t="s">
        <v>86</v>
      </c>
      <c r="AM681" s="104">
        <v>0.68640046296296298</v>
      </c>
      <c r="AO681">
        <v>1</v>
      </c>
      <c r="AQ681">
        <v>1</v>
      </c>
      <c r="AU681" t="s">
        <v>74</v>
      </c>
      <c r="BZ681" s="149"/>
      <c r="CE681" s="148"/>
      <c r="DF681" s="149"/>
      <c r="DK681" s="148"/>
    </row>
    <row r="682" spans="1:115">
      <c r="A682" s="108">
        <v>680</v>
      </c>
      <c r="S682">
        <v>680</v>
      </c>
      <c r="T682" t="s">
        <v>653</v>
      </c>
      <c r="U682" t="s">
        <v>23</v>
      </c>
      <c r="V682" t="s">
        <v>86</v>
      </c>
      <c r="W682" s="104">
        <v>0.79387731481481483</v>
      </c>
      <c r="Z682">
        <v>1</v>
      </c>
      <c r="AA682">
        <v>1</v>
      </c>
      <c r="AE682" t="s">
        <v>74</v>
      </c>
      <c r="AI682">
        <v>680</v>
      </c>
      <c r="AJ682" t="s">
        <v>1222</v>
      </c>
      <c r="AK682" t="s">
        <v>23</v>
      </c>
      <c r="AL682" t="s">
        <v>86</v>
      </c>
      <c r="AM682" s="104">
        <v>0.73490740740740745</v>
      </c>
      <c r="AO682">
        <v>1</v>
      </c>
      <c r="AQ682">
        <v>1</v>
      </c>
      <c r="AU682" t="s">
        <v>74</v>
      </c>
      <c r="BZ682" s="149"/>
      <c r="CE682" s="148"/>
      <c r="DF682" s="149"/>
      <c r="DK682" s="148"/>
    </row>
    <row r="683" spans="1:115">
      <c r="A683" s="108">
        <v>681</v>
      </c>
      <c r="S683">
        <v>681</v>
      </c>
      <c r="T683" t="s">
        <v>332</v>
      </c>
      <c r="U683" t="s">
        <v>23</v>
      </c>
      <c r="V683" t="s">
        <v>86</v>
      </c>
      <c r="W683" s="104">
        <v>0.74937500000000001</v>
      </c>
      <c r="Y683">
        <v>1</v>
      </c>
      <c r="AA683">
        <v>1</v>
      </c>
      <c r="AE683" t="s">
        <v>74</v>
      </c>
      <c r="AI683">
        <v>681</v>
      </c>
      <c r="AJ683" t="s">
        <v>1445</v>
      </c>
      <c r="AK683" t="s">
        <v>23</v>
      </c>
      <c r="AL683" t="s">
        <v>86</v>
      </c>
      <c r="AM683" s="104">
        <v>0.4664814814814815</v>
      </c>
      <c r="AN683">
        <v>1</v>
      </c>
      <c r="AR683">
        <v>1</v>
      </c>
      <c r="AU683" t="s">
        <v>116</v>
      </c>
      <c r="BZ683" s="149"/>
      <c r="CE683" s="148"/>
      <c r="DF683" s="149"/>
      <c r="DK683" s="148"/>
    </row>
    <row r="684" spans="1:115">
      <c r="A684" s="108">
        <v>682</v>
      </c>
      <c r="S684">
        <v>682</v>
      </c>
      <c r="T684" t="s">
        <v>829</v>
      </c>
      <c r="U684" t="s">
        <v>23</v>
      </c>
      <c r="V684" t="s">
        <v>446</v>
      </c>
      <c r="W684" s="104">
        <v>0.63802083333333337</v>
      </c>
      <c r="Y684">
        <v>1</v>
      </c>
      <c r="AA684">
        <v>1</v>
      </c>
      <c r="AB684">
        <v>1</v>
      </c>
      <c r="AE684" t="s">
        <v>74</v>
      </c>
      <c r="AI684">
        <v>682</v>
      </c>
      <c r="AJ684" t="s">
        <v>653</v>
      </c>
      <c r="AK684" t="s">
        <v>23</v>
      </c>
      <c r="AL684" t="s">
        <v>86</v>
      </c>
      <c r="AM684" s="104">
        <v>0.79387731481481483</v>
      </c>
      <c r="AP684">
        <v>1</v>
      </c>
      <c r="AQ684">
        <v>1</v>
      </c>
      <c r="AU684" t="s">
        <v>74</v>
      </c>
      <c r="BZ684" s="149"/>
      <c r="CE684" s="148"/>
      <c r="DF684" s="149"/>
      <c r="DK684" s="148"/>
    </row>
    <row r="685" spans="1:115">
      <c r="A685" s="108">
        <v>683</v>
      </c>
      <c r="S685">
        <v>683</v>
      </c>
      <c r="T685" t="s">
        <v>548</v>
      </c>
      <c r="U685" t="s">
        <v>23</v>
      </c>
      <c r="V685" t="s">
        <v>86</v>
      </c>
      <c r="W685" s="104">
        <v>0.76312500000000005</v>
      </c>
      <c r="Z685">
        <v>1</v>
      </c>
      <c r="AB685">
        <v>1</v>
      </c>
      <c r="AE685" t="s">
        <v>74</v>
      </c>
      <c r="AI685">
        <v>683</v>
      </c>
      <c r="AJ685" t="s">
        <v>332</v>
      </c>
      <c r="AK685" t="s">
        <v>23</v>
      </c>
      <c r="AL685" t="s">
        <v>86</v>
      </c>
      <c r="AM685" s="104">
        <v>0.74937500000000001</v>
      </c>
      <c r="AO685">
        <v>1</v>
      </c>
      <c r="AQ685">
        <v>1</v>
      </c>
      <c r="AU685" t="s">
        <v>74</v>
      </c>
      <c r="BZ685" s="149"/>
      <c r="CE685" s="148"/>
      <c r="DF685" s="149"/>
      <c r="DK685" s="148"/>
    </row>
    <row r="686" spans="1:115">
      <c r="A686" s="108">
        <v>684</v>
      </c>
      <c r="S686">
        <v>684</v>
      </c>
      <c r="T686" t="s">
        <v>416</v>
      </c>
      <c r="U686" t="s">
        <v>23</v>
      </c>
      <c r="V686" t="s">
        <v>86</v>
      </c>
      <c r="W686" s="104">
        <v>0.78858796296296296</v>
      </c>
      <c r="Z686">
        <v>1</v>
      </c>
      <c r="AA686">
        <v>1</v>
      </c>
      <c r="AE686" t="s">
        <v>74</v>
      </c>
      <c r="AI686">
        <v>684</v>
      </c>
      <c r="AJ686" t="s">
        <v>829</v>
      </c>
      <c r="AK686" t="s">
        <v>23</v>
      </c>
      <c r="AL686" t="s">
        <v>446</v>
      </c>
      <c r="AM686" s="104">
        <v>0.63802083333333337</v>
      </c>
      <c r="AO686">
        <v>1</v>
      </c>
      <c r="AQ686">
        <v>1</v>
      </c>
      <c r="AR686">
        <v>1</v>
      </c>
      <c r="AU686" t="s">
        <v>74</v>
      </c>
      <c r="BZ686" s="149"/>
      <c r="CE686" s="148"/>
      <c r="DF686" s="149"/>
      <c r="DK686" s="148"/>
    </row>
    <row r="687" spans="1:115">
      <c r="A687" s="108">
        <v>685</v>
      </c>
      <c r="S687">
        <v>685</v>
      </c>
      <c r="T687" t="s">
        <v>812</v>
      </c>
      <c r="U687" t="s">
        <v>23</v>
      </c>
      <c r="V687" t="s">
        <v>743</v>
      </c>
      <c r="W687" s="104">
        <v>0.7315625</v>
      </c>
      <c r="Y687">
        <v>1</v>
      </c>
      <c r="AC687">
        <v>1</v>
      </c>
      <c r="AE687" t="s">
        <v>74</v>
      </c>
      <c r="AI687">
        <v>685</v>
      </c>
      <c r="AJ687" t="s">
        <v>548</v>
      </c>
      <c r="AK687" t="s">
        <v>23</v>
      </c>
      <c r="AL687" t="s">
        <v>86</v>
      </c>
      <c r="AM687" s="104">
        <v>0.76312500000000005</v>
      </c>
      <c r="AP687">
        <v>1</v>
      </c>
      <c r="AR687">
        <v>1</v>
      </c>
      <c r="AU687" t="s">
        <v>74</v>
      </c>
      <c r="BZ687" s="149"/>
      <c r="CE687" s="148"/>
      <c r="DF687" s="149"/>
      <c r="DK687" s="148"/>
    </row>
    <row r="688" spans="1:115">
      <c r="A688" s="108">
        <v>686</v>
      </c>
      <c r="S688">
        <v>686</v>
      </c>
      <c r="T688" t="s">
        <v>399</v>
      </c>
      <c r="U688" t="s">
        <v>82</v>
      </c>
      <c r="V688" t="s">
        <v>85</v>
      </c>
      <c r="W688" s="104">
        <v>0.64542824074074068</v>
      </c>
      <c r="Y688">
        <v>1</v>
      </c>
      <c r="AA688">
        <v>1</v>
      </c>
      <c r="AE688" t="s">
        <v>74</v>
      </c>
      <c r="AI688">
        <v>686</v>
      </c>
      <c r="AJ688" t="s">
        <v>416</v>
      </c>
      <c r="AK688" t="s">
        <v>23</v>
      </c>
      <c r="AL688" t="s">
        <v>86</v>
      </c>
      <c r="AM688" s="104">
        <v>0.78858796296296296</v>
      </c>
      <c r="AP688">
        <v>1</v>
      </c>
      <c r="AQ688">
        <v>1</v>
      </c>
      <c r="AU688" t="s">
        <v>74</v>
      </c>
      <c r="BZ688" s="149"/>
      <c r="CE688" s="148"/>
      <c r="DF688" s="149"/>
      <c r="DK688" s="148"/>
    </row>
    <row r="689" spans="1:115">
      <c r="A689" s="108">
        <v>687</v>
      </c>
      <c r="S689">
        <v>687</v>
      </c>
      <c r="T689" t="s">
        <v>680</v>
      </c>
      <c r="W689" s="104">
        <v>0.81283564814814813</v>
      </c>
      <c r="Z689">
        <v>1</v>
      </c>
      <c r="AA689">
        <v>1</v>
      </c>
      <c r="AE689" t="s">
        <v>1</v>
      </c>
      <c r="AI689">
        <v>687</v>
      </c>
      <c r="AJ689" t="s">
        <v>812</v>
      </c>
      <c r="AK689" t="s">
        <v>23</v>
      </c>
      <c r="AL689" t="s">
        <v>743</v>
      </c>
      <c r="AM689" s="104">
        <v>0.7315625</v>
      </c>
      <c r="AO689">
        <v>1</v>
      </c>
      <c r="AS689">
        <v>1</v>
      </c>
      <c r="AU689" t="s">
        <v>74</v>
      </c>
      <c r="BZ689" s="149"/>
      <c r="CE689" s="148"/>
      <c r="DF689" s="149"/>
      <c r="DK689" s="148"/>
    </row>
    <row r="690" spans="1:115">
      <c r="A690" s="108">
        <v>688</v>
      </c>
      <c r="S690">
        <v>688</v>
      </c>
      <c r="T690" t="s">
        <v>784</v>
      </c>
      <c r="U690" t="s">
        <v>23</v>
      </c>
      <c r="V690" t="s">
        <v>446</v>
      </c>
      <c r="W690" s="104">
        <v>0.54025462962962967</v>
      </c>
      <c r="Y690">
        <v>1</v>
      </c>
      <c r="AB690">
        <v>1</v>
      </c>
      <c r="AE690" t="s">
        <v>116</v>
      </c>
      <c r="AI690">
        <v>688</v>
      </c>
      <c r="AJ690" t="s">
        <v>399</v>
      </c>
      <c r="AK690" t="s">
        <v>82</v>
      </c>
      <c r="AL690" t="s">
        <v>85</v>
      </c>
      <c r="AM690" s="104">
        <v>0.64542824074074068</v>
      </c>
      <c r="AO690">
        <v>1</v>
      </c>
      <c r="AQ690">
        <v>1</v>
      </c>
      <c r="AU690" t="s">
        <v>74</v>
      </c>
      <c r="BZ690" s="149"/>
      <c r="CE690" s="148"/>
      <c r="DF690" s="149"/>
      <c r="DK690" s="148"/>
    </row>
    <row r="691" spans="1:115">
      <c r="A691" s="108">
        <v>689</v>
      </c>
      <c r="S691">
        <v>689</v>
      </c>
      <c r="T691" t="s">
        <v>533</v>
      </c>
      <c r="U691" t="s">
        <v>21</v>
      </c>
      <c r="V691" t="s">
        <v>115</v>
      </c>
      <c r="W691" s="104">
        <v>0.74571759259259263</v>
      </c>
      <c r="Y691">
        <v>1</v>
      </c>
      <c r="AC691">
        <v>1</v>
      </c>
      <c r="AE691" t="s">
        <v>74</v>
      </c>
      <c r="AI691">
        <v>689</v>
      </c>
      <c r="AJ691" t="s">
        <v>680</v>
      </c>
      <c r="AM691" s="104">
        <v>0.81283564814814813</v>
      </c>
      <c r="AP691">
        <v>1</v>
      </c>
      <c r="AQ691">
        <v>1</v>
      </c>
      <c r="AU691" t="s">
        <v>1</v>
      </c>
      <c r="BZ691" s="149"/>
      <c r="CE691" s="148"/>
      <c r="DF691" s="149"/>
      <c r="DK691" s="148"/>
    </row>
    <row r="692" spans="1:115">
      <c r="A692" s="108">
        <v>690</v>
      </c>
      <c r="S692">
        <v>690</v>
      </c>
      <c r="T692" t="s">
        <v>704</v>
      </c>
      <c r="U692" t="s">
        <v>21</v>
      </c>
      <c r="V692" t="s">
        <v>115</v>
      </c>
      <c r="W692" s="104">
        <v>0.71671296296296294</v>
      </c>
      <c r="Y692">
        <v>1</v>
      </c>
      <c r="AA692">
        <v>1</v>
      </c>
      <c r="AE692" t="s">
        <v>74</v>
      </c>
      <c r="AI692">
        <v>690</v>
      </c>
      <c r="AJ692" t="s">
        <v>784</v>
      </c>
      <c r="AK692" t="s">
        <v>23</v>
      </c>
      <c r="AL692" t="s">
        <v>446</v>
      </c>
      <c r="AM692" s="104">
        <v>0.54025462962962967</v>
      </c>
      <c r="AO692">
        <v>1</v>
      </c>
      <c r="AR692">
        <v>1</v>
      </c>
      <c r="AU692" t="s">
        <v>116</v>
      </c>
      <c r="BZ692" s="149"/>
      <c r="CE692" s="148"/>
      <c r="DF692" s="149"/>
      <c r="DK692" s="148"/>
    </row>
    <row r="693" spans="1:115">
      <c r="A693" s="108">
        <v>691</v>
      </c>
      <c r="S693">
        <v>691</v>
      </c>
      <c r="T693" t="s">
        <v>1518</v>
      </c>
      <c r="U693" t="s">
        <v>23</v>
      </c>
      <c r="V693" t="s">
        <v>86</v>
      </c>
      <c r="W693" s="104">
        <v>0.53637731481481488</v>
      </c>
      <c r="Y693">
        <v>1</v>
      </c>
      <c r="AA693">
        <v>1</v>
      </c>
      <c r="AE693" t="s">
        <v>116</v>
      </c>
      <c r="AI693">
        <v>691</v>
      </c>
      <c r="AJ693" t="s">
        <v>533</v>
      </c>
      <c r="AK693" t="s">
        <v>21</v>
      </c>
      <c r="AL693" t="s">
        <v>115</v>
      </c>
      <c r="AM693" s="104">
        <v>0.74571759259259263</v>
      </c>
      <c r="AO693">
        <v>1</v>
      </c>
      <c r="AS693">
        <v>1</v>
      </c>
      <c r="AU693" t="s">
        <v>74</v>
      </c>
      <c r="BZ693" s="149"/>
      <c r="CE693" s="148"/>
      <c r="DF693" s="149"/>
      <c r="DK693" s="148"/>
    </row>
    <row r="694" spans="1:115">
      <c r="A694" s="108">
        <v>692</v>
      </c>
      <c r="S694">
        <v>692</v>
      </c>
      <c r="T694" t="s">
        <v>234</v>
      </c>
      <c r="U694" t="s">
        <v>23</v>
      </c>
      <c r="V694" t="s">
        <v>86</v>
      </c>
      <c r="W694" s="104">
        <v>0.51674768518518521</v>
      </c>
      <c r="Y694">
        <v>1</v>
      </c>
      <c r="AB694">
        <v>1</v>
      </c>
      <c r="AE694" t="s">
        <v>74</v>
      </c>
      <c r="AI694">
        <v>692</v>
      </c>
      <c r="AJ694" t="s">
        <v>704</v>
      </c>
      <c r="AK694" t="s">
        <v>21</v>
      </c>
      <c r="AL694" t="s">
        <v>115</v>
      </c>
      <c r="AM694" s="104">
        <v>0.71671296296296294</v>
      </c>
      <c r="AO694">
        <v>1</v>
      </c>
      <c r="AQ694">
        <v>1</v>
      </c>
      <c r="AU694" t="s">
        <v>74</v>
      </c>
      <c r="BZ694" s="149"/>
      <c r="CE694" s="148"/>
      <c r="DF694" s="149"/>
      <c r="DK694" s="148"/>
    </row>
    <row r="695" spans="1:115">
      <c r="A695" s="108">
        <v>693</v>
      </c>
      <c r="S695">
        <v>693</v>
      </c>
      <c r="T695" t="s">
        <v>750</v>
      </c>
      <c r="U695" t="s">
        <v>23</v>
      </c>
      <c r="V695" t="s">
        <v>86</v>
      </c>
      <c r="W695" s="104">
        <v>0.71651620370370372</v>
      </c>
      <c r="Y695">
        <v>1</v>
      </c>
      <c r="AA695">
        <v>1</v>
      </c>
      <c r="AE695" t="s">
        <v>116</v>
      </c>
      <c r="AI695">
        <v>693</v>
      </c>
      <c r="AJ695" t="s">
        <v>1518</v>
      </c>
      <c r="AK695" t="s">
        <v>23</v>
      </c>
      <c r="AL695" t="s">
        <v>86</v>
      </c>
      <c r="AM695" s="104">
        <v>0.53637731481481488</v>
      </c>
      <c r="AO695">
        <v>1</v>
      </c>
      <c r="AQ695">
        <v>1</v>
      </c>
      <c r="AU695" t="s">
        <v>116</v>
      </c>
      <c r="BZ695" s="149"/>
      <c r="CE695" s="148"/>
      <c r="DF695" s="149"/>
      <c r="DK695" s="148"/>
    </row>
    <row r="696" spans="1:115">
      <c r="A696" s="108">
        <v>694</v>
      </c>
      <c r="S696">
        <v>694</v>
      </c>
      <c r="T696" t="s">
        <v>359</v>
      </c>
      <c r="U696" t="s">
        <v>92</v>
      </c>
      <c r="V696" t="s">
        <v>84</v>
      </c>
      <c r="W696" s="104">
        <v>0.46685185185185185</v>
      </c>
      <c r="X696">
        <v>1</v>
      </c>
      <c r="AA696">
        <v>1</v>
      </c>
      <c r="AB696">
        <v>1</v>
      </c>
      <c r="AC696">
        <v>1</v>
      </c>
      <c r="AE696" t="s">
        <v>74</v>
      </c>
      <c r="AI696">
        <v>694</v>
      </c>
      <c r="AJ696" t="s">
        <v>234</v>
      </c>
      <c r="AK696" t="s">
        <v>23</v>
      </c>
      <c r="AL696" t="s">
        <v>86</v>
      </c>
      <c r="AM696" s="104">
        <v>0.51674768518518521</v>
      </c>
      <c r="AO696">
        <v>1</v>
      </c>
      <c r="AR696">
        <v>1</v>
      </c>
      <c r="AU696" t="s">
        <v>74</v>
      </c>
      <c r="BZ696" s="149"/>
      <c r="CE696" s="148"/>
      <c r="DF696" s="149"/>
      <c r="DK696" s="148"/>
    </row>
    <row r="697" spans="1:115">
      <c r="A697" s="108">
        <v>695</v>
      </c>
      <c r="S697">
        <v>695</v>
      </c>
      <c r="T697" t="s">
        <v>654</v>
      </c>
      <c r="U697" t="s">
        <v>21</v>
      </c>
      <c r="V697" t="s">
        <v>115</v>
      </c>
      <c r="W697" s="104">
        <v>0.50171296296296297</v>
      </c>
      <c r="Y697">
        <v>1</v>
      </c>
      <c r="AB697">
        <v>1</v>
      </c>
      <c r="AE697" t="s">
        <v>116</v>
      </c>
      <c r="AI697">
        <v>695</v>
      </c>
      <c r="AJ697" t="s">
        <v>750</v>
      </c>
      <c r="AK697" t="s">
        <v>23</v>
      </c>
      <c r="AL697" t="s">
        <v>86</v>
      </c>
      <c r="AM697" s="104">
        <v>0.71651620370370372</v>
      </c>
      <c r="AO697">
        <v>1</v>
      </c>
      <c r="AQ697">
        <v>1</v>
      </c>
      <c r="AU697" t="s">
        <v>116</v>
      </c>
      <c r="BZ697" s="149"/>
      <c r="CE697" s="148"/>
      <c r="DF697" s="149"/>
      <c r="DK697" s="148"/>
    </row>
    <row r="698" spans="1:115">
      <c r="A698" s="108">
        <v>696</v>
      </c>
      <c r="S698">
        <v>696</v>
      </c>
      <c r="T698" t="s">
        <v>1407</v>
      </c>
      <c r="U698" t="s">
        <v>23</v>
      </c>
      <c r="V698" t="s">
        <v>741</v>
      </c>
      <c r="W698" s="104">
        <v>0.55107638888888888</v>
      </c>
      <c r="Y698">
        <v>1</v>
      </c>
      <c r="AA698">
        <v>1</v>
      </c>
      <c r="AE698" t="s">
        <v>74</v>
      </c>
      <c r="AI698">
        <v>696</v>
      </c>
      <c r="AJ698" t="s">
        <v>359</v>
      </c>
      <c r="AK698" t="s">
        <v>92</v>
      </c>
      <c r="AL698" t="s">
        <v>84</v>
      </c>
      <c r="AM698" s="104">
        <v>0.46685185185185185</v>
      </c>
      <c r="AN698">
        <v>1</v>
      </c>
      <c r="AQ698">
        <v>1</v>
      </c>
      <c r="AR698">
        <v>1</v>
      </c>
      <c r="AS698">
        <v>1</v>
      </c>
      <c r="AU698" t="s">
        <v>74</v>
      </c>
      <c r="BZ698" s="149"/>
      <c r="CE698" s="148"/>
      <c r="DF698" s="149"/>
      <c r="DK698" s="148"/>
    </row>
    <row r="699" spans="1:115">
      <c r="A699" s="108">
        <v>697</v>
      </c>
      <c r="S699">
        <v>697</v>
      </c>
      <c r="T699" t="s">
        <v>774</v>
      </c>
      <c r="U699" t="s">
        <v>22</v>
      </c>
      <c r="V699" t="s">
        <v>87</v>
      </c>
      <c r="W699" s="104">
        <v>0.43593750000000003</v>
      </c>
      <c r="X699">
        <v>1</v>
      </c>
      <c r="AA699">
        <v>1</v>
      </c>
      <c r="AE699" t="s">
        <v>116</v>
      </c>
      <c r="AI699">
        <v>697</v>
      </c>
      <c r="AJ699" t="s">
        <v>654</v>
      </c>
      <c r="AK699" t="s">
        <v>21</v>
      </c>
      <c r="AL699" t="s">
        <v>115</v>
      </c>
      <c r="AM699" s="104">
        <v>0.50171296296296297</v>
      </c>
      <c r="AO699">
        <v>1</v>
      </c>
      <c r="AR699">
        <v>1</v>
      </c>
      <c r="AU699" t="s">
        <v>116</v>
      </c>
      <c r="BZ699" s="149"/>
      <c r="CE699" s="148"/>
      <c r="DF699" s="149"/>
      <c r="DK699" s="148"/>
    </row>
    <row r="700" spans="1:115">
      <c r="A700" s="108">
        <v>698</v>
      </c>
      <c r="S700">
        <v>698</v>
      </c>
      <c r="T700" t="s">
        <v>577</v>
      </c>
      <c r="U700" t="s">
        <v>22</v>
      </c>
      <c r="V700" t="s">
        <v>87</v>
      </c>
      <c r="W700" s="104">
        <v>0.34909722222222223</v>
      </c>
      <c r="X700">
        <v>1</v>
      </c>
      <c r="AA700">
        <v>1</v>
      </c>
      <c r="AE700" t="s">
        <v>74</v>
      </c>
      <c r="AI700">
        <v>698</v>
      </c>
      <c r="AJ700" t="s">
        <v>1407</v>
      </c>
      <c r="AK700" t="s">
        <v>23</v>
      </c>
      <c r="AL700" t="s">
        <v>741</v>
      </c>
      <c r="AM700" s="104">
        <v>0.55107638888888888</v>
      </c>
      <c r="AO700">
        <v>1</v>
      </c>
      <c r="AQ700">
        <v>1</v>
      </c>
      <c r="AU700" t="s">
        <v>74</v>
      </c>
      <c r="BZ700" s="149"/>
      <c r="CE700" s="148"/>
      <c r="DF700" s="149"/>
      <c r="DK700" s="148"/>
    </row>
    <row r="701" spans="1:115">
      <c r="A701" s="108">
        <v>699</v>
      </c>
      <c r="S701">
        <v>699</v>
      </c>
      <c r="T701" t="s">
        <v>580</v>
      </c>
      <c r="U701" t="s">
        <v>22</v>
      </c>
      <c r="V701" t="s">
        <v>87</v>
      </c>
      <c r="W701" s="104">
        <v>0.35012731481481479</v>
      </c>
      <c r="X701">
        <v>1</v>
      </c>
      <c r="AB701">
        <v>1</v>
      </c>
      <c r="AE701" t="s">
        <v>74</v>
      </c>
      <c r="AI701">
        <v>699</v>
      </c>
      <c r="AJ701" t="s">
        <v>774</v>
      </c>
      <c r="AK701" t="s">
        <v>22</v>
      </c>
      <c r="AL701" t="s">
        <v>87</v>
      </c>
      <c r="AM701" s="104">
        <v>0.43593750000000003</v>
      </c>
      <c r="AN701">
        <v>1</v>
      </c>
      <c r="AQ701">
        <v>1</v>
      </c>
      <c r="AU701" t="s">
        <v>116</v>
      </c>
      <c r="BZ701" s="149"/>
      <c r="CE701" s="148"/>
      <c r="DF701" s="149"/>
      <c r="DK701" s="148"/>
    </row>
    <row r="702" spans="1:115">
      <c r="A702" s="108">
        <v>700</v>
      </c>
      <c r="S702">
        <v>700</v>
      </c>
      <c r="T702" t="s">
        <v>494</v>
      </c>
      <c r="U702" t="s">
        <v>21</v>
      </c>
      <c r="V702" t="s">
        <v>115</v>
      </c>
      <c r="W702" s="104">
        <v>0.71793981481481473</v>
      </c>
      <c r="Y702">
        <v>1</v>
      </c>
      <c r="AA702">
        <v>1</v>
      </c>
      <c r="AE702" t="s">
        <v>74</v>
      </c>
      <c r="AI702">
        <v>700</v>
      </c>
      <c r="AJ702" t="s">
        <v>577</v>
      </c>
      <c r="AK702" t="s">
        <v>22</v>
      </c>
      <c r="AL702" t="s">
        <v>87</v>
      </c>
      <c r="AM702" s="104">
        <v>0.34909722222222223</v>
      </c>
      <c r="AN702">
        <v>1</v>
      </c>
      <c r="AQ702">
        <v>1</v>
      </c>
      <c r="AU702" t="s">
        <v>74</v>
      </c>
      <c r="BZ702" s="149"/>
      <c r="CE702" s="148"/>
      <c r="DF702" s="149"/>
      <c r="DK702" s="148"/>
    </row>
    <row r="703" spans="1:115">
      <c r="A703" s="108">
        <v>701</v>
      </c>
      <c r="S703">
        <v>701</v>
      </c>
      <c r="T703" t="s">
        <v>710</v>
      </c>
      <c r="U703" t="s">
        <v>82</v>
      </c>
      <c r="V703" t="s">
        <v>85</v>
      </c>
      <c r="W703" s="104">
        <v>0.87425925925925929</v>
      </c>
      <c r="Z703">
        <v>1</v>
      </c>
      <c r="AA703">
        <v>1</v>
      </c>
      <c r="AE703" t="s">
        <v>74</v>
      </c>
      <c r="AI703">
        <v>701</v>
      </c>
      <c r="AJ703" t="s">
        <v>580</v>
      </c>
      <c r="AK703" t="s">
        <v>22</v>
      </c>
      <c r="AL703" t="s">
        <v>87</v>
      </c>
      <c r="AM703" s="104">
        <v>0.35012731481481479</v>
      </c>
      <c r="AN703">
        <v>1</v>
      </c>
      <c r="AR703">
        <v>1</v>
      </c>
      <c r="AU703" t="s">
        <v>74</v>
      </c>
      <c r="BZ703" s="149"/>
      <c r="CE703" s="148"/>
      <c r="DF703" s="149"/>
      <c r="DK703" s="148"/>
    </row>
    <row r="704" spans="1:115">
      <c r="A704" s="108">
        <v>702</v>
      </c>
      <c r="S704">
        <v>702</v>
      </c>
      <c r="T704" t="s">
        <v>304</v>
      </c>
      <c r="U704" t="s">
        <v>82</v>
      </c>
      <c r="V704" t="s">
        <v>85</v>
      </c>
      <c r="W704" s="104">
        <v>0.7775347222222222</v>
      </c>
      <c r="Z704">
        <v>1</v>
      </c>
      <c r="AA704">
        <v>1</v>
      </c>
      <c r="AE704" t="s">
        <v>74</v>
      </c>
      <c r="AI704">
        <v>702</v>
      </c>
      <c r="AJ704" t="s">
        <v>494</v>
      </c>
      <c r="AK704" t="s">
        <v>21</v>
      </c>
      <c r="AL704" t="s">
        <v>115</v>
      </c>
      <c r="AM704" s="104">
        <v>0.71793981481481473</v>
      </c>
      <c r="AO704">
        <v>1</v>
      </c>
      <c r="AQ704">
        <v>1</v>
      </c>
      <c r="AU704" t="s">
        <v>74</v>
      </c>
      <c r="BZ704" s="149"/>
      <c r="CE704" s="148"/>
      <c r="DF704" s="149"/>
      <c r="DK704" s="148"/>
    </row>
    <row r="705" spans="1:115">
      <c r="A705" s="108">
        <v>703</v>
      </c>
      <c r="S705">
        <v>703</v>
      </c>
      <c r="T705" t="s">
        <v>763</v>
      </c>
      <c r="U705" t="s">
        <v>23</v>
      </c>
      <c r="V705" t="s">
        <v>86</v>
      </c>
      <c r="W705" s="104">
        <v>0.41556712962962966</v>
      </c>
      <c r="X705">
        <v>1</v>
      </c>
      <c r="AA705">
        <v>1</v>
      </c>
      <c r="AE705" t="s">
        <v>116</v>
      </c>
      <c r="AI705">
        <v>703</v>
      </c>
      <c r="AJ705" t="s">
        <v>710</v>
      </c>
      <c r="AK705" t="s">
        <v>82</v>
      </c>
      <c r="AL705" t="s">
        <v>85</v>
      </c>
      <c r="AM705" s="104">
        <v>0.87425925925925929</v>
      </c>
      <c r="AP705">
        <v>1</v>
      </c>
      <c r="AQ705">
        <v>1</v>
      </c>
      <c r="AU705" t="s">
        <v>74</v>
      </c>
      <c r="BZ705" s="149"/>
      <c r="CE705" s="148"/>
      <c r="DF705" s="149"/>
      <c r="DK705" s="148"/>
    </row>
    <row r="706" spans="1:115">
      <c r="A706" s="108">
        <v>704</v>
      </c>
      <c r="S706">
        <v>704</v>
      </c>
      <c r="T706" t="s">
        <v>672</v>
      </c>
      <c r="U706" t="s">
        <v>21</v>
      </c>
      <c r="V706" t="s">
        <v>115</v>
      </c>
      <c r="W706" s="104">
        <v>0.72083333333333333</v>
      </c>
      <c r="Y706">
        <v>1</v>
      </c>
      <c r="AA706">
        <v>1</v>
      </c>
      <c r="AE706" t="s">
        <v>74</v>
      </c>
      <c r="AI706">
        <v>704</v>
      </c>
      <c r="AJ706" t="s">
        <v>304</v>
      </c>
      <c r="AK706" t="s">
        <v>82</v>
      </c>
      <c r="AL706" t="s">
        <v>85</v>
      </c>
      <c r="AM706" s="104">
        <v>0.7775347222222222</v>
      </c>
      <c r="AP706">
        <v>1</v>
      </c>
      <c r="AQ706">
        <v>1</v>
      </c>
      <c r="AU706" t="s">
        <v>74</v>
      </c>
      <c r="BZ706" s="149"/>
      <c r="CE706" s="148"/>
      <c r="DF706" s="149"/>
      <c r="DK706" s="148"/>
    </row>
    <row r="707" spans="1:115">
      <c r="A707" s="108">
        <v>705</v>
      </c>
      <c r="S707">
        <v>705</v>
      </c>
      <c r="T707" t="s">
        <v>685</v>
      </c>
      <c r="W707" s="104">
        <v>0.6177083333333333</v>
      </c>
      <c r="Y707">
        <v>1</v>
      </c>
      <c r="AA707">
        <v>1</v>
      </c>
      <c r="AE707" t="s">
        <v>1</v>
      </c>
      <c r="AI707">
        <v>705</v>
      </c>
      <c r="AJ707" t="s">
        <v>763</v>
      </c>
      <c r="AK707" t="s">
        <v>23</v>
      </c>
      <c r="AL707" t="s">
        <v>86</v>
      </c>
      <c r="AM707" s="104">
        <v>0.41556712962962966</v>
      </c>
      <c r="AN707">
        <v>1</v>
      </c>
      <c r="AQ707">
        <v>1</v>
      </c>
      <c r="AU707" t="s">
        <v>116</v>
      </c>
      <c r="BZ707" s="149"/>
      <c r="CE707" s="148"/>
      <c r="DF707" s="149"/>
      <c r="DK707" s="148"/>
    </row>
    <row r="708" spans="1:115">
      <c r="A708" s="108">
        <v>706</v>
      </c>
      <c r="S708">
        <v>706</v>
      </c>
      <c r="T708" t="s">
        <v>238</v>
      </c>
      <c r="U708" t="s">
        <v>23</v>
      </c>
      <c r="V708" t="s">
        <v>86</v>
      </c>
      <c r="W708" s="104">
        <v>0.55541666666666667</v>
      </c>
      <c r="Y708">
        <v>1</v>
      </c>
      <c r="AB708">
        <v>1</v>
      </c>
      <c r="AE708" t="s">
        <v>74</v>
      </c>
      <c r="AI708">
        <v>706</v>
      </c>
      <c r="AJ708" t="s">
        <v>672</v>
      </c>
      <c r="AK708" t="s">
        <v>21</v>
      </c>
      <c r="AL708" t="s">
        <v>115</v>
      </c>
      <c r="AM708" s="104">
        <v>0.72083333333333333</v>
      </c>
      <c r="AO708">
        <v>1</v>
      </c>
      <c r="AQ708">
        <v>1</v>
      </c>
      <c r="AU708" t="s">
        <v>74</v>
      </c>
      <c r="BZ708" s="149"/>
      <c r="CE708" s="148"/>
      <c r="DF708" s="149"/>
      <c r="DK708" s="148"/>
    </row>
    <row r="709" spans="1:115">
      <c r="A709" s="108">
        <v>707</v>
      </c>
      <c r="S709">
        <v>707</v>
      </c>
      <c r="T709" t="s">
        <v>543</v>
      </c>
      <c r="U709" t="s">
        <v>23</v>
      </c>
      <c r="V709" t="s">
        <v>86</v>
      </c>
      <c r="W709" s="104">
        <v>0.40050925925925923</v>
      </c>
      <c r="X709">
        <v>1</v>
      </c>
      <c r="AA709">
        <v>1</v>
      </c>
      <c r="AE709" t="s">
        <v>74</v>
      </c>
      <c r="AI709">
        <v>707</v>
      </c>
      <c r="AJ709" t="s">
        <v>685</v>
      </c>
      <c r="AM709" s="104">
        <v>0.6177083333333333</v>
      </c>
      <c r="AO709">
        <v>1</v>
      </c>
      <c r="AQ709">
        <v>1</v>
      </c>
      <c r="AU709" t="s">
        <v>1</v>
      </c>
      <c r="BZ709" s="149"/>
      <c r="CE709" s="148"/>
      <c r="DF709" s="149"/>
      <c r="DK709" s="148"/>
    </row>
    <row r="710" spans="1:115">
      <c r="A710" s="108">
        <v>708</v>
      </c>
      <c r="S710">
        <v>708</v>
      </c>
      <c r="T710" t="s">
        <v>173</v>
      </c>
      <c r="U710" t="s">
        <v>23</v>
      </c>
      <c r="V710" t="s">
        <v>86</v>
      </c>
      <c r="W710" s="104">
        <v>0.40377314814814813</v>
      </c>
      <c r="X710">
        <v>1</v>
      </c>
      <c r="AA710">
        <v>1</v>
      </c>
      <c r="AE710" t="s">
        <v>74</v>
      </c>
      <c r="AI710">
        <v>708</v>
      </c>
      <c r="AJ710" t="s">
        <v>238</v>
      </c>
      <c r="AK710" t="s">
        <v>23</v>
      </c>
      <c r="AL710" t="s">
        <v>86</v>
      </c>
      <c r="AM710" s="104">
        <v>0.55541666666666667</v>
      </c>
      <c r="AO710">
        <v>1</v>
      </c>
      <c r="AR710">
        <v>1</v>
      </c>
      <c r="AU710" t="s">
        <v>74</v>
      </c>
      <c r="BZ710" s="149"/>
      <c r="CE710" s="148"/>
      <c r="DF710" s="149"/>
      <c r="DK710" s="148"/>
    </row>
    <row r="711" spans="1:115">
      <c r="A711" s="108">
        <v>709</v>
      </c>
      <c r="S711">
        <v>709</v>
      </c>
      <c r="T711" t="s">
        <v>463</v>
      </c>
      <c r="U711" t="s">
        <v>21</v>
      </c>
      <c r="V711" t="s">
        <v>115</v>
      </c>
      <c r="W711" s="104">
        <v>0.8334259259259259</v>
      </c>
      <c r="Z711">
        <v>1</v>
      </c>
      <c r="AB711">
        <v>1</v>
      </c>
      <c r="AE711" t="s">
        <v>74</v>
      </c>
      <c r="AI711">
        <v>709</v>
      </c>
      <c r="AJ711" t="s">
        <v>543</v>
      </c>
      <c r="AK711" t="s">
        <v>23</v>
      </c>
      <c r="AL711" t="s">
        <v>86</v>
      </c>
      <c r="AM711" s="104">
        <v>0.40050925925925923</v>
      </c>
      <c r="AN711">
        <v>1</v>
      </c>
      <c r="AQ711">
        <v>1</v>
      </c>
      <c r="AU711" t="s">
        <v>74</v>
      </c>
      <c r="BZ711" s="149"/>
      <c r="CE711" s="148"/>
      <c r="DF711" s="149"/>
      <c r="DK711" s="148"/>
    </row>
    <row r="712" spans="1:115">
      <c r="A712" s="108">
        <v>710</v>
      </c>
      <c r="S712">
        <v>710</v>
      </c>
      <c r="T712" t="s">
        <v>502</v>
      </c>
      <c r="U712" t="s">
        <v>21</v>
      </c>
      <c r="V712" t="s">
        <v>115</v>
      </c>
      <c r="W712" s="104">
        <v>0.76567129629629627</v>
      </c>
      <c r="Z712">
        <v>1</v>
      </c>
      <c r="AA712">
        <v>1</v>
      </c>
      <c r="AE712" t="s">
        <v>74</v>
      </c>
      <c r="AI712">
        <v>710</v>
      </c>
      <c r="AJ712" t="s">
        <v>173</v>
      </c>
      <c r="AK712" t="s">
        <v>23</v>
      </c>
      <c r="AL712" t="s">
        <v>86</v>
      </c>
      <c r="AM712" s="104">
        <v>0.40377314814814813</v>
      </c>
      <c r="AN712">
        <v>1</v>
      </c>
      <c r="AQ712">
        <v>1</v>
      </c>
      <c r="AU712" t="s">
        <v>74</v>
      </c>
      <c r="BZ712" s="149"/>
      <c r="CE712" s="148"/>
      <c r="DF712" s="149"/>
      <c r="DK712" s="148"/>
    </row>
    <row r="713" spans="1:115">
      <c r="A713" s="108">
        <v>711</v>
      </c>
      <c r="S713">
        <v>711</v>
      </c>
      <c r="T713" t="s">
        <v>575</v>
      </c>
      <c r="U713" t="s">
        <v>22</v>
      </c>
      <c r="V713" t="s">
        <v>87</v>
      </c>
      <c r="W713" s="104">
        <v>0.34849537037037037</v>
      </c>
      <c r="X713">
        <v>1</v>
      </c>
      <c r="AA713">
        <v>1</v>
      </c>
      <c r="AE713" t="s">
        <v>74</v>
      </c>
      <c r="AI713">
        <v>711</v>
      </c>
      <c r="AJ713" t="s">
        <v>463</v>
      </c>
      <c r="AK713" t="s">
        <v>21</v>
      </c>
      <c r="AL713" t="s">
        <v>115</v>
      </c>
      <c r="AM713" s="104">
        <v>0.8334259259259259</v>
      </c>
      <c r="AP713">
        <v>1</v>
      </c>
      <c r="AR713">
        <v>1</v>
      </c>
      <c r="AU713" t="s">
        <v>74</v>
      </c>
      <c r="BZ713" s="149"/>
      <c r="CE713" s="148"/>
      <c r="DF713" s="149"/>
      <c r="DK713" s="148"/>
    </row>
    <row r="714" spans="1:115">
      <c r="A714" s="108">
        <v>712</v>
      </c>
      <c r="S714">
        <v>712</v>
      </c>
      <c r="T714" t="s">
        <v>522</v>
      </c>
      <c r="U714" t="s">
        <v>23</v>
      </c>
      <c r="V714" t="s">
        <v>446</v>
      </c>
      <c r="W714" s="104">
        <v>0.65185185185185179</v>
      </c>
      <c r="Y714">
        <v>1</v>
      </c>
      <c r="AB714">
        <v>1</v>
      </c>
      <c r="AE714" t="s">
        <v>74</v>
      </c>
      <c r="AI714">
        <v>712</v>
      </c>
      <c r="AJ714" t="s">
        <v>502</v>
      </c>
      <c r="AK714" t="s">
        <v>21</v>
      </c>
      <c r="AL714" t="s">
        <v>115</v>
      </c>
      <c r="AM714" s="104">
        <v>0.76567129629629627</v>
      </c>
      <c r="AP714">
        <v>1</v>
      </c>
      <c r="AQ714">
        <v>1</v>
      </c>
      <c r="AU714" t="s">
        <v>74</v>
      </c>
      <c r="BZ714" s="149"/>
      <c r="CE714" s="148"/>
      <c r="DF714" s="149"/>
      <c r="DK714" s="148"/>
    </row>
    <row r="715" spans="1:115">
      <c r="A715" s="108">
        <v>713</v>
      </c>
      <c r="S715">
        <v>713</v>
      </c>
      <c r="T715" t="s">
        <v>790</v>
      </c>
      <c r="U715" t="s">
        <v>23</v>
      </c>
      <c r="V715" t="s">
        <v>86</v>
      </c>
      <c r="W715" s="104">
        <v>0.64304398148148145</v>
      </c>
      <c r="Y715">
        <v>1</v>
      </c>
      <c r="AA715">
        <v>1</v>
      </c>
      <c r="AE715" t="s">
        <v>116</v>
      </c>
      <c r="AI715">
        <v>713</v>
      </c>
      <c r="AJ715" t="s">
        <v>575</v>
      </c>
      <c r="AK715" t="s">
        <v>22</v>
      </c>
      <c r="AL715" t="s">
        <v>87</v>
      </c>
      <c r="AM715" s="104">
        <v>0.34849537037037037</v>
      </c>
      <c r="AN715">
        <v>1</v>
      </c>
      <c r="AQ715">
        <v>1</v>
      </c>
      <c r="AU715" t="s">
        <v>74</v>
      </c>
      <c r="BZ715" s="149"/>
      <c r="CE715" s="148"/>
      <c r="DF715" s="149"/>
      <c r="DK715" s="148"/>
    </row>
    <row r="716" spans="1:115">
      <c r="A716" s="108">
        <v>714</v>
      </c>
      <c r="S716">
        <v>714</v>
      </c>
      <c r="T716" t="s">
        <v>284</v>
      </c>
      <c r="U716" t="s">
        <v>23</v>
      </c>
      <c r="V716" t="s">
        <v>86</v>
      </c>
      <c r="W716" s="104">
        <v>0.79656249999999995</v>
      </c>
      <c r="Z716">
        <v>1</v>
      </c>
      <c r="AA716">
        <v>1</v>
      </c>
      <c r="AE716" t="s">
        <v>74</v>
      </c>
      <c r="AI716">
        <v>714</v>
      </c>
      <c r="AJ716" t="s">
        <v>522</v>
      </c>
      <c r="AK716" t="s">
        <v>23</v>
      </c>
      <c r="AL716" t="s">
        <v>446</v>
      </c>
      <c r="AM716" s="104">
        <v>0.65185185185185179</v>
      </c>
      <c r="AO716">
        <v>1</v>
      </c>
      <c r="AR716">
        <v>1</v>
      </c>
      <c r="AU716" t="s">
        <v>74</v>
      </c>
      <c r="BZ716" s="149"/>
      <c r="CE716" s="148"/>
      <c r="DF716" s="149"/>
      <c r="DK716" s="148"/>
    </row>
    <row r="717" spans="1:115">
      <c r="A717" s="108">
        <v>715</v>
      </c>
      <c r="S717">
        <v>715</v>
      </c>
      <c r="T717" t="s">
        <v>284</v>
      </c>
      <c r="U717" t="s">
        <v>23</v>
      </c>
      <c r="V717" t="s">
        <v>86</v>
      </c>
      <c r="W717" s="104">
        <v>0.72510416666666666</v>
      </c>
      <c r="Y717">
        <v>1</v>
      </c>
      <c r="AA717">
        <v>1</v>
      </c>
      <c r="AE717" t="s">
        <v>74</v>
      </c>
      <c r="AI717">
        <v>715</v>
      </c>
      <c r="AJ717" t="s">
        <v>790</v>
      </c>
      <c r="AK717" t="s">
        <v>23</v>
      </c>
      <c r="AL717" t="s">
        <v>86</v>
      </c>
      <c r="AM717" s="104">
        <v>0.64304398148148145</v>
      </c>
      <c r="AO717">
        <v>1</v>
      </c>
      <c r="AQ717">
        <v>1</v>
      </c>
      <c r="AU717" t="s">
        <v>116</v>
      </c>
      <c r="BZ717" s="149"/>
      <c r="CE717" s="148"/>
      <c r="DF717" s="149"/>
      <c r="DK717" s="148"/>
    </row>
    <row r="718" spans="1:115">
      <c r="A718" s="108">
        <v>716</v>
      </c>
      <c r="S718">
        <v>716</v>
      </c>
      <c r="T718" t="s">
        <v>635</v>
      </c>
      <c r="W718" s="104">
        <v>0.78738425925925926</v>
      </c>
      <c r="Z718">
        <v>1</v>
      </c>
      <c r="AA718">
        <v>1</v>
      </c>
      <c r="AE718" t="s">
        <v>0</v>
      </c>
      <c r="AF718">
        <v>1038694</v>
      </c>
      <c r="AI718">
        <v>716</v>
      </c>
      <c r="AJ718" t="s">
        <v>284</v>
      </c>
      <c r="AK718" t="s">
        <v>23</v>
      </c>
      <c r="AL718" t="s">
        <v>86</v>
      </c>
      <c r="AM718" s="104">
        <v>0.79656249999999995</v>
      </c>
      <c r="AP718">
        <v>1</v>
      </c>
      <c r="AQ718">
        <v>1</v>
      </c>
      <c r="AU718" t="s">
        <v>74</v>
      </c>
      <c r="BZ718" s="149"/>
      <c r="CE718" s="148"/>
      <c r="DF718" s="149"/>
      <c r="DK718" s="148"/>
    </row>
    <row r="719" spans="1:115">
      <c r="A719" s="108">
        <v>717</v>
      </c>
      <c r="S719">
        <v>717</v>
      </c>
      <c r="T719" t="s">
        <v>396</v>
      </c>
      <c r="U719" t="s">
        <v>82</v>
      </c>
      <c r="V719" t="s">
        <v>85</v>
      </c>
      <c r="W719" s="104">
        <v>0.72658564814814808</v>
      </c>
      <c r="Y719">
        <v>1</v>
      </c>
      <c r="AA719">
        <v>1</v>
      </c>
      <c r="AE719" t="s">
        <v>74</v>
      </c>
      <c r="AI719">
        <v>717</v>
      </c>
      <c r="AJ719" t="s">
        <v>284</v>
      </c>
      <c r="AK719" t="s">
        <v>23</v>
      </c>
      <c r="AL719" t="s">
        <v>86</v>
      </c>
      <c r="AM719" s="104">
        <v>0.72510416666666666</v>
      </c>
      <c r="AO719">
        <v>1</v>
      </c>
      <c r="AQ719">
        <v>1</v>
      </c>
      <c r="AU719" t="s">
        <v>74</v>
      </c>
      <c r="BZ719" s="149"/>
      <c r="CE719" s="148"/>
      <c r="DF719" s="149"/>
      <c r="DK719" s="148"/>
    </row>
    <row r="720" spans="1:115">
      <c r="A720" s="108">
        <v>718</v>
      </c>
      <c r="S720">
        <v>718</v>
      </c>
      <c r="T720" t="s">
        <v>831</v>
      </c>
      <c r="U720" t="s">
        <v>23</v>
      </c>
      <c r="V720" t="s">
        <v>446</v>
      </c>
      <c r="W720" s="104">
        <v>0.63976851851851857</v>
      </c>
      <c r="Y720">
        <v>1</v>
      </c>
      <c r="AB720">
        <v>1</v>
      </c>
      <c r="AE720" t="s">
        <v>74</v>
      </c>
      <c r="AI720">
        <v>718</v>
      </c>
      <c r="AJ720" t="s">
        <v>396</v>
      </c>
      <c r="AK720" t="s">
        <v>82</v>
      </c>
      <c r="AL720" t="s">
        <v>85</v>
      </c>
      <c r="AM720" s="104">
        <v>0.72658564814814808</v>
      </c>
      <c r="AO720">
        <v>1</v>
      </c>
      <c r="AQ720">
        <v>1</v>
      </c>
      <c r="AU720" t="s">
        <v>74</v>
      </c>
      <c r="BZ720" s="149"/>
      <c r="CE720" s="148"/>
      <c r="DF720" s="149"/>
      <c r="DK720" s="148"/>
    </row>
    <row r="721" spans="1:115">
      <c r="A721" s="108">
        <v>719</v>
      </c>
      <c r="S721">
        <v>719</v>
      </c>
      <c r="T721" t="s">
        <v>344</v>
      </c>
      <c r="U721" t="s">
        <v>23</v>
      </c>
      <c r="V721" t="s">
        <v>86</v>
      </c>
      <c r="W721" s="104">
        <v>0.39855324074074078</v>
      </c>
      <c r="X721">
        <v>1</v>
      </c>
      <c r="AA721">
        <v>1</v>
      </c>
      <c r="AE721" t="s">
        <v>74</v>
      </c>
      <c r="AI721">
        <v>719</v>
      </c>
      <c r="AJ721" t="s">
        <v>831</v>
      </c>
      <c r="AK721" t="s">
        <v>23</v>
      </c>
      <c r="AL721" t="s">
        <v>446</v>
      </c>
      <c r="AM721" s="104">
        <v>0.63976851851851857</v>
      </c>
      <c r="AO721">
        <v>1</v>
      </c>
      <c r="AR721">
        <v>1</v>
      </c>
      <c r="AU721" t="s">
        <v>74</v>
      </c>
      <c r="BZ721" s="149"/>
      <c r="CE721" s="148"/>
      <c r="DF721" s="149"/>
      <c r="DK721" s="148"/>
    </row>
    <row r="722" spans="1:115">
      <c r="A722" s="108">
        <v>720</v>
      </c>
      <c r="S722">
        <v>720</v>
      </c>
      <c r="T722" t="s">
        <v>145</v>
      </c>
      <c r="U722" t="s">
        <v>23</v>
      </c>
      <c r="V722" t="s">
        <v>86</v>
      </c>
      <c r="W722" s="104">
        <v>0.91526620370370371</v>
      </c>
      <c r="Z722">
        <v>1</v>
      </c>
      <c r="AA722">
        <v>1</v>
      </c>
      <c r="AE722" t="s">
        <v>74</v>
      </c>
      <c r="AI722">
        <v>720</v>
      </c>
      <c r="AJ722" t="s">
        <v>344</v>
      </c>
      <c r="AK722" t="s">
        <v>23</v>
      </c>
      <c r="AL722" t="s">
        <v>86</v>
      </c>
      <c r="AM722" s="104">
        <v>0.39855324074074078</v>
      </c>
      <c r="AN722">
        <v>1</v>
      </c>
      <c r="AQ722">
        <v>1</v>
      </c>
      <c r="AU722" t="s">
        <v>74</v>
      </c>
      <c r="BZ722" s="149"/>
      <c r="CE722" s="148"/>
      <c r="DF722" s="149"/>
      <c r="DK722" s="148"/>
    </row>
    <row r="723" spans="1:115">
      <c r="A723" s="108">
        <v>721</v>
      </c>
      <c r="S723">
        <v>721</v>
      </c>
      <c r="T723" t="s">
        <v>871</v>
      </c>
      <c r="U723" t="s">
        <v>82</v>
      </c>
      <c r="V723" t="s">
        <v>85</v>
      </c>
      <c r="W723" s="104">
        <v>0.75929398148148142</v>
      </c>
      <c r="Z723">
        <v>1</v>
      </c>
      <c r="AA723">
        <v>1</v>
      </c>
      <c r="AB723">
        <v>1</v>
      </c>
      <c r="AE723" t="s">
        <v>74</v>
      </c>
      <c r="AI723">
        <v>721</v>
      </c>
      <c r="AJ723" t="s">
        <v>145</v>
      </c>
      <c r="AK723" t="s">
        <v>23</v>
      </c>
      <c r="AL723" t="s">
        <v>86</v>
      </c>
      <c r="AM723" s="104">
        <v>0.91526620370370371</v>
      </c>
      <c r="AP723">
        <v>1</v>
      </c>
      <c r="AQ723">
        <v>1</v>
      </c>
      <c r="AU723" t="s">
        <v>74</v>
      </c>
      <c r="BZ723" s="149"/>
      <c r="CE723" s="148"/>
      <c r="DF723" s="149"/>
      <c r="DK723" s="148"/>
    </row>
    <row r="724" spans="1:115">
      <c r="A724" s="108">
        <v>722</v>
      </c>
      <c r="S724">
        <v>722</v>
      </c>
      <c r="T724" t="s">
        <v>127</v>
      </c>
      <c r="U724" t="s">
        <v>82</v>
      </c>
      <c r="V724" t="s">
        <v>85</v>
      </c>
      <c r="W724" s="104">
        <v>0.72885416666666669</v>
      </c>
      <c r="Y724">
        <v>1</v>
      </c>
      <c r="AA724">
        <v>1</v>
      </c>
      <c r="AB724">
        <v>1</v>
      </c>
      <c r="AE724" t="s">
        <v>74</v>
      </c>
      <c r="AI724">
        <v>722</v>
      </c>
      <c r="AJ724" t="s">
        <v>871</v>
      </c>
      <c r="AK724" t="s">
        <v>82</v>
      </c>
      <c r="AL724" t="s">
        <v>85</v>
      </c>
      <c r="AM724" s="104">
        <v>0.75929398148148142</v>
      </c>
      <c r="AP724">
        <v>1</v>
      </c>
      <c r="AQ724">
        <v>1</v>
      </c>
      <c r="AR724">
        <v>1</v>
      </c>
      <c r="AU724" t="s">
        <v>74</v>
      </c>
      <c r="BZ724" s="149"/>
      <c r="CE724" s="148"/>
      <c r="DF724" s="149"/>
      <c r="DK724" s="148"/>
    </row>
    <row r="725" spans="1:115">
      <c r="A725" s="108">
        <v>723</v>
      </c>
      <c r="S725">
        <v>723</v>
      </c>
      <c r="T725" t="s">
        <v>1442</v>
      </c>
      <c r="U725" t="s">
        <v>23</v>
      </c>
      <c r="V725" t="s">
        <v>86</v>
      </c>
      <c r="W725" s="104">
        <v>0.46620370370370368</v>
      </c>
      <c r="X725">
        <v>1</v>
      </c>
      <c r="AB725">
        <v>1</v>
      </c>
      <c r="AE725" t="s">
        <v>116</v>
      </c>
      <c r="AI725">
        <v>723</v>
      </c>
      <c r="AJ725" t="s">
        <v>127</v>
      </c>
      <c r="AK725" t="s">
        <v>82</v>
      </c>
      <c r="AL725" t="s">
        <v>85</v>
      </c>
      <c r="AM725" s="104">
        <v>0.72885416666666669</v>
      </c>
      <c r="AO725">
        <v>1</v>
      </c>
      <c r="AQ725">
        <v>1</v>
      </c>
      <c r="AR725">
        <v>1</v>
      </c>
      <c r="AU725" t="s">
        <v>74</v>
      </c>
      <c r="BZ725" s="149"/>
      <c r="CE725" s="148"/>
      <c r="DF725" s="149"/>
      <c r="DK725" s="148"/>
    </row>
    <row r="726" spans="1:115">
      <c r="A726" s="108">
        <v>724</v>
      </c>
      <c r="S726">
        <v>724</v>
      </c>
      <c r="T726" t="s">
        <v>276</v>
      </c>
      <c r="U726" t="s">
        <v>82</v>
      </c>
      <c r="V726" t="s">
        <v>85</v>
      </c>
      <c r="W726" s="104">
        <v>0.85825231481481479</v>
      </c>
      <c r="Z726">
        <v>1</v>
      </c>
      <c r="AA726">
        <v>1</v>
      </c>
      <c r="AB726">
        <v>1</v>
      </c>
      <c r="AE726" t="s">
        <v>74</v>
      </c>
      <c r="AI726">
        <v>724</v>
      </c>
      <c r="AJ726" t="s">
        <v>1442</v>
      </c>
      <c r="AK726" t="s">
        <v>23</v>
      </c>
      <c r="AL726" t="s">
        <v>86</v>
      </c>
      <c r="AM726" s="104">
        <v>0.46620370370370368</v>
      </c>
      <c r="AN726">
        <v>1</v>
      </c>
      <c r="AR726">
        <v>1</v>
      </c>
      <c r="AU726" t="s">
        <v>116</v>
      </c>
      <c r="BZ726" s="149"/>
      <c r="CE726" s="148"/>
      <c r="DF726" s="149"/>
      <c r="DK726" s="148"/>
    </row>
    <row r="727" spans="1:115">
      <c r="A727" s="108">
        <v>725</v>
      </c>
      <c r="S727">
        <v>725</v>
      </c>
      <c r="T727" t="s">
        <v>587</v>
      </c>
      <c r="U727" t="s">
        <v>22</v>
      </c>
      <c r="V727" t="s">
        <v>87</v>
      </c>
      <c r="W727" s="104">
        <v>0.35387731481481483</v>
      </c>
      <c r="X727">
        <v>1</v>
      </c>
      <c r="AA727">
        <v>1</v>
      </c>
      <c r="AB727">
        <v>1</v>
      </c>
      <c r="AE727" t="s">
        <v>74</v>
      </c>
      <c r="AI727">
        <v>725</v>
      </c>
      <c r="AJ727" t="s">
        <v>276</v>
      </c>
      <c r="AK727" t="s">
        <v>82</v>
      </c>
      <c r="AL727" t="s">
        <v>85</v>
      </c>
      <c r="AM727" s="104">
        <v>0.85825231481481479</v>
      </c>
      <c r="AP727">
        <v>1</v>
      </c>
      <c r="AQ727">
        <v>1</v>
      </c>
      <c r="AR727">
        <v>1</v>
      </c>
      <c r="AU727" t="s">
        <v>74</v>
      </c>
      <c r="BZ727" s="149"/>
      <c r="CE727" s="148"/>
      <c r="DF727" s="149"/>
      <c r="DK727" s="148"/>
    </row>
    <row r="728" spans="1:115">
      <c r="A728" s="108">
        <v>726</v>
      </c>
      <c r="S728">
        <v>726</v>
      </c>
      <c r="T728" t="s">
        <v>642</v>
      </c>
      <c r="W728" s="104">
        <v>0.68141203703703701</v>
      </c>
      <c r="Y728">
        <v>1</v>
      </c>
      <c r="AA728">
        <v>1</v>
      </c>
      <c r="AE728" t="s">
        <v>1</v>
      </c>
      <c r="AI728">
        <v>726</v>
      </c>
      <c r="AJ728" t="s">
        <v>587</v>
      </c>
      <c r="AK728" t="s">
        <v>22</v>
      </c>
      <c r="AL728" t="s">
        <v>87</v>
      </c>
      <c r="AM728" s="104">
        <v>0.35387731481481483</v>
      </c>
      <c r="AN728">
        <v>1</v>
      </c>
      <c r="AQ728">
        <v>1</v>
      </c>
      <c r="AR728">
        <v>1</v>
      </c>
      <c r="AU728" t="s">
        <v>74</v>
      </c>
      <c r="BZ728" s="149"/>
      <c r="CE728" s="148"/>
      <c r="DF728" s="149"/>
      <c r="DK728" s="148"/>
    </row>
    <row r="729" spans="1:115">
      <c r="A729" s="108">
        <v>727</v>
      </c>
      <c r="S729">
        <v>727</v>
      </c>
      <c r="T729" t="s">
        <v>751</v>
      </c>
      <c r="U729" t="s">
        <v>23</v>
      </c>
      <c r="V729" t="s">
        <v>86</v>
      </c>
      <c r="W729" s="104">
        <v>0.73028935185185195</v>
      </c>
      <c r="Y729">
        <v>1</v>
      </c>
      <c r="AC729">
        <v>1</v>
      </c>
      <c r="AE729" t="s">
        <v>116</v>
      </c>
      <c r="AI729">
        <v>727</v>
      </c>
      <c r="AJ729" t="s">
        <v>642</v>
      </c>
      <c r="AM729" s="104">
        <v>0.68141203703703701</v>
      </c>
      <c r="AO729">
        <v>1</v>
      </c>
      <c r="AQ729">
        <v>1</v>
      </c>
      <c r="AU729" t="s">
        <v>1</v>
      </c>
      <c r="BZ729" s="149"/>
      <c r="CE729" s="148"/>
      <c r="DF729" s="149"/>
      <c r="DK729" s="148"/>
    </row>
    <row r="730" spans="1:115">
      <c r="A730" s="108">
        <v>728</v>
      </c>
      <c r="S730">
        <v>728</v>
      </c>
      <c r="T730" t="s">
        <v>1203</v>
      </c>
      <c r="W730" s="104">
        <v>0.39221064814814816</v>
      </c>
      <c r="X730">
        <v>1</v>
      </c>
      <c r="AA730">
        <v>1</v>
      </c>
      <c r="AE730" t="s">
        <v>1</v>
      </c>
      <c r="AI730">
        <v>728</v>
      </c>
      <c r="AJ730" t="s">
        <v>751</v>
      </c>
      <c r="AK730" t="s">
        <v>23</v>
      </c>
      <c r="AL730" t="s">
        <v>86</v>
      </c>
      <c r="AM730" s="104">
        <v>0.73028935185185195</v>
      </c>
      <c r="AO730">
        <v>1</v>
      </c>
      <c r="AS730">
        <v>1</v>
      </c>
      <c r="AU730" t="s">
        <v>116</v>
      </c>
      <c r="BZ730" s="149"/>
      <c r="CE730" s="148"/>
      <c r="DF730" s="149"/>
      <c r="DK730" s="148"/>
    </row>
    <row r="731" spans="1:115">
      <c r="A731" s="108">
        <v>729</v>
      </c>
      <c r="S731">
        <v>729</v>
      </c>
      <c r="T731" t="s">
        <v>667</v>
      </c>
      <c r="U731" t="s">
        <v>21</v>
      </c>
      <c r="V731" t="s">
        <v>115</v>
      </c>
      <c r="W731" s="104">
        <v>0.73475694444444439</v>
      </c>
      <c r="Y731">
        <v>1</v>
      </c>
      <c r="AA731">
        <v>1</v>
      </c>
      <c r="AE731" t="s">
        <v>74</v>
      </c>
      <c r="AI731">
        <v>729</v>
      </c>
      <c r="AJ731" t="s">
        <v>1203</v>
      </c>
      <c r="AM731" s="104">
        <v>0.39221064814814816</v>
      </c>
      <c r="AN731">
        <v>1</v>
      </c>
      <c r="AQ731">
        <v>1</v>
      </c>
      <c r="AU731" t="s">
        <v>1</v>
      </c>
      <c r="BZ731" s="149"/>
      <c r="CE731" s="148"/>
      <c r="DF731" s="149"/>
      <c r="DK731" s="148"/>
    </row>
    <row r="732" spans="1:115">
      <c r="A732" s="108">
        <v>730</v>
      </c>
      <c r="S732">
        <v>730</v>
      </c>
      <c r="T732" t="s">
        <v>803</v>
      </c>
      <c r="U732" t="s">
        <v>82</v>
      </c>
      <c r="V732" t="s">
        <v>85</v>
      </c>
      <c r="W732" s="104">
        <v>0.71027777777777779</v>
      </c>
      <c r="Y732">
        <v>1</v>
      </c>
      <c r="AC732">
        <v>1</v>
      </c>
      <c r="AE732" t="s">
        <v>116</v>
      </c>
      <c r="AI732">
        <v>730</v>
      </c>
      <c r="AJ732" t="s">
        <v>667</v>
      </c>
      <c r="AK732" t="s">
        <v>21</v>
      </c>
      <c r="AL732" t="s">
        <v>115</v>
      </c>
      <c r="AM732" s="104">
        <v>0.73475694444444439</v>
      </c>
      <c r="AO732">
        <v>1</v>
      </c>
      <c r="AQ732">
        <v>1</v>
      </c>
      <c r="AU732" t="s">
        <v>74</v>
      </c>
      <c r="BZ732" s="149"/>
      <c r="CE732" s="148"/>
      <c r="DF732" s="149"/>
      <c r="DK732" s="148"/>
    </row>
    <row r="733" spans="1:115">
      <c r="A733" s="108">
        <v>731</v>
      </c>
      <c r="S733">
        <v>731</v>
      </c>
      <c r="T733" t="s">
        <v>850</v>
      </c>
      <c r="U733" t="s">
        <v>23</v>
      </c>
      <c r="V733" t="s">
        <v>86</v>
      </c>
      <c r="W733" s="104">
        <v>0.49581018518518521</v>
      </c>
      <c r="X733">
        <v>1</v>
      </c>
      <c r="AA733">
        <v>1</v>
      </c>
      <c r="AB733">
        <v>1</v>
      </c>
      <c r="AE733" t="s">
        <v>74</v>
      </c>
      <c r="AI733">
        <v>731</v>
      </c>
      <c r="AJ733" t="s">
        <v>803</v>
      </c>
      <c r="AK733" t="s">
        <v>82</v>
      </c>
      <c r="AL733" t="s">
        <v>85</v>
      </c>
      <c r="AM733" s="104">
        <v>0.71027777777777779</v>
      </c>
      <c r="AO733">
        <v>1</v>
      </c>
      <c r="AS733">
        <v>1</v>
      </c>
      <c r="AU733" t="s">
        <v>116</v>
      </c>
      <c r="BZ733" s="149"/>
      <c r="CE733" s="148"/>
      <c r="DF733" s="149"/>
      <c r="DK733" s="148"/>
    </row>
    <row r="734" spans="1:115">
      <c r="A734" s="108">
        <v>732</v>
      </c>
      <c r="S734">
        <v>732</v>
      </c>
      <c r="T734" t="s">
        <v>679</v>
      </c>
      <c r="U734" t="s">
        <v>23</v>
      </c>
      <c r="V734" t="s">
        <v>86</v>
      </c>
      <c r="W734" s="104">
        <v>0.77377314814814813</v>
      </c>
      <c r="Z734">
        <v>1</v>
      </c>
      <c r="AA734">
        <v>1</v>
      </c>
      <c r="AE734" t="s">
        <v>74</v>
      </c>
      <c r="AI734">
        <v>732</v>
      </c>
      <c r="AJ734" t="s">
        <v>850</v>
      </c>
      <c r="AK734" t="s">
        <v>23</v>
      </c>
      <c r="AL734" t="s">
        <v>86</v>
      </c>
      <c r="AM734" s="104">
        <v>0.49581018518518521</v>
      </c>
      <c r="AN734">
        <v>1</v>
      </c>
      <c r="AQ734">
        <v>1</v>
      </c>
      <c r="AR734">
        <v>1</v>
      </c>
      <c r="AU734" t="s">
        <v>74</v>
      </c>
      <c r="BZ734" s="149"/>
      <c r="CE734" s="148"/>
      <c r="DF734" s="149"/>
      <c r="DK734" s="148"/>
    </row>
    <row r="735" spans="1:115">
      <c r="A735" s="108">
        <v>733</v>
      </c>
      <c r="S735">
        <v>733</v>
      </c>
      <c r="T735" t="s">
        <v>872</v>
      </c>
      <c r="U735" t="s">
        <v>23</v>
      </c>
      <c r="V735" t="s">
        <v>86</v>
      </c>
      <c r="W735" s="104">
        <v>0.49634259259259261</v>
      </c>
      <c r="X735">
        <v>1</v>
      </c>
      <c r="AA735">
        <v>1</v>
      </c>
      <c r="AE735" t="s">
        <v>74</v>
      </c>
      <c r="AI735">
        <v>733</v>
      </c>
      <c r="AJ735" t="s">
        <v>679</v>
      </c>
      <c r="AK735" t="s">
        <v>23</v>
      </c>
      <c r="AL735" t="s">
        <v>86</v>
      </c>
      <c r="AM735" s="104">
        <v>0.77377314814814813</v>
      </c>
      <c r="AP735">
        <v>1</v>
      </c>
      <c r="AQ735">
        <v>1</v>
      </c>
      <c r="AU735" t="s">
        <v>74</v>
      </c>
      <c r="BZ735" s="149"/>
      <c r="CE735" s="148"/>
      <c r="DF735" s="149"/>
      <c r="DK735" s="148"/>
    </row>
    <row r="736" spans="1:115">
      <c r="A736" s="108">
        <v>734</v>
      </c>
      <c r="S736">
        <v>734</v>
      </c>
      <c r="T736" t="s">
        <v>541</v>
      </c>
      <c r="U736" t="s">
        <v>82</v>
      </c>
      <c r="V736" t="s">
        <v>85</v>
      </c>
      <c r="W736" s="104">
        <v>0.82162037037037028</v>
      </c>
      <c r="Z736">
        <v>1</v>
      </c>
      <c r="AB736">
        <v>1</v>
      </c>
      <c r="AC736">
        <v>1</v>
      </c>
      <c r="AE736" t="s">
        <v>74</v>
      </c>
      <c r="AI736">
        <v>734</v>
      </c>
      <c r="AJ736" t="s">
        <v>872</v>
      </c>
      <c r="AK736" t="s">
        <v>23</v>
      </c>
      <c r="AL736" t="s">
        <v>86</v>
      </c>
      <c r="AM736" s="104">
        <v>0.49634259259259261</v>
      </c>
      <c r="AN736">
        <v>1</v>
      </c>
      <c r="AQ736">
        <v>1</v>
      </c>
      <c r="AU736" t="s">
        <v>74</v>
      </c>
      <c r="BZ736" s="149"/>
      <c r="CE736" s="148"/>
      <c r="DF736" s="149"/>
      <c r="DK736" s="148"/>
    </row>
    <row r="737" spans="1:115">
      <c r="A737" s="108">
        <v>735</v>
      </c>
      <c r="S737">
        <v>735</v>
      </c>
      <c r="T737" t="s">
        <v>339</v>
      </c>
      <c r="U737" t="s">
        <v>23</v>
      </c>
      <c r="V737" t="s">
        <v>86</v>
      </c>
      <c r="W737" s="104">
        <v>0.48918981481481483</v>
      </c>
      <c r="X737">
        <v>1</v>
      </c>
      <c r="AA737">
        <v>1</v>
      </c>
      <c r="AE737" t="s">
        <v>74</v>
      </c>
      <c r="AI737">
        <v>735</v>
      </c>
      <c r="AJ737" t="s">
        <v>541</v>
      </c>
      <c r="AK737" t="s">
        <v>82</v>
      </c>
      <c r="AL737" t="s">
        <v>85</v>
      </c>
      <c r="AM737" s="104">
        <v>0.82162037037037028</v>
      </c>
      <c r="AP737">
        <v>1</v>
      </c>
      <c r="AR737">
        <v>1</v>
      </c>
      <c r="AS737">
        <v>1</v>
      </c>
      <c r="AU737" t="s">
        <v>74</v>
      </c>
      <c r="BZ737" s="149"/>
      <c r="CE737" s="148"/>
      <c r="DF737" s="149"/>
      <c r="DK737" s="148"/>
    </row>
    <row r="738" spans="1:115">
      <c r="A738" s="108">
        <v>736</v>
      </c>
      <c r="S738">
        <v>736</v>
      </c>
      <c r="T738" t="s">
        <v>121</v>
      </c>
      <c r="U738" t="s">
        <v>23</v>
      </c>
      <c r="V738" t="s">
        <v>86</v>
      </c>
      <c r="W738" s="104">
        <v>0.6504861111111111</v>
      </c>
      <c r="Y738">
        <v>1</v>
      </c>
      <c r="AA738">
        <v>1</v>
      </c>
      <c r="AE738" t="s">
        <v>74</v>
      </c>
      <c r="AI738">
        <v>736</v>
      </c>
      <c r="AJ738" t="s">
        <v>339</v>
      </c>
      <c r="AK738" t="s">
        <v>23</v>
      </c>
      <c r="AL738" t="s">
        <v>86</v>
      </c>
      <c r="AM738" s="104">
        <v>0.48918981481481483</v>
      </c>
      <c r="AN738">
        <v>1</v>
      </c>
      <c r="AQ738">
        <v>1</v>
      </c>
      <c r="AU738" t="s">
        <v>74</v>
      </c>
      <c r="BZ738" s="149"/>
      <c r="CE738" s="148"/>
      <c r="DF738" s="149"/>
      <c r="DK738" s="148"/>
    </row>
    <row r="739" spans="1:115">
      <c r="A739" s="108">
        <v>737</v>
      </c>
      <c r="S739">
        <v>737</v>
      </c>
      <c r="T739" t="s">
        <v>1364</v>
      </c>
      <c r="U739" t="s">
        <v>82</v>
      </c>
      <c r="V739" t="s">
        <v>85</v>
      </c>
      <c r="W739" s="104">
        <v>0.73927083333333332</v>
      </c>
      <c r="Y739">
        <v>1</v>
      </c>
      <c r="AB739">
        <v>1</v>
      </c>
      <c r="AE739" t="s">
        <v>116</v>
      </c>
      <c r="AI739">
        <v>737</v>
      </c>
      <c r="AJ739" t="s">
        <v>121</v>
      </c>
      <c r="AK739" t="s">
        <v>23</v>
      </c>
      <c r="AL739" t="s">
        <v>86</v>
      </c>
      <c r="AM739" s="104">
        <v>0.6504861111111111</v>
      </c>
      <c r="AO739">
        <v>1</v>
      </c>
      <c r="AQ739">
        <v>1</v>
      </c>
      <c r="AU739" t="s">
        <v>74</v>
      </c>
      <c r="BZ739" s="149"/>
      <c r="CE739" s="148"/>
      <c r="DF739" s="149"/>
      <c r="DK739" s="148"/>
    </row>
    <row r="740" spans="1:115">
      <c r="A740" s="108">
        <v>738</v>
      </c>
      <c r="S740">
        <v>738</v>
      </c>
      <c r="T740" t="s">
        <v>289</v>
      </c>
      <c r="U740" t="s">
        <v>23</v>
      </c>
      <c r="V740" t="s">
        <v>86</v>
      </c>
      <c r="W740" s="104">
        <v>0.78437499999999993</v>
      </c>
      <c r="Z740">
        <v>1</v>
      </c>
      <c r="AA740">
        <v>1</v>
      </c>
      <c r="AE740" t="s">
        <v>74</v>
      </c>
      <c r="AI740">
        <v>738</v>
      </c>
      <c r="AJ740" t="s">
        <v>1364</v>
      </c>
      <c r="AK740" t="s">
        <v>82</v>
      </c>
      <c r="AL740" t="s">
        <v>85</v>
      </c>
      <c r="AM740" s="104">
        <v>0.73927083333333332</v>
      </c>
      <c r="AO740">
        <v>1</v>
      </c>
      <c r="AR740">
        <v>1</v>
      </c>
      <c r="AU740" t="s">
        <v>116</v>
      </c>
      <c r="BZ740" s="149"/>
      <c r="CE740" s="148"/>
      <c r="DF740" s="149"/>
      <c r="DK740" s="148"/>
    </row>
    <row r="741" spans="1:115">
      <c r="A741" s="108">
        <v>739</v>
      </c>
      <c r="S741">
        <v>739</v>
      </c>
      <c r="T741" t="s">
        <v>682</v>
      </c>
      <c r="U741" t="s">
        <v>21</v>
      </c>
      <c r="V741" t="s">
        <v>115</v>
      </c>
      <c r="W741" s="104">
        <v>0.52271990740740748</v>
      </c>
      <c r="Y741">
        <v>1</v>
      </c>
      <c r="AA741">
        <v>1</v>
      </c>
      <c r="AE741" t="s">
        <v>74</v>
      </c>
      <c r="AI741">
        <v>739</v>
      </c>
      <c r="AJ741" t="s">
        <v>289</v>
      </c>
      <c r="AK741" t="s">
        <v>23</v>
      </c>
      <c r="AL741" t="s">
        <v>86</v>
      </c>
      <c r="AM741" s="104">
        <v>0.78437499999999993</v>
      </c>
      <c r="AP741">
        <v>1</v>
      </c>
      <c r="AQ741">
        <v>1</v>
      </c>
      <c r="AU741" t="s">
        <v>74</v>
      </c>
      <c r="BZ741" s="149"/>
      <c r="CE741" s="148"/>
      <c r="DF741" s="149"/>
      <c r="DK741" s="148"/>
    </row>
    <row r="742" spans="1:115">
      <c r="A742" s="108">
        <v>740</v>
      </c>
      <c r="S742">
        <v>740</v>
      </c>
      <c r="T742" t="s">
        <v>573</v>
      </c>
      <c r="U742" t="s">
        <v>22</v>
      </c>
      <c r="V742" t="s">
        <v>87</v>
      </c>
      <c r="W742" s="104">
        <v>0.34798611111111111</v>
      </c>
      <c r="X742">
        <v>1</v>
      </c>
      <c r="AA742">
        <v>1</v>
      </c>
      <c r="AE742" t="s">
        <v>74</v>
      </c>
      <c r="AI742">
        <v>740</v>
      </c>
      <c r="AJ742" t="s">
        <v>682</v>
      </c>
      <c r="AK742" t="s">
        <v>21</v>
      </c>
      <c r="AL742" t="s">
        <v>115</v>
      </c>
      <c r="AM742" s="104">
        <v>0.52271990740740748</v>
      </c>
      <c r="AO742">
        <v>1</v>
      </c>
      <c r="AQ742">
        <v>1</v>
      </c>
      <c r="AU742" t="s">
        <v>74</v>
      </c>
      <c r="BZ742" s="149"/>
      <c r="CE742" s="148"/>
      <c r="DF742" s="149"/>
      <c r="DK742" s="148"/>
    </row>
    <row r="743" spans="1:115">
      <c r="A743" s="108">
        <v>741</v>
      </c>
      <c r="S743">
        <v>741</v>
      </c>
      <c r="T743" t="s">
        <v>638</v>
      </c>
      <c r="U743" t="s">
        <v>23</v>
      </c>
      <c r="V743" t="s">
        <v>446</v>
      </c>
      <c r="W743" s="104">
        <v>0.55807870370370372</v>
      </c>
      <c r="Y743">
        <v>1</v>
      </c>
      <c r="AB743">
        <v>1</v>
      </c>
      <c r="AE743" t="s">
        <v>74</v>
      </c>
      <c r="AI743">
        <v>741</v>
      </c>
      <c r="AJ743" t="s">
        <v>573</v>
      </c>
      <c r="AK743" t="s">
        <v>22</v>
      </c>
      <c r="AL743" t="s">
        <v>87</v>
      </c>
      <c r="AM743" s="104">
        <v>0.34798611111111111</v>
      </c>
      <c r="AN743">
        <v>1</v>
      </c>
      <c r="AQ743">
        <v>1</v>
      </c>
      <c r="AU743" t="s">
        <v>74</v>
      </c>
      <c r="BZ743" s="149"/>
      <c r="CE743" s="148"/>
      <c r="DF743" s="149"/>
      <c r="DK743" s="148"/>
    </row>
    <row r="744" spans="1:115">
      <c r="A744" s="108">
        <v>742</v>
      </c>
      <c r="S744">
        <v>742</v>
      </c>
      <c r="T744" t="s">
        <v>639</v>
      </c>
      <c r="U744" t="s">
        <v>23</v>
      </c>
      <c r="V744" t="s">
        <v>86</v>
      </c>
      <c r="W744" s="104">
        <v>0.68864583333333329</v>
      </c>
      <c r="Y744">
        <v>1</v>
      </c>
      <c r="AA744">
        <v>1</v>
      </c>
      <c r="AE744" t="s">
        <v>74</v>
      </c>
      <c r="AI744">
        <v>742</v>
      </c>
      <c r="AJ744" t="s">
        <v>638</v>
      </c>
      <c r="AK744" t="s">
        <v>23</v>
      </c>
      <c r="AL744" t="s">
        <v>446</v>
      </c>
      <c r="AM744" s="104">
        <v>0.55807870370370372</v>
      </c>
      <c r="AO744">
        <v>1</v>
      </c>
      <c r="AR744">
        <v>1</v>
      </c>
      <c r="AU744" t="s">
        <v>74</v>
      </c>
      <c r="BZ744" s="149"/>
      <c r="CE744" s="148"/>
      <c r="DF744" s="149"/>
      <c r="DK744" s="148"/>
    </row>
    <row r="745" spans="1:115">
      <c r="A745" s="108">
        <v>743</v>
      </c>
      <c r="S745">
        <v>743</v>
      </c>
      <c r="T745" t="s">
        <v>498</v>
      </c>
      <c r="U745" t="s">
        <v>23</v>
      </c>
      <c r="V745" t="s">
        <v>446</v>
      </c>
      <c r="W745" s="104">
        <v>0.64581018518518518</v>
      </c>
      <c r="Y745">
        <v>1</v>
      </c>
      <c r="AA745">
        <v>1</v>
      </c>
      <c r="AE745" t="s">
        <v>74</v>
      </c>
      <c r="AI745">
        <v>743</v>
      </c>
      <c r="AJ745" t="s">
        <v>639</v>
      </c>
      <c r="AK745" t="s">
        <v>23</v>
      </c>
      <c r="AL745" t="s">
        <v>86</v>
      </c>
      <c r="AM745" s="104">
        <v>0.68864583333333329</v>
      </c>
      <c r="AO745">
        <v>1</v>
      </c>
      <c r="AQ745">
        <v>1</v>
      </c>
      <c r="AU745" t="s">
        <v>74</v>
      </c>
      <c r="BZ745" s="149"/>
      <c r="CE745" s="148"/>
      <c r="DF745" s="149"/>
      <c r="DK745" s="148"/>
    </row>
    <row r="746" spans="1:115">
      <c r="A746" s="108">
        <v>744</v>
      </c>
      <c r="S746">
        <v>744</v>
      </c>
      <c r="T746" t="s">
        <v>250</v>
      </c>
      <c r="U746" t="s">
        <v>82</v>
      </c>
      <c r="V746" t="s">
        <v>85</v>
      </c>
      <c r="W746" s="104">
        <v>0.61781249999999999</v>
      </c>
      <c r="Y746">
        <v>1</v>
      </c>
      <c r="AA746">
        <v>1</v>
      </c>
      <c r="AB746">
        <v>1</v>
      </c>
      <c r="AE746" t="s">
        <v>74</v>
      </c>
      <c r="AI746">
        <v>744</v>
      </c>
      <c r="AJ746" t="s">
        <v>498</v>
      </c>
      <c r="AK746" t="s">
        <v>23</v>
      </c>
      <c r="AL746" t="s">
        <v>446</v>
      </c>
      <c r="AM746" s="104">
        <v>0.64581018518518518</v>
      </c>
      <c r="AO746">
        <v>1</v>
      </c>
      <c r="AQ746">
        <v>1</v>
      </c>
      <c r="AU746" t="s">
        <v>74</v>
      </c>
      <c r="BZ746" s="149"/>
      <c r="CE746" s="148"/>
      <c r="DF746" s="149"/>
      <c r="DK746" s="148"/>
    </row>
    <row r="747" spans="1:115">
      <c r="A747" s="108">
        <v>745</v>
      </c>
      <c r="S747">
        <v>745</v>
      </c>
      <c r="T747" t="s">
        <v>561</v>
      </c>
      <c r="U747" t="s">
        <v>23</v>
      </c>
      <c r="V747" t="s">
        <v>446</v>
      </c>
      <c r="W747" s="104">
        <v>0.5587847222222222</v>
      </c>
      <c r="Y747">
        <v>1</v>
      </c>
      <c r="AB747">
        <v>1</v>
      </c>
      <c r="AE747" t="s">
        <v>74</v>
      </c>
      <c r="AI747">
        <v>745</v>
      </c>
      <c r="AJ747" t="s">
        <v>250</v>
      </c>
      <c r="AK747" t="s">
        <v>82</v>
      </c>
      <c r="AL747" t="s">
        <v>85</v>
      </c>
      <c r="AM747" s="104">
        <v>0.61781249999999999</v>
      </c>
      <c r="AO747">
        <v>1</v>
      </c>
      <c r="AQ747">
        <v>1</v>
      </c>
      <c r="AR747">
        <v>1</v>
      </c>
      <c r="AU747" t="s">
        <v>74</v>
      </c>
      <c r="BZ747" s="149"/>
      <c r="CE747" s="148"/>
      <c r="DF747" s="149"/>
      <c r="DK747" s="148"/>
    </row>
    <row r="748" spans="1:115">
      <c r="A748" s="108">
        <v>746</v>
      </c>
      <c r="S748">
        <v>746</v>
      </c>
      <c r="T748" t="s">
        <v>623</v>
      </c>
      <c r="U748" t="s">
        <v>23</v>
      </c>
      <c r="V748" t="s">
        <v>446</v>
      </c>
      <c r="W748" s="104">
        <v>0.71612268518518529</v>
      </c>
      <c r="Y748">
        <v>1</v>
      </c>
      <c r="AA748">
        <v>1</v>
      </c>
      <c r="AB748">
        <v>1</v>
      </c>
      <c r="AE748" t="s">
        <v>74</v>
      </c>
      <c r="AI748">
        <v>746</v>
      </c>
      <c r="AJ748" t="s">
        <v>561</v>
      </c>
      <c r="AK748" t="s">
        <v>23</v>
      </c>
      <c r="AL748" t="s">
        <v>446</v>
      </c>
      <c r="AM748" s="104">
        <v>0.5587847222222222</v>
      </c>
      <c r="AO748">
        <v>1</v>
      </c>
      <c r="AR748">
        <v>1</v>
      </c>
      <c r="AU748" t="s">
        <v>74</v>
      </c>
      <c r="BZ748" s="149"/>
      <c r="CE748" s="148"/>
      <c r="DF748" s="149"/>
      <c r="DK748" s="148"/>
    </row>
    <row r="749" spans="1:115">
      <c r="A749" s="108">
        <v>747</v>
      </c>
      <c r="S749">
        <v>747</v>
      </c>
      <c r="T749" t="s">
        <v>771</v>
      </c>
      <c r="U749" t="s">
        <v>23</v>
      </c>
      <c r="V749" t="s">
        <v>741</v>
      </c>
      <c r="W749" s="104">
        <v>0.51815972222222217</v>
      </c>
      <c r="Y749">
        <v>1</v>
      </c>
      <c r="AB749">
        <v>1</v>
      </c>
      <c r="AE749" t="s">
        <v>116</v>
      </c>
      <c r="AI749">
        <v>747</v>
      </c>
      <c r="AJ749" t="s">
        <v>623</v>
      </c>
      <c r="AK749" t="s">
        <v>23</v>
      </c>
      <c r="AL749" t="s">
        <v>446</v>
      </c>
      <c r="AM749" s="104">
        <v>0.71612268518518529</v>
      </c>
      <c r="AO749">
        <v>1</v>
      </c>
      <c r="AQ749">
        <v>1</v>
      </c>
      <c r="AR749">
        <v>1</v>
      </c>
      <c r="AU749" t="s">
        <v>74</v>
      </c>
      <c r="BZ749" s="149"/>
      <c r="CE749" s="148"/>
      <c r="DF749" s="149"/>
      <c r="DK749" s="148"/>
    </row>
    <row r="750" spans="1:115">
      <c r="A750" s="108">
        <v>748</v>
      </c>
      <c r="S750">
        <v>748</v>
      </c>
      <c r="T750" t="s">
        <v>523</v>
      </c>
      <c r="U750" t="s">
        <v>23</v>
      </c>
      <c r="V750" t="s">
        <v>86</v>
      </c>
      <c r="W750" s="104">
        <v>0.71108796296296306</v>
      </c>
      <c r="Y750">
        <v>1</v>
      </c>
      <c r="AA750">
        <v>1</v>
      </c>
      <c r="AE750" t="s">
        <v>74</v>
      </c>
      <c r="AI750">
        <v>748</v>
      </c>
      <c r="AJ750" t="s">
        <v>771</v>
      </c>
      <c r="AK750" t="s">
        <v>23</v>
      </c>
      <c r="AL750" t="s">
        <v>741</v>
      </c>
      <c r="AM750" s="104">
        <v>0.51815972222222217</v>
      </c>
      <c r="AO750">
        <v>1</v>
      </c>
      <c r="AR750">
        <v>1</v>
      </c>
      <c r="AU750" t="s">
        <v>116</v>
      </c>
      <c r="BZ750" s="149"/>
      <c r="CE750" s="148"/>
      <c r="DF750" s="149"/>
      <c r="DK750" s="148"/>
    </row>
    <row r="751" spans="1:115">
      <c r="A751" s="108">
        <v>749</v>
      </c>
      <c r="S751">
        <v>749</v>
      </c>
      <c r="T751" t="s">
        <v>523</v>
      </c>
      <c r="U751" t="s">
        <v>23</v>
      </c>
      <c r="V751" t="s">
        <v>86</v>
      </c>
      <c r="W751" s="104">
        <v>0.69853009259259258</v>
      </c>
      <c r="Y751">
        <v>1</v>
      </c>
      <c r="AA751">
        <v>1</v>
      </c>
      <c r="AB751">
        <v>1</v>
      </c>
      <c r="AE751" t="s">
        <v>74</v>
      </c>
      <c r="AI751">
        <v>749</v>
      </c>
      <c r="AJ751" t="s">
        <v>523</v>
      </c>
      <c r="AK751" t="s">
        <v>23</v>
      </c>
      <c r="AL751" t="s">
        <v>86</v>
      </c>
      <c r="AM751" s="104">
        <v>0.71108796296296306</v>
      </c>
      <c r="AO751">
        <v>1</v>
      </c>
      <c r="AQ751">
        <v>1</v>
      </c>
      <c r="AU751" t="s">
        <v>74</v>
      </c>
      <c r="BZ751" s="149"/>
      <c r="CE751" s="148"/>
      <c r="DF751" s="149"/>
      <c r="DK751" s="148"/>
    </row>
    <row r="752" spans="1:115">
      <c r="A752" s="108">
        <v>750</v>
      </c>
      <c r="S752">
        <v>750</v>
      </c>
      <c r="T752" t="s">
        <v>523</v>
      </c>
      <c r="U752" t="s">
        <v>23</v>
      </c>
      <c r="V752" t="s">
        <v>86</v>
      </c>
      <c r="W752" s="104">
        <v>0.69252314814814808</v>
      </c>
      <c r="Y752">
        <v>1</v>
      </c>
      <c r="AA752">
        <v>1</v>
      </c>
      <c r="AE752" t="s">
        <v>74</v>
      </c>
      <c r="AI752">
        <v>750</v>
      </c>
      <c r="AJ752" t="s">
        <v>523</v>
      </c>
      <c r="AK752" t="s">
        <v>23</v>
      </c>
      <c r="AL752" t="s">
        <v>86</v>
      </c>
      <c r="AM752" s="104">
        <v>0.69853009259259258</v>
      </c>
      <c r="AO752">
        <v>1</v>
      </c>
      <c r="AQ752">
        <v>1</v>
      </c>
      <c r="AR752">
        <v>1</v>
      </c>
      <c r="AU752" t="s">
        <v>74</v>
      </c>
      <c r="BZ752" s="149"/>
      <c r="CE752" s="148"/>
      <c r="DF752" s="149"/>
      <c r="DK752" s="148"/>
    </row>
    <row r="753" spans="1:115">
      <c r="A753" s="108">
        <v>751</v>
      </c>
      <c r="S753">
        <v>751</v>
      </c>
      <c r="T753" t="s">
        <v>552</v>
      </c>
      <c r="U753" t="s">
        <v>23</v>
      </c>
      <c r="V753" t="s">
        <v>446</v>
      </c>
      <c r="W753" s="104">
        <v>0.55104166666666665</v>
      </c>
      <c r="Y753">
        <v>1</v>
      </c>
      <c r="AC753">
        <v>1</v>
      </c>
      <c r="AE753" t="s">
        <v>74</v>
      </c>
      <c r="AI753">
        <v>751</v>
      </c>
      <c r="AJ753" t="s">
        <v>523</v>
      </c>
      <c r="AK753" t="s">
        <v>23</v>
      </c>
      <c r="AL753" t="s">
        <v>86</v>
      </c>
      <c r="AM753" s="104">
        <v>0.69252314814814808</v>
      </c>
      <c r="AO753">
        <v>1</v>
      </c>
      <c r="AQ753">
        <v>1</v>
      </c>
      <c r="AU753" t="s">
        <v>74</v>
      </c>
      <c r="BZ753" s="149"/>
      <c r="CE753" s="148"/>
      <c r="DF753" s="149"/>
      <c r="DK753" s="148"/>
    </row>
    <row r="754" spans="1:115">
      <c r="A754" s="108">
        <v>752</v>
      </c>
      <c r="S754">
        <v>752</v>
      </c>
      <c r="T754" t="s">
        <v>400</v>
      </c>
      <c r="U754" t="s">
        <v>82</v>
      </c>
      <c r="V754" t="s">
        <v>85</v>
      </c>
      <c r="W754" s="104">
        <v>0.82217592592592592</v>
      </c>
      <c r="Z754">
        <v>1</v>
      </c>
      <c r="AC754">
        <v>1</v>
      </c>
      <c r="AE754" t="s">
        <v>74</v>
      </c>
      <c r="AI754">
        <v>752</v>
      </c>
      <c r="AJ754" t="s">
        <v>552</v>
      </c>
      <c r="AK754" t="s">
        <v>23</v>
      </c>
      <c r="AL754" t="s">
        <v>446</v>
      </c>
      <c r="AM754" s="104">
        <v>0.55104166666666665</v>
      </c>
      <c r="AO754">
        <v>1</v>
      </c>
      <c r="AS754">
        <v>1</v>
      </c>
      <c r="AU754" t="s">
        <v>74</v>
      </c>
      <c r="BZ754" s="149"/>
      <c r="CE754" s="148"/>
      <c r="DF754" s="149"/>
      <c r="DK754" s="148"/>
    </row>
    <row r="755" spans="1:115">
      <c r="A755" s="108">
        <v>753</v>
      </c>
      <c r="S755">
        <v>753</v>
      </c>
      <c r="T755" t="s">
        <v>423</v>
      </c>
      <c r="U755" t="s">
        <v>82</v>
      </c>
      <c r="V755" t="s">
        <v>85</v>
      </c>
      <c r="W755" s="104">
        <v>0.39586805555555554</v>
      </c>
      <c r="X755">
        <v>1</v>
      </c>
      <c r="AA755">
        <v>1</v>
      </c>
      <c r="AE755" t="s">
        <v>74</v>
      </c>
      <c r="AI755">
        <v>753</v>
      </c>
      <c r="AJ755" t="s">
        <v>400</v>
      </c>
      <c r="AK755" t="s">
        <v>82</v>
      </c>
      <c r="AL755" t="s">
        <v>85</v>
      </c>
      <c r="AM755" s="104">
        <v>0.82217592592592592</v>
      </c>
      <c r="AP755">
        <v>1</v>
      </c>
      <c r="AS755">
        <v>1</v>
      </c>
      <c r="AU755" t="s">
        <v>74</v>
      </c>
      <c r="BZ755" s="149"/>
      <c r="CE755" s="148"/>
      <c r="DF755" s="149"/>
      <c r="DK755" s="148"/>
    </row>
    <row r="756" spans="1:115">
      <c r="A756" s="108">
        <v>754</v>
      </c>
      <c r="S756">
        <v>754</v>
      </c>
      <c r="T756" t="s">
        <v>834</v>
      </c>
      <c r="U756" t="s">
        <v>23</v>
      </c>
      <c r="V756" t="s">
        <v>446</v>
      </c>
      <c r="W756" s="104">
        <v>0.6894097222222223</v>
      </c>
      <c r="Y756">
        <v>1</v>
      </c>
      <c r="AA756">
        <v>1</v>
      </c>
      <c r="AB756">
        <v>1</v>
      </c>
      <c r="AE756" t="s">
        <v>74</v>
      </c>
      <c r="AI756">
        <v>754</v>
      </c>
      <c r="AJ756" t="s">
        <v>423</v>
      </c>
      <c r="AK756" t="s">
        <v>82</v>
      </c>
      <c r="AL756" t="s">
        <v>85</v>
      </c>
      <c r="AM756" s="104">
        <v>0.39586805555555554</v>
      </c>
      <c r="AN756">
        <v>1</v>
      </c>
      <c r="AQ756">
        <v>1</v>
      </c>
      <c r="AU756" t="s">
        <v>74</v>
      </c>
      <c r="BZ756" s="149"/>
      <c r="CE756" s="148"/>
      <c r="DF756" s="149"/>
      <c r="DK756" s="148"/>
    </row>
    <row r="757" spans="1:115">
      <c r="A757" s="108">
        <v>755</v>
      </c>
      <c r="S757">
        <v>755</v>
      </c>
      <c r="T757" t="s">
        <v>529</v>
      </c>
      <c r="U757" t="s">
        <v>21</v>
      </c>
      <c r="V757" t="s">
        <v>115</v>
      </c>
      <c r="W757" s="104">
        <v>0.7101157407407408</v>
      </c>
      <c r="Y757">
        <v>1</v>
      </c>
      <c r="AA757">
        <v>1</v>
      </c>
      <c r="AB757">
        <v>1</v>
      </c>
      <c r="AE757" t="s">
        <v>74</v>
      </c>
      <c r="AI757">
        <v>755</v>
      </c>
      <c r="AJ757" t="s">
        <v>834</v>
      </c>
      <c r="AK757" t="s">
        <v>23</v>
      </c>
      <c r="AL757" t="s">
        <v>446</v>
      </c>
      <c r="AM757" s="104">
        <v>0.6894097222222223</v>
      </c>
      <c r="AO757">
        <v>1</v>
      </c>
      <c r="AQ757">
        <v>1</v>
      </c>
      <c r="AR757">
        <v>1</v>
      </c>
      <c r="AU757" t="s">
        <v>74</v>
      </c>
      <c r="BZ757" s="149"/>
      <c r="CE757" s="148"/>
      <c r="DF757" s="149"/>
      <c r="DK757" s="148"/>
    </row>
    <row r="758" spans="1:115">
      <c r="A758" s="108">
        <v>756</v>
      </c>
      <c r="S758">
        <v>756</v>
      </c>
      <c r="T758" t="s">
        <v>157</v>
      </c>
      <c r="U758" t="s">
        <v>82</v>
      </c>
      <c r="V758" t="s">
        <v>85</v>
      </c>
      <c r="W758" s="104">
        <v>8.4930555555555551E-2</v>
      </c>
      <c r="X758">
        <v>1</v>
      </c>
      <c r="AB758">
        <v>1</v>
      </c>
      <c r="AE758" t="s">
        <v>74</v>
      </c>
      <c r="AI758">
        <v>756</v>
      </c>
      <c r="AJ758" t="s">
        <v>529</v>
      </c>
      <c r="AK758" t="s">
        <v>21</v>
      </c>
      <c r="AL758" t="s">
        <v>115</v>
      </c>
      <c r="AM758" s="104">
        <v>0.7101157407407408</v>
      </c>
      <c r="AO758">
        <v>1</v>
      </c>
      <c r="AQ758">
        <v>1</v>
      </c>
      <c r="AR758">
        <v>1</v>
      </c>
      <c r="AU758" t="s">
        <v>74</v>
      </c>
      <c r="BZ758" s="149"/>
      <c r="CE758" s="148"/>
      <c r="DF758" s="149"/>
      <c r="DK758" s="148"/>
    </row>
    <row r="759" spans="1:115">
      <c r="A759" s="108">
        <v>757</v>
      </c>
      <c r="S759">
        <v>757</v>
      </c>
      <c r="T759" t="s">
        <v>749</v>
      </c>
      <c r="U759" t="s">
        <v>23</v>
      </c>
      <c r="V759" t="s">
        <v>86</v>
      </c>
      <c r="W759" s="104">
        <v>0.71468750000000003</v>
      </c>
      <c r="Y759">
        <v>1</v>
      </c>
      <c r="AA759">
        <v>1</v>
      </c>
      <c r="AE759" t="s">
        <v>116</v>
      </c>
      <c r="AI759">
        <v>757</v>
      </c>
      <c r="AJ759" t="s">
        <v>157</v>
      </c>
      <c r="AK759" t="s">
        <v>82</v>
      </c>
      <c r="AL759" t="s">
        <v>85</v>
      </c>
      <c r="AM759" s="104">
        <v>8.4930555555555551E-2</v>
      </c>
      <c r="AN759">
        <v>1</v>
      </c>
      <c r="AR759">
        <v>1</v>
      </c>
      <c r="AU759" t="s">
        <v>74</v>
      </c>
      <c r="BZ759" s="149"/>
      <c r="CE759" s="148"/>
      <c r="DF759" s="149"/>
      <c r="DK759" s="148"/>
    </row>
    <row r="760" spans="1:115">
      <c r="A760" s="108">
        <v>758</v>
      </c>
      <c r="S760">
        <v>758</v>
      </c>
      <c r="T760" t="s">
        <v>315</v>
      </c>
      <c r="U760" t="s">
        <v>23</v>
      </c>
      <c r="V760" t="s">
        <v>86</v>
      </c>
      <c r="W760" s="104">
        <v>0.63549768518518512</v>
      </c>
      <c r="Y760">
        <v>1</v>
      </c>
      <c r="AA760">
        <v>1</v>
      </c>
      <c r="AB760">
        <v>1</v>
      </c>
      <c r="AE760" t="s">
        <v>74</v>
      </c>
      <c r="AI760">
        <v>758</v>
      </c>
      <c r="AJ760" t="s">
        <v>749</v>
      </c>
      <c r="AK760" t="s">
        <v>23</v>
      </c>
      <c r="AL760" t="s">
        <v>86</v>
      </c>
      <c r="AM760" s="104">
        <v>0.71468750000000003</v>
      </c>
      <c r="AO760">
        <v>1</v>
      </c>
      <c r="AQ760">
        <v>1</v>
      </c>
      <c r="AU760" t="s">
        <v>116</v>
      </c>
      <c r="BZ760" s="149"/>
      <c r="CE760" s="148"/>
      <c r="DF760" s="149"/>
      <c r="DK760" s="148"/>
    </row>
    <row r="761" spans="1:115">
      <c r="A761" s="108">
        <v>759</v>
      </c>
      <c r="S761">
        <v>759</v>
      </c>
      <c r="T761" t="s">
        <v>585</v>
      </c>
      <c r="U761" t="s">
        <v>22</v>
      </c>
      <c r="V761" t="s">
        <v>87</v>
      </c>
      <c r="W761" s="104">
        <v>0.35302083333333334</v>
      </c>
      <c r="X761">
        <v>1</v>
      </c>
      <c r="AA761">
        <v>1</v>
      </c>
      <c r="AB761">
        <v>1</v>
      </c>
      <c r="AE761" t="s">
        <v>74</v>
      </c>
      <c r="AI761">
        <v>759</v>
      </c>
      <c r="AJ761" t="s">
        <v>315</v>
      </c>
      <c r="AK761" t="s">
        <v>23</v>
      </c>
      <c r="AL761" t="s">
        <v>86</v>
      </c>
      <c r="AM761" s="104">
        <v>0.63549768518518512</v>
      </c>
      <c r="AO761">
        <v>1</v>
      </c>
      <c r="AQ761">
        <v>1</v>
      </c>
      <c r="AR761">
        <v>1</v>
      </c>
      <c r="AU761" t="s">
        <v>74</v>
      </c>
      <c r="BZ761" s="149"/>
      <c r="CE761" s="148"/>
      <c r="DF761" s="149"/>
      <c r="DK761" s="148"/>
    </row>
    <row r="762" spans="1:115">
      <c r="A762" s="108">
        <v>760</v>
      </c>
      <c r="S762">
        <v>760</v>
      </c>
      <c r="T762" t="s">
        <v>1390</v>
      </c>
      <c r="U762" t="s">
        <v>82</v>
      </c>
      <c r="V762" t="s">
        <v>85</v>
      </c>
      <c r="W762" s="104">
        <v>0.69155092592592593</v>
      </c>
      <c r="Y762">
        <v>1</v>
      </c>
      <c r="AA762">
        <v>1</v>
      </c>
      <c r="AE762" t="s">
        <v>74</v>
      </c>
      <c r="AI762">
        <v>760</v>
      </c>
      <c r="AJ762" t="s">
        <v>585</v>
      </c>
      <c r="AK762" t="s">
        <v>22</v>
      </c>
      <c r="AL762" t="s">
        <v>87</v>
      </c>
      <c r="AM762" s="104">
        <v>0.35302083333333334</v>
      </c>
      <c r="AN762">
        <v>1</v>
      </c>
      <c r="AQ762">
        <v>1</v>
      </c>
      <c r="AR762">
        <v>1</v>
      </c>
      <c r="AU762" t="s">
        <v>74</v>
      </c>
      <c r="BZ762" s="149"/>
      <c r="CE762" s="148"/>
      <c r="DF762" s="149"/>
      <c r="DK762" s="148"/>
    </row>
    <row r="763" spans="1:115">
      <c r="A763" s="108">
        <v>761</v>
      </c>
      <c r="S763">
        <v>761</v>
      </c>
      <c r="T763" t="s">
        <v>349</v>
      </c>
      <c r="U763" t="s">
        <v>23</v>
      </c>
      <c r="V763" t="s">
        <v>86</v>
      </c>
      <c r="W763" s="104">
        <v>0.45283564814814814</v>
      </c>
      <c r="X763">
        <v>1</v>
      </c>
      <c r="AA763">
        <v>1</v>
      </c>
      <c r="AE763" t="s">
        <v>74</v>
      </c>
      <c r="AI763">
        <v>761</v>
      </c>
      <c r="AJ763" t="s">
        <v>1390</v>
      </c>
      <c r="AK763" t="s">
        <v>82</v>
      </c>
      <c r="AL763" t="s">
        <v>85</v>
      </c>
      <c r="AM763" s="104">
        <v>0.69155092592592593</v>
      </c>
      <c r="AO763">
        <v>1</v>
      </c>
      <c r="AQ763">
        <v>1</v>
      </c>
      <c r="AU763" t="s">
        <v>74</v>
      </c>
      <c r="BZ763" s="149"/>
      <c r="CE763" s="148"/>
      <c r="DF763" s="149"/>
      <c r="DK763" s="148"/>
    </row>
    <row r="764" spans="1:115">
      <c r="A764" s="108">
        <v>762</v>
      </c>
      <c r="S764">
        <v>762</v>
      </c>
      <c r="T764" t="s">
        <v>810</v>
      </c>
      <c r="U764" t="s">
        <v>82</v>
      </c>
      <c r="V764" t="s">
        <v>85</v>
      </c>
      <c r="W764" s="104">
        <v>0.83461805555555557</v>
      </c>
      <c r="Z764">
        <v>1</v>
      </c>
      <c r="AA764">
        <v>1</v>
      </c>
      <c r="AE764" t="s">
        <v>74</v>
      </c>
      <c r="AI764">
        <v>762</v>
      </c>
      <c r="AJ764" t="s">
        <v>349</v>
      </c>
      <c r="AK764" t="s">
        <v>23</v>
      </c>
      <c r="AL764" t="s">
        <v>86</v>
      </c>
      <c r="AM764" s="104">
        <v>0.45283564814814814</v>
      </c>
      <c r="AN764">
        <v>1</v>
      </c>
      <c r="AQ764">
        <v>1</v>
      </c>
      <c r="AU764" t="s">
        <v>74</v>
      </c>
      <c r="BZ764" s="149"/>
      <c r="CE764" s="148"/>
      <c r="DF764" s="149"/>
      <c r="DK764" s="148"/>
    </row>
    <row r="765" spans="1:115">
      <c r="A765" s="108">
        <v>763</v>
      </c>
      <c r="S765">
        <v>763</v>
      </c>
      <c r="T765" t="s">
        <v>383</v>
      </c>
      <c r="U765" t="s">
        <v>82</v>
      </c>
      <c r="V765" t="s">
        <v>85</v>
      </c>
      <c r="W765" s="104">
        <v>0.75747685185185187</v>
      </c>
      <c r="Z765">
        <v>1</v>
      </c>
      <c r="AA765">
        <v>1</v>
      </c>
      <c r="AE765" t="s">
        <v>74</v>
      </c>
      <c r="AI765">
        <v>763</v>
      </c>
      <c r="AJ765" t="s">
        <v>810</v>
      </c>
      <c r="AK765" t="s">
        <v>82</v>
      </c>
      <c r="AL765" t="s">
        <v>85</v>
      </c>
      <c r="AM765" s="104">
        <v>0.83461805555555557</v>
      </c>
      <c r="AP765">
        <v>1</v>
      </c>
      <c r="AQ765">
        <v>1</v>
      </c>
      <c r="AU765" t="s">
        <v>74</v>
      </c>
      <c r="BZ765" s="149"/>
      <c r="CE765" s="148"/>
      <c r="DF765" s="149"/>
      <c r="DK765" s="148"/>
    </row>
    <row r="766" spans="1:115">
      <c r="A766" s="108">
        <v>764</v>
      </c>
      <c r="S766">
        <v>764</v>
      </c>
      <c r="T766" t="s">
        <v>836</v>
      </c>
      <c r="U766" t="s">
        <v>82</v>
      </c>
      <c r="V766" t="s">
        <v>85</v>
      </c>
      <c r="W766" s="104">
        <v>0.85978009259259258</v>
      </c>
      <c r="Z766">
        <v>1</v>
      </c>
      <c r="AA766">
        <v>1</v>
      </c>
      <c r="AE766" t="s">
        <v>74</v>
      </c>
      <c r="AI766">
        <v>764</v>
      </c>
      <c r="AJ766" t="s">
        <v>383</v>
      </c>
      <c r="AK766" t="s">
        <v>82</v>
      </c>
      <c r="AL766" t="s">
        <v>85</v>
      </c>
      <c r="AM766" s="104">
        <v>0.75747685185185187</v>
      </c>
      <c r="AP766">
        <v>1</v>
      </c>
      <c r="AQ766">
        <v>1</v>
      </c>
      <c r="AU766" t="s">
        <v>74</v>
      </c>
      <c r="BZ766" s="149"/>
      <c r="CE766" s="148"/>
      <c r="DF766" s="149"/>
      <c r="DK766" s="148"/>
    </row>
    <row r="767" spans="1:115">
      <c r="A767" s="108">
        <v>765</v>
      </c>
      <c r="S767">
        <v>765</v>
      </c>
      <c r="T767" t="s">
        <v>397</v>
      </c>
      <c r="U767" t="s">
        <v>82</v>
      </c>
      <c r="V767" t="s">
        <v>85</v>
      </c>
      <c r="W767" s="104">
        <v>0.77915509259259252</v>
      </c>
      <c r="Z767">
        <v>1</v>
      </c>
      <c r="AA767">
        <v>1</v>
      </c>
      <c r="AE767" t="s">
        <v>74</v>
      </c>
      <c r="AI767">
        <v>765</v>
      </c>
      <c r="AJ767" t="s">
        <v>836</v>
      </c>
      <c r="AK767" t="s">
        <v>82</v>
      </c>
      <c r="AL767" t="s">
        <v>85</v>
      </c>
      <c r="AM767" s="104">
        <v>0.85978009259259258</v>
      </c>
      <c r="AP767">
        <v>1</v>
      </c>
      <c r="AQ767">
        <v>1</v>
      </c>
      <c r="AU767" t="s">
        <v>74</v>
      </c>
      <c r="BZ767" s="149"/>
      <c r="CE767" s="148"/>
      <c r="DF767" s="149"/>
      <c r="DK767" s="148"/>
    </row>
    <row r="768" spans="1:115">
      <c r="A768" s="108">
        <v>766</v>
      </c>
      <c r="S768">
        <v>766</v>
      </c>
      <c r="T768" t="s">
        <v>267</v>
      </c>
      <c r="U768" t="s">
        <v>23</v>
      </c>
      <c r="V768" t="s">
        <v>86</v>
      </c>
      <c r="W768" s="104">
        <v>0.47444444444444445</v>
      </c>
      <c r="X768">
        <v>1</v>
      </c>
      <c r="AB768">
        <v>1</v>
      </c>
      <c r="AE768" t="s">
        <v>74</v>
      </c>
      <c r="AI768">
        <v>766</v>
      </c>
      <c r="AJ768" t="s">
        <v>397</v>
      </c>
      <c r="AK768" t="s">
        <v>82</v>
      </c>
      <c r="AL768" t="s">
        <v>85</v>
      </c>
      <c r="AM768" s="104">
        <v>0.77915509259259252</v>
      </c>
      <c r="AP768">
        <v>1</v>
      </c>
      <c r="AQ768">
        <v>1</v>
      </c>
      <c r="AU768" t="s">
        <v>74</v>
      </c>
      <c r="BZ768" s="149"/>
      <c r="CE768" s="148"/>
      <c r="DF768" s="149"/>
      <c r="DK768" s="148"/>
    </row>
    <row r="769" spans="1:115">
      <c r="A769" s="108">
        <v>767</v>
      </c>
      <c r="S769">
        <v>767</v>
      </c>
      <c r="T769" t="s">
        <v>146</v>
      </c>
      <c r="U769" t="s">
        <v>23</v>
      </c>
      <c r="V769" t="s">
        <v>86</v>
      </c>
      <c r="W769" s="104">
        <v>0.91559027777777768</v>
      </c>
      <c r="Z769">
        <v>1</v>
      </c>
      <c r="AA769">
        <v>1</v>
      </c>
      <c r="AE769" t="s">
        <v>74</v>
      </c>
      <c r="AI769">
        <v>767</v>
      </c>
      <c r="AJ769" t="s">
        <v>267</v>
      </c>
      <c r="AK769" t="s">
        <v>23</v>
      </c>
      <c r="AL769" t="s">
        <v>86</v>
      </c>
      <c r="AM769" s="104">
        <v>0.47444444444444445</v>
      </c>
      <c r="AN769">
        <v>1</v>
      </c>
      <c r="AR769">
        <v>1</v>
      </c>
      <c r="AU769" t="s">
        <v>74</v>
      </c>
      <c r="BZ769" s="149"/>
      <c r="CE769" s="148"/>
      <c r="DF769" s="149"/>
      <c r="DK769" s="148"/>
    </row>
    <row r="770" spans="1:115">
      <c r="A770" s="108">
        <v>768</v>
      </c>
      <c r="S770">
        <v>768</v>
      </c>
      <c r="T770" t="s">
        <v>1336</v>
      </c>
      <c r="U770" t="s">
        <v>23</v>
      </c>
      <c r="V770" t="s">
        <v>86</v>
      </c>
      <c r="W770" s="104">
        <v>0.79356481481481478</v>
      </c>
      <c r="Z770">
        <v>1</v>
      </c>
      <c r="AA770">
        <v>1</v>
      </c>
      <c r="AE770" t="s">
        <v>116</v>
      </c>
      <c r="AI770">
        <v>768</v>
      </c>
      <c r="AJ770" t="s">
        <v>146</v>
      </c>
      <c r="AK770" t="s">
        <v>23</v>
      </c>
      <c r="AL770" t="s">
        <v>86</v>
      </c>
      <c r="AM770" s="104">
        <v>0.91559027777777768</v>
      </c>
      <c r="AP770">
        <v>1</v>
      </c>
      <c r="AQ770">
        <v>1</v>
      </c>
      <c r="AU770" t="s">
        <v>74</v>
      </c>
      <c r="BZ770" s="149"/>
      <c r="CE770" s="148"/>
      <c r="DF770" s="149"/>
      <c r="DK770" s="148"/>
    </row>
    <row r="771" spans="1:115">
      <c r="A771" s="108">
        <v>769</v>
      </c>
      <c r="S771">
        <v>769</v>
      </c>
      <c r="T771" t="s">
        <v>371</v>
      </c>
      <c r="U771" t="s">
        <v>82</v>
      </c>
      <c r="V771" t="s">
        <v>85</v>
      </c>
      <c r="W771" s="104">
        <v>0.78327546296296291</v>
      </c>
      <c r="Z771">
        <v>1</v>
      </c>
      <c r="AA771">
        <v>1</v>
      </c>
      <c r="AE771" t="s">
        <v>74</v>
      </c>
      <c r="AI771">
        <v>769</v>
      </c>
      <c r="AJ771" t="s">
        <v>1336</v>
      </c>
      <c r="AK771" t="s">
        <v>23</v>
      </c>
      <c r="AL771" t="s">
        <v>86</v>
      </c>
      <c r="AM771" s="104">
        <v>0.79356481481481478</v>
      </c>
      <c r="AP771">
        <v>1</v>
      </c>
      <c r="AQ771">
        <v>1</v>
      </c>
      <c r="AU771" t="s">
        <v>116</v>
      </c>
      <c r="BZ771" s="149"/>
      <c r="CE771" s="148"/>
      <c r="DF771" s="149"/>
      <c r="DK771" s="148"/>
    </row>
    <row r="772" spans="1:115">
      <c r="A772" s="108">
        <v>770</v>
      </c>
      <c r="S772">
        <v>770</v>
      </c>
      <c r="T772" t="s">
        <v>570</v>
      </c>
      <c r="U772" t="s">
        <v>23</v>
      </c>
      <c r="V772" t="s">
        <v>86</v>
      </c>
      <c r="W772" s="104">
        <v>0.7712268518518518</v>
      </c>
      <c r="Z772">
        <v>1</v>
      </c>
      <c r="AA772">
        <v>1</v>
      </c>
      <c r="AE772" t="s">
        <v>74</v>
      </c>
      <c r="AI772">
        <v>770</v>
      </c>
      <c r="AJ772" t="s">
        <v>371</v>
      </c>
      <c r="AK772" t="s">
        <v>82</v>
      </c>
      <c r="AL772" t="s">
        <v>85</v>
      </c>
      <c r="AM772" s="104">
        <v>0.78327546296296291</v>
      </c>
      <c r="AP772">
        <v>1</v>
      </c>
      <c r="AQ772">
        <v>1</v>
      </c>
      <c r="AU772" t="s">
        <v>74</v>
      </c>
      <c r="BZ772" s="149"/>
      <c r="CE772" s="148"/>
      <c r="DF772" s="149"/>
      <c r="DK772" s="148"/>
    </row>
    <row r="773" spans="1:115">
      <c r="A773" s="108">
        <v>771</v>
      </c>
      <c r="S773">
        <v>771</v>
      </c>
      <c r="T773" t="s">
        <v>889</v>
      </c>
      <c r="U773" t="s">
        <v>23</v>
      </c>
      <c r="V773" t="s">
        <v>86</v>
      </c>
      <c r="W773" s="104">
        <v>0.37542824074074077</v>
      </c>
      <c r="X773">
        <v>1</v>
      </c>
      <c r="AA773">
        <v>1</v>
      </c>
      <c r="AE773" t="s">
        <v>116</v>
      </c>
      <c r="AI773">
        <v>771</v>
      </c>
      <c r="AJ773" t="s">
        <v>570</v>
      </c>
      <c r="AK773" t="s">
        <v>23</v>
      </c>
      <c r="AL773" t="s">
        <v>86</v>
      </c>
      <c r="AM773" s="104">
        <v>0.7712268518518518</v>
      </c>
      <c r="AP773">
        <v>1</v>
      </c>
      <c r="AQ773">
        <v>1</v>
      </c>
      <c r="AU773" t="s">
        <v>74</v>
      </c>
      <c r="BZ773" s="149"/>
      <c r="CE773" s="148"/>
      <c r="DF773" s="149"/>
      <c r="DK773" s="148"/>
    </row>
    <row r="774" spans="1:115">
      <c r="A774" s="108">
        <v>772</v>
      </c>
      <c r="S774">
        <v>772</v>
      </c>
      <c r="T774" t="s">
        <v>118</v>
      </c>
      <c r="W774" s="104">
        <v>0.62063657407407413</v>
      </c>
      <c r="Y774">
        <v>1</v>
      </c>
      <c r="AE774" t="s">
        <v>0</v>
      </c>
      <c r="AF774">
        <v>74387</v>
      </c>
      <c r="AI774">
        <v>772</v>
      </c>
      <c r="AJ774" t="s">
        <v>889</v>
      </c>
      <c r="AK774" t="s">
        <v>23</v>
      </c>
      <c r="AL774" t="s">
        <v>86</v>
      </c>
      <c r="AM774" s="104">
        <v>0.37542824074074077</v>
      </c>
      <c r="AN774">
        <v>1</v>
      </c>
      <c r="AQ774">
        <v>1</v>
      </c>
      <c r="AU774" t="s">
        <v>116</v>
      </c>
      <c r="BZ774" s="149"/>
      <c r="CE774" s="148"/>
      <c r="DF774" s="149"/>
      <c r="DK774" s="148"/>
    </row>
    <row r="775" spans="1:115">
      <c r="A775" s="108">
        <v>773</v>
      </c>
      <c r="S775">
        <v>773</v>
      </c>
      <c r="T775" t="s">
        <v>808</v>
      </c>
      <c r="U775" t="s">
        <v>92</v>
      </c>
      <c r="V775" t="s">
        <v>84</v>
      </c>
      <c r="W775" s="104">
        <v>0.6740624999999999</v>
      </c>
      <c r="Y775">
        <v>1</v>
      </c>
      <c r="AA775">
        <v>1</v>
      </c>
      <c r="AE775" t="s">
        <v>74</v>
      </c>
      <c r="AI775">
        <v>773</v>
      </c>
      <c r="AJ775" t="s">
        <v>808</v>
      </c>
      <c r="AK775" t="s">
        <v>92</v>
      </c>
      <c r="AL775" t="s">
        <v>84</v>
      </c>
      <c r="AM775" s="104">
        <v>0.6740624999999999</v>
      </c>
      <c r="AO775">
        <v>1</v>
      </c>
      <c r="AQ775">
        <v>1</v>
      </c>
      <c r="AU775" t="s">
        <v>74</v>
      </c>
      <c r="BZ775" s="149"/>
      <c r="CE775" s="148"/>
      <c r="DF775" s="149"/>
      <c r="DK775" s="148"/>
    </row>
    <row r="776" spans="1:115">
      <c r="A776" s="108">
        <v>774</v>
      </c>
      <c r="S776">
        <v>774</v>
      </c>
      <c r="T776" t="s">
        <v>809</v>
      </c>
      <c r="U776" t="s">
        <v>92</v>
      </c>
      <c r="V776" t="s">
        <v>84</v>
      </c>
      <c r="W776" s="104">
        <v>0.67494212962962974</v>
      </c>
      <c r="Y776">
        <v>1</v>
      </c>
      <c r="AA776">
        <v>1</v>
      </c>
      <c r="AE776" t="s">
        <v>74</v>
      </c>
      <c r="AI776">
        <v>774</v>
      </c>
      <c r="AJ776" t="s">
        <v>809</v>
      </c>
      <c r="AK776" t="s">
        <v>92</v>
      </c>
      <c r="AL776" t="s">
        <v>84</v>
      </c>
      <c r="AM776" s="104">
        <v>0.67494212962962974</v>
      </c>
      <c r="AO776">
        <v>1</v>
      </c>
      <c r="AQ776">
        <v>1</v>
      </c>
      <c r="AU776" t="s">
        <v>74</v>
      </c>
      <c r="BZ776" s="149"/>
      <c r="CE776" s="148"/>
      <c r="DF776" s="149"/>
      <c r="DK776" s="148"/>
    </row>
    <row r="777" spans="1:115">
      <c r="A777" s="108">
        <v>775</v>
      </c>
      <c r="S777">
        <v>775</v>
      </c>
      <c r="T777" t="s">
        <v>410</v>
      </c>
      <c r="U777" t="s">
        <v>23</v>
      </c>
      <c r="V777" t="s">
        <v>86</v>
      </c>
      <c r="W777" s="104">
        <v>0.42246527777777776</v>
      </c>
      <c r="X777">
        <v>1</v>
      </c>
      <c r="AB777">
        <v>1</v>
      </c>
      <c r="AE777" t="s">
        <v>74</v>
      </c>
      <c r="AI777">
        <v>775</v>
      </c>
      <c r="AJ777" t="s">
        <v>410</v>
      </c>
      <c r="AK777" t="s">
        <v>23</v>
      </c>
      <c r="AL777" t="s">
        <v>86</v>
      </c>
      <c r="AM777" s="104">
        <v>0.42246527777777776</v>
      </c>
      <c r="AN777">
        <v>1</v>
      </c>
      <c r="AR777">
        <v>1</v>
      </c>
      <c r="AU777" t="s">
        <v>74</v>
      </c>
      <c r="BZ777" s="149"/>
      <c r="CE777" s="148"/>
      <c r="DF777" s="149"/>
      <c r="DK777" s="148"/>
    </row>
    <row r="778" spans="1:115">
      <c r="A778" s="108">
        <v>776</v>
      </c>
      <c r="S778">
        <v>776</v>
      </c>
      <c r="T778" t="s">
        <v>694</v>
      </c>
      <c r="U778" t="s">
        <v>21</v>
      </c>
      <c r="V778" t="s">
        <v>115</v>
      </c>
      <c r="W778" s="104">
        <v>0.53187499999999999</v>
      </c>
      <c r="Y778">
        <v>1</v>
      </c>
      <c r="AA778">
        <v>1</v>
      </c>
      <c r="AE778" t="s">
        <v>74</v>
      </c>
      <c r="AI778">
        <v>776</v>
      </c>
      <c r="AJ778" t="s">
        <v>694</v>
      </c>
      <c r="AK778" t="s">
        <v>21</v>
      </c>
      <c r="AL778" t="s">
        <v>115</v>
      </c>
      <c r="AM778" s="104">
        <v>0.53187499999999999</v>
      </c>
      <c r="AO778">
        <v>1</v>
      </c>
      <c r="AQ778">
        <v>1</v>
      </c>
      <c r="AU778" t="s">
        <v>74</v>
      </c>
      <c r="BZ778" s="149"/>
      <c r="CE778" s="148"/>
      <c r="DF778" s="149"/>
      <c r="DK778" s="148"/>
    </row>
    <row r="779" spans="1:115">
      <c r="A779" s="108">
        <v>777</v>
      </c>
      <c r="S779">
        <v>777</v>
      </c>
      <c r="T779" t="s">
        <v>777</v>
      </c>
      <c r="U779" t="s">
        <v>23</v>
      </c>
      <c r="V779" t="s">
        <v>86</v>
      </c>
      <c r="W779" s="104">
        <v>0.35416666666666669</v>
      </c>
      <c r="X779">
        <v>1</v>
      </c>
      <c r="AA779">
        <v>1</v>
      </c>
      <c r="AE779" t="s">
        <v>116</v>
      </c>
      <c r="AI779">
        <v>777</v>
      </c>
      <c r="AJ779" t="s">
        <v>777</v>
      </c>
      <c r="AK779" t="s">
        <v>23</v>
      </c>
      <c r="AL779" t="s">
        <v>86</v>
      </c>
      <c r="AM779" s="104">
        <v>0.35416666666666669</v>
      </c>
      <c r="AN779">
        <v>1</v>
      </c>
      <c r="AQ779">
        <v>1</v>
      </c>
      <c r="AU779" t="s">
        <v>116</v>
      </c>
      <c r="BZ779" s="149"/>
      <c r="CE779" s="148"/>
      <c r="DF779" s="149"/>
      <c r="DK779" s="148"/>
    </row>
    <row r="780" spans="1:115">
      <c r="A780" s="108">
        <v>778</v>
      </c>
      <c r="S780">
        <v>778</v>
      </c>
      <c r="T780" t="s">
        <v>311</v>
      </c>
      <c r="U780" t="s">
        <v>23</v>
      </c>
      <c r="V780" t="s">
        <v>86</v>
      </c>
      <c r="W780" s="104">
        <v>0.42376157407407411</v>
      </c>
      <c r="X780">
        <v>1</v>
      </c>
      <c r="AA780">
        <v>1</v>
      </c>
      <c r="AE780" t="s">
        <v>116</v>
      </c>
      <c r="AI780">
        <v>778</v>
      </c>
      <c r="AJ780" t="s">
        <v>311</v>
      </c>
      <c r="AK780" t="s">
        <v>23</v>
      </c>
      <c r="AL780" t="s">
        <v>86</v>
      </c>
      <c r="AM780" s="104">
        <v>0.42376157407407411</v>
      </c>
      <c r="AN780">
        <v>1</v>
      </c>
      <c r="AQ780">
        <v>1</v>
      </c>
      <c r="AU780" t="s">
        <v>116</v>
      </c>
      <c r="BZ780" s="149"/>
      <c r="CE780" s="148"/>
      <c r="DF780" s="149"/>
      <c r="DK780" s="148"/>
    </row>
    <row r="781" spans="1:115">
      <c r="A781" s="108">
        <v>779</v>
      </c>
      <c r="S781">
        <v>779</v>
      </c>
      <c r="T781" t="s">
        <v>253</v>
      </c>
      <c r="U781" t="s">
        <v>23</v>
      </c>
      <c r="V781" t="s">
        <v>86</v>
      </c>
      <c r="W781" s="104">
        <v>0.79329861111111111</v>
      </c>
      <c r="Z781">
        <v>1</v>
      </c>
      <c r="AB781">
        <v>1</v>
      </c>
      <c r="AE781" t="s">
        <v>74</v>
      </c>
      <c r="AI781">
        <v>779</v>
      </c>
      <c r="AJ781" t="s">
        <v>253</v>
      </c>
      <c r="AK781" t="s">
        <v>23</v>
      </c>
      <c r="AL781" t="s">
        <v>86</v>
      </c>
      <c r="AM781" s="104">
        <v>0.79329861111111111</v>
      </c>
      <c r="AP781">
        <v>1</v>
      </c>
      <c r="AR781">
        <v>1</v>
      </c>
      <c r="AU781" t="s">
        <v>74</v>
      </c>
      <c r="BZ781" s="149"/>
      <c r="CE781" s="148"/>
      <c r="DF781" s="149"/>
      <c r="DK781" s="148"/>
    </row>
    <row r="782" spans="1:115">
      <c r="A782" s="108">
        <v>780</v>
      </c>
      <c r="S782">
        <v>780</v>
      </c>
      <c r="T782" t="s">
        <v>565</v>
      </c>
      <c r="U782" t="s">
        <v>23</v>
      </c>
      <c r="V782" t="s">
        <v>86</v>
      </c>
      <c r="W782" s="104">
        <v>0.70743055555555545</v>
      </c>
      <c r="Y782">
        <v>1</v>
      </c>
      <c r="AA782">
        <v>1</v>
      </c>
      <c r="AE782" t="s">
        <v>74</v>
      </c>
      <c r="AI782">
        <v>780</v>
      </c>
      <c r="AJ782" t="s">
        <v>565</v>
      </c>
      <c r="AK782" t="s">
        <v>23</v>
      </c>
      <c r="AL782" t="s">
        <v>86</v>
      </c>
      <c r="AM782" s="104">
        <v>0.70743055555555545</v>
      </c>
      <c r="AO782">
        <v>1</v>
      </c>
      <c r="AQ782">
        <v>1</v>
      </c>
      <c r="AU782" t="s">
        <v>74</v>
      </c>
      <c r="BZ782" s="149"/>
      <c r="CE782" s="148"/>
      <c r="DF782" s="149"/>
      <c r="DK782" s="148"/>
    </row>
    <row r="783" spans="1:115">
      <c r="A783" s="108">
        <v>781</v>
      </c>
      <c r="S783">
        <v>781</v>
      </c>
      <c r="T783" t="s">
        <v>135</v>
      </c>
      <c r="U783" t="s">
        <v>23</v>
      </c>
      <c r="V783" t="s">
        <v>86</v>
      </c>
      <c r="W783" s="104">
        <v>0.63637731481481474</v>
      </c>
      <c r="Y783">
        <v>1</v>
      </c>
      <c r="AA783">
        <v>1</v>
      </c>
      <c r="AB783">
        <v>1</v>
      </c>
      <c r="AC783">
        <v>1</v>
      </c>
      <c r="AE783" t="s">
        <v>74</v>
      </c>
      <c r="AI783">
        <v>781</v>
      </c>
      <c r="AJ783" t="s">
        <v>135</v>
      </c>
      <c r="AK783" t="s">
        <v>23</v>
      </c>
      <c r="AL783" t="s">
        <v>86</v>
      </c>
      <c r="AM783" s="104">
        <v>0.63637731481481474</v>
      </c>
      <c r="AO783">
        <v>1</v>
      </c>
      <c r="AQ783">
        <v>1</v>
      </c>
      <c r="AR783">
        <v>1</v>
      </c>
      <c r="AS783">
        <v>1</v>
      </c>
      <c r="AU783" t="s">
        <v>74</v>
      </c>
      <c r="BZ783" s="149"/>
      <c r="CE783" s="148"/>
      <c r="DF783" s="149"/>
      <c r="DK783" s="148"/>
    </row>
    <row r="784" spans="1:115">
      <c r="A784" s="108">
        <v>782</v>
      </c>
      <c r="S784">
        <v>782</v>
      </c>
      <c r="T784" t="s">
        <v>394</v>
      </c>
      <c r="U784" t="s">
        <v>82</v>
      </c>
      <c r="V784" t="s">
        <v>85</v>
      </c>
      <c r="W784" s="104">
        <v>0.71646990740740746</v>
      </c>
      <c r="Y784">
        <v>1</v>
      </c>
      <c r="AA784">
        <v>1</v>
      </c>
      <c r="AE784" t="s">
        <v>74</v>
      </c>
      <c r="AI784">
        <v>782</v>
      </c>
      <c r="AJ784" t="s">
        <v>394</v>
      </c>
      <c r="AK784" t="s">
        <v>82</v>
      </c>
      <c r="AL784" t="s">
        <v>85</v>
      </c>
      <c r="AM784" s="104">
        <v>0.71646990740740746</v>
      </c>
      <c r="AO784">
        <v>1</v>
      </c>
      <c r="AQ784">
        <v>1</v>
      </c>
      <c r="AU784" t="s">
        <v>74</v>
      </c>
      <c r="BZ784" s="149"/>
      <c r="CE784" s="148"/>
      <c r="DF784" s="149"/>
      <c r="DK784" s="148"/>
    </row>
    <row r="785" spans="1:115">
      <c r="A785" s="108">
        <v>783</v>
      </c>
      <c r="S785">
        <v>783</v>
      </c>
      <c r="T785" t="s">
        <v>392</v>
      </c>
      <c r="U785" t="s">
        <v>23</v>
      </c>
      <c r="V785" t="s">
        <v>86</v>
      </c>
      <c r="W785" s="104">
        <v>0.66374999999999995</v>
      </c>
      <c r="Y785">
        <v>1</v>
      </c>
      <c r="AA785">
        <v>1</v>
      </c>
      <c r="AE785" t="s">
        <v>74</v>
      </c>
      <c r="AI785">
        <v>783</v>
      </c>
      <c r="AJ785" t="s">
        <v>392</v>
      </c>
      <c r="AK785" t="s">
        <v>23</v>
      </c>
      <c r="AL785" t="s">
        <v>86</v>
      </c>
      <c r="AM785" s="104">
        <v>0.66374999999999995</v>
      </c>
      <c r="AO785">
        <v>1</v>
      </c>
      <c r="AQ785">
        <v>1</v>
      </c>
      <c r="AU785" t="s">
        <v>74</v>
      </c>
      <c r="BZ785" s="149"/>
      <c r="CE785" s="148"/>
      <c r="DF785" s="149"/>
      <c r="DK785" s="148"/>
    </row>
    <row r="786" spans="1:115">
      <c r="A786" s="108">
        <v>784</v>
      </c>
      <c r="S786">
        <v>784</v>
      </c>
      <c r="T786" t="s">
        <v>224</v>
      </c>
      <c r="U786" t="s">
        <v>23</v>
      </c>
      <c r="V786" t="s">
        <v>86</v>
      </c>
      <c r="W786" s="104">
        <v>0.89263888888888887</v>
      </c>
      <c r="Z786">
        <v>1</v>
      </c>
      <c r="AB786">
        <v>1</v>
      </c>
      <c r="AE786" t="s">
        <v>74</v>
      </c>
      <c r="AI786">
        <v>784</v>
      </c>
      <c r="AJ786" t="s">
        <v>224</v>
      </c>
      <c r="AK786" t="s">
        <v>23</v>
      </c>
      <c r="AL786" t="s">
        <v>86</v>
      </c>
      <c r="AM786" s="104">
        <v>0.89263888888888887</v>
      </c>
      <c r="AP786">
        <v>1</v>
      </c>
      <c r="AR786">
        <v>1</v>
      </c>
      <c r="AU786" t="s">
        <v>74</v>
      </c>
      <c r="BZ786" s="149"/>
      <c r="CE786" s="148"/>
      <c r="DF786" s="149"/>
      <c r="DK786" s="148"/>
    </row>
    <row r="787" spans="1:115">
      <c r="A787" s="108">
        <v>785</v>
      </c>
      <c r="S787">
        <v>785</v>
      </c>
      <c r="T787" t="s">
        <v>760</v>
      </c>
      <c r="U787" t="s">
        <v>23</v>
      </c>
      <c r="V787" t="s">
        <v>86</v>
      </c>
      <c r="W787" s="104">
        <v>0.41399305555555554</v>
      </c>
      <c r="X787">
        <v>1</v>
      </c>
      <c r="AA787">
        <v>1</v>
      </c>
      <c r="AE787" t="s">
        <v>116</v>
      </c>
      <c r="AI787">
        <v>785</v>
      </c>
      <c r="AJ787" t="s">
        <v>760</v>
      </c>
      <c r="AK787" t="s">
        <v>23</v>
      </c>
      <c r="AL787" t="s">
        <v>86</v>
      </c>
      <c r="AM787" s="104">
        <v>0.41399305555555554</v>
      </c>
      <c r="AN787">
        <v>1</v>
      </c>
      <c r="AQ787">
        <v>1</v>
      </c>
      <c r="AU787" t="s">
        <v>116</v>
      </c>
      <c r="BZ787" s="149"/>
      <c r="CE787" s="148"/>
      <c r="DF787" s="149"/>
      <c r="DK787" s="148"/>
    </row>
    <row r="788" spans="1:115">
      <c r="A788" s="108">
        <v>786</v>
      </c>
      <c r="S788">
        <v>786</v>
      </c>
      <c r="T788" t="s">
        <v>913</v>
      </c>
      <c r="U788" t="s">
        <v>21</v>
      </c>
      <c r="V788" t="s">
        <v>115</v>
      </c>
      <c r="W788" s="104">
        <v>0.75486111111111109</v>
      </c>
      <c r="Z788">
        <v>1</v>
      </c>
      <c r="AA788">
        <v>1</v>
      </c>
      <c r="AE788" t="s">
        <v>74</v>
      </c>
      <c r="AI788">
        <v>786</v>
      </c>
      <c r="AJ788" t="s">
        <v>913</v>
      </c>
      <c r="AK788" t="s">
        <v>21</v>
      </c>
      <c r="AL788" t="s">
        <v>115</v>
      </c>
      <c r="AM788" s="104">
        <v>0.75486111111111109</v>
      </c>
      <c r="AP788">
        <v>1</v>
      </c>
      <c r="AQ788">
        <v>1</v>
      </c>
      <c r="AU788" t="s">
        <v>74</v>
      </c>
      <c r="BZ788" s="149"/>
      <c r="CE788" s="148"/>
      <c r="DF788" s="149"/>
      <c r="DK788" s="148"/>
    </row>
    <row r="789" spans="1:115">
      <c r="A789" s="108">
        <v>787</v>
      </c>
      <c r="S789">
        <v>787</v>
      </c>
      <c r="T789" t="s">
        <v>132</v>
      </c>
      <c r="U789" t="s">
        <v>23</v>
      </c>
      <c r="V789" t="s">
        <v>86</v>
      </c>
      <c r="W789" s="104">
        <v>0.49953703703703706</v>
      </c>
      <c r="X789">
        <v>1</v>
      </c>
      <c r="AA789">
        <v>1</v>
      </c>
      <c r="AE789" t="s">
        <v>74</v>
      </c>
      <c r="AI789">
        <v>787</v>
      </c>
      <c r="AJ789" t="s">
        <v>132</v>
      </c>
      <c r="AK789" t="s">
        <v>23</v>
      </c>
      <c r="AL789" t="s">
        <v>86</v>
      </c>
      <c r="AM789" s="104">
        <v>0.49953703703703706</v>
      </c>
      <c r="AN789">
        <v>1</v>
      </c>
      <c r="AQ789">
        <v>1</v>
      </c>
      <c r="AU789" t="s">
        <v>74</v>
      </c>
      <c r="BZ789" s="149"/>
      <c r="CE789" s="148"/>
      <c r="DF789" s="149"/>
      <c r="DK789" s="148"/>
    </row>
    <row r="790" spans="1:115">
      <c r="A790" s="108">
        <v>788</v>
      </c>
      <c r="S790">
        <v>788</v>
      </c>
      <c r="T790" t="s">
        <v>132</v>
      </c>
      <c r="U790" t="s">
        <v>23</v>
      </c>
      <c r="V790" t="s">
        <v>86</v>
      </c>
      <c r="W790" s="104">
        <v>0.63557870370370373</v>
      </c>
      <c r="Y790">
        <v>1</v>
      </c>
      <c r="AA790">
        <v>1</v>
      </c>
      <c r="AE790" t="s">
        <v>74</v>
      </c>
      <c r="AI790">
        <v>788</v>
      </c>
      <c r="AJ790" t="s">
        <v>132</v>
      </c>
      <c r="AK790" t="s">
        <v>23</v>
      </c>
      <c r="AL790" t="s">
        <v>86</v>
      </c>
      <c r="AM790" s="104">
        <v>0.63557870370370373</v>
      </c>
      <c r="AO790">
        <v>1</v>
      </c>
      <c r="AQ790">
        <v>1</v>
      </c>
      <c r="AU790" t="s">
        <v>74</v>
      </c>
      <c r="BZ790" s="149"/>
      <c r="CE790" s="148"/>
      <c r="DF790" s="149"/>
      <c r="DK790" s="148"/>
    </row>
    <row r="791" spans="1:115">
      <c r="A791" s="108">
        <v>789</v>
      </c>
      <c r="S791">
        <v>789</v>
      </c>
      <c r="T791" t="s">
        <v>677</v>
      </c>
      <c r="U791" t="s">
        <v>21</v>
      </c>
      <c r="V791" t="s">
        <v>115</v>
      </c>
      <c r="W791" s="104">
        <v>0.74359953703703707</v>
      </c>
      <c r="Y791">
        <v>1</v>
      </c>
      <c r="AB791">
        <v>1</v>
      </c>
      <c r="AE791" t="s">
        <v>74</v>
      </c>
      <c r="AI791">
        <v>789</v>
      </c>
      <c r="AJ791" t="s">
        <v>677</v>
      </c>
      <c r="AK791" t="s">
        <v>21</v>
      </c>
      <c r="AL791" t="s">
        <v>115</v>
      </c>
      <c r="AM791" s="104">
        <v>0.74359953703703707</v>
      </c>
      <c r="AO791">
        <v>1</v>
      </c>
      <c r="AR791">
        <v>1</v>
      </c>
      <c r="AU791" t="s">
        <v>74</v>
      </c>
      <c r="BZ791" s="149"/>
      <c r="CE791" s="148"/>
      <c r="DF791" s="149"/>
      <c r="DK791" s="148"/>
    </row>
    <row r="792" spans="1:115">
      <c r="A792" s="108">
        <v>790</v>
      </c>
      <c r="S792">
        <v>790</v>
      </c>
      <c r="T792" t="s">
        <v>840</v>
      </c>
      <c r="U792" t="s">
        <v>23</v>
      </c>
      <c r="V792" t="s">
        <v>745</v>
      </c>
      <c r="W792" s="104">
        <v>0.8607407407407407</v>
      </c>
      <c r="Z792">
        <v>1</v>
      </c>
      <c r="AB792">
        <v>1</v>
      </c>
      <c r="AE792" t="s">
        <v>74</v>
      </c>
      <c r="AI792">
        <v>790</v>
      </c>
      <c r="AJ792" t="s">
        <v>840</v>
      </c>
      <c r="AK792" t="s">
        <v>23</v>
      </c>
      <c r="AL792" t="s">
        <v>745</v>
      </c>
      <c r="AM792" s="104">
        <v>0.8607407407407407</v>
      </c>
      <c r="AP792">
        <v>1</v>
      </c>
      <c r="AR792">
        <v>1</v>
      </c>
      <c r="AU792" t="s">
        <v>74</v>
      </c>
      <c r="BZ792" s="149"/>
      <c r="CE792" s="148"/>
      <c r="DF792" s="149"/>
      <c r="DK792" s="148"/>
    </row>
    <row r="793" spans="1:115">
      <c r="A793" s="108">
        <v>791</v>
      </c>
      <c r="S793">
        <v>791</v>
      </c>
      <c r="T793" t="s">
        <v>281</v>
      </c>
      <c r="U793" t="s">
        <v>23</v>
      </c>
      <c r="V793" t="s">
        <v>86</v>
      </c>
      <c r="W793" s="104">
        <v>0.73962962962962964</v>
      </c>
      <c r="Y793">
        <v>1</v>
      </c>
      <c r="AA793">
        <v>1</v>
      </c>
      <c r="AE793" t="s">
        <v>74</v>
      </c>
      <c r="AI793">
        <v>791</v>
      </c>
      <c r="AJ793" t="s">
        <v>281</v>
      </c>
      <c r="AK793" t="s">
        <v>23</v>
      </c>
      <c r="AL793" t="s">
        <v>86</v>
      </c>
      <c r="AM793" s="104">
        <v>0.73962962962962964</v>
      </c>
      <c r="AO793">
        <v>1</v>
      </c>
      <c r="AQ793">
        <v>1</v>
      </c>
      <c r="AU793" t="s">
        <v>74</v>
      </c>
      <c r="BZ793" s="149"/>
      <c r="CE793" s="148"/>
      <c r="DF793" s="149"/>
      <c r="DK793" s="148"/>
    </row>
    <row r="794" spans="1:115">
      <c r="A794" s="108">
        <v>792</v>
      </c>
      <c r="S794">
        <v>792</v>
      </c>
      <c r="T794" t="s">
        <v>598</v>
      </c>
      <c r="U794" t="s">
        <v>22</v>
      </c>
      <c r="V794" t="s">
        <v>87</v>
      </c>
      <c r="W794" s="104">
        <v>0.58409722222222216</v>
      </c>
      <c r="Y794">
        <v>1</v>
      </c>
      <c r="AB794">
        <v>1</v>
      </c>
      <c r="AE794" t="s">
        <v>74</v>
      </c>
      <c r="AI794">
        <v>792</v>
      </c>
      <c r="AJ794" t="s">
        <v>598</v>
      </c>
      <c r="AK794" t="s">
        <v>22</v>
      </c>
      <c r="AL794" t="s">
        <v>87</v>
      </c>
      <c r="AM794" s="104">
        <v>0.58409722222222216</v>
      </c>
      <c r="AO794">
        <v>1</v>
      </c>
      <c r="AR794">
        <v>1</v>
      </c>
      <c r="AU794" t="s">
        <v>74</v>
      </c>
      <c r="BZ794" s="149"/>
      <c r="CE794" s="148"/>
      <c r="DF794" s="149"/>
      <c r="DK794" s="148"/>
    </row>
    <row r="795" spans="1:115">
      <c r="A795" s="108">
        <v>793</v>
      </c>
      <c r="S795">
        <v>793</v>
      </c>
      <c r="T795" t="s">
        <v>649</v>
      </c>
      <c r="U795" t="s">
        <v>21</v>
      </c>
      <c r="V795" t="s">
        <v>115</v>
      </c>
      <c r="W795" s="104">
        <v>0.82849537037037047</v>
      </c>
      <c r="Z795">
        <v>1</v>
      </c>
      <c r="AB795">
        <v>1</v>
      </c>
      <c r="AE795" t="s">
        <v>74</v>
      </c>
      <c r="AI795">
        <v>793</v>
      </c>
      <c r="AJ795" t="s">
        <v>649</v>
      </c>
      <c r="AK795" t="s">
        <v>21</v>
      </c>
      <c r="AL795" t="s">
        <v>115</v>
      </c>
      <c r="AM795" s="104">
        <v>0.82849537037037047</v>
      </c>
      <c r="AP795">
        <v>1</v>
      </c>
      <c r="AR795">
        <v>1</v>
      </c>
      <c r="AU795" t="s">
        <v>74</v>
      </c>
      <c r="BZ795" s="149"/>
      <c r="CE795" s="148"/>
      <c r="DF795" s="149"/>
      <c r="DK795" s="148"/>
    </row>
    <row r="796" spans="1:115">
      <c r="A796" s="108">
        <v>794</v>
      </c>
      <c r="S796">
        <v>794</v>
      </c>
      <c r="T796" t="s">
        <v>154</v>
      </c>
      <c r="U796" t="s">
        <v>23</v>
      </c>
      <c r="V796" t="s">
        <v>86</v>
      </c>
      <c r="W796" s="104">
        <v>8.3333333333333339E-4</v>
      </c>
      <c r="X796">
        <v>1</v>
      </c>
      <c r="AB796">
        <v>1</v>
      </c>
      <c r="AC796">
        <v>1</v>
      </c>
      <c r="AE796" t="s">
        <v>74</v>
      </c>
      <c r="AI796">
        <v>794</v>
      </c>
      <c r="AJ796" t="s">
        <v>154</v>
      </c>
      <c r="AK796" t="s">
        <v>23</v>
      </c>
      <c r="AL796" t="s">
        <v>86</v>
      </c>
      <c r="AM796" s="104">
        <v>8.3333333333333339E-4</v>
      </c>
      <c r="AN796">
        <v>1</v>
      </c>
      <c r="AR796">
        <v>1</v>
      </c>
      <c r="AS796">
        <v>1</v>
      </c>
      <c r="AU796" t="s">
        <v>74</v>
      </c>
      <c r="BZ796" s="149"/>
      <c r="CE796" s="148"/>
      <c r="DF796" s="149"/>
      <c r="DK796" s="148"/>
    </row>
    <row r="797" spans="1:115">
      <c r="A797" s="108">
        <v>795</v>
      </c>
      <c r="S797">
        <v>795</v>
      </c>
      <c r="T797" t="s">
        <v>873</v>
      </c>
      <c r="U797" t="s">
        <v>21</v>
      </c>
      <c r="V797" t="s">
        <v>115</v>
      </c>
      <c r="W797" s="104">
        <v>0.67002314814814812</v>
      </c>
      <c r="Y797">
        <v>1</v>
      </c>
      <c r="AA797">
        <v>1</v>
      </c>
      <c r="AE797" t="s">
        <v>74</v>
      </c>
      <c r="AI797">
        <v>795</v>
      </c>
      <c r="AJ797" t="s">
        <v>873</v>
      </c>
      <c r="AK797" t="s">
        <v>21</v>
      </c>
      <c r="AL797" t="s">
        <v>115</v>
      </c>
      <c r="AM797" s="104">
        <v>0.67002314814814812</v>
      </c>
      <c r="AO797">
        <v>1</v>
      </c>
      <c r="AQ797">
        <v>1</v>
      </c>
      <c r="AU797" t="s">
        <v>74</v>
      </c>
      <c r="BZ797" s="149"/>
      <c r="CE797" s="148"/>
      <c r="DF797" s="149"/>
      <c r="DK797" s="148"/>
    </row>
    <row r="798" spans="1:115">
      <c r="A798" s="108">
        <v>796</v>
      </c>
      <c r="S798">
        <v>796</v>
      </c>
      <c r="T798" t="s">
        <v>204</v>
      </c>
      <c r="U798" t="s">
        <v>23</v>
      </c>
      <c r="V798" t="s">
        <v>86</v>
      </c>
      <c r="W798" s="104">
        <v>0.5614351851851852</v>
      </c>
      <c r="Y798">
        <v>1</v>
      </c>
      <c r="AB798">
        <v>1</v>
      </c>
      <c r="AE798" t="s">
        <v>74</v>
      </c>
      <c r="AI798">
        <v>796</v>
      </c>
      <c r="AJ798" t="s">
        <v>204</v>
      </c>
      <c r="AK798" t="s">
        <v>23</v>
      </c>
      <c r="AL798" t="s">
        <v>86</v>
      </c>
      <c r="AM798" s="104">
        <v>0.5614351851851852</v>
      </c>
      <c r="AO798">
        <v>1</v>
      </c>
      <c r="AR798">
        <v>1</v>
      </c>
      <c r="AU798" t="s">
        <v>74</v>
      </c>
      <c r="BZ798" s="149"/>
      <c r="CE798" s="148"/>
      <c r="DF798" s="149"/>
      <c r="DK798" s="148"/>
    </row>
    <row r="799" spans="1:115">
      <c r="A799" s="108">
        <v>797</v>
      </c>
      <c r="S799">
        <v>797</v>
      </c>
      <c r="T799" t="s">
        <v>450</v>
      </c>
      <c r="U799" t="s">
        <v>21</v>
      </c>
      <c r="V799" t="s">
        <v>115</v>
      </c>
      <c r="W799" s="104">
        <v>0.61959490740740741</v>
      </c>
      <c r="Y799">
        <v>1</v>
      </c>
      <c r="AA799">
        <v>1</v>
      </c>
      <c r="AE799" t="s">
        <v>74</v>
      </c>
      <c r="AI799">
        <v>797</v>
      </c>
      <c r="AJ799" t="s">
        <v>450</v>
      </c>
      <c r="AK799" t="s">
        <v>21</v>
      </c>
      <c r="AL799" t="s">
        <v>115</v>
      </c>
      <c r="AM799" s="104">
        <v>0.61959490740740741</v>
      </c>
      <c r="AO799">
        <v>1</v>
      </c>
      <c r="AQ799">
        <v>1</v>
      </c>
      <c r="AU799" t="s">
        <v>74</v>
      </c>
      <c r="BZ799" s="149"/>
      <c r="CE799" s="148"/>
      <c r="DF799" s="149"/>
      <c r="DK799" s="148"/>
    </row>
    <row r="800" spans="1:115">
      <c r="A800" s="108">
        <v>798</v>
      </c>
      <c r="S800">
        <v>798</v>
      </c>
      <c r="T800" t="s">
        <v>1050</v>
      </c>
      <c r="U800" t="s">
        <v>23</v>
      </c>
      <c r="V800" t="s">
        <v>86</v>
      </c>
      <c r="W800" s="104">
        <v>0.70263888888888892</v>
      </c>
      <c r="Y800">
        <v>1</v>
      </c>
      <c r="AA800">
        <v>1</v>
      </c>
      <c r="AE800" t="s">
        <v>116</v>
      </c>
      <c r="AI800">
        <v>798</v>
      </c>
      <c r="AJ800" t="s">
        <v>1050</v>
      </c>
      <c r="AK800" t="s">
        <v>23</v>
      </c>
      <c r="AL800" t="s">
        <v>86</v>
      </c>
      <c r="AM800" s="104">
        <v>0.70263888888888892</v>
      </c>
      <c r="AO800">
        <v>1</v>
      </c>
      <c r="AQ800">
        <v>1</v>
      </c>
      <c r="AU800" t="s">
        <v>116</v>
      </c>
      <c r="BZ800" s="149"/>
      <c r="CE800" s="148"/>
      <c r="DF800" s="149"/>
      <c r="DK800" s="148"/>
    </row>
    <row r="801" spans="1:115">
      <c r="A801" s="108">
        <v>799</v>
      </c>
      <c r="S801">
        <v>799</v>
      </c>
      <c r="T801" t="s">
        <v>221</v>
      </c>
      <c r="U801" t="s">
        <v>23</v>
      </c>
      <c r="V801" t="s">
        <v>86</v>
      </c>
      <c r="W801" s="104">
        <v>0.77637731481481476</v>
      </c>
      <c r="Z801">
        <v>1</v>
      </c>
      <c r="AB801">
        <v>1</v>
      </c>
      <c r="AE801" t="s">
        <v>74</v>
      </c>
      <c r="AI801">
        <v>799</v>
      </c>
      <c r="AJ801" t="s">
        <v>221</v>
      </c>
      <c r="AK801" t="s">
        <v>23</v>
      </c>
      <c r="AL801" t="s">
        <v>86</v>
      </c>
      <c r="AM801" s="104">
        <v>0.77637731481481476</v>
      </c>
      <c r="AP801">
        <v>1</v>
      </c>
      <c r="AR801">
        <v>1</v>
      </c>
      <c r="AU801" t="s">
        <v>74</v>
      </c>
      <c r="BZ801" s="149"/>
      <c r="CE801" s="148"/>
      <c r="DF801" s="149"/>
      <c r="DK801" s="148"/>
    </row>
    <row r="802" spans="1:115">
      <c r="A802" s="108">
        <v>800</v>
      </c>
      <c r="S802">
        <v>800</v>
      </c>
      <c r="T802" t="s">
        <v>189</v>
      </c>
      <c r="U802" t="s">
        <v>82</v>
      </c>
      <c r="V802" t="s">
        <v>85</v>
      </c>
      <c r="W802" s="104">
        <v>0.8517824074074074</v>
      </c>
      <c r="Z802">
        <v>1</v>
      </c>
      <c r="AA802">
        <v>1</v>
      </c>
      <c r="AE802" t="s">
        <v>74</v>
      </c>
      <c r="AI802">
        <v>800</v>
      </c>
      <c r="AJ802" t="s">
        <v>189</v>
      </c>
      <c r="AK802" t="s">
        <v>82</v>
      </c>
      <c r="AL802" t="s">
        <v>85</v>
      </c>
      <c r="AM802" s="104">
        <v>0.8517824074074074</v>
      </c>
      <c r="AP802">
        <v>1</v>
      </c>
      <c r="AQ802">
        <v>1</v>
      </c>
      <c r="AU802" t="s">
        <v>74</v>
      </c>
      <c r="BZ802" s="149"/>
      <c r="CE802" s="148"/>
      <c r="DF802" s="149"/>
      <c r="DK802" s="148"/>
    </row>
    <row r="803" spans="1:115">
      <c r="A803" s="108">
        <v>801</v>
      </c>
      <c r="S803">
        <v>801</v>
      </c>
      <c r="T803" t="s">
        <v>461</v>
      </c>
      <c r="U803" t="s">
        <v>21</v>
      </c>
      <c r="V803" t="s">
        <v>115</v>
      </c>
      <c r="W803" s="104">
        <v>0.5040972222222222</v>
      </c>
      <c r="Y803">
        <v>1</v>
      </c>
      <c r="AB803">
        <v>1</v>
      </c>
      <c r="AE803" t="s">
        <v>74</v>
      </c>
      <c r="AI803">
        <v>801</v>
      </c>
      <c r="AJ803" t="s">
        <v>461</v>
      </c>
      <c r="AK803" t="s">
        <v>21</v>
      </c>
      <c r="AL803" t="s">
        <v>115</v>
      </c>
      <c r="AM803" s="104">
        <v>0.5040972222222222</v>
      </c>
      <c r="AO803">
        <v>1</v>
      </c>
      <c r="AR803">
        <v>1</v>
      </c>
      <c r="AU803" t="s">
        <v>74</v>
      </c>
      <c r="BZ803" s="149"/>
      <c r="CE803" s="148"/>
      <c r="DF803" s="149"/>
      <c r="DK803" s="148"/>
    </row>
    <row r="804" spans="1:115">
      <c r="A804" s="108">
        <v>802</v>
      </c>
      <c r="S804">
        <v>802</v>
      </c>
      <c r="T804" t="s">
        <v>216</v>
      </c>
      <c r="U804" t="s">
        <v>23</v>
      </c>
      <c r="V804" t="s">
        <v>86</v>
      </c>
      <c r="W804" s="104">
        <v>0.85422453703703705</v>
      </c>
      <c r="Z804">
        <v>1</v>
      </c>
      <c r="AA804">
        <v>1</v>
      </c>
      <c r="AE804" t="s">
        <v>74</v>
      </c>
      <c r="AI804">
        <v>802</v>
      </c>
      <c r="AJ804" t="s">
        <v>216</v>
      </c>
      <c r="AK804" t="s">
        <v>23</v>
      </c>
      <c r="AL804" t="s">
        <v>86</v>
      </c>
      <c r="AM804" s="104">
        <v>0.85422453703703705</v>
      </c>
      <c r="AP804">
        <v>1</v>
      </c>
      <c r="AQ804">
        <v>1</v>
      </c>
      <c r="AU804" t="s">
        <v>74</v>
      </c>
      <c r="BZ804" s="149"/>
      <c r="CE804" s="148"/>
      <c r="DF804" s="149"/>
      <c r="DK804" s="148"/>
    </row>
    <row r="805" spans="1:115">
      <c r="A805" s="108">
        <v>803</v>
      </c>
      <c r="S805">
        <v>803</v>
      </c>
      <c r="T805" t="s">
        <v>1279</v>
      </c>
      <c r="W805" s="104">
        <v>0.72954861111111102</v>
      </c>
      <c r="Y805">
        <v>1</v>
      </c>
      <c r="AA805">
        <v>1</v>
      </c>
      <c r="AE805" t="s">
        <v>1</v>
      </c>
      <c r="AI805">
        <v>803</v>
      </c>
      <c r="AJ805" t="s">
        <v>1279</v>
      </c>
      <c r="AM805" s="104">
        <v>0.72954861111111102</v>
      </c>
      <c r="AO805">
        <v>1</v>
      </c>
      <c r="AQ805">
        <v>1</v>
      </c>
      <c r="AU805" t="s">
        <v>1</v>
      </c>
      <c r="BZ805" s="149"/>
      <c r="CE805" s="148"/>
      <c r="DF805" s="149"/>
      <c r="DK805" s="148"/>
    </row>
    <row r="806" spans="1:115">
      <c r="A806" s="108">
        <v>804</v>
      </c>
      <c r="S806">
        <v>804</v>
      </c>
      <c r="T806" t="s">
        <v>131</v>
      </c>
      <c r="U806" t="s">
        <v>23</v>
      </c>
      <c r="V806" t="s">
        <v>86</v>
      </c>
      <c r="W806" s="104">
        <v>0.63535879629629632</v>
      </c>
      <c r="Y806">
        <v>1</v>
      </c>
      <c r="AB806">
        <v>1</v>
      </c>
      <c r="AE806" t="s">
        <v>74</v>
      </c>
      <c r="AI806">
        <v>804</v>
      </c>
      <c r="AJ806" t="s">
        <v>131</v>
      </c>
      <c r="AK806" t="s">
        <v>23</v>
      </c>
      <c r="AL806" t="s">
        <v>86</v>
      </c>
      <c r="AM806" s="104">
        <v>0.63535879629629632</v>
      </c>
      <c r="AO806">
        <v>1</v>
      </c>
      <c r="AR806">
        <v>1</v>
      </c>
      <c r="AU806" t="s">
        <v>74</v>
      </c>
      <c r="BZ806" s="149"/>
      <c r="CE806" s="148"/>
      <c r="DF806" s="149"/>
      <c r="DK806" s="148"/>
    </row>
    <row r="807" spans="1:115">
      <c r="A807" s="108">
        <v>805</v>
      </c>
      <c r="S807">
        <v>805</v>
      </c>
      <c r="AI807">
        <v>805</v>
      </c>
      <c r="AM807" s="104"/>
      <c r="BZ807" s="149"/>
      <c r="CE807" s="148"/>
      <c r="DF807" s="149"/>
      <c r="DK807" s="148"/>
    </row>
    <row r="808" spans="1:115">
      <c r="A808" s="108">
        <v>806</v>
      </c>
      <c r="S808">
        <v>806</v>
      </c>
      <c r="AI808">
        <v>806</v>
      </c>
      <c r="AM808" s="104"/>
      <c r="BZ808" s="149"/>
      <c r="CE808" s="148"/>
      <c r="DF808" s="149"/>
      <c r="DK808" s="148"/>
    </row>
    <row r="809" spans="1:115">
      <c r="A809" s="108">
        <v>807</v>
      </c>
      <c r="S809">
        <v>807</v>
      </c>
      <c r="AI809">
        <v>807</v>
      </c>
      <c r="AM809" s="104"/>
      <c r="BZ809" s="149"/>
      <c r="CE809" s="148"/>
      <c r="DF809" s="149"/>
      <c r="DK809" s="148"/>
    </row>
    <row r="810" spans="1:115">
      <c r="A810" s="108">
        <v>808</v>
      </c>
      <c r="S810">
        <v>808</v>
      </c>
      <c r="AI810">
        <v>808</v>
      </c>
      <c r="AM810" s="104"/>
      <c r="BZ810" s="149"/>
      <c r="CE810" s="148"/>
      <c r="DF810" s="149"/>
      <c r="DK810" s="148"/>
    </row>
    <row r="811" spans="1:115">
      <c r="A811" s="108">
        <v>809</v>
      </c>
      <c r="S811">
        <v>809</v>
      </c>
      <c r="AI811">
        <v>809</v>
      </c>
      <c r="AM811" s="104"/>
      <c r="BZ811" s="149"/>
      <c r="CE811" s="148"/>
      <c r="DF811" s="149"/>
      <c r="DK811" s="148"/>
    </row>
    <row r="812" spans="1:115">
      <c r="A812" s="108">
        <v>810</v>
      </c>
      <c r="S812">
        <v>810</v>
      </c>
      <c r="AI812">
        <v>810</v>
      </c>
      <c r="AM812" s="104"/>
      <c r="BZ812" s="149"/>
      <c r="CE812" s="148"/>
      <c r="DF812" s="149"/>
      <c r="DK812" s="148"/>
    </row>
    <row r="813" spans="1:115">
      <c r="A813" s="108">
        <v>811</v>
      </c>
      <c r="S813">
        <v>811</v>
      </c>
      <c r="AI813">
        <v>811</v>
      </c>
      <c r="AM813" s="104"/>
      <c r="BZ813" s="149"/>
      <c r="CE813" s="148"/>
      <c r="DF813" s="149"/>
      <c r="DK813" s="148"/>
    </row>
    <row r="814" spans="1:115">
      <c r="A814" s="108">
        <v>812</v>
      </c>
      <c r="S814">
        <v>812</v>
      </c>
      <c r="AI814">
        <v>812</v>
      </c>
      <c r="AM814" s="104"/>
      <c r="BZ814" s="149"/>
      <c r="CE814" s="148"/>
      <c r="DF814" s="149"/>
      <c r="DK814" s="148"/>
    </row>
    <row r="815" spans="1:115">
      <c r="A815" s="108">
        <v>813</v>
      </c>
      <c r="S815">
        <v>813</v>
      </c>
      <c r="AI815">
        <v>813</v>
      </c>
      <c r="AM815" s="104"/>
      <c r="BZ815" s="149"/>
      <c r="CE815" s="148"/>
      <c r="DF815" s="149"/>
      <c r="DK815" s="148"/>
    </row>
    <row r="816" spans="1:115">
      <c r="A816" s="108">
        <v>814</v>
      </c>
      <c r="S816">
        <v>814</v>
      </c>
      <c r="AI816">
        <v>814</v>
      </c>
      <c r="AM816" s="104"/>
      <c r="BZ816" s="149"/>
      <c r="CE816" s="148"/>
      <c r="DF816" s="149"/>
      <c r="DK816" s="148"/>
    </row>
    <row r="817" spans="1:115">
      <c r="A817" s="108">
        <v>815</v>
      </c>
      <c r="S817">
        <v>815</v>
      </c>
      <c r="AI817">
        <v>815</v>
      </c>
      <c r="AM817" s="104"/>
      <c r="BZ817" s="149"/>
      <c r="CE817" s="148"/>
      <c r="DF817" s="149"/>
      <c r="DK817" s="148"/>
    </row>
    <row r="818" spans="1:115">
      <c r="A818" s="108">
        <v>816</v>
      </c>
      <c r="S818">
        <v>816</v>
      </c>
      <c r="AI818">
        <v>816</v>
      </c>
      <c r="AM818" s="104"/>
      <c r="BZ818" s="149"/>
      <c r="CE818" s="148"/>
      <c r="DF818" s="149"/>
      <c r="DK818" s="148"/>
    </row>
    <row r="819" spans="1:115">
      <c r="A819" s="108">
        <v>817</v>
      </c>
      <c r="S819">
        <v>817</v>
      </c>
      <c r="AI819">
        <v>817</v>
      </c>
      <c r="AM819" s="104"/>
      <c r="BZ819" s="149"/>
      <c r="CE819" s="148"/>
      <c r="DF819" s="149"/>
      <c r="DK819" s="148"/>
    </row>
    <row r="820" spans="1:115">
      <c r="A820" s="108">
        <v>818</v>
      </c>
      <c r="S820">
        <v>818</v>
      </c>
      <c r="AI820">
        <v>818</v>
      </c>
      <c r="AM820" s="104"/>
      <c r="BZ820" s="149"/>
      <c r="CE820" s="148"/>
      <c r="DF820" s="149"/>
      <c r="DK820" s="148"/>
    </row>
    <row r="821" spans="1:115">
      <c r="A821" s="108">
        <v>819</v>
      </c>
      <c r="S821">
        <v>819</v>
      </c>
      <c r="AI821">
        <v>819</v>
      </c>
      <c r="AM821" s="104"/>
      <c r="BZ821" s="149"/>
      <c r="CE821" s="148"/>
      <c r="DF821" s="149"/>
      <c r="DK821" s="148"/>
    </row>
    <row r="822" spans="1:115">
      <c r="A822" s="108">
        <v>820</v>
      </c>
      <c r="S822">
        <v>820</v>
      </c>
      <c r="AI822">
        <v>820</v>
      </c>
      <c r="AM822" s="104"/>
      <c r="BZ822" s="149"/>
      <c r="CE822" s="148"/>
      <c r="DF822" s="149"/>
      <c r="DK822" s="148"/>
    </row>
    <row r="823" spans="1:115">
      <c r="A823" s="108">
        <v>821</v>
      </c>
      <c r="S823">
        <v>821</v>
      </c>
      <c r="AI823">
        <v>821</v>
      </c>
      <c r="AM823" s="104"/>
      <c r="BZ823" s="149"/>
      <c r="CE823" s="148"/>
      <c r="DF823" s="149"/>
      <c r="DK823" s="148"/>
    </row>
    <row r="824" spans="1:115">
      <c r="A824" s="108">
        <v>822</v>
      </c>
      <c r="S824">
        <v>822</v>
      </c>
      <c r="AI824">
        <v>822</v>
      </c>
      <c r="AM824" s="104"/>
      <c r="BZ824" s="149"/>
      <c r="CE824" s="148"/>
      <c r="DF824" s="149"/>
      <c r="DK824" s="148"/>
    </row>
    <row r="825" spans="1:115">
      <c r="A825" s="108">
        <v>823</v>
      </c>
      <c r="S825">
        <v>823</v>
      </c>
      <c r="AI825">
        <v>823</v>
      </c>
      <c r="AM825" s="104"/>
      <c r="BZ825" s="149"/>
      <c r="CE825" s="148"/>
      <c r="DF825" s="149"/>
      <c r="DK825" s="148"/>
    </row>
    <row r="826" spans="1:115">
      <c r="A826" s="108">
        <v>824</v>
      </c>
      <c r="S826">
        <v>824</v>
      </c>
      <c r="AI826">
        <v>824</v>
      </c>
      <c r="AM826" s="104"/>
      <c r="BZ826" s="149"/>
      <c r="CE826" s="148"/>
      <c r="DF826" s="149"/>
      <c r="DK826" s="148"/>
    </row>
    <row r="827" spans="1:115">
      <c r="A827" s="108">
        <v>825</v>
      </c>
      <c r="S827">
        <v>825</v>
      </c>
      <c r="AI827">
        <v>825</v>
      </c>
      <c r="AM827" s="104"/>
      <c r="BZ827" s="149"/>
      <c r="CE827" s="148"/>
      <c r="DF827" s="149"/>
      <c r="DK827" s="148"/>
    </row>
    <row r="828" spans="1:115">
      <c r="A828" s="108">
        <v>826</v>
      </c>
      <c r="S828">
        <v>826</v>
      </c>
      <c r="AI828">
        <v>826</v>
      </c>
      <c r="AM828" s="104"/>
      <c r="BZ828" s="149"/>
      <c r="CE828" s="148"/>
      <c r="DF828" s="149"/>
      <c r="DK828" s="148"/>
    </row>
    <row r="829" spans="1:115">
      <c r="A829" s="108">
        <v>827</v>
      </c>
      <c r="S829">
        <v>827</v>
      </c>
      <c r="AI829">
        <v>827</v>
      </c>
      <c r="AM829" s="104"/>
      <c r="BZ829" s="149"/>
      <c r="CE829" s="148"/>
      <c r="DF829" s="149"/>
      <c r="DK829" s="148"/>
    </row>
    <row r="830" spans="1:115">
      <c r="A830" s="108">
        <v>828</v>
      </c>
      <c r="S830">
        <v>828</v>
      </c>
      <c r="AI830">
        <v>828</v>
      </c>
      <c r="AM830" s="104"/>
      <c r="BZ830" s="149"/>
      <c r="CE830" s="148"/>
      <c r="DF830" s="149"/>
      <c r="DK830" s="148"/>
    </row>
    <row r="831" spans="1:115">
      <c r="A831" s="108">
        <v>829</v>
      </c>
      <c r="S831">
        <v>829</v>
      </c>
      <c r="AI831">
        <v>829</v>
      </c>
      <c r="AM831" s="104"/>
      <c r="BZ831" s="149"/>
      <c r="CE831" s="148"/>
      <c r="DF831" s="149"/>
      <c r="DK831" s="148"/>
    </row>
    <row r="832" spans="1:115">
      <c r="A832" s="108">
        <v>830</v>
      </c>
      <c r="S832">
        <v>830</v>
      </c>
      <c r="AI832">
        <v>830</v>
      </c>
      <c r="AM832" s="104"/>
      <c r="BZ832" s="149"/>
      <c r="CE832" s="148"/>
      <c r="DF832" s="149"/>
      <c r="DK832" s="148"/>
    </row>
    <row r="833" spans="1:115">
      <c r="A833" s="108">
        <v>831</v>
      </c>
      <c r="S833">
        <v>831</v>
      </c>
      <c r="AI833">
        <v>831</v>
      </c>
      <c r="AM833" s="104"/>
      <c r="BZ833" s="149"/>
      <c r="CE833" s="148"/>
      <c r="DF833" s="149"/>
      <c r="DK833" s="148"/>
    </row>
    <row r="834" spans="1:115">
      <c r="A834" s="108">
        <v>832</v>
      </c>
      <c r="S834">
        <v>832</v>
      </c>
      <c r="AI834">
        <v>832</v>
      </c>
      <c r="AM834" s="104"/>
      <c r="BZ834" s="149"/>
      <c r="CE834" s="148"/>
      <c r="DF834" s="149"/>
      <c r="DK834" s="148"/>
    </row>
    <row r="835" spans="1:115">
      <c r="A835" s="108">
        <v>833</v>
      </c>
      <c r="S835">
        <v>833</v>
      </c>
      <c r="AI835">
        <v>833</v>
      </c>
      <c r="AM835" s="104"/>
      <c r="BZ835" s="149"/>
      <c r="CE835" s="148"/>
      <c r="DF835" s="149"/>
      <c r="DK835" s="148"/>
    </row>
    <row r="836" spans="1:115">
      <c r="A836" s="108">
        <v>834</v>
      </c>
      <c r="S836">
        <v>834</v>
      </c>
      <c r="AI836">
        <v>834</v>
      </c>
      <c r="AM836" s="104"/>
      <c r="BZ836" s="149"/>
      <c r="CE836" s="148"/>
      <c r="DF836" s="149"/>
      <c r="DK836" s="148"/>
    </row>
    <row r="837" spans="1:115">
      <c r="A837" s="108">
        <v>835</v>
      </c>
      <c r="S837">
        <v>835</v>
      </c>
      <c r="AI837">
        <v>835</v>
      </c>
      <c r="AM837" s="104"/>
      <c r="BZ837" s="149"/>
      <c r="CE837" s="148"/>
      <c r="DF837" s="149"/>
      <c r="DK837" s="148"/>
    </row>
    <row r="838" spans="1:115">
      <c r="A838" s="108">
        <v>836</v>
      </c>
      <c r="S838">
        <v>836</v>
      </c>
      <c r="AI838">
        <v>836</v>
      </c>
      <c r="AM838" s="104"/>
      <c r="BZ838" s="149"/>
      <c r="CE838" s="148"/>
      <c r="DF838" s="149"/>
      <c r="DK838" s="148"/>
    </row>
    <row r="839" spans="1:115">
      <c r="A839" s="108">
        <v>837</v>
      </c>
      <c r="S839">
        <v>837</v>
      </c>
      <c r="AI839">
        <v>837</v>
      </c>
      <c r="AM839" s="104"/>
      <c r="BZ839" s="149"/>
      <c r="CE839" s="148"/>
      <c r="DF839" s="149"/>
      <c r="DK839" s="148"/>
    </row>
    <row r="840" spans="1:115">
      <c r="A840" s="108">
        <v>838</v>
      </c>
      <c r="S840">
        <v>838</v>
      </c>
      <c r="AI840">
        <v>838</v>
      </c>
      <c r="AM840" s="104"/>
      <c r="BZ840" s="149"/>
      <c r="CE840" s="148"/>
      <c r="DF840" s="149"/>
      <c r="DK840" s="148"/>
    </row>
    <row r="841" spans="1:115">
      <c r="A841" s="108">
        <v>839</v>
      </c>
      <c r="S841">
        <v>839</v>
      </c>
      <c r="AI841">
        <v>839</v>
      </c>
      <c r="AM841" s="104"/>
      <c r="BZ841" s="149"/>
      <c r="CE841" s="148"/>
      <c r="DF841" s="149"/>
      <c r="DK841" s="148"/>
    </row>
    <row r="842" spans="1:115">
      <c r="A842" s="108">
        <v>840</v>
      </c>
      <c r="S842">
        <v>840</v>
      </c>
      <c r="AI842">
        <v>840</v>
      </c>
      <c r="AM842" s="104"/>
      <c r="BZ842" s="149"/>
      <c r="CE842" s="148"/>
      <c r="DF842" s="149"/>
      <c r="DK842" s="148"/>
    </row>
    <row r="843" spans="1:115">
      <c r="A843" s="108">
        <v>841</v>
      </c>
      <c r="S843">
        <v>841</v>
      </c>
      <c r="AI843">
        <v>841</v>
      </c>
      <c r="AM843" s="104"/>
      <c r="BZ843" s="149"/>
      <c r="CE843" s="148"/>
      <c r="DF843" s="149"/>
      <c r="DK843" s="148"/>
    </row>
    <row r="844" spans="1:115">
      <c r="A844" s="108">
        <v>842</v>
      </c>
      <c r="S844">
        <v>842</v>
      </c>
      <c r="AI844">
        <v>842</v>
      </c>
      <c r="AM844" s="104"/>
      <c r="BZ844" s="149"/>
      <c r="CE844" s="148"/>
      <c r="DF844" s="149"/>
      <c r="DK844" s="148"/>
    </row>
    <row r="845" spans="1:115">
      <c r="A845" s="108">
        <v>843</v>
      </c>
      <c r="S845">
        <v>843</v>
      </c>
      <c r="AI845">
        <v>843</v>
      </c>
      <c r="AM845" s="104"/>
      <c r="BZ845" s="149"/>
      <c r="CE845" s="148"/>
      <c r="DF845" s="149"/>
      <c r="DK845" s="148"/>
    </row>
    <row r="846" spans="1:115">
      <c r="A846" s="108">
        <v>844</v>
      </c>
      <c r="S846">
        <v>844</v>
      </c>
      <c r="AI846">
        <v>844</v>
      </c>
      <c r="AM846" s="104"/>
      <c r="BZ846" s="149"/>
      <c r="CE846" s="148"/>
      <c r="DF846" s="149"/>
      <c r="DK846" s="148"/>
    </row>
    <row r="847" spans="1:115">
      <c r="A847" s="108">
        <v>845</v>
      </c>
      <c r="S847">
        <v>845</v>
      </c>
      <c r="AI847">
        <v>845</v>
      </c>
      <c r="AM847" s="104"/>
      <c r="BZ847" s="149"/>
      <c r="CE847" s="148"/>
      <c r="DF847" s="149"/>
      <c r="DK847" s="148"/>
    </row>
    <row r="848" spans="1:115">
      <c r="A848" s="108">
        <v>846</v>
      </c>
      <c r="S848">
        <v>846</v>
      </c>
      <c r="AI848">
        <v>846</v>
      </c>
      <c r="AM848" s="104"/>
      <c r="BZ848" s="149"/>
      <c r="CE848" s="148"/>
      <c r="DF848" s="149"/>
      <c r="DK848" s="148"/>
    </row>
    <row r="849" spans="1:115">
      <c r="A849" s="108">
        <v>847</v>
      </c>
      <c r="S849">
        <v>847</v>
      </c>
      <c r="AI849">
        <v>847</v>
      </c>
      <c r="AM849" s="104"/>
      <c r="BZ849" s="149"/>
      <c r="CE849" s="148"/>
      <c r="DF849" s="149"/>
      <c r="DK849" s="148"/>
    </row>
    <row r="850" spans="1:115">
      <c r="A850" s="108">
        <v>848</v>
      </c>
      <c r="S850">
        <v>848</v>
      </c>
      <c r="AI850">
        <v>848</v>
      </c>
      <c r="AM850" s="104"/>
      <c r="BZ850" s="149"/>
      <c r="CE850" s="148"/>
      <c r="DF850" s="149"/>
      <c r="DK850" s="148"/>
    </row>
    <row r="851" spans="1:115">
      <c r="A851" s="108">
        <v>849</v>
      </c>
      <c r="S851">
        <v>849</v>
      </c>
      <c r="AI851">
        <v>849</v>
      </c>
      <c r="AM851" s="104"/>
      <c r="BZ851" s="149"/>
      <c r="CE851" s="148"/>
      <c r="DF851" s="149"/>
      <c r="DK851" s="148"/>
    </row>
    <row r="852" spans="1:115">
      <c r="A852" s="108">
        <v>850</v>
      </c>
      <c r="S852">
        <v>850</v>
      </c>
      <c r="AI852">
        <v>850</v>
      </c>
      <c r="AM852" s="104"/>
      <c r="BZ852" s="149"/>
      <c r="CE852" s="148"/>
      <c r="DF852" s="149"/>
      <c r="DK852" s="148"/>
    </row>
    <row r="853" spans="1:115">
      <c r="A853" s="108">
        <v>851</v>
      </c>
      <c r="S853">
        <v>851</v>
      </c>
      <c r="AI853">
        <v>851</v>
      </c>
      <c r="AM853" s="104"/>
      <c r="BZ853" s="149"/>
      <c r="CE853" s="148"/>
      <c r="DF853" s="149"/>
      <c r="DK853" s="148"/>
    </row>
    <row r="854" spans="1:115">
      <c r="A854" s="108">
        <v>852</v>
      </c>
      <c r="S854">
        <v>852</v>
      </c>
      <c r="AI854">
        <v>852</v>
      </c>
      <c r="AM854" s="104"/>
      <c r="BZ854" s="149"/>
      <c r="CE854" s="148"/>
      <c r="DF854" s="149"/>
      <c r="DK854" s="148"/>
    </row>
    <row r="855" spans="1:115">
      <c r="A855" s="108">
        <v>853</v>
      </c>
      <c r="S855">
        <v>853</v>
      </c>
      <c r="AI855">
        <v>853</v>
      </c>
      <c r="AM855" s="104"/>
      <c r="BZ855" s="149"/>
      <c r="CE855" s="148"/>
      <c r="DF855" s="149"/>
      <c r="DK855" s="148"/>
    </row>
    <row r="856" spans="1:115">
      <c r="A856" s="108">
        <v>854</v>
      </c>
      <c r="S856">
        <v>854</v>
      </c>
      <c r="AI856">
        <v>854</v>
      </c>
      <c r="AM856" s="104"/>
      <c r="BZ856" s="149"/>
      <c r="CE856" s="148"/>
      <c r="DF856" s="149"/>
      <c r="DK856" s="148"/>
    </row>
    <row r="857" spans="1:115">
      <c r="A857" s="108">
        <v>855</v>
      </c>
      <c r="S857">
        <v>855</v>
      </c>
      <c r="AI857">
        <v>855</v>
      </c>
      <c r="AM857" s="104"/>
      <c r="BZ857" s="149"/>
      <c r="CE857" s="148"/>
      <c r="DF857" s="149"/>
      <c r="DK857" s="148"/>
    </row>
    <row r="858" spans="1:115">
      <c r="A858" s="108">
        <v>856</v>
      </c>
      <c r="S858">
        <v>856</v>
      </c>
      <c r="AI858">
        <v>856</v>
      </c>
      <c r="AM858" s="104"/>
      <c r="BZ858" s="149"/>
      <c r="CE858" s="148"/>
      <c r="DF858" s="149"/>
      <c r="DK858" s="148"/>
    </row>
    <row r="859" spans="1:115">
      <c r="A859" s="108">
        <v>857</v>
      </c>
      <c r="S859">
        <v>857</v>
      </c>
      <c r="AI859">
        <v>857</v>
      </c>
      <c r="AM859" s="104"/>
      <c r="BZ859" s="149"/>
      <c r="CE859" s="148"/>
      <c r="DF859" s="149"/>
      <c r="DK859" s="148"/>
    </row>
    <row r="860" spans="1:115">
      <c r="A860" s="108">
        <v>858</v>
      </c>
      <c r="S860">
        <v>858</v>
      </c>
      <c r="AI860">
        <v>858</v>
      </c>
      <c r="AM860" s="104"/>
      <c r="BZ860" s="149"/>
      <c r="CE860" s="148"/>
      <c r="DF860" s="149"/>
      <c r="DK860" s="148"/>
    </row>
    <row r="861" spans="1:115">
      <c r="A861" s="108">
        <v>859</v>
      </c>
      <c r="S861">
        <v>859</v>
      </c>
      <c r="AI861">
        <v>859</v>
      </c>
      <c r="AM861" s="104"/>
      <c r="BZ861" s="149"/>
      <c r="CE861" s="148"/>
      <c r="DF861" s="149"/>
      <c r="DK861" s="148"/>
    </row>
    <row r="862" spans="1:115">
      <c r="A862" s="108">
        <v>860</v>
      </c>
      <c r="S862">
        <v>860</v>
      </c>
      <c r="AI862">
        <v>860</v>
      </c>
      <c r="AM862" s="104"/>
      <c r="BZ862" s="149"/>
      <c r="CE862" s="148"/>
      <c r="DF862" s="149"/>
      <c r="DK862" s="148"/>
    </row>
    <row r="863" spans="1:115">
      <c r="A863" s="108">
        <v>861</v>
      </c>
      <c r="S863">
        <v>861</v>
      </c>
      <c r="AI863">
        <v>861</v>
      </c>
      <c r="AM863" s="104"/>
      <c r="BZ863" s="149"/>
      <c r="CE863" s="148"/>
      <c r="DF863" s="149"/>
      <c r="DK863" s="148"/>
    </row>
    <row r="864" spans="1:115">
      <c r="A864" s="108">
        <v>862</v>
      </c>
      <c r="S864">
        <v>862</v>
      </c>
      <c r="AI864">
        <v>862</v>
      </c>
      <c r="AM864" s="104"/>
      <c r="BZ864" s="149"/>
      <c r="CE864" s="148"/>
      <c r="DF864" s="149"/>
      <c r="DK864" s="148"/>
    </row>
    <row r="865" spans="1:115">
      <c r="A865" s="108">
        <v>863</v>
      </c>
      <c r="S865">
        <v>863</v>
      </c>
      <c r="AI865">
        <v>863</v>
      </c>
      <c r="AM865" s="104"/>
      <c r="BZ865" s="149"/>
      <c r="CE865" s="148"/>
      <c r="DF865" s="149"/>
      <c r="DK865" s="148"/>
    </row>
    <row r="866" spans="1:115">
      <c r="A866" s="108">
        <v>864</v>
      </c>
      <c r="S866">
        <v>864</v>
      </c>
      <c r="AI866">
        <v>864</v>
      </c>
      <c r="AM866" s="104"/>
      <c r="BZ866" s="149"/>
      <c r="CE866" s="148"/>
      <c r="DF866" s="149"/>
      <c r="DK866" s="148"/>
    </row>
    <row r="867" spans="1:115">
      <c r="A867" s="108">
        <v>865</v>
      </c>
      <c r="S867">
        <v>865</v>
      </c>
      <c r="AI867">
        <v>865</v>
      </c>
      <c r="AM867" s="104"/>
      <c r="BZ867" s="149"/>
      <c r="CE867" s="148"/>
      <c r="DF867" s="149"/>
      <c r="DK867" s="148"/>
    </row>
    <row r="868" spans="1:115">
      <c r="A868" s="108">
        <v>866</v>
      </c>
      <c r="S868">
        <v>866</v>
      </c>
      <c r="AI868">
        <v>866</v>
      </c>
      <c r="AM868" s="104"/>
      <c r="BZ868" s="149"/>
      <c r="CE868" s="148"/>
      <c r="DF868" s="149"/>
      <c r="DK868" s="148"/>
    </row>
    <row r="869" spans="1:115">
      <c r="A869" s="108">
        <v>867</v>
      </c>
      <c r="S869">
        <v>867</v>
      </c>
      <c r="AI869">
        <v>867</v>
      </c>
      <c r="AM869" s="104"/>
      <c r="BZ869" s="149"/>
      <c r="CE869" s="148"/>
      <c r="DF869" s="149"/>
      <c r="DK869" s="148"/>
    </row>
    <row r="870" spans="1:115">
      <c r="A870" s="108">
        <v>868</v>
      </c>
      <c r="S870">
        <v>868</v>
      </c>
      <c r="AI870">
        <v>868</v>
      </c>
      <c r="AM870" s="104"/>
      <c r="BZ870" s="149"/>
      <c r="CE870" s="148"/>
      <c r="DF870" s="149"/>
      <c r="DK870" s="148"/>
    </row>
    <row r="871" spans="1:115">
      <c r="A871" s="108">
        <v>869</v>
      </c>
      <c r="S871">
        <v>869</v>
      </c>
      <c r="AI871">
        <v>869</v>
      </c>
      <c r="AM871" s="104"/>
      <c r="BZ871" s="149"/>
      <c r="CE871" s="148"/>
      <c r="DF871" s="149"/>
      <c r="DK871" s="148"/>
    </row>
    <row r="872" spans="1:115">
      <c r="A872" s="108">
        <v>870</v>
      </c>
      <c r="S872">
        <v>870</v>
      </c>
      <c r="AI872">
        <v>870</v>
      </c>
      <c r="AM872" s="104"/>
      <c r="BZ872" s="149"/>
      <c r="CE872" s="148"/>
      <c r="DF872" s="149"/>
      <c r="DK872" s="148"/>
    </row>
    <row r="873" spans="1:115">
      <c r="A873" s="108">
        <v>871</v>
      </c>
      <c r="S873">
        <v>871</v>
      </c>
      <c r="AI873">
        <v>871</v>
      </c>
      <c r="AM873" s="104"/>
      <c r="BZ873" s="149"/>
      <c r="CE873" s="148"/>
      <c r="DF873" s="149"/>
      <c r="DK873" s="148"/>
    </row>
    <row r="874" spans="1:115">
      <c r="A874" s="108">
        <v>872</v>
      </c>
      <c r="S874">
        <v>872</v>
      </c>
      <c r="AI874">
        <v>872</v>
      </c>
      <c r="AM874" s="104"/>
      <c r="BZ874" s="149"/>
      <c r="CE874" s="148"/>
      <c r="DF874" s="149"/>
      <c r="DK874" s="148"/>
    </row>
    <row r="875" spans="1:115">
      <c r="A875" s="108">
        <v>873</v>
      </c>
      <c r="S875">
        <v>873</v>
      </c>
      <c r="AI875">
        <v>873</v>
      </c>
      <c r="AM875" s="104"/>
      <c r="BZ875" s="149"/>
      <c r="CE875" s="148"/>
      <c r="DF875" s="149"/>
      <c r="DK875" s="148"/>
    </row>
    <row r="876" spans="1:115">
      <c r="A876" s="108">
        <v>874</v>
      </c>
      <c r="S876">
        <v>874</v>
      </c>
      <c r="AI876">
        <v>874</v>
      </c>
      <c r="AM876" s="104"/>
      <c r="BZ876" s="149"/>
      <c r="CE876" s="148"/>
      <c r="DF876" s="149"/>
      <c r="DK876" s="148"/>
    </row>
    <row r="877" spans="1:115">
      <c r="A877" s="108">
        <v>875</v>
      </c>
      <c r="S877">
        <v>875</v>
      </c>
      <c r="AI877">
        <v>875</v>
      </c>
      <c r="AM877" s="104"/>
      <c r="BZ877" s="149"/>
      <c r="CE877" s="148"/>
      <c r="DF877" s="149"/>
      <c r="DK877" s="148"/>
    </row>
    <row r="878" spans="1:115">
      <c r="A878" s="108">
        <v>876</v>
      </c>
      <c r="S878">
        <v>876</v>
      </c>
      <c r="AI878">
        <v>876</v>
      </c>
      <c r="AM878" s="104"/>
      <c r="BZ878" s="149"/>
      <c r="CE878" s="148"/>
      <c r="DF878" s="149"/>
      <c r="DK878" s="148"/>
    </row>
    <row r="879" spans="1:115">
      <c r="A879" s="108">
        <v>877</v>
      </c>
      <c r="S879">
        <v>877</v>
      </c>
      <c r="AI879">
        <v>877</v>
      </c>
      <c r="AM879" s="104"/>
      <c r="BZ879" s="149"/>
      <c r="CE879" s="148"/>
      <c r="DF879" s="149"/>
      <c r="DK879" s="148"/>
    </row>
    <row r="880" spans="1:115">
      <c r="A880" s="108">
        <v>878</v>
      </c>
      <c r="S880">
        <v>878</v>
      </c>
      <c r="AI880">
        <v>878</v>
      </c>
      <c r="AM880" s="104"/>
      <c r="BZ880" s="149"/>
      <c r="CE880" s="148"/>
      <c r="DF880" s="149"/>
      <c r="DK880" s="148"/>
    </row>
    <row r="881" spans="1:115">
      <c r="A881" s="108">
        <v>879</v>
      </c>
      <c r="S881">
        <v>879</v>
      </c>
      <c r="AI881">
        <v>879</v>
      </c>
      <c r="AM881" s="104"/>
      <c r="BZ881" s="149"/>
      <c r="CE881" s="148"/>
      <c r="DF881" s="149"/>
      <c r="DK881" s="148"/>
    </row>
    <row r="882" spans="1:115">
      <c r="A882" s="108">
        <v>880</v>
      </c>
      <c r="S882">
        <v>880</v>
      </c>
      <c r="AI882">
        <v>880</v>
      </c>
      <c r="AM882" s="104"/>
      <c r="BZ882" s="149"/>
      <c r="CE882" s="148"/>
      <c r="DF882" s="149"/>
      <c r="DK882" s="148"/>
    </row>
    <row r="883" spans="1:115">
      <c r="A883" s="108">
        <v>881</v>
      </c>
      <c r="S883">
        <v>881</v>
      </c>
      <c r="AI883">
        <v>881</v>
      </c>
      <c r="AM883" s="104"/>
      <c r="BZ883" s="149"/>
      <c r="CE883" s="148"/>
      <c r="DF883" s="149"/>
      <c r="DK883" s="148"/>
    </row>
    <row r="884" spans="1:115">
      <c r="A884" s="108">
        <v>882</v>
      </c>
      <c r="S884">
        <v>882</v>
      </c>
      <c r="AI884">
        <v>882</v>
      </c>
      <c r="AM884" s="104"/>
      <c r="BZ884" s="149"/>
      <c r="CE884" s="148"/>
      <c r="DF884" s="149"/>
      <c r="DK884" s="148"/>
    </row>
    <row r="885" spans="1:115">
      <c r="A885" s="108">
        <v>883</v>
      </c>
      <c r="S885">
        <v>883</v>
      </c>
      <c r="AI885">
        <v>883</v>
      </c>
      <c r="AM885" s="104"/>
      <c r="BZ885" s="149"/>
      <c r="CE885" s="148"/>
      <c r="DF885" s="149"/>
      <c r="DK885" s="148"/>
    </row>
    <row r="886" spans="1:115">
      <c r="A886" s="108">
        <v>884</v>
      </c>
      <c r="S886">
        <v>884</v>
      </c>
      <c r="AI886">
        <v>884</v>
      </c>
      <c r="AM886" s="104"/>
      <c r="BZ886" s="149"/>
      <c r="CE886" s="148"/>
      <c r="DF886" s="149"/>
      <c r="DK886" s="148"/>
    </row>
    <row r="887" spans="1:115">
      <c r="A887" s="108">
        <v>885</v>
      </c>
      <c r="S887">
        <v>885</v>
      </c>
      <c r="AI887">
        <v>885</v>
      </c>
      <c r="AM887" s="104"/>
      <c r="BZ887" s="149"/>
      <c r="CE887" s="148"/>
      <c r="DF887" s="149"/>
      <c r="DK887" s="148"/>
    </row>
    <row r="888" spans="1:115">
      <c r="A888" s="108">
        <v>886</v>
      </c>
      <c r="S888">
        <v>886</v>
      </c>
      <c r="AI888">
        <v>886</v>
      </c>
      <c r="AM888" s="104"/>
      <c r="BZ888" s="149"/>
      <c r="CE888" s="148"/>
      <c r="DF888" s="149"/>
      <c r="DK888" s="148"/>
    </row>
    <row r="889" spans="1:115">
      <c r="A889" s="108">
        <v>887</v>
      </c>
      <c r="S889">
        <v>887</v>
      </c>
      <c r="AI889">
        <v>887</v>
      </c>
      <c r="AM889" s="104"/>
      <c r="BZ889" s="149"/>
      <c r="CE889" s="148"/>
      <c r="DF889" s="149"/>
      <c r="DK889" s="148"/>
    </row>
    <row r="890" spans="1:115">
      <c r="A890" s="108">
        <v>888</v>
      </c>
      <c r="S890">
        <v>888</v>
      </c>
      <c r="AI890">
        <v>888</v>
      </c>
      <c r="AM890" s="104"/>
      <c r="BZ890" s="149"/>
      <c r="CE890" s="148"/>
      <c r="DF890" s="149"/>
      <c r="DK890" s="148"/>
    </row>
    <row r="891" spans="1:115">
      <c r="A891" s="108">
        <v>889</v>
      </c>
      <c r="S891">
        <v>889</v>
      </c>
      <c r="AI891">
        <v>889</v>
      </c>
      <c r="AM891" s="104"/>
      <c r="BZ891" s="149"/>
      <c r="CE891" s="148"/>
      <c r="DF891" s="149"/>
      <c r="DK891" s="148"/>
    </row>
    <row r="892" spans="1:115">
      <c r="A892" s="108">
        <v>890</v>
      </c>
      <c r="S892">
        <v>890</v>
      </c>
      <c r="AI892">
        <v>890</v>
      </c>
      <c r="AM892" s="104"/>
      <c r="BZ892" s="149"/>
      <c r="CE892" s="148"/>
      <c r="DF892" s="149"/>
      <c r="DK892" s="148"/>
    </row>
    <row r="893" spans="1:115">
      <c r="A893" s="108">
        <v>891</v>
      </c>
      <c r="S893">
        <v>891</v>
      </c>
      <c r="AI893">
        <v>891</v>
      </c>
      <c r="AM893" s="104"/>
      <c r="BZ893" s="149"/>
      <c r="CE893" s="148"/>
      <c r="DF893" s="149"/>
      <c r="DK893" s="148"/>
    </row>
    <row r="894" spans="1:115">
      <c r="A894" s="108">
        <v>892</v>
      </c>
      <c r="S894">
        <v>892</v>
      </c>
      <c r="AI894">
        <v>892</v>
      </c>
      <c r="AM894" s="104"/>
      <c r="BZ894" s="149"/>
      <c r="CE894" s="148"/>
      <c r="DF894" s="149"/>
      <c r="DK894" s="148"/>
    </row>
    <row r="895" spans="1:115">
      <c r="A895" s="108">
        <v>893</v>
      </c>
      <c r="S895">
        <v>893</v>
      </c>
      <c r="AI895">
        <v>893</v>
      </c>
      <c r="AM895" s="104"/>
      <c r="BZ895" s="149"/>
      <c r="CE895" s="148"/>
      <c r="DF895" s="149"/>
      <c r="DK895" s="148"/>
    </row>
    <row r="896" spans="1:115">
      <c r="A896" s="108">
        <v>894</v>
      </c>
      <c r="S896">
        <v>894</v>
      </c>
      <c r="AI896">
        <v>894</v>
      </c>
      <c r="AM896" s="104"/>
      <c r="BZ896" s="149"/>
      <c r="CE896" s="148"/>
      <c r="DF896" s="149"/>
      <c r="DK896" s="148"/>
    </row>
    <row r="897" spans="1:115">
      <c r="A897" s="108">
        <v>895</v>
      </c>
      <c r="S897">
        <v>895</v>
      </c>
      <c r="AI897">
        <v>895</v>
      </c>
      <c r="AM897" s="104"/>
      <c r="BZ897" s="149"/>
      <c r="CE897" s="148"/>
      <c r="DF897" s="149"/>
      <c r="DK897" s="148"/>
    </row>
    <row r="898" spans="1:115">
      <c r="A898" s="108">
        <v>896</v>
      </c>
      <c r="S898">
        <v>896</v>
      </c>
      <c r="AI898">
        <v>896</v>
      </c>
      <c r="AM898" s="104"/>
      <c r="BZ898" s="149"/>
      <c r="CE898" s="148"/>
      <c r="DF898" s="149"/>
      <c r="DK898" s="148"/>
    </row>
    <row r="899" spans="1:115">
      <c r="A899" s="108">
        <v>897</v>
      </c>
      <c r="S899">
        <v>897</v>
      </c>
      <c r="AI899">
        <v>897</v>
      </c>
      <c r="AM899" s="104"/>
      <c r="BZ899" s="149"/>
      <c r="CE899" s="148"/>
      <c r="DF899" s="149"/>
      <c r="DK899" s="148"/>
    </row>
    <row r="900" spans="1:115">
      <c r="A900" s="108">
        <v>898</v>
      </c>
      <c r="S900">
        <v>898</v>
      </c>
      <c r="AI900">
        <v>898</v>
      </c>
      <c r="AM900" s="104"/>
      <c r="BZ900" s="149"/>
      <c r="CE900" s="148"/>
      <c r="DF900" s="149"/>
      <c r="DK900" s="148"/>
    </row>
    <row r="901" spans="1:115">
      <c r="A901" s="108">
        <v>899</v>
      </c>
      <c r="S901">
        <v>899</v>
      </c>
      <c r="AI901">
        <v>899</v>
      </c>
      <c r="AM901" s="104"/>
      <c r="BZ901" s="149"/>
      <c r="CE901" s="148"/>
      <c r="DF901" s="149"/>
      <c r="DK901" s="148"/>
    </row>
    <row r="902" spans="1:115">
      <c r="A902" s="108">
        <v>900</v>
      </c>
      <c r="S902">
        <v>900</v>
      </c>
      <c r="AI902">
        <v>900</v>
      </c>
      <c r="AM902" s="104"/>
      <c r="BZ902" s="149"/>
      <c r="CE902" s="148"/>
      <c r="DF902" s="149"/>
      <c r="DK902" s="148"/>
    </row>
    <row r="903" spans="1:115">
      <c r="A903" s="108">
        <v>901</v>
      </c>
      <c r="S903">
        <v>901</v>
      </c>
      <c r="AI903">
        <v>901</v>
      </c>
      <c r="AM903" s="104"/>
      <c r="BZ903" s="149"/>
      <c r="CE903" s="148"/>
      <c r="DF903" s="149"/>
      <c r="DK903" s="148"/>
    </row>
    <row r="904" spans="1:115">
      <c r="A904" s="108">
        <v>902</v>
      </c>
      <c r="S904">
        <v>902</v>
      </c>
      <c r="AI904">
        <v>902</v>
      </c>
      <c r="AM904" s="104"/>
      <c r="BZ904" s="149"/>
      <c r="CE904" s="148"/>
      <c r="DF904" s="149"/>
      <c r="DK904" s="148"/>
    </row>
    <row r="905" spans="1:115">
      <c r="A905" s="108">
        <v>903</v>
      </c>
      <c r="S905">
        <v>903</v>
      </c>
      <c r="AI905">
        <v>903</v>
      </c>
      <c r="AM905" s="104"/>
      <c r="BZ905" s="149"/>
      <c r="CE905" s="148"/>
      <c r="DF905" s="149"/>
      <c r="DK905" s="148"/>
    </row>
    <row r="906" spans="1:115">
      <c r="A906" s="108">
        <v>904</v>
      </c>
      <c r="S906">
        <v>904</v>
      </c>
      <c r="AI906">
        <v>904</v>
      </c>
      <c r="AM906" s="104"/>
      <c r="BZ906" s="149"/>
      <c r="CE906" s="148"/>
      <c r="DF906" s="149"/>
      <c r="DK906" s="148"/>
    </row>
    <row r="907" spans="1:115">
      <c r="A907" s="108">
        <v>905</v>
      </c>
      <c r="S907">
        <v>905</v>
      </c>
      <c r="AI907">
        <v>905</v>
      </c>
      <c r="AM907" s="104"/>
      <c r="BZ907" s="149"/>
      <c r="CE907" s="148"/>
      <c r="DF907" s="149"/>
      <c r="DK907" s="148"/>
    </row>
    <row r="908" spans="1:115">
      <c r="A908" s="108">
        <v>906</v>
      </c>
      <c r="S908">
        <v>906</v>
      </c>
      <c r="AI908">
        <v>906</v>
      </c>
      <c r="AM908" s="104"/>
      <c r="BZ908" s="149"/>
      <c r="CE908" s="148"/>
      <c r="DF908" s="149"/>
      <c r="DK908" s="148"/>
    </row>
    <row r="909" spans="1:115">
      <c r="A909" s="108">
        <v>907</v>
      </c>
      <c r="S909">
        <v>907</v>
      </c>
      <c r="AI909">
        <v>907</v>
      </c>
      <c r="AM909" s="104"/>
      <c r="BZ909" s="149"/>
      <c r="CE909" s="148"/>
      <c r="DF909" s="149"/>
      <c r="DK909" s="148"/>
    </row>
    <row r="910" spans="1:115">
      <c r="A910" s="108">
        <v>908</v>
      </c>
      <c r="S910">
        <v>908</v>
      </c>
      <c r="AI910">
        <v>908</v>
      </c>
      <c r="AM910" s="104"/>
      <c r="BZ910" s="149"/>
      <c r="CE910" s="148"/>
      <c r="DF910" s="149"/>
      <c r="DK910" s="148"/>
    </row>
    <row r="911" spans="1:115">
      <c r="A911" s="108">
        <v>909</v>
      </c>
      <c r="S911">
        <v>909</v>
      </c>
      <c r="AI911">
        <v>909</v>
      </c>
      <c r="AM911" s="104"/>
      <c r="BZ911" s="149"/>
      <c r="CE911" s="148"/>
      <c r="DF911" s="149"/>
      <c r="DK911" s="148"/>
    </row>
    <row r="912" spans="1:115">
      <c r="A912" s="108">
        <v>910</v>
      </c>
      <c r="S912">
        <v>910</v>
      </c>
      <c r="AI912">
        <v>910</v>
      </c>
      <c r="AM912" s="104"/>
      <c r="BZ912" s="149"/>
      <c r="CE912" s="148"/>
      <c r="DF912" s="149"/>
      <c r="DK912" s="148"/>
    </row>
    <row r="913" spans="1:115">
      <c r="A913" s="108">
        <v>911</v>
      </c>
      <c r="S913">
        <v>911</v>
      </c>
      <c r="AI913">
        <v>911</v>
      </c>
      <c r="AM913" s="104"/>
      <c r="BZ913" s="149"/>
      <c r="CE913" s="148"/>
      <c r="DF913" s="149"/>
      <c r="DK913" s="148"/>
    </row>
    <row r="914" spans="1:115">
      <c r="A914" s="108">
        <v>912</v>
      </c>
      <c r="S914">
        <v>912</v>
      </c>
      <c r="AI914">
        <v>912</v>
      </c>
      <c r="AM914" s="104"/>
      <c r="BZ914" s="149"/>
      <c r="CE914" s="148"/>
      <c r="DF914" s="149"/>
      <c r="DK914" s="148"/>
    </row>
    <row r="915" spans="1:115">
      <c r="A915" s="108">
        <v>913</v>
      </c>
      <c r="S915">
        <v>913</v>
      </c>
      <c r="AI915">
        <v>913</v>
      </c>
      <c r="AM915" s="104"/>
      <c r="BZ915" s="149"/>
      <c r="CE915" s="148"/>
      <c r="DF915" s="149"/>
      <c r="DK915" s="148"/>
    </row>
    <row r="916" spans="1:115">
      <c r="A916" s="108">
        <v>914</v>
      </c>
      <c r="S916">
        <v>914</v>
      </c>
      <c r="AI916">
        <v>914</v>
      </c>
      <c r="AM916" s="104"/>
      <c r="BZ916" s="149"/>
      <c r="CE916" s="148"/>
      <c r="DF916" s="149"/>
      <c r="DK916" s="148"/>
    </row>
    <row r="917" spans="1:115">
      <c r="A917" s="108">
        <v>915</v>
      </c>
      <c r="S917">
        <v>915</v>
      </c>
      <c r="AI917">
        <v>915</v>
      </c>
      <c r="AM917" s="104"/>
      <c r="BZ917" s="149"/>
      <c r="CE917" s="148"/>
      <c r="DF917" s="149"/>
      <c r="DK917" s="148"/>
    </row>
    <row r="918" spans="1:115">
      <c r="A918" s="108">
        <v>916</v>
      </c>
      <c r="S918">
        <v>916</v>
      </c>
      <c r="AI918">
        <v>916</v>
      </c>
      <c r="AM918" s="104"/>
      <c r="BZ918" s="149"/>
      <c r="CE918" s="148"/>
      <c r="DF918" s="149"/>
      <c r="DK918" s="148"/>
    </row>
    <row r="919" spans="1:115">
      <c r="A919" s="108">
        <v>917</v>
      </c>
      <c r="S919">
        <v>917</v>
      </c>
      <c r="AI919">
        <v>917</v>
      </c>
      <c r="AM919" s="104"/>
      <c r="BZ919" s="149"/>
      <c r="CE919" s="148"/>
      <c r="DF919" s="149"/>
      <c r="DK919" s="148"/>
    </row>
    <row r="920" spans="1:115">
      <c r="A920" s="108">
        <v>918</v>
      </c>
      <c r="S920">
        <v>918</v>
      </c>
      <c r="AI920">
        <v>918</v>
      </c>
      <c r="AM920" s="104"/>
      <c r="BZ920" s="149"/>
      <c r="CE920" s="148"/>
      <c r="DF920" s="149"/>
      <c r="DK920" s="148"/>
    </row>
    <row r="921" spans="1:115">
      <c r="A921" s="108">
        <v>919</v>
      </c>
      <c r="S921">
        <v>919</v>
      </c>
      <c r="AI921">
        <v>919</v>
      </c>
      <c r="AM921" s="104"/>
      <c r="BZ921" s="149"/>
      <c r="CE921" s="148"/>
      <c r="DF921" s="149"/>
      <c r="DK921" s="148"/>
    </row>
    <row r="922" spans="1:115">
      <c r="A922" s="108">
        <v>920</v>
      </c>
      <c r="S922">
        <v>920</v>
      </c>
      <c r="AI922">
        <v>920</v>
      </c>
      <c r="AM922" s="104"/>
      <c r="BZ922" s="149"/>
      <c r="CE922" s="148"/>
      <c r="DF922" s="149"/>
      <c r="DK922" s="148"/>
    </row>
    <row r="923" spans="1:115">
      <c r="A923" s="108">
        <v>921</v>
      </c>
      <c r="S923">
        <v>921</v>
      </c>
      <c r="AI923">
        <v>921</v>
      </c>
      <c r="AM923" s="104"/>
      <c r="BZ923" s="149"/>
      <c r="CE923" s="148"/>
      <c r="DF923" s="149"/>
      <c r="DK923" s="148"/>
    </row>
    <row r="924" spans="1:115">
      <c r="A924" s="108">
        <v>922</v>
      </c>
      <c r="S924">
        <v>922</v>
      </c>
      <c r="AI924">
        <v>922</v>
      </c>
      <c r="AM924" s="104"/>
      <c r="BZ924" s="149"/>
      <c r="CE924" s="148"/>
      <c r="DF924" s="149"/>
      <c r="DK924" s="148"/>
    </row>
    <row r="925" spans="1:115">
      <c r="A925" s="108">
        <v>923</v>
      </c>
      <c r="S925">
        <v>923</v>
      </c>
      <c r="AI925">
        <v>923</v>
      </c>
      <c r="AM925" s="104"/>
      <c r="BZ925" s="149"/>
      <c r="CE925" s="148"/>
      <c r="DF925" s="149"/>
      <c r="DK925" s="148"/>
    </row>
    <row r="926" spans="1:115">
      <c r="A926" s="108">
        <v>924</v>
      </c>
      <c r="S926">
        <v>924</v>
      </c>
      <c r="AI926">
        <v>924</v>
      </c>
      <c r="AM926" s="104"/>
      <c r="BZ926" s="149"/>
      <c r="CE926" s="148"/>
      <c r="DF926" s="149"/>
      <c r="DK926" s="148"/>
    </row>
    <row r="927" spans="1:115">
      <c r="A927" s="108">
        <v>925</v>
      </c>
      <c r="S927">
        <v>925</v>
      </c>
      <c r="AI927">
        <v>925</v>
      </c>
      <c r="AM927" s="104"/>
      <c r="BZ927" s="149"/>
      <c r="CE927" s="148"/>
      <c r="DF927" s="149"/>
      <c r="DK927" s="148"/>
    </row>
    <row r="928" spans="1:115">
      <c r="A928" s="108">
        <v>926</v>
      </c>
      <c r="S928">
        <v>926</v>
      </c>
      <c r="AI928">
        <v>926</v>
      </c>
      <c r="AM928" s="104"/>
      <c r="BZ928" s="149"/>
      <c r="CE928" s="148"/>
      <c r="DF928" s="149"/>
      <c r="DK928" s="148"/>
    </row>
    <row r="929" spans="1:115">
      <c r="A929" s="108">
        <v>927</v>
      </c>
      <c r="S929">
        <v>927</v>
      </c>
      <c r="AI929">
        <v>927</v>
      </c>
      <c r="AM929" s="104"/>
      <c r="BZ929" s="149"/>
      <c r="CE929" s="148"/>
      <c r="DF929" s="149"/>
      <c r="DK929" s="148"/>
    </row>
    <row r="930" spans="1:115">
      <c r="A930" s="108">
        <v>928</v>
      </c>
      <c r="S930">
        <v>928</v>
      </c>
      <c r="AI930">
        <v>928</v>
      </c>
      <c r="AM930" s="104"/>
      <c r="BZ930" s="149"/>
      <c r="CE930" s="148"/>
      <c r="DF930" s="149"/>
      <c r="DK930" s="148"/>
    </row>
    <row r="931" spans="1:115">
      <c r="A931" s="108">
        <v>929</v>
      </c>
      <c r="S931">
        <v>929</v>
      </c>
      <c r="AI931">
        <v>929</v>
      </c>
      <c r="AM931" s="104"/>
      <c r="BZ931" s="149"/>
      <c r="CE931" s="148"/>
      <c r="DF931" s="149"/>
      <c r="DK931" s="148"/>
    </row>
    <row r="932" spans="1:115">
      <c r="A932" s="108">
        <v>930</v>
      </c>
      <c r="S932">
        <v>930</v>
      </c>
      <c r="AI932">
        <v>930</v>
      </c>
      <c r="AM932" s="104"/>
      <c r="BZ932" s="149"/>
      <c r="CE932" s="148"/>
      <c r="DF932" s="149"/>
      <c r="DK932" s="148"/>
    </row>
    <row r="933" spans="1:115">
      <c r="A933" s="108">
        <v>931</v>
      </c>
      <c r="S933">
        <v>931</v>
      </c>
      <c r="AI933">
        <v>931</v>
      </c>
      <c r="AM933" s="104"/>
      <c r="BZ933" s="149"/>
      <c r="CE933" s="148"/>
      <c r="DF933" s="149"/>
      <c r="DK933" s="148"/>
    </row>
    <row r="934" spans="1:115">
      <c r="A934" s="108">
        <v>932</v>
      </c>
      <c r="S934">
        <v>932</v>
      </c>
      <c r="AI934">
        <v>932</v>
      </c>
      <c r="AM934" s="104"/>
      <c r="BZ934" s="149"/>
      <c r="CE934" s="148"/>
      <c r="DF934" s="149"/>
      <c r="DK934" s="148"/>
    </row>
    <row r="935" spans="1:115">
      <c r="A935" s="108">
        <v>933</v>
      </c>
      <c r="S935">
        <v>933</v>
      </c>
      <c r="AI935">
        <v>933</v>
      </c>
      <c r="AM935" s="104"/>
      <c r="BZ935" s="149"/>
      <c r="CE935" s="148"/>
      <c r="DF935" s="149"/>
      <c r="DK935" s="148"/>
    </row>
    <row r="936" spans="1:115">
      <c r="A936" s="108">
        <v>934</v>
      </c>
      <c r="S936">
        <v>934</v>
      </c>
      <c r="AI936">
        <v>934</v>
      </c>
      <c r="AM936" s="104"/>
      <c r="BZ936" s="149"/>
      <c r="CE936" s="148"/>
      <c r="DF936" s="149"/>
      <c r="DK936" s="148"/>
    </row>
    <row r="937" spans="1:115">
      <c r="A937" s="108">
        <v>935</v>
      </c>
      <c r="S937">
        <v>935</v>
      </c>
      <c r="AI937">
        <v>935</v>
      </c>
      <c r="AM937" s="104"/>
      <c r="BZ937" s="149"/>
      <c r="CE937" s="148"/>
      <c r="DF937" s="149"/>
      <c r="DK937" s="148"/>
    </row>
    <row r="938" spans="1:115">
      <c r="A938" s="108">
        <v>936</v>
      </c>
      <c r="S938">
        <v>936</v>
      </c>
      <c r="AI938">
        <v>936</v>
      </c>
      <c r="AM938" s="104"/>
      <c r="BZ938" s="149"/>
      <c r="CE938" s="148"/>
      <c r="DF938" s="149"/>
      <c r="DK938" s="148"/>
    </row>
    <row r="939" spans="1:115">
      <c r="A939" s="108">
        <v>937</v>
      </c>
      <c r="S939">
        <v>937</v>
      </c>
      <c r="AI939">
        <v>937</v>
      </c>
      <c r="AM939" s="104"/>
      <c r="BZ939" s="149"/>
      <c r="CE939" s="148"/>
      <c r="DF939" s="149"/>
      <c r="DK939" s="148"/>
    </row>
    <row r="940" spans="1:115">
      <c r="A940" s="108">
        <v>938</v>
      </c>
      <c r="S940">
        <v>938</v>
      </c>
      <c r="AI940">
        <v>938</v>
      </c>
      <c r="AM940" s="104"/>
      <c r="BZ940" s="149"/>
      <c r="CE940" s="148"/>
      <c r="DF940" s="149"/>
      <c r="DK940" s="148"/>
    </row>
    <row r="941" spans="1:115">
      <c r="A941" s="108">
        <v>939</v>
      </c>
      <c r="S941">
        <v>939</v>
      </c>
      <c r="AI941">
        <v>939</v>
      </c>
      <c r="AM941" s="104"/>
      <c r="BZ941" s="149"/>
      <c r="CE941" s="148"/>
      <c r="DF941" s="149"/>
      <c r="DK941" s="148"/>
    </row>
    <row r="942" spans="1:115">
      <c r="A942" s="108">
        <v>940</v>
      </c>
      <c r="S942">
        <v>940</v>
      </c>
      <c r="AI942">
        <v>940</v>
      </c>
      <c r="AM942" s="104"/>
      <c r="BZ942" s="149"/>
      <c r="CE942" s="148"/>
      <c r="DF942" s="149"/>
      <c r="DK942" s="148"/>
    </row>
    <row r="943" spans="1:115">
      <c r="A943" s="108">
        <v>941</v>
      </c>
      <c r="S943">
        <v>941</v>
      </c>
      <c r="AI943">
        <v>941</v>
      </c>
      <c r="AM943" s="104"/>
      <c r="BZ943" s="149"/>
      <c r="CE943" s="148"/>
      <c r="DF943" s="149"/>
      <c r="DK943" s="148"/>
    </row>
    <row r="944" spans="1:115">
      <c r="A944" s="108">
        <v>942</v>
      </c>
      <c r="S944">
        <v>942</v>
      </c>
      <c r="AI944">
        <v>942</v>
      </c>
      <c r="AM944" s="104"/>
      <c r="BZ944" s="149"/>
      <c r="CE944" s="148"/>
      <c r="DF944" s="149"/>
      <c r="DK944" s="148"/>
    </row>
    <row r="945" spans="1:115">
      <c r="A945" s="108">
        <v>943</v>
      </c>
      <c r="S945">
        <v>943</v>
      </c>
      <c r="AI945">
        <v>943</v>
      </c>
      <c r="AM945" s="104"/>
      <c r="BZ945" s="149"/>
      <c r="CE945" s="148"/>
      <c r="DF945" s="149"/>
      <c r="DK945" s="148"/>
    </row>
    <row r="946" spans="1:115">
      <c r="A946" s="108">
        <v>944</v>
      </c>
      <c r="S946">
        <v>944</v>
      </c>
      <c r="AI946">
        <v>944</v>
      </c>
      <c r="AM946" s="104"/>
      <c r="BZ946" s="149"/>
      <c r="CE946" s="148"/>
      <c r="DF946" s="149"/>
      <c r="DK946" s="148"/>
    </row>
    <row r="947" spans="1:115">
      <c r="A947" s="108">
        <v>945</v>
      </c>
      <c r="S947">
        <v>945</v>
      </c>
      <c r="AI947">
        <v>945</v>
      </c>
      <c r="AM947" s="104"/>
      <c r="BZ947" s="149"/>
      <c r="CE947" s="148"/>
      <c r="DF947" s="149"/>
      <c r="DK947" s="148"/>
    </row>
    <row r="948" spans="1:115">
      <c r="A948" s="108">
        <v>946</v>
      </c>
      <c r="S948">
        <v>946</v>
      </c>
      <c r="AI948">
        <v>946</v>
      </c>
      <c r="AM948" s="104"/>
      <c r="BZ948" s="149"/>
      <c r="CE948" s="148"/>
      <c r="DF948" s="149"/>
      <c r="DK948" s="148"/>
    </row>
    <row r="949" spans="1:115">
      <c r="A949" s="108">
        <v>947</v>
      </c>
      <c r="S949">
        <v>947</v>
      </c>
      <c r="AI949">
        <v>947</v>
      </c>
      <c r="AM949" s="104"/>
      <c r="BZ949" s="149"/>
      <c r="CE949" s="148"/>
      <c r="DF949" s="149"/>
      <c r="DK949" s="148"/>
    </row>
    <row r="950" spans="1:115">
      <c r="A950" s="108">
        <v>948</v>
      </c>
      <c r="S950">
        <v>948</v>
      </c>
      <c r="AI950">
        <v>948</v>
      </c>
      <c r="AM950" s="104"/>
      <c r="BZ950" s="149"/>
      <c r="CE950" s="148"/>
      <c r="DF950" s="149"/>
      <c r="DK950" s="148"/>
    </row>
    <row r="951" spans="1:115">
      <c r="A951" s="108">
        <v>949</v>
      </c>
      <c r="S951">
        <v>949</v>
      </c>
      <c r="AI951">
        <v>949</v>
      </c>
      <c r="AM951" s="104"/>
      <c r="BZ951" s="149"/>
      <c r="CE951" s="148"/>
      <c r="DF951" s="149"/>
      <c r="DK951" s="148"/>
    </row>
    <row r="952" spans="1:115">
      <c r="A952" s="108">
        <v>950</v>
      </c>
      <c r="S952">
        <v>950</v>
      </c>
      <c r="AI952">
        <v>950</v>
      </c>
      <c r="AM952" s="104"/>
      <c r="BZ952" s="149"/>
      <c r="CE952" s="148"/>
      <c r="DF952" s="149"/>
      <c r="DK952" s="148"/>
    </row>
    <row r="953" spans="1:115">
      <c r="A953" s="108">
        <v>951</v>
      </c>
      <c r="S953">
        <v>951</v>
      </c>
      <c r="AI953">
        <v>951</v>
      </c>
      <c r="AM953" s="104"/>
      <c r="BZ953" s="149"/>
      <c r="CE953" s="148"/>
      <c r="DF953" s="149"/>
      <c r="DK953" s="148"/>
    </row>
    <row r="954" spans="1:115">
      <c r="A954" s="108">
        <v>952</v>
      </c>
      <c r="S954">
        <v>952</v>
      </c>
      <c r="AI954">
        <v>952</v>
      </c>
      <c r="AM954" s="104"/>
      <c r="BZ954" s="149"/>
      <c r="CE954" s="148"/>
      <c r="DF954" s="149"/>
      <c r="DK954" s="148"/>
    </row>
    <row r="955" spans="1:115">
      <c r="A955" s="108">
        <v>953</v>
      </c>
      <c r="S955">
        <v>953</v>
      </c>
      <c r="AI955">
        <v>953</v>
      </c>
      <c r="AM955" s="104"/>
      <c r="BZ955" s="149"/>
      <c r="CE955" s="148"/>
      <c r="DF955" s="149"/>
      <c r="DK955" s="148"/>
    </row>
    <row r="956" spans="1:115">
      <c r="A956" s="108">
        <v>954</v>
      </c>
      <c r="S956">
        <v>954</v>
      </c>
      <c r="AI956">
        <v>954</v>
      </c>
      <c r="AM956" s="104"/>
      <c r="BZ956" s="149"/>
      <c r="CE956" s="148"/>
      <c r="DF956" s="149"/>
      <c r="DK956" s="148"/>
    </row>
    <row r="957" spans="1:115">
      <c r="A957" s="108">
        <v>955</v>
      </c>
      <c r="S957">
        <v>955</v>
      </c>
      <c r="AI957">
        <v>955</v>
      </c>
      <c r="AM957" s="104"/>
      <c r="BZ957" s="149"/>
      <c r="CE957" s="148"/>
      <c r="DF957" s="149"/>
      <c r="DK957" s="148"/>
    </row>
    <row r="958" spans="1:115">
      <c r="A958" s="108">
        <v>956</v>
      </c>
      <c r="S958">
        <v>956</v>
      </c>
      <c r="AI958">
        <v>956</v>
      </c>
      <c r="AM958" s="104"/>
      <c r="BZ958" s="149"/>
      <c r="CE958" s="148"/>
      <c r="DF958" s="149"/>
      <c r="DK958" s="148"/>
    </row>
    <row r="959" spans="1:115">
      <c r="A959" s="108">
        <v>957</v>
      </c>
      <c r="S959">
        <v>957</v>
      </c>
      <c r="AI959">
        <v>957</v>
      </c>
      <c r="AM959" s="104"/>
      <c r="BZ959" s="149"/>
      <c r="CE959" s="148"/>
      <c r="DF959" s="149"/>
      <c r="DK959" s="148"/>
    </row>
    <row r="960" spans="1:115">
      <c r="A960" s="108">
        <v>958</v>
      </c>
      <c r="S960">
        <v>958</v>
      </c>
      <c r="AI960">
        <v>958</v>
      </c>
      <c r="AM960" s="104"/>
      <c r="BZ960" s="149"/>
      <c r="CE960" s="148"/>
      <c r="DF960" s="149"/>
      <c r="DK960" s="148"/>
    </row>
    <row r="961" spans="1:115">
      <c r="A961" s="108">
        <v>959</v>
      </c>
      <c r="S961">
        <v>959</v>
      </c>
      <c r="AI961">
        <v>959</v>
      </c>
      <c r="AM961" s="104"/>
      <c r="BZ961" s="149"/>
      <c r="CE961" s="148"/>
      <c r="DF961" s="149"/>
      <c r="DK961" s="148"/>
    </row>
    <row r="962" spans="1:115">
      <c r="A962" s="108">
        <v>960</v>
      </c>
      <c r="S962">
        <v>960</v>
      </c>
      <c r="AI962">
        <v>960</v>
      </c>
      <c r="AM962" s="104"/>
      <c r="BZ962" s="149"/>
      <c r="CE962" s="148"/>
      <c r="DF962" s="149"/>
      <c r="DK962" s="148"/>
    </row>
    <row r="963" spans="1:115">
      <c r="A963" s="108">
        <v>961</v>
      </c>
      <c r="S963">
        <v>961</v>
      </c>
      <c r="AI963">
        <v>961</v>
      </c>
      <c r="AM963" s="104"/>
      <c r="BZ963" s="149"/>
      <c r="CE963" s="148"/>
      <c r="DF963" s="149"/>
      <c r="DK963" s="148"/>
    </row>
    <row r="964" spans="1:115">
      <c r="A964" s="108">
        <v>962</v>
      </c>
      <c r="S964">
        <v>962</v>
      </c>
      <c r="AI964">
        <v>962</v>
      </c>
      <c r="AM964" s="104"/>
      <c r="BZ964" s="149"/>
      <c r="CE964" s="148"/>
      <c r="DF964" s="149"/>
      <c r="DK964" s="148"/>
    </row>
    <row r="965" spans="1:115">
      <c r="A965" s="108">
        <v>963</v>
      </c>
      <c r="S965">
        <v>963</v>
      </c>
      <c r="AI965">
        <v>963</v>
      </c>
      <c r="AM965" s="104"/>
      <c r="BZ965" s="149"/>
      <c r="CE965" s="148"/>
      <c r="DF965" s="149"/>
      <c r="DK965" s="148"/>
    </row>
    <row r="966" spans="1:115">
      <c r="A966" s="108">
        <v>964</v>
      </c>
      <c r="S966">
        <v>964</v>
      </c>
      <c r="AI966">
        <v>964</v>
      </c>
      <c r="AM966" s="104"/>
      <c r="BZ966" s="149"/>
      <c r="CE966" s="148"/>
      <c r="DF966" s="149"/>
      <c r="DK966" s="148"/>
    </row>
    <row r="967" spans="1:115">
      <c r="A967" s="108">
        <v>965</v>
      </c>
      <c r="S967">
        <v>965</v>
      </c>
      <c r="AI967">
        <v>965</v>
      </c>
      <c r="AM967" s="104"/>
      <c r="BZ967" s="149"/>
      <c r="CE967" s="148"/>
      <c r="DF967" s="149"/>
      <c r="DK967" s="148"/>
    </row>
    <row r="968" spans="1:115">
      <c r="A968" s="108">
        <v>966</v>
      </c>
      <c r="S968">
        <v>966</v>
      </c>
      <c r="AI968">
        <v>966</v>
      </c>
      <c r="AM968" s="104"/>
      <c r="BZ968" s="149"/>
      <c r="CE968" s="148"/>
      <c r="DF968" s="149"/>
      <c r="DK968" s="148"/>
    </row>
    <row r="969" spans="1:115">
      <c r="A969" s="108">
        <v>967</v>
      </c>
      <c r="S969">
        <v>967</v>
      </c>
      <c r="AI969">
        <v>967</v>
      </c>
      <c r="AM969" s="104"/>
      <c r="BZ969" s="149"/>
      <c r="CE969" s="148"/>
      <c r="DF969" s="149"/>
      <c r="DK969" s="148"/>
    </row>
    <row r="970" spans="1:115">
      <c r="A970" s="108">
        <v>968</v>
      </c>
      <c r="S970">
        <v>968</v>
      </c>
      <c r="AI970">
        <v>968</v>
      </c>
      <c r="AM970" s="104"/>
      <c r="BZ970" s="149"/>
      <c r="CE970" s="148"/>
      <c r="DF970" s="149"/>
      <c r="DK970" s="148"/>
    </row>
    <row r="971" spans="1:115">
      <c r="A971" s="108">
        <v>969</v>
      </c>
      <c r="S971">
        <v>969</v>
      </c>
      <c r="AI971">
        <v>969</v>
      </c>
      <c r="AM971" s="104"/>
      <c r="BZ971" s="149"/>
      <c r="CE971" s="148"/>
      <c r="DF971" s="149"/>
      <c r="DK971" s="148"/>
    </row>
    <row r="972" spans="1:115">
      <c r="A972" s="108">
        <v>970</v>
      </c>
      <c r="S972">
        <v>970</v>
      </c>
      <c r="AI972">
        <v>970</v>
      </c>
      <c r="AM972" s="104"/>
      <c r="BZ972" s="149"/>
      <c r="CE972" s="148"/>
      <c r="DF972" s="149"/>
      <c r="DK972" s="148"/>
    </row>
    <row r="973" spans="1:115">
      <c r="A973" s="108">
        <v>971</v>
      </c>
      <c r="S973">
        <v>971</v>
      </c>
      <c r="AI973">
        <v>971</v>
      </c>
      <c r="AM973" s="104"/>
      <c r="BZ973" s="149"/>
      <c r="CE973" s="148"/>
      <c r="DF973" s="149"/>
      <c r="DK973" s="148"/>
    </row>
    <row r="974" spans="1:115">
      <c r="A974" s="108">
        <v>972</v>
      </c>
      <c r="S974">
        <v>972</v>
      </c>
      <c r="AI974">
        <v>972</v>
      </c>
      <c r="AM974" s="104"/>
      <c r="BZ974" s="149"/>
      <c r="CE974" s="148"/>
      <c r="DF974" s="149"/>
      <c r="DK974" s="148"/>
    </row>
    <row r="975" spans="1:115">
      <c r="A975" s="108">
        <v>973</v>
      </c>
      <c r="S975">
        <v>973</v>
      </c>
      <c r="AI975">
        <v>973</v>
      </c>
      <c r="AM975" s="104"/>
      <c r="BZ975" s="149"/>
      <c r="CE975" s="148"/>
      <c r="DF975" s="149"/>
      <c r="DK975" s="148"/>
    </row>
    <row r="976" spans="1:115">
      <c r="A976" s="108">
        <v>974</v>
      </c>
      <c r="S976">
        <v>974</v>
      </c>
      <c r="AI976">
        <v>974</v>
      </c>
      <c r="AM976" s="104"/>
      <c r="BZ976" s="149"/>
      <c r="CE976" s="148"/>
      <c r="DF976" s="149"/>
      <c r="DK976" s="148"/>
    </row>
    <row r="977" spans="1:115">
      <c r="A977" s="108">
        <v>975</v>
      </c>
      <c r="S977">
        <v>975</v>
      </c>
      <c r="AI977">
        <v>975</v>
      </c>
      <c r="AM977" s="104"/>
      <c r="BZ977" s="149"/>
      <c r="CE977" s="148"/>
      <c r="DF977" s="149"/>
      <c r="DK977" s="148"/>
    </row>
    <row r="978" spans="1:115">
      <c r="A978" s="108">
        <v>976</v>
      </c>
      <c r="S978">
        <v>976</v>
      </c>
      <c r="AI978">
        <v>976</v>
      </c>
      <c r="AM978" s="104"/>
      <c r="BZ978" s="149"/>
      <c r="CE978" s="148"/>
      <c r="DF978" s="149"/>
      <c r="DK978" s="148"/>
    </row>
    <row r="979" spans="1:115">
      <c r="A979" s="108">
        <v>977</v>
      </c>
      <c r="S979">
        <v>977</v>
      </c>
      <c r="AI979">
        <v>977</v>
      </c>
      <c r="AM979" s="104"/>
      <c r="BZ979" s="149"/>
      <c r="CE979" s="148"/>
      <c r="DF979" s="149"/>
      <c r="DK979" s="148"/>
    </row>
    <row r="980" spans="1:115">
      <c r="A980" s="108">
        <v>978</v>
      </c>
      <c r="S980">
        <v>978</v>
      </c>
      <c r="AI980">
        <v>978</v>
      </c>
      <c r="AM980" s="104"/>
      <c r="BZ980" s="149"/>
      <c r="CE980" s="148"/>
      <c r="DF980" s="149"/>
      <c r="DK980" s="148"/>
    </row>
    <row r="981" spans="1:115">
      <c r="A981" s="108">
        <v>979</v>
      </c>
      <c r="S981">
        <v>979</v>
      </c>
      <c r="AI981">
        <v>979</v>
      </c>
      <c r="AM981" s="104"/>
      <c r="BZ981" s="149"/>
      <c r="CE981" s="148"/>
      <c r="DF981" s="149"/>
      <c r="DK981" s="148"/>
    </row>
    <row r="982" spans="1:115">
      <c r="A982" s="108">
        <v>980</v>
      </c>
      <c r="S982">
        <v>980</v>
      </c>
      <c r="AI982">
        <v>980</v>
      </c>
      <c r="AM982" s="104"/>
      <c r="BZ982" s="149"/>
      <c r="CE982" s="148"/>
      <c r="DF982" s="149"/>
      <c r="DK982" s="148"/>
    </row>
    <row r="983" spans="1:115">
      <c r="A983" s="108">
        <v>981</v>
      </c>
      <c r="S983">
        <v>981</v>
      </c>
      <c r="AI983">
        <v>981</v>
      </c>
      <c r="AM983" s="104"/>
      <c r="BZ983" s="149"/>
      <c r="CE983" s="148"/>
      <c r="DF983" s="149"/>
      <c r="DK983" s="148"/>
    </row>
    <row r="984" spans="1:115">
      <c r="A984" s="108">
        <v>982</v>
      </c>
      <c r="S984">
        <v>982</v>
      </c>
      <c r="AI984">
        <v>982</v>
      </c>
      <c r="AM984" s="104"/>
      <c r="BZ984" s="149"/>
      <c r="CE984" s="148"/>
      <c r="DF984" s="149"/>
      <c r="DK984" s="148"/>
    </row>
    <row r="985" spans="1:115">
      <c r="A985" s="108">
        <v>983</v>
      </c>
      <c r="S985">
        <v>983</v>
      </c>
      <c r="AI985">
        <v>983</v>
      </c>
      <c r="AM985" s="104"/>
      <c r="BZ985" s="149"/>
      <c r="CE985" s="148"/>
      <c r="DF985" s="149"/>
      <c r="DK985" s="148"/>
    </row>
    <row r="986" spans="1:115">
      <c r="A986" s="108">
        <v>984</v>
      </c>
      <c r="S986">
        <v>984</v>
      </c>
      <c r="AI986">
        <v>984</v>
      </c>
      <c r="AM986" s="104"/>
      <c r="BZ986" s="149"/>
      <c r="CE986" s="148"/>
      <c r="DF986" s="149"/>
      <c r="DK986" s="148"/>
    </row>
    <row r="987" spans="1:115">
      <c r="A987" s="108">
        <v>985</v>
      </c>
      <c r="S987">
        <v>985</v>
      </c>
      <c r="AI987">
        <v>985</v>
      </c>
      <c r="AM987" s="104"/>
      <c r="BZ987" s="149"/>
      <c r="CE987" s="148"/>
      <c r="DF987" s="149"/>
      <c r="DK987" s="148"/>
    </row>
    <row r="988" spans="1:115">
      <c r="A988" s="108">
        <v>986</v>
      </c>
      <c r="S988">
        <v>986</v>
      </c>
      <c r="AI988">
        <v>986</v>
      </c>
      <c r="AM988" s="104"/>
      <c r="BZ988" s="149"/>
      <c r="CE988" s="148"/>
      <c r="DF988" s="149"/>
      <c r="DK988" s="148"/>
    </row>
    <row r="989" spans="1:115">
      <c r="A989" s="108">
        <v>987</v>
      </c>
      <c r="S989">
        <v>987</v>
      </c>
      <c r="AI989">
        <v>987</v>
      </c>
      <c r="AM989" s="104"/>
      <c r="BZ989" s="149"/>
      <c r="CE989" s="148"/>
      <c r="DF989" s="149"/>
      <c r="DK989" s="148"/>
    </row>
    <row r="990" spans="1:115">
      <c r="A990" s="108">
        <v>988</v>
      </c>
      <c r="S990">
        <v>988</v>
      </c>
      <c r="AI990">
        <v>988</v>
      </c>
      <c r="AM990" s="104"/>
      <c r="BZ990" s="149"/>
      <c r="CE990" s="148"/>
      <c r="DF990" s="149"/>
      <c r="DK990" s="148"/>
    </row>
    <row r="991" spans="1:115">
      <c r="A991" s="108">
        <v>989</v>
      </c>
      <c r="S991">
        <v>989</v>
      </c>
      <c r="AI991">
        <v>989</v>
      </c>
      <c r="AM991" s="104"/>
      <c r="BZ991" s="149"/>
      <c r="CE991" s="148"/>
      <c r="DF991" s="149"/>
      <c r="DK991" s="148"/>
    </row>
    <row r="992" spans="1:115">
      <c r="A992" s="108">
        <v>990</v>
      </c>
      <c r="S992">
        <v>990</v>
      </c>
      <c r="AI992">
        <v>990</v>
      </c>
      <c r="AM992" s="104"/>
      <c r="BZ992" s="149"/>
      <c r="CE992" s="148"/>
      <c r="DF992" s="149"/>
      <c r="DK992" s="148"/>
    </row>
    <row r="993" spans="1:115">
      <c r="A993" s="108">
        <v>991</v>
      </c>
      <c r="S993">
        <v>991</v>
      </c>
      <c r="AI993">
        <v>991</v>
      </c>
      <c r="AM993" s="104"/>
      <c r="BZ993" s="149"/>
      <c r="CE993" s="148"/>
      <c r="DF993" s="149"/>
      <c r="DK993" s="148"/>
    </row>
    <row r="994" spans="1:115">
      <c r="A994" s="108">
        <v>992</v>
      </c>
      <c r="S994">
        <v>992</v>
      </c>
      <c r="AI994">
        <v>992</v>
      </c>
      <c r="AM994" s="104"/>
      <c r="BZ994" s="149"/>
      <c r="CE994" s="148"/>
      <c r="DF994" s="149"/>
      <c r="DK994" s="148"/>
    </row>
    <row r="995" spans="1:115">
      <c r="A995" s="108">
        <v>993</v>
      </c>
      <c r="S995">
        <v>993</v>
      </c>
      <c r="AI995">
        <v>993</v>
      </c>
      <c r="AM995" s="104"/>
      <c r="BZ995" s="149"/>
      <c r="CE995" s="148"/>
      <c r="DF995" s="149"/>
      <c r="DK995" s="148"/>
    </row>
    <row r="996" spans="1:115">
      <c r="A996" s="108">
        <v>994</v>
      </c>
      <c r="S996">
        <v>994</v>
      </c>
      <c r="AI996">
        <v>994</v>
      </c>
      <c r="AM996" s="104"/>
      <c r="BZ996" s="149"/>
      <c r="CE996" s="148"/>
      <c r="DF996" s="149"/>
      <c r="DK996" s="148"/>
    </row>
    <row r="997" spans="1:115">
      <c r="A997" s="108">
        <v>995</v>
      </c>
      <c r="S997">
        <v>995</v>
      </c>
      <c r="AI997">
        <v>995</v>
      </c>
      <c r="AM997" s="104"/>
      <c r="BZ997" s="149"/>
      <c r="CE997" s="148"/>
      <c r="DF997" s="149"/>
      <c r="DK997" s="148"/>
    </row>
    <row r="998" spans="1:115">
      <c r="A998" s="108">
        <v>996</v>
      </c>
      <c r="S998">
        <v>996</v>
      </c>
      <c r="AI998">
        <v>996</v>
      </c>
      <c r="AM998" s="104"/>
      <c r="BZ998" s="149"/>
      <c r="CE998" s="148"/>
      <c r="DF998" s="149"/>
      <c r="DK998" s="148"/>
    </row>
    <row r="999" spans="1:115">
      <c r="A999" s="108">
        <v>997</v>
      </c>
      <c r="S999">
        <v>997</v>
      </c>
      <c r="AI999">
        <v>997</v>
      </c>
      <c r="AM999" s="104"/>
      <c r="BZ999" s="149"/>
      <c r="CE999" s="148"/>
      <c r="DF999" s="149"/>
      <c r="DK999" s="148"/>
    </row>
    <row r="1000" spans="1:115">
      <c r="A1000" s="108">
        <v>998</v>
      </c>
      <c r="S1000">
        <v>998</v>
      </c>
      <c r="AI1000">
        <v>998</v>
      </c>
      <c r="AM1000" s="104"/>
      <c r="BZ1000" s="149"/>
      <c r="CE1000" s="148"/>
      <c r="DF1000" s="149"/>
      <c r="DK1000" s="148"/>
    </row>
    <row r="1001" spans="1:115">
      <c r="A1001" s="108">
        <v>999</v>
      </c>
      <c r="S1001">
        <v>999</v>
      </c>
      <c r="AI1001">
        <v>999</v>
      </c>
      <c r="AM1001" s="104"/>
      <c r="BZ1001" s="149"/>
      <c r="CE1001" s="148"/>
      <c r="DF1001" s="149"/>
      <c r="DK1001" s="148"/>
    </row>
    <row r="1002" spans="1:115">
      <c r="A1002" s="108">
        <v>1000</v>
      </c>
      <c r="S1002">
        <v>1000</v>
      </c>
      <c r="AI1002">
        <v>1000</v>
      </c>
      <c r="AM1002" s="104"/>
      <c r="BZ1002" s="149"/>
      <c r="CE1002" s="148"/>
      <c r="DF1002" s="149"/>
      <c r="DK1002" s="148"/>
    </row>
    <row r="1003" spans="1:115">
      <c r="A1003" s="108">
        <v>1001</v>
      </c>
      <c r="S1003">
        <v>1001</v>
      </c>
      <c r="AI1003">
        <v>1001</v>
      </c>
      <c r="AM1003" s="104"/>
      <c r="BZ1003" s="149"/>
      <c r="CE1003" s="148"/>
      <c r="DF1003" s="149"/>
      <c r="DK1003" s="148"/>
    </row>
    <row r="1004" spans="1:115">
      <c r="A1004" s="108">
        <v>1002</v>
      </c>
      <c r="S1004">
        <v>1002</v>
      </c>
      <c r="AI1004">
        <v>1002</v>
      </c>
      <c r="AM1004" s="104"/>
      <c r="BZ1004" s="149"/>
      <c r="CE1004" s="148"/>
      <c r="DF1004" s="149"/>
      <c r="DK1004" s="148"/>
    </row>
    <row r="1005" spans="1:115">
      <c r="A1005" s="108">
        <v>1003</v>
      </c>
      <c r="S1005">
        <v>1003</v>
      </c>
      <c r="AI1005">
        <v>1003</v>
      </c>
      <c r="AM1005" s="104"/>
      <c r="BZ1005" s="149"/>
      <c r="CE1005" s="148"/>
      <c r="DF1005" s="149"/>
      <c r="DK1005" s="148"/>
    </row>
    <row r="1006" spans="1:115">
      <c r="A1006" s="108">
        <v>1004</v>
      </c>
      <c r="S1006">
        <v>1004</v>
      </c>
      <c r="AI1006">
        <v>1004</v>
      </c>
      <c r="AM1006" s="104"/>
      <c r="BZ1006" s="149"/>
      <c r="CE1006" s="148"/>
      <c r="DF1006" s="149"/>
      <c r="DK1006" s="148"/>
    </row>
    <row r="1007" spans="1:115">
      <c r="A1007" s="108">
        <v>1005</v>
      </c>
      <c r="S1007">
        <v>1005</v>
      </c>
      <c r="AI1007">
        <v>1005</v>
      </c>
      <c r="AM1007" s="104"/>
      <c r="BZ1007" s="149"/>
      <c r="CE1007" s="148"/>
      <c r="DF1007" s="149"/>
      <c r="DK1007" s="148"/>
    </row>
    <row r="1008" spans="1:115">
      <c r="A1008" s="108">
        <v>1006</v>
      </c>
      <c r="S1008">
        <v>1006</v>
      </c>
      <c r="AI1008">
        <v>1006</v>
      </c>
      <c r="AM1008" s="104"/>
      <c r="BZ1008" s="149"/>
      <c r="CE1008" s="148"/>
      <c r="DF1008" s="149"/>
      <c r="DK1008" s="148"/>
    </row>
    <row r="1009" spans="1:115">
      <c r="A1009" s="108">
        <v>1007</v>
      </c>
      <c r="S1009">
        <v>1007</v>
      </c>
      <c r="AI1009">
        <v>1007</v>
      </c>
      <c r="AM1009" s="104"/>
      <c r="BZ1009" s="149"/>
      <c r="CE1009" s="148"/>
      <c r="DF1009" s="149"/>
      <c r="DK1009" s="148"/>
    </row>
    <row r="1010" spans="1:115">
      <c r="A1010" s="108">
        <v>1008</v>
      </c>
      <c r="S1010">
        <v>1008</v>
      </c>
      <c r="AI1010">
        <v>1008</v>
      </c>
      <c r="AM1010" s="104"/>
      <c r="BZ1010" s="149"/>
      <c r="CE1010" s="148"/>
      <c r="DF1010" s="149"/>
      <c r="DK1010" s="148"/>
    </row>
    <row r="1011" spans="1:115">
      <c r="A1011" s="108">
        <v>1009</v>
      </c>
      <c r="S1011">
        <v>1009</v>
      </c>
      <c r="AI1011">
        <v>1009</v>
      </c>
      <c r="AM1011" s="104"/>
      <c r="BZ1011" s="149"/>
      <c r="CE1011" s="148"/>
      <c r="DF1011" s="149"/>
      <c r="DK1011" s="148"/>
    </row>
    <row r="1012" spans="1:115">
      <c r="A1012" s="108">
        <v>1010</v>
      </c>
      <c r="S1012">
        <v>1010</v>
      </c>
      <c r="AI1012">
        <v>1010</v>
      </c>
      <c r="AM1012" s="104"/>
      <c r="BZ1012" s="149"/>
      <c r="CE1012" s="148"/>
      <c r="DF1012" s="149"/>
      <c r="DK1012" s="148"/>
    </row>
    <row r="1013" spans="1:115">
      <c r="A1013" s="108">
        <v>1011</v>
      </c>
      <c r="S1013">
        <v>1011</v>
      </c>
      <c r="AI1013">
        <v>1011</v>
      </c>
      <c r="AM1013" s="104"/>
      <c r="BZ1013" s="149"/>
      <c r="CE1013" s="148"/>
      <c r="DF1013" s="149"/>
      <c r="DK1013" s="148"/>
    </row>
    <row r="1014" spans="1:115">
      <c r="A1014" s="108">
        <v>1012</v>
      </c>
      <c r="S1014">
        <v>1012</v>
      </c>
      <c r="AI1014">
        <v>1012</v>
      </c>
      <c r="AM1014" s="104"/>
      <c r="BZ1014" s="149"/>
      <c r="CE1014" s="148"/>
      <c r="DF1014" s="149"/>
      <c r="DK1014" s="148"/>
    </row>
    <row r="1015" spans="1:115">
      <c r="A1015" s="108">
        <v>1013</v>
      </c>
      <c r="S1015">
        <v>1013</v>
      </c>
      <c r="AI1015">
        <v>1013</v>
      </c>
      <c r="AM1015" s="104"/>
      <c r="BZ1015" s="149"/>
      <c r="CE1015" s="148"/>
      <c r="DF1015" s="149"/>
      <c r="DK1015" s="148"/>
    </row>
    <row r="1016" spans="1:115">
      <c r="A1016" s="108">
        <v>1014</v>
      </c>
      <c r="S1016">
        <v>1014</v>
      </c>
      <c r="AI1016">
        <v>1014</v>
      </c>
      <c r="AM1016" s="104"/>
      <c r="BZ1016" s="149"/>
      <c r="CE1016" s="148"/>
      <c r="DF1016" s="149"/>
      <c r="DK1016" s="148"/>
    </row>
    <row r="1017" spans="1:115">
      <c r="A1017" s="108">
        <v>1015</v>
      </c>
      <c r="S1017">
        <v>1015</v>
      </c>
      <c r="AI1017">
        <v>1015</v>
      </c>
      <c r="AM1017" s="104"/>
      <c r="BZ1017" s="149"/>
      <c r="CE1017" s="148"/>
      <c r="DF1017" s="149"/>
      <c r="DK1017" s="148"/>
    </row>
    <row r="1018" spans="1:115">
      <c r="A1018" s="108">
        <v>1016</v>
      </c>
      <c r="S1018">
        <v>1016</v>
      </c>
      <c r="AI1018">
        <v>1016</v>
      </c>
      <c r="AM1018" s="104"/>
      <c r="BZ1018" s="149"/>
      <c r="CE1018" s="148"/>
      <c r="DF1018" s="149"/>
      <c r="DK1018" s="148"/>
    </row>
    <row r="1019" spans="1:115">
      <c r="A1019" s="108">
        <v>1017</v>
      </c>
      <c r="S1019">
        <v>1017</v>
      </c>
      <c r="AI1019">
        <v>1017</v>
      </c>
      <c r="AM1019" s="104"/>
      <c r="BZ1019" s="149"/>
      <c r="CE1019" s="148"/>
      <c r="DF1019" s="149"/>
      <c r="DK1019" s="148"/>
    </row>
    <row r="1020" spans="1:115">
      <c r="A1020" s="108">
        <v>1018</v>
      </c>
      <c r="S1020">
        <v>1018</v>
      </c>
      <c r="AI1020">
        <v>1018</v>
      </c>
      <c r="AM1020" s="104"/>
      <c r="BZ1020" s="149"/>
      <c r="CE1020" s="148"/>
      <c r="DF1020" s="149"/>
      <c r="DK1020" s="148"/>
    </row>
    <row r="1021" spans="1:115">
      <c r="A1021" s="108">
        <v>1019</v>
      </c>
      <c r="S1021">
        <v>1019</v>
      </c>
      <c r="AI1021">
        <v>1019</v>
      </c>
      <c r="AM1021" s="104"/>
      <c r="BZ1021" s="149"/>
      <c r="CE1021" s="148"/>
      <c r="DF1021" s="149"/>
      <c r="DK1021" s="148"/>
    </row>
    <row r="1022" spans="1:115">
      <c r="A1022" s="108">
        <v>1020</v>
      </c>
      <c r="S1022">
        <v>1020</v>
      </c>
      <c r="AI1022">
        <v>1020</v>
      </c>
      <c r="AM1022" s="104"/>
      <c r="BZ1022" s="149"/>
      <c r="CE1022" s="148"/>
      <c r="DF1022" s="149"/>
      <c r="DK1022" s="148"/>
    </row>
    <row r="1023" spans="1:115">
      <c r="A1023" s="108">
        <v>1021</v>
      </c>
      <c r="S1023">
        <v>1021</v>
      </c>
      <c r="AI1023">
        <v>1021</v>
      </c>
      <c r="AM1023" s="104"/>
      <c r="BZ1023" s="149"/>
      <c r="CE1023" s="148"/>
      <c r="DF1023" s="149"/>
      <c r="DK1023" s="148"/>
    </row>
    <row r="1024" spans="1:115">
      <c r="A1024" s="108">
        <v>1022</v>
      </c>
      <c r="S1024">
        <v>1022</v>
      </c>
      <c r="AI1024">
        <v>1022</v>
      </c>
      <c r="AM1024" s="104"/>
      <c r="BZ1024" s="149"/>
      <c r="CE1024" s="148"/>
      <c r="DF1024" s="149"/>
      <c r="DK1024" s="148"/>
    </row>
    <row r="1025" spans="1:115">
      <c r="A1025" s="108">
        <v>1023</v>
      </c>
      <c r="S1025">
        <v>1023</v>
      </c>
      <c r="AI1025">
        <v>1023</v>
      </c>
      <c r="AM1025" s="104"/>
      <c r="BZ1025" s="149"/>
      <c r="CE1025" s="148"/>
      <c r="DF1025" s="149"/>
      <c r="DK1025" s="148"/>
    </row>
    <row r="1026" spans="1:115">
      <c r="A1026" s="108">
        <v>1024</v>
      </c>
      <c r="S1026">
        <v>1024</v>
      </c>
      <c r="AI1026">
        <v>1024</v>
      </c>
      <c r="AM1026" s="104"/>
      <c r="BZ1026" s="149"/>
      <c r="CE1026" s="148"/>
      <c r="DF1026" s="149"/>
      <c r="DK1026" s="148"/>
    </row>
    <row r="1027" spans="1:115">
      <c r="A1027" s="108">
        <v>1025</v>
      </c>
      <c r="S1027">
        <v>1025</v>
      </c>
      <c r="AI1027">
        <v>1025</v>
      </c>
      <c r="AM1027" s="104"/>
      <c r="BZ1027" s="149"/>
      <c r="CE1027" s="148"/>
      <c r="DF1027" s="149"/>
      <c r="DK1027" s="148"/>
    </row>
    <row r="1028" spans="1:115">
      <c r="A1028" s="108">
        <v>1026</v>
      </c>
      <c r="S1028">
        <v>1026</v>
      </c>
      <c r="AI1028">
        <v>1026</v>
      </c>
      <c r="AM1028" s="104"/>
      <c r="BZ1028" s="149"/>
      <c r="CE1028" s="148"/>
      <c r="DF1028" s="149"/>
      <c r="DK1028" s="148"/>
    </row>
    <row r="1029" spans="1:115">
      <c r="A1029" s="108">
        <v>1027</v>
      </c>
      <c r="S1029">
        <v>1027</v>
      </c>
      <c r="AI1029">
        <v>1027</v>
      </c>
      <c r="AM1029" s="104"/>
      <c r="BZ1029" s="149"/>
      <c r="CE1029" s="148"/>
      <c r="DF1029" s="149"/>
      <c r="DK1029" s="148"/>
    </row>
    <row r="1030" spans="1:115">
      <c r="A1030" s="108">
        <v>1028</v>
      </c>
      <c r="S1030">
        <v>1028</v>
      </c>
      <c r="AI1030">
        <v>1028</v>
      </c>
      <c r="AM1030" s="104"/>
      <c r="BZ1030" s="149"/>
      <c r="CE1030" s="148"/>
      <c r="DF1030" s="149"/>
      <c r="DK1030" s="148"/>
    </row>
    <row r="1031" spans="1:115">
      <c r="A1031" s="108">
        <v>1029</v>
      </c>
      <c r="S1031">
        <v>1029</v>
      </c>
      <c r="AI1031">
        <v>1029</v>
      </c>
      <c r="AM1031" s="104"/>
      <c r="BZ1031" s="149"/>
      <c r="CE1031" s="148"/>
      <c r="DF1031" s="149"/>
      <c r="DK1031" s="148"/>
    </row>
    <row r="1032" spans="1:115">
      <c r="A1032" s="108">
        <v>1030</v>
      </c>
      <c r="S1032">
        <v>1030</v>
      </c>
      <c r="AI1032">
        <v>1030</v>
      </c>
      <c r="AM1032" s="104"/>
      <c r="BZ1032" s="149"/>
      <c r="CE1032" s="148"/>
      <c r="DF1032" s="149"/>
      <c r="DK1032" s="148"/>
    </row>
    <row r="1033" spans="1:115">
      <c r="A1033" s="108">
        <v>1031</v>
      </c>
      <c r="S1033">
        <v>1031</v>
      </c>
      <c r="AI1033">
        <v>1031</v>
      </c>
      <c r="AM1033" s="104"/>
      <c r="BZ1033" s="149"/>
      <c r="CE1033" s="148"/>
      <c r="DF1033" s="149"/>
      <c r="DK1033" s="148"/>
    </row>
    <row r="1034" spans="1:115">
      <c r="A1034" s="108">
        <v>1032</v>
      </c>
      <c r="S1034">
        <v>1032</v>
      </c>
      <c r="AI1034">
        <v>1032</v>
      </c>
      <c r="AM1034" s="104"/>
      <c r="BZ1034" s="149"/>
      <c r="CE1034" s="148"/>
      <c r="DF1034" s="149"/>
      <c r="DK1034" s="148"/>
    </row>
    <row r="1035" spans="1:115">
      <c r="A1035" s="108">
        <v>1033</v>
      </c>
      <c r="S1035">
        <v>1033</v>
      </c>
      <c r="AI1035">
        <v>1033</v>
      </c>
      <c r="AM1035" s="104"/>
      <c r="BZ1035" s="149"/>
      <c r="CE1035" s="148"/>
      <c r="DF1035" s="149"/>
      <c r="DK1035" s="148"/>
    </row>
    <row r="1036" spans="1:115">
      <c r="A1036" s="108">
        <v>1034</v>
      </c>
      <c r="S1036">
        <v>1034</v>
      </c>
      <c r="AI1036">
        <v>1034</v>
      </c>
      <c r="AM1036" s="104"/>
      <c r="BZ1036" s="149"/>
      <c r="CE1036" s="148"/>
      <c r="DF1036" s="149"/>
      <c r="DK1036" s="148"/>
    </row>
    <row r="1037" spans="1:115">
      <c r="A1037" s="108">
        <v>1035</v>
      </c>
      <c r="S1037">
        <v>1035</v>
      </c>
      <c r="AI1037">
        <v>1035</v>
      </c>
      <c r="AM1037" s="104"/>
      <c r="BZ1037" s="149"/>
      <c r="CE1037" s="148"/>
      <c r="DF1037" s="149"/>
      <c r="DK1037" s="148"/>
    </row>
    <row r="1038" spans="1:115">
      <c r="A1038" s="108">
        <v>1036</v>
      </c>
      <c r="S1038">
        <v>1036</v>
      </c>
      <c r="AI1038">
        <v>1036</v>
      </c>
      <c r="AM1038" s="104"/>
      <c r="BZ1038" s="149"/>
      <c r="CE1038" s="148"/>
      <c r="DF1038" s="149"/>
      <c r="DK1038" s="148"/>
    </row>
    <row r="1039" spans="1:115">
      <c r="A1039" s="108">
        <v>1037</v>
      </c>
      <c r="S1039">
        <v>1037</v>
      </c>
      <c r="AI1039">
        <v>1037</v>
      </c>
      <c r="AM1039" s="104"/>
      <c r="BZ1039" s="149"/>
      <c r="CE1039" s="148"/>
      <c r="DF1039" s="149"/>
      <c r="DK1039" s="148"/>
    </row>
    <row r="1040" spans="1:115">
      <c r="A1040" s="108">
        <v>1038</v>
      </c>
      <c r="S1040">
        <v>1038</v>
      </c>
      <c r="AI1040">
        <v>1038</v>
      </c>
      <c r="AM1040" s="104"/>
      <c r="BZ1040" s="149"/>
      <c r="CE1040" s="148"/>
      <c r="DF1040" s="149"/>
      <c r="DK1040" s="148"/>
    </row>
    <row r="1041" spans="1:115">
      <c r="A1041" s="108">
        <v>1039</v>
      </c>
      <c r="S1041">
        <v>1039</v>
      </c>
      <c r="AI1041">
        <v>1039</v>
      </c>
      <c r="AM1041" s="104"/>
      <c r="BZ1041" s="149"/>
      <c r="CE1041" s="148"/>
      <c r="DF1041" s="149"/>
      <c r="DK1041" s="148"/>
    </row>
    <row r="1042" spans="1:115">
      <c r="A1042" s="108">
        <v>1040</v>
      </c>
      <c r="S1042">
        <v>1040</v>
      </c>
      <c r="AI1042">
        <v>1040</v>
      </c>
      <c r="AM1042" s="104"/>
      <c r="BZ1042" s="149"/>
      <c r="CE1042" s="148"/>
      <c r="DF1042" s="149"/>
      <c r="DK1042" s="148"/>
    </row>
    <row r="1043" spans="1:115">
      <c r="A1043" s="108">
        <v>1041</v>
      </c>
      <c r="S1043">
        <v>1041</v>
      </c>
      <c r="AI1043">
        <v>1041</v>
      </c>
      <c r="AM1043" s="104"/>
      <c r="BZ1043" s="149"/>
      <c r="CE1043" s="148"/>
      <c r="DF1043" s="149"/>
      <c r="DK1043" s="148"/>
    </row>
    <row r="1044" spans="1:115">
      <c r="A1044" s="108">
        <v>1042</v>
      </c>
      <c r="S1044">
        <v>1042</v>
      </c>
      <c r="AI1044">
        <v>1042</v>
      </c>
      <c r="AM1044" s="104"/>
      <c r="BZ1044" s="149"/>
      <c r="CE1044" s="148"/>
      <c r="DF1044" s="149"/>
      <c r="DK1044" s="148"/>
    </row>
    <row r="1045" spans="1:115">
      <c r="A1045" s="108">
        <v>1043</v>
      </c>
      <c r="S1045">
        <v>1043</v>
      </c>
      <c r="AI1045">
        <v>1043</v>
      </c>
      <c r="AM1045" s="104"/>
      <c r="BZ1045" s="149"/>
      <c r="CE1045" s="148"/>
      <c r="DF1045" s="149"/>
      <c r="DK1045" s="148"/>
    </row>
    <row r="1046" spans="1:115">
      <c r="A1046" s="108">
        <v>1044</v>
      </c>
      <c r="S1046">
        <v>1044</v>
      </c>
      <c r="AI1046">
        <v>1044</v>
      </c>
      <c r="AM1046" s="104"/>
      <c r="BZ1046" s="149"/>
      <c r="CE1046" s="148"/>
      <c r="DF1046" s="149"/>
      <c r="DK1046" s="148"/>
    </row>
    <row r="1047" spans="1:115">
      <c r="A1047" s="108">
        <v>1045</v>
      </c>
      <c r="S1047">
        <v>1045</v>
      </c>
      <c r="AI1047">
        <v>1045</v>
      </c>
      <c r="AM1047" s="104"/>
      <c r="BZ1047" s="149"/>
      <c r="CE1047" s="148"/>
      <c r="DF1047" s="149"/>
      <c r="DK1047" s="148"/>
    </row>
    <row r="1048" spans="1:115">
      <c r="A1048" s="108">
        <v>1046</v>
      </c>
      <c r="S1048">
        <v>1046</v>
      </c>
      <c r="AI1048">
        <v>1046</v>
      </c>
      <c r="AM1048" s="104"/>
      <c r="BZ1048" s="149"/>
      <c r="CE1048" s="148"/>
      <c r="DF1048" s="149"/>
      <c r="DK1048" s="148"/>
    </row>
    <row r="1049" spans="1:115">
      <c r="A1049" s="108">
        <v>1047</v>
      </c>
      <c r="S1049">
        <v>1047</v>
      </c>
      <c r="AI1049">
        <v>1047</v>
      </c>
      <c r="AM1049" s="104"/>
      <c r="BZ1049" s="149"/>
      <c r="CE1049" s="148"/>
      <c r="DF1049" s="149"/>
      <c r="DK1049" s="148"/>
    </row>
    <row r="1050" spans="1:115">
      <c r="A1050" s="108">
        <v>1048</v>
      </c>
      <c r="S1050">
        <v>1048</v>
      </c>
      <c r="AI1050">
        <v>1048</v>
      </c>
      <c r="AM1050" s="104"/>
      <c r="BZ1050" s="149"/>
      <c r="CE1050" s="148"/>
      <c r="DF1050" s="149"/>
      <c r="DK1050" s="148"/>
    </row>
    <row r="1051" spans="1:115">
      <c r="A1051" s="108">
        <v>1049</v>
      </c>
      <c r="S1051">
        <v>1049</v>
      </c>
      <c r="AI1051">
        <v>1049</v>
      </c>
      <c r="AM1051" s="104"/>
      <c r="BZ1051" s="149"/>
      <c r="CE1051" s="148"/>
      <c r="DF1051" s="149"/>
      <c r="DK1051" s="148"/>
    </row>
    <row r="1052" spans="1:115">
      <c r="A1052" s="108">
        <v>1050</v>
      </c>
      <c r="S1052">
        <v>1050</v>
      </c>
      <c r="AI1052">
        <v>1050</v>
      </c>
      <c r="AM1052" s="104"/>
      <c r="BZ1052" s="149"/>
      <c r="CE1052" s="148"/>
      <c r="DF1052" s="149"/>
      <c r="DK1052" s="148"/>
    </row>
    <row r="1053" spans="1:115">
      <c r="A1053" s="108">
        <v>1051</v>
      </c>
      <c r="S1053">
        <v>1051</v>
      </c>
      <c r="AI1053">
        <v>1051</v>
      </c>
      <c r="AM1053" s="104"/>
      <c r="BZ1053" s="149"/>
      <c r="CE1053" s="148"/>
      <c r="DF1053" s="149"/>
      <c r="DK1053" s="148"/>
    </row>
    <row r="1054" spans="1:115">
      <c r="A1054" s="108">
        <v>1052</v>
      </c>
      <c r="S1054">
        <v>1052</v>
      </c>
      <c r="AI1054">
        <v>1052</v>
      </c>
      <c r="AM1054" s="104"/>
      <c r="BZ1054" s="149"/>
      <c r="CE1054" s="148"/>
      <c r="DF1054" s="149"/>
      <c r="DK1054" s="148"/>
    </row>
    <row r="1055" spans="1:115">
      <c r="A1055" s="108">
        <v>1053</v>
      </c>
      <c r="S1055">
        <v>1053</v>
      </c>
      <c r="AI1055">
        <v>1053</v>
      </c>
      <c r="AM1055" s="104"/>
      <c r="BZ1055" s="149"/>
      <c r="CE1055" s="148"/>
      <c r="DF1055" s="149"/>
      <c r="DK1055" s="148"/>
    </row>
    <row r="1056" spans="1:115">
      <c r="A1056" s="108">
        <v>1054</v>
      </c>
      <c r="S1056">
        <v>1054</v>
      </c>
      <c r="AI1056">
        <v>1054</v>
      </c>
      <c r="AM1056" s="104"/>
      <c r="BZ1056" s="149"/>
      <c r="CE1056" s="148"/>
      <c r="DF1056" s="149"/>
      <c r="DK1056" s="148"/>
    </row>
    <row r="1057" spans="1:115">
      <c r="A1057" s="108">
        <v>1055</v>
      </c>
      <c r="S1057">
        <v>1055</v>
      </c>
      <c r="AI1057">
        <v>1055</v>
      </c>
      <c r="AM1057" s="104"/>
      <c r="BZ1057" s="149"/>
      <c r="CE1057" s="148"/>
      <c r="DF1057" s="149"/>
      <c r="DK1057" s="148"/>
    </row>
    <row r="1058" spans="1:115">
      <c r="A1058" s="108">
        <v>1056</v>
      </c>
      <c r="S1058">
        <v>1056</v>
      </c>
      <c r="AI1058">
        <v>1056</v>
      </c>
      <c r="AM1058" s="104"/>
      <c r="BZ1058" s="149"/>
      <c r="CE1058" s="148"/>
      <c r="DF1058" s="149"/>
      <c r="DK1058" s="148"/>
    </row>
    <row r="1059" spans="1:115">
      <c r="A1059" s="108">
        <v>1057</v>
      </c>
      <c r="S1059">
        <v>1057</v>
      </c>
      <c r="AI1059">
        <v>1057</v>
      </c>
      <c r="AM1059" s="104"/>
      <c r="BZ1059" s="149"/>
      <c r="CE1059" s="148"/>
      <c r="DF1059" s="149"/>
      <c r="DK1059" s="148"/>
    </row>
    <row r="1060" spans="1:115">
      <c r="A1060" s="108">
        <v>1058</v>
      </c>
      <c r="S1060">
        <v>1058</v>
      </c>
      <c r="AI1060">
        <v>1058</v>
      </c>
      <c r="AM1060" s="104"/>
      <c r="BZ1060" s="149"/>
      <c r="CE1060" s="148"/>
      <c r="DF1060" s="149"/>
      <c r="DK1060" s="148"/>
    </row>
    <row r="1061" spans="1:115">
      <c r="A1061" s="108">
        <v>1059</v>
      </c>
      <c r="S1061">
        <v>1059</v>
      </c>
      <c r="AI1061">
        <v>1059</v>
      </c>
      <c r="AM1061" s="104"/>
      <c r="BZ1061" s="149"/>
      <c r="CE1061" s="148"/>
      <c r="DF1061" s="149"/>
      <c r="DK1061" s="148"/>
    </row>
    <row r="1062" spans="1:115">
      <c r="A1062" s="108">
        <v>1060</v>
      </c>
      <c r="S1062">
        <v>1060</v>
      </c>
      <c r="AI1062">
        <v>1060</v>
      </c>
      <c r="AM1062" s="104"/>
      <c r="BZ1062" s="149"/>
      <c r="CE1062" s="148"/>
      <c r="DF1062" s="149"/>
      <c r="DK1062" s="148"/>
    </row>
    <row r="1063" spans="1:115">
      <c r="A1063" s="108">
        <v>1061</v>
      </c>
      <c r="S1063">
        <v>1061</v>
      </c>
      <c r="AI1063">
        <v>1061</v>
      </c>
      <c r="AM1063" s="104"/>
      <c r="BZ1063" s="149"/>
      <c r="CE1063" s="148"/>
      <c r="DF1063" s="149"/>
      <c r="DK1063" s="148"/>
    </row>
    <row r="1064" spans="1:115">
      <c r="A1064" s="108">
        <v>1062</v>
      </c>
      <c r="S1064">
        <v>1062</v>
      </c>
      <c r="AI1064">
        <v>1062</v>
      </c>
      <c r="AM1064" s="104"/>
      <c r="BZ1064" s="149"/>
      <c r="CE1064" s="148"/>
      <c r="DF1064" s="149"/>
      <c r="DK1064" s="148"/>
    </row>
    <row r="1065" spans="1:115">
      <c r="A1065" s="108">
        <v>1063</v>
      </c>
      <c r="S1065">
        <v>1063</v>
      </c>
      <c r="AI1065">
        <v>1063</v>
      </c>
      <c r="AM1065" s="104"/>
      <c r="BZ1065" s="149"/>
      <c r="CE1065" s="148"/>
      <c r="DF1065" s="149"/>
      <c r="DK1065" s="148"/>
    </row>
    <row r="1066" spans="1:115">
      <c r="A1066" s="108">
        <v>1064</v>
      </c>
      <c r="S1066">
        <v>1064</v>
      </c>
      <c r="AI1066">
        <v>1064</v>
      </c>
      <c r="AM1066" s="104"/>
      <c r="BZ1066" s="149"/>
      <c r="CE1066" s="148"/>
      <c r="DF1066" s="149"/>
      <c r="DK1066" s="148"/>
    </row>
    <row r="1067" spans="1:115">
      <c r="A1067" s="108">
        <v>1065</v>
      </c>
      <c r="S1067">
        <v>1065</v>
      </c>
      <c r="AI1067">
        <v>1065</v>
      </c>
      <c r="AM1067" s="104"/>
      <c r="BZ1067" s="149"/>
      <c r="CE1067" s="148"/>
      <c r="DF1067" s="149"/>
      <c r="DK1067" s="148"/>
    </row>
    <row r="1068" spans="1:115">
      <c r="A1068" s="108">
        <v>1066</v>
      </c>
      <c r="S1068">
        <v>1066</v>
      </c>
      <c r="AI1068">
        <v>1066</v>
      </c>
      <c r="AM1068" s="104"/>
      <c r="BZ1068" s="149"/>
      <c r="CE1068" s="148"/>
      <c r="DF1068" s="149"/>
      <c r="DK1068" s="148"/>
    </row>
    <row r="1069" spans="1:115">
      <c r="A1069" s="108">
        <v>1067</v>
      </c>
      <c r="S1069">
        <v>1067</v>
      </c>
      <c r="AI1069">
        <v>1067</v>
      </c>
      <c r="AM1069" s="104"/>
      <c r="BZ1069" s="149"/>
      <c r="CE1069" s="148"/>
      <c r="DF1069" s="149"/>
      <c r="DK1069" s="148"/>
    </row>
    <row r="1070" spans="1:115">
      <c r="A1070" s="108">
        <v>1068</v>
      </c>
      <c r="S1070">
        <v>1068</v>
      </c>
      <c r="AI1070">
        <v>1068</v>
      </c>
      <c r="AM1070" s="104"/>
      <c r="BZ1070" s="149"/>
      <c r="CE1070" s="148"/>
      <c r="DF1070" s="149"/>
      <c r="DK1070" s="148"/>
    </row>
    <row r="1071" spans="1:115">
      <c r="A1071" s="108">
        <v>1069</v>
      </c>
      <c r="S1071">
        <v>1069</v>
      </c>
      <c r="AI1071">
        <v>1069</v>
      </c>
      <c r="AM1071" s="104"/>
      <c r="BZ1071" s="149"/>
      <c r="CE1071" s="148"/>
      <c r="DF1071" s="149"/>
      <c r="DK1071" s="148"/>
    </row>
    <row r="1072" spans="1:115">
      <c r="A1072" s="108">
        <v>1070</v>
      </c>
      <c r="S1072">
        <v>1070</v>
      </c>
      <c r="AI1072">
        <v>1070</v>
      </c>
      <c r="AM1072" s="104"/>
      <c r="BZ1072" s="149"/>
      <c r="CE1072" s="148"/>
      <c r="DF1072" s="149"/>
      <c r="DK1072" s="148"/>
    </row>
    <row r="1073" spans="1:115">
      <c r="A1073" s="108">
        <v>1071</v>
      </c>
      <c r="S1073">
        <v>1071</v>
      </c>
      <c r="AI1073">
        <v>1071</v>
      </c>
      <c r="AM1073" s="104"/>
      <c r="BZ1073" s="149"/>
      <c r="CE1073" s="148"/>
      <c r="DF1073" s="149"/>
      <c r="DK1073" s="148"/>
    </row>
    <row r="1074" spans="1:115">
      <c r="A1074" s="108">
        <v>1072</v>
      </c>
      <c r="S1074">
        <v>1072</v>
      </c>
      <c r="AI1074">
        <v>1072</v>
      </c>
      <c r="AM1074" s="104"/>
      <c r="BZ1074" s="149"/>
      <c r="CE1074" s="148"/>
      <c r="DF1074" s="149"/>
      <c r="DK1074" s="148"/>
    </row>
    <row r="1075" spans="1:115">
      <c r="A1075" s="108">
        <v>1073</v>
      </c>
      <c r="S1075">
        <v>1073</v>
      </c>
      <c r="AI1075">
        <v>1073</v>
      </c>
      <c r="AM1075" s="104"/>
      <c r="BZ1075" s="149"/>
      <c r="CE1075" s="148"/>
      <c r="DF1075" s="149"/>
      <c r="DK1075" s="148"/>
    </row>
    <row r="1076" spans="1:115">
      <c r="A1076" s="108">
        <v>1074</v>
      </c>
      <c r="S1076">
        <v>1074</v>
      </c>
      <c r="AI1076">
        <v>1074</v>
      </c>
      <c r="AM1076" s="104"/>
      <c r="BZ1076" s="149"/>
      <c r="CE1076" s="148"/>
      <c r="DF1076" s="149"/>
      <c r="DK1076" s="148"/>
    </row>
    <row r="1077" spans="1:115">
      <c r="A1077" s="108">
        <v>1075</v>
      </c>
      <c r="S1077">
        <v>1075</v>
      </c>
      <c r="AI1077">
        <v>1075</v>
      </c>
      <c r="AM1077" s="104"/>
      <c r="BZ1077" s="149"/>
      <c r="CE1077" s="148"/>
      <c r="DF1077" s="149"/>
      <c r="DK1077" s="148"/>
    </row>
    <row r="1078" spans="1:115">
      <c r="A1078" s="108">
        <v>1076</v>
      </c>
      <c r="S1078">
        <v>1076</v>
      </c>
      <c r="AI1078">
        <v>1076</v>
      </c>
      <c r="AM1078" s="104"/>
      <c r="BZ1078" s="149"/>
      <c r="CE1078" s="148"/>
      <c r="DF1078" s="149"/>
      <c r="DK1078" s="148"/>
    </row>
    <row r="1079" spans="1:115">
      <c r="A1079" s="108">
        <v>1077</v>
      </c>
      <c r="S1079">
        <v>1077</v>
      </c>
      <c r="AI1079">
        <v>1077</v>
      </c>
      <c r="AM1079" s="104"/>
      <c r="BZ1079" s="149"/>
      <c r="CE1079" s="148"/>
      <c r="DF1079" s="149"/>
      <c r="DK1079" s="148"/>
    </row>
    <row r="1080" spans="1:115">
      <c r="A1080" s="108">
        <v>1078</v>
      </c>
      <c r="S1080">
        <v>1078</v>
      </c>
      <c r="AI1080">
        <v>1078</v>
      </c>
      <c r="AM1080" s="104"/>
      <c r="BZ1080" s="149"/>
      <c r="CE1080" s="148"/>
      <c r="DF1080" s="149"/>
      <c r="DK1080" s="148"/>
    </row>
    <row r="1081" spans="1:115">
      <c r="A1081" s="108">
        <v>1079</v>
      </c>
      <c r="S1081">
        <v>1079</v>
      </c>
      <c r="AI1081">
        <v>1079</v>
      </c>
      <c r="AM1081" s="104"/>
      <c r="BZ1081" s="149"/>
      <c r="CE1081" s="148"/>
      <c r="DF1081" s="149"/>
      <c r="DK1081" s="148"/>
    </row>
    <row r="1082" spans="1:115">
      <c r="A1082" s="108">
        <v>1080</v>
      </c>
      <c r="S1082">
        <v>1080</v>
      </c>
      <c r="AI1082">
        <v>1080</v>
      </c>
      <c r="AM1082" s="104"/>
      <c r="BZ1082" s="149"/>
      <c r="CE1082" s="148"/>
      <c r="DF1082" s="149"/>
      <c r="DK1082" s="148"/>
    </row>
    <row r="1083" spans="1:115">
      <c r="A1083" s="108">
        <v>1081</v>
      </c>
      <c r="S1083">
        <v>1081</v>
      </c>
      <c r="AI1083">
        <v>1081</v>
      </c>
      <c r="AM1083" s="104"/>
      <c r="BZ1083" s="149"/>
      <c r="CE1083" s="148"/>
      <c r="DF1083" s="149"/>
      <c r="DK1083" s="148"/>
    </row>
    <row r="1084" spans="1:115">
      <c r="A1084" s="108">
        <v>1082</v>
      </c>
      <c r="S1084">
        <v>1082</v>
      </c>
      <c r="AI1084">
        <v>1082</v>
      </c>
      <c r="AM1084" s="104"/>
      <c r="BZ1084" s="149"/>
      <c r="CE1084" s="148"/>
      <c r="DF1084" s="149"/>
      <c r="DK1084" s="148"/>
    </row>
    <row r="1085" spans="1:115">
      <c r="A1085" s="108">
        <v>1083</v>
      </c>
      <c r="S1085">
        <v>1083</v>
      </c>
      <c r="AI1085">
        <v>1083</v>
      </c>
      <c r="AM1085" s="104"/>
      <c r="BZ1085" s="149"/>
      <c r="CE1085" s="148"/>
      <c r="DF1085" s="149"/>
      <c r="DK1085" s="148"/>
    </row>
    <row r="1086" spans="1:115">
      <c r="A1086" s="108">
        <v>1084</v>
      </c>
      <c r="S1086">
        <v>1084</v>
      </c>
      <c r="AI1086">
        <v>1084</v>
      </c>
      <c r="AM1086" s="104"/>
      <c r="BZ1086" s="149"/>
      <c r="CE1086" s="148"/>
      <c r="DF1086" s="149"/>
      <c r="DK1086" s="148"/>
    </row>
    <row r="1087" spans="1:115">
      <c r="A1087" s="108">
        <v>1085</v>
      </c>
      <c r="S1087">
        <v>1085</v>
      </c>
      <c r="AI1087">
        <v>1085</v>
      </c>
      <c r="AM1087" s="104"/>
      <c r="BZ1087" s="149"/>
      <c r="CE1087" s="148"/>
      <c r="DF1087" s="149"/>
      <c r="DK1087" s="148"/>
    </row>
    <row r="1088" spans="1:115">
      <c r="A1088" s="108">
        <v>1086</v>
      </c>
      <c r="S1088">
        <v>1086</v>
      </c>
      <c r="AI1088">
        <v>1086</v>
      </c>
      <c r="AM1088" s="104"/>
      <c r="BZ1088" s="149"/>
      <c r="CE1088" s="148"/>
      <c r="DF1088" s="149"/>
      <c r="DK1088" s="148"/>
    </row>
    <row r="1089" spans="1:115">
      <c r="A1089" s="108">
        <v>1087</v>
      </c>
      <c r="S1089">
        <v>1087</v>
      </c>
      <c r="AI1089">
        <v>1087</v>
      </c>
      <c r="AM1089" s="104"/>
      <c r="BZ1089" s="149"/>
      <c r="CE1089" s="148"/>
      <c r="DF1089" s="149"/>
      <c r="DK1089" s="148"/>
    </row>
    <row r="1090" spans="1:115">
      <c r="A1090" s="108">
        <v>1088</v>
      </c>
      <c r="S1090">
        <v>1088</v>
      </c>
      <c r="AI1090">
        <v>1088</v>
      </c>
      <c r="AM1090" s="104"/>
      <c r="BZ1090" s="149"/>
      <c r="CE1090" s="148"/>
      <c r="DF1090" s="149"/>
      <c r="DK1090" s="148"/>
    </row>
    <row r="1091" spans="1:115">
      <c r="A1091" s="108">
        <v>1089</v>
      </c>
      <c r="S1091">
        <v>1089</v>
      </c>
      <c r="AI1091">
        <v>1089</v>
      </c>
      <c r="AM1091" s="104"/>
      <c r="BZ1091" s="149"/>
      <c r="CE1091" s="148"/>
      <c r="DF1091" s="149"/>
      <c r="DK1091" s="148"/>
    </row>
    <row r="1092" spans="1:115">
      <c r="A1092" s="108">
        <v>1090</v>
      </c>
      <c r="S1092">
        <v>1090</v>
      </c>
      <c r="AI1092">
        <v>1090</v>
      </c>
      <c r="AM1092" s="104"/>
      <c r="BZ1092" s="149"/>
      <c r="CE1092" s="148"/>
      <c r="DF1092" s="149"/>
      <c r="DK1092" s="148"/>
    </row>
    <row r="1093" spans="1:115">
      <c r="A1093" s="108">
        <v>1091</v>
      </c>
      <c r="S1093">
        <v>1091</v>
      </c>
      <c r="AI1093">
        <v>1091</v>
      </c>
      <c r="AM1093" s="104"/>
      <c r="BZ1093" s="149"/>
      <c r="CE1093" s="148"/>
      <c r="DF1093" s="149"/>
      <c r="DK1093" s="148"/>
    </row>
    <row r="1094" spans="1:115">
      <c r="A1094" s="108">
        <v>1092</v>
      </c>
      <c r="S1094">
        <v>1092</v>
      </c>
      <c r="AI1094">
        <v>1092</v>
      </c>
      <c r="AM1094" s="104"/>
      <c r="BZ1094" s="149"/>
      <c r="CE1094" s="148"/>
      <c r="DF1094" s="149"/>
      <c r="DK1094" s="148"/>
    </row>
    <row r="1095" spans="1:115">
      <c r="A1095" s="108">
        <v>1093</v>
      </c>
      <c r="S1095">
        <v>1093</v>
      </c>
      <c r="AI1095">
        <v>1093</v>
      </c>
      <c r="AM1095" s="104"/>
      <c r="BZ1095" s="149"/>
      <c r="CE1095" s="148"/>
      <c r="DF1095" s="149"/>
      <c r="DK1095" s="148"/>
    </row>
    <row r="1096" spans="1:115">
      <c r="A1096" s="108">
        <v>1094</v>
      </c>
      <c r="S1096">
        <v>1094</v>
      </c>
      <c r="AI1096">
        <v>1094</v>
      </c>
      <c r="AM1096" s="104"/>
      <c r="BZ1096" s="149"/>
      <c r="CE1096" s="148"/>
      <c r="DF1096" s="149"/>
      <c r="DK1096" s="148"/>
    </row>
    <row r="1097" spans="1:115">
      <c r="A1097" s="108">
        <v>1095</v>
      </c>
      <c r="S1097">
        <v>1095</v>
      </c>
      <c r="AI1097">
        <v>1095</v>
      </c>
      <c r="AM1097" s="104"/>
      <c r="BZ1097" s="149"/>
      <c r="CE1097" s="148"/>
      <c r="DF1097" s="149"/>
      <c r="DK1097" s="148"/>
    </row>
    <row r="1098" spans="1:115">
      <c r="A1098" s="108">
        <v>1096</v>
      </c>
      <c r="S1098">
        <v>1096</v>
      </c>
      <c r="AI1098">
        <v>1096</v>
      </c>
      <c r="AM1098" s="104"/>
      <c r="BZ1098" s="149"/>
      <c r="CE1098" s="148"/>
      <c r="DF1098" s="149"/>
      <c r="DK1098" s="148"/>
    </row>
    <row r="1099" spans="1:115">
      <c r="A1099" s="108">
        <v>1097</v>
      </c>
      <c r="S1099">
        <v>1097</v>
      </c>
      <c r="AI1099">
        <v>1097</v>
      </c>
      <c r="AM1099" s="104"/>
      <c r="BZ1099" s="149"/>
      <c r="CE1099" s="148"/>
      <c r="DF1099" s="149"/>
      <c r="DK1099" s="148"/>
    </row>
    <row r="1100" spans="1:115">
      <c r="A1100" s="108">
        <v>1098</v>
      </c>
      <c r="S1100">
        <v>1098</v>
      </c>
      <c r="AI1100">
        <v>1098</v>
      </c>
      <c r="AM1100" s="104"/>
      <c r="BZ1100" s="149"/>
      <c r="CE1100" s="148"/>
      <c r="DF1100" s="149"/>
      <c r="DK1100" s="148"/>
    </row>
    <row r="1101" spans="1:115">
      <c r="A1101" s="108">
        <v>1099</v>
      </c>
      <c r="S1101">
        <v>1099</v>
      </c>
      <c r="AI1101">
        <v>1099</v>
      </c>
      <c r="AM1101" s="104"/>
      <c r="BZ1101" s="149"/>
      <c r="CE1101" s="148"/>
      <c r="DF1101" s="149"/>
      <c r="DK1101" s="148"/>
    </row>
    <row r="1102" spans="1:115">
      <c r="A1102" s="108">
        <v>1100</v>
      </c>
      <c r="S1102">
        <v>1100</v>
      </c>
      <c r="AI1102">
        <v>1100</v>
      </c>
      <c r="AM1102" s="104"/>
      <c r="BZ1102" s="149"/>
      <c r="CE1102" s="148"/>
      <c r="DF1102" s="149"/>
      <c r="DK1102" s="148"/>
    </row>
    <row r="1103" spans="1:115">
      <c r="A1103" s="108">
        <v>1101</v>
      </c>
      <c r="S1103">
        <v>1101</v>
      </c>
      <c r="AI1103">
        <v>1101</v>
      </c>
      <c r="AM1103" s="104"/>
      <c r="BZ1103" s="149"/>
      <c r="CE1103" s="148"/>
      <c r="DF1103" s="149"/>
      <c r="DK1103" s="148"/>
    </row>
    <row r="1104" spans="1:115">
      <c r="A1104" s="108">
        <v>1102</v>
      </c>
      <c r="S1104">
        <v>1102</v>
      </c>
      <c r="AI1104">
        <v>1102</v>
      </c>
      <c r="AM1104" s="104"/>
      <c r="BZ1104" s="149"/>
      <c r="CE1104" s="148"/>
      <c r="DF1104" s="149"/>
      <c r="DK1104" s="148"/>
    </row>
    <row r="1105" spans="1:115">
      <c r="A1105" s="108">
        <v>1103</v>
      </c>
      <c r="S1105">
        <v>1103</v>
      </c>
      <c r="AI1105">
        <v>1103</v>
      </c>
      <c r="AM1105" s="104"/>
      <c r="BZ1105" s="149"/>
      <c r="CE1105" s="148"/>
      <c r="DF1105" s="149"/>
      <c r="DK1105" s="148"/>
    </row>
    <row r="1106" spans="1:115">
      <c r="A1106" s="108">
        <v>1104</v>
      </c>
      <c r="S1106">
        <v>1104</v>
      </c>
      <c r="AI1106">
        <v>1104</v>
      </c>
      <c r="AM1106" s="104"/>
      <c r="BZ1106" s="149"/>
      <c r="CE1106" s="148"/>
      <c r="DF1106" s="149"/>
      <c r="DK1106" s="148"/>
    </row>
    <row r="1107" spans="1:115">
      <c r="A1107" s="108">
        <v>1105</v>
      </c>
      <c r="S1107">
        <v>1105</v>
      </c>
      <c r="AI1107">
        <v>1105</v>
      </c>
      <c r="AM1107" s="104"/>
      <c r="BZ1107" s="149"/>
      <c r="CE1107" s="148"/>
      <c r="DF1107" s="149"/>
      <c r="DK1107" s="148"/>
    </row>
    <row r="1108" spans="1:115">
      <c r="A1108" s="108">
        <v>1106</v>
      </c>
      <c r="S1108">
        <v>1106</v>
      </c>
      <c r="AI1108">
        <v>1106</v>
      </c>
      <c r="AM1108" s="104"/>
      <c r="BZ1108" s="149"/>
      <c r="CE1108" s="148"/>
      <c r="DF1108" s="149"/>
      <c r="DK1108" s="148"/>
    </row>
    <row r="1109" spans="1:115">
      <c r="A1109" s="108">
        <v>1107</v>
      </c>
      <c r="S1109">
        <v>1107</v>
      </c>
      <c r="AI1109">
        <v>1107</v>
      </c>
      <c r="AM1109" s="104"/>
      <c r="BZ1109" s="149"/>
      <c r="CE1109" s="148"/>
      <c r="DF1109" s="149"/>
      <c r="DK1109" s="148"/>
    </row>
    <row r="1110" spans="1:115">
      <c r="A1110" s="108">
        <v>1108</v>
      </c>
      <c r="S1110">
        <v>1108</v>
      </c>
      <c r="AI1110">
        <v>1108</v>
      </c>
      <c r="AM1110" s="104"/>
      <c r="BZ1110" s="149"/>
      <c r="CE1110" s="148"/>
      <c r="DF1110" s="149"/>
      <c r="DK1110" s="148"/>
    </row>
    <row r="1111" spans="1:115">
      <c r="A1111" s="108">
        <v>1109</v>
      </c>
      <c r="S1111">
        <v>1109</v>
      </c>
      <c r="AI1111">
        <v>1109</v>
      </c>
      <c r="AM1111" s="104"/>
      <c r="BZ1111" s="149"/>
      <c r="CE1111" s="148"/>
      <c r="DF1111" s="149"/>
      <c r="DK1111" s="148"/>
    </row>
    <row r="1112" spans="1:115">
      <c r="A1112" s="108">
        <v>1110</v>
      </c>
      <c r="S1112">
        <v>1110</v>
      </c>
      <c r="AI1112">
        <v>1110</v>
      </c>
      <c r="AM1112" s="104"/>
      <c r="BZ1112" s="149"/>
      <c r="CE1112" s="148"/>
      <c r="DF1112" s="149"/>
      <c r="DK1112" s="148"/>
    </row>
    <row r="1113" spans="1:115">
      <c r="A1113" s="108">
        <v>1111</v>
      </c>
      <c r="S1113">
        <v>1111</v>
      </c>
      <c r="AI1113">
        <v>1111</v>
      </c>
      <c r="AM1113" s="104"/>
      <c r="BZ1113" s="149"/>
      <c r="CE1113" s="148"/>
      <c r="DF1113" s="149"/>
      <c r="DK1113" s="148"/>
    </row>
    <row r="1114" spans="1:115">
      <c r="A1114" s="108">
        <v>1112</v>
      </c>
      <c r="S1114">
        <v>1112</v>
      </c>
      <c r="AI1114">
        <v>1112</v>
      </c>
      <c r="AM1114" s="104"/>
      <c r="BZ1114" s="149"/>
      <c r="CE1114" s="148"/>
      <c r="DF1114" s="149"/>
      <c r="DK1114" s="148"/>
    </row>
    <row r="1115" spans="1:115">
      <c r="A1115" s="108">
        <v>1113</v>
      </c>
      <c r="S1115">
        <v>1113</v>
      </c>
      <c r="AI1115">
        <v>1113</v>
      </c>
      <c r="AM1115" s="104"/>
      <c r="BZ1115" s="149"/>
      <c r="CE1115" s="148"/>
      <c r="DF1115" s="149"/>
      <c r="DK1115" s="148"/>
    </row>
    <row r="1116" spans="1:115">
      <c r="A1116" s="108">
        <v>1114</v>
      </c>
      <c r="S1116">
        <v>1114</v>
      </c>
      <c r="AI1116">
        <v>1114</v>
      </c>
      <c r="AM1116" s="104"/>
      <c r="BZ1116" s="149"/>
      <c r="CE1116" s="148"/>
      <c r="DF1116" s="149"/>
      <c r="DK1116" s="148"/>
    </row>
    <row r="1117" spans="1:115">
      <c r="A1117" s="108">
        <v>1115</v>
      </c>
      <c r="S1117">
        <v>1115</v>
      </c>
      <c r="AI1117">
        <v>1115</v>
      </c>
      <c r="AM1117" s="104"/>
      <c r="BZ1117" s="149"/>
      <c r="CE1117" s="148"/>
      <c r="DF1117" s="149"/>
      <c r="DK1117" s="148"/>
    </row>
    <row r="1118" spans="1:115">
      <c r="A1118" s="108">
        <v>1116</v>
      </c>
      <c r="S1118">
        <v>1116</v>
      </c>
      <c r="AI1118">
        <v>1116</v>
      </c>
      <c r="AM1118" s="104"/>
      <c r="BZ1118" s="149"/>
      <c r="CE1118" s="148"/>
      <c r="DF1118" s="149"/>
      <c r="DK1118" s="148"/>
    </row>
    <row r="1119" spans="1:115">
      <c r="A1119" s="108">
        <v>1117</v>
      </c>
      <c r="S1119">
        <v>1117</v>
      </c>
      <c r="AI1119">
        <v>1117</v>
      </c>
      <c r="AM1119" s="104"/>
      <c r="BZ1119" s="149"/>
      <c r="CE1119" s="148"/>
      <c r="DF1119" s="149"/>
      <c r="DK1119" s="148"/>
    </row>
    <row r="1120" spans="1:115">
      <c r="A1120" s="108">
        <v>1118</v>
      </c>
      <c r="S1120">
        <v>1118</v>
      </c>
      <c r="AI1120">
        <v>1118</v>
      </c>
      <c r="AM1120" s="104"/>
      <c r="BZ1120" s="149"/>
      <c r="CE1120" s="148"/>
      <c r="DF1120" s="149"/>
      <c r="DK1120" s="148"/>
    </row>
    <row r="1121" spans="1:115">
      <c r="A1121" s="108">
        <v>1119</v>
      </c>
      <c r="S1121">
        <v>1119</v>
      </c>
      <c r="AI1121">
        <v>1119</v>
      </c>
      <c r="AM1121" s="104"/>
      <c r="BZ1121" s="149"/>
      <c r="CE1121" s="148"/>
      <c r="DF1121" s="149"/>
      <c r="DK1121" s="148"/>
    </row>
    <row r="1122" spans="1:115">
      <c r="A1122" s="108">
        <v>1120</v>
      </c>
      <c r="S1122">
        <v>1120</v>
      </c>
      <c r="AI1122">
        <v>1120</v>
      </c>
      <c r="AM1122" s="104"/>
      <c r="BZ1122" s="149"/>
      <c r="CE1122" s="148"/>
      <c r="DF1122" s="149"/>
      <c r="DK1122" s="148"/>
    </row>
    <row r="1123" spans="1:115">
      <c r="A1123" s="108">
        <v>1121</v>
      </c>
      <c r="S1123">
        <v>1121</v>
      </c>
      <c r="AI1123">
        <v>1121</v>
      </c>
      <c r="AM1123" s="104"/>
      <c r="BZ1123" s="149"/>
      <c r="CE1123" s="148"/>
      <c r="DF1123" s="149"/>
      <c r="DK1123" s="148"/>
    </row>
    <row r="1124" spans="1:115">
      <c r="A1124" s="108">
        <v>1122</v>
      </c>
      <c r="S1124">
        <v>1122</v>
      </c>
      <c r="AI1124">
        <v>1122</v>
      </c>
      <c r="AM1124" s="104"/>
      <c r="BZ1124" s="149"/>
      <c r="CE1124" s="148"/>
      <c r="DF1124" s="149"/>
      <c r="DK1124" s="148"/>
    </row>
    <row r="1125" spans="1:115">
      <c r="A1125" s="108">
        <v>1123</v>
      </c>
      <c r="S1125">
        <v>1123</v>
      </c>
      <c r="AI1125">
        <v>1123</v>
      </c>
      <c r="AM1125" s="104"/>
      <c r="BZ1125" s="149"/>
      <c r="CE1125" s="148"/>
      <c r="DF1125" s="149"/>
      <c r="DK1125" s="148"/>
    </row>
    <row r="1126" spans="1:115">
      <c r="A1126" s="108">
        <v>1124</v>
      </c>
      <c r="S1126">
        <v>1124</v>
      </c>
      <c r="AI1126">
        <v>1124</v>
      </c>
      <c r="AM1126" s="104"/>
      <c r="BZ1126" s="149"/>
      <c r="CE1126" s="148"/>
      <c r="DF1126" s="149"/>
      <c r="DK1126" s="148"/>
    </row>
    <row r="1127" spans="1:115">
      <c r="A1127" s="108">
        <v>1125</v>
      </c>
      <c r="S1127">
        <v>1125</v>
      </c>
      <c r="AI1127">
        <v>1125</v>
      </c>
      <c r="AM1127" s="104"/>
      <c r="BZ1127" s="149"/>
      <c r="CE1127" s="148"/>
      <c r="DF1127" s="149"/>
      <c r="DK1127" s="148"/>
    </row>
    <row r="1128" spans="1:115">
      <c r="A1128" s="108">
        <v>1126</v>
      </c>
      <c r="S1128">
        <v>1126</v>
      </c>
      <c r="AI1128">
        <v>1126</v>
      </c>
      <c r="AM1128" s="104"/>
      <c r="BZ1128" s="149"/>
      <c r="CE1128" s="148"/>
      <c r="DF1128" s="149"/>
      <c r="DK1128" s="148"/>
    </row>
    <row r="1129" spans="1:115">
      <c r="A1129" s="108">
        <v>1127</v>
      </c>
      <c r="S1129">
        <v>1127</v>
      </c>
      <c r="AI1129">
        <v>1127</v>
      </c>
      <c r="AM1129" s="104"/>
      <c r="BZ1129" s="149"/>
      <c r="CE1129" s="148"/>
      <c r="DF1129" s="149"/>
      <c r="DK1129" s="148"/>
    </row>
    <row r="1130" spans="1:115">
      <c r="A1130" s="108">
        <v>1128</v>
      </c>
      <c r="S1130">
        <v>1128</v>
      </c>
      <c r="AI1130">
        <v>1128</v>
      </c>
      <c r="AM1130" s="104"/>
      <c r="BZ1130" s="149"/>
      <c r="CE1130" s="148"/>
      <c r="DF1130" s="149"/>
      <c r="DK1130" s="148"/>
    </row>
    <row r="1131" spans="1:115">
      <c r="A1131" s="108">
        <v>1129</v>
      </c>
      <c r="S1131">
        <v>1129</v>
      </c>
      <c r="AI1131">
        <v>1129</v>
      </c>
      <c r="AM1131" s="104"/>
      <c r="BZ1131" s="149"/>
      <c r="CE1131" s="148"/>
      <c r="DF1131" s="149"/>
      <c r="DK1131" s="148"/>
    </row>
    <row r="1132" spans="1:115">
      <c r="A1132" s="108">
        <v>1130</v>
      </c>
      <c r="S1132">
        <v>1130</v>
      </c>
      <c r="AI1132">
        <v>1130</v>
      </c>
      <c r="AM1132" s="104"/>
      <c r="BZ1132" s="149"/>
      <c r="CE1132" s="148"/>
      <c r="DF1132" s="149"/>
      <c r="DK1132" s="148"/>
    </row>
    <row r="1133" spans="1:115">
      <c r="A1133" s="108">
        <v>1131</v>
      </c>
      <c r="S1133">
        <v>1131</v>
      </c>
      <c r="AI1133">
        <v>1131</v>
      </c>
      <c r="AM1133" s="104"/>
      <c r="BZ1133" s="149"/>
      <c r="CE1133" s="148"/>
      <c r="DF1133" s="149"/>
      <c r="DK1133" s="148"/>
    </row>
    <row r="1134" spans="1:115">
      <c r="A1134" s="108">
        <v>1132</v>
      </c>
      <c r="S1134">
        <v>1132</v>
      </c>
      <c r="AI1134">
        <v>1132</v>
      </c>
      <c r="AM1134" s="104"/>
      <c r="BZ1134" s="149"/>
      <c r="CE1134" s="148"/>
      <c r="DF1134" s="149"/>
      <c r="DK1134" s="148"/>
    </row>
    <row r="1135" spans="1:115">
      <c r="A1135" s="108">
        <v>1133</v>
      </c>
      <c r="S1135">
        <v>1133</v>
      </c>
      <c r="AI1135">
        <v>1133</v>
      </c>
      <c r="AM1135" s="104"/>
      <c r="BZ1135" s="149"/>
      <c r="CE1135" s="148"/>
      <c r="DF1135" s="149"/>
      <c r="DK1135" s="148"/>
    </row>
    <row r="1136" spans="1:115">
      <c r="A1136" s="108">
        <v>1134</v>
      </c>
      <c r="S1136">
        <v>1134</v>
      </c>
      <c r="AI1136">
        <v>1134</v>
      </c>
      <c r="AM1136" s="104"/>
      <c r="BZ1136" s="149"/>
      <c r="CE1136" s="148"/>
      <c r="DF1136" s="149"/>
      <c r="DK1136" s="148"/>
    </row>
    <row r="1137" spans="1:115">
      <c r="A1137" s="108">
        <v>1135</v>
      </c>
      <c r="S1137">
        <v>1135</v>
      </c>
      <c r="AI1137">
        <v>1135</v>
      </c>
      <c r="AM1137" s="104"/>
      <c r="BZ1137" s="149"/>
      <c r="CE1137" s="148"/>
      <c r="DF1137" s="149"/>
      <c r="DK1137" s="148"/>
    </row>
    <row r="1138" spans="1:115">
      <c r="A1138" s="108">
        <v>1136</v>
      </c>
      <c r="S1138">
        <v>1136</v>
      </c>
      <c r="AI1138">
        <v>1136</v>
      </c>
      <c r="AM1138" s="104"/>
      <c r="BZ1138" s="149"/>
      <c r="CE1138" s="148"/>
      <c r="DF1138" s="149"/>
      <c r="DK1138" s="148"/>
    </row>
    <row r="1139" spans="1:115">
      <c r="A1139" s="108">
        <v>1137</v>
      </c>
      <c r="S1139">
        <v>1137</v>
      </c>
      <c r="AI1139">
        <v>1137</v>
      </c>
      <c r="AM1139" s="104"/>
      <c r="BZ1139" s="149"/>
      <c r="CE1139" s="148"/>
      <c r="DF1139" s="149"/>
      <c r="DK1139" s="148"/>
    </row>
    <row r="1140" spans="1:115">
      <c r="A1140" s="108">
        <v>1138</v>
      </c>
      <c r="S1140">
        <v>1138</v>
      </c>
      <c r="AI1140">
        <v>1138</v>
      </c>
      <c r="AM1140" s="104"/>
      <c r="BZ1140" s="149"/>
      <c r="CE1140" s="148"/>
      <c r="DF1140" s="149"/>
      <c r="DK1140" s="148"/>
    </row>
    <row r="1141" spans="1:115">
      <c r="A1141" s="108">
        <v>1139</v>
      </c>
      <c r="S1141">
        <v>1139</v>
      </c>
      <c r="AI1141">
        <v>1139</v>
      </c>
      <c r="AM1141" s="104"/>
      <c r="BZ1141" s="149"/>
      <c r="CE1141" s="148"/>
      <c r="DF1141" s="149"/>
      <c r="DK1141" s="148"/>
    </row>
    <row r="1142" spans="1:115">
      <c r="A1142" s="108">
        <v>1140</v>
      </c>
      <c r="S1142">
        <v>1140</v>
      </c>
      <c r="AI1142">
        <v>1140</v>
      </c>
      <c r="AM1142" s="104"/>
      <c r="BZ1142" s="149"/>
      <c r="CE1142" s="148"/>
      <c r="DF1142" s="149"/>
      <c r="DK1142" s="148"/>
    </row>
    <row r="1143" spans="1:115">
      <c r="A1143" s="108">
        <v>1141</v>
      </c>
      <c r="S1143">
        <v>1141</v>
      </c>
      <c r="AI1143">
        <v>1141</v>
      </c>
      <c r="AM1143" s="104"/>
      <c r="BZ1143" s="149"/>
      <c r="CE1143" s="148"/>
      <c r="DF1143" s="149"/>
      <c r="DK1143" s="148"/>
    </row>
    <row r="1144" spans="1:115">
      <c r="A1144" s="108">
        <v>1142</v>
      </c>
      <c r="S1144">
        <v>1142</v>
      </c>
      <c r="AI1144">
        <v>1142</v>
      </c>
      <c r="AM1144" s="104"/>
      <c r="BZ1144" s="149"/>
      <c r="CE1144" s="148"/>
      <c r="DF1144" s="149"/>
      <c r="DK1144" s="148"/>
    </row>
    <row r="1145" spans="1:115">
      <c r="A1145" s="108">
        <v>1143</v>
      </c>
      <c r="S1145">
        <v>1143</v>
      </c>
      <c r="AI1145">
        <v>1143</v>
      </c>
      <c r="AM1145" s="104"/>
      <c r="BZ1145" s="149"/>
      <c r="CE1145" s="148"/>
      <c r="DF1145" s="149"/>
      <c r="DK1145" s="148"/>
    </row>
    <row r="1146" spans="1:115">
      <c r="A1146" s="108">
        <v>1144</v>
      </c>
      <c r="S1146">
        <v>1144</v>
      </c>
      <c r="AI1146">
        <v>1144</v>
      </c>
      <c r="AM1146" s="104"/>
      <c r="BZ1146" s="149"/>
      <c r="CE1146" s="148"/>
      <c r="DF1146" s="149"/>
      <c r="DK1146" s="148"/>
    </row>
    <row r="1147" spans="1:115">
      <c r="A1147" s="108">
        <v>1145</v>
      </c>
      <c r="S1147">
        <v>1145</v>
      </c>
      <c r="AI1147">
        <v>1145</v>
      </c>
      <c r="AM1147" s="104"/>
      <c r="BZ1147" s="149"/>
      <c r="CE1147" s="148"/>
      <c r="DF1147" s="149"/>
      <c r="DK1147" s="148"/>
    </row>
    <row r="1148" spans="1:115">
      <c r="A1148" s="108">
        <v>1146</v>
      </c>
      <c r="S1148">
        <v>1146</v>
      </c>
      <c r="AI1148">
        <v>1146</v>
      </c>
      <c r="AM1148" s="104"/>
      <c r="BZ1148" s="149"/>
      <c r="CE1148" s="148"/>
      <c r="DF1148" s="149"/>
      <c r="DK1148" s="148"/>
    </row>
    <row r="1149" spans="1:115">
      <c r="A1149" s="108">
        <v>1147</v>
      </c>
      <c r="S1149">
        <v>1147</v>
      </c>
      <c r="AI1149">
        <v>1147</v>
      </c>
      <c r="AM1149" s="104"/>
      <c r="BZ1149" s="149"/>
      <c r="CE1149" s="148"/>
      <c r="DF1149" s="149"/>
      <c r="DK1149" s="148"/>
    </row>
    <row r="1150" spans="1:115">
      <c r="A1150" s="108">
        <v>1148</v>
      </c>
      <c r="S1150">
        <v>1148</v>
      </c>
      <c r="AI1150">
        <v>1148</v>
      </c>
      <c r="AM1150" s="104"/>
      <c r="BZ1150" s="149"/>
      <c r="CE1150" s="148"/>
      <c r="DF1150" s="149"/>
      <c r="DK1150" s="148"/>
    </row>
    <row r="1151" spans="1:115">
      <c r="A1151" s="108">
        <v>1149</v>
      </c>
      <c r="S1151">
        <v>1149</v>
      </c>
      <c r="AI1151">
        <v>1149</v>
      </c>
      <c r="AM1151" s="104"/>
      <c r="BZ1151" s="149"/>
      <c r="CE1151" s="148"/>
      <c r="DF1151" s="149"/>
      <c r="DK1151" s="148"/>
    </row>
    <row r="1152" spans="1:115">
      <c r="A1152" s="108">
        <v>1150</v>
      </c>
      <c r="S1152">
        <v>1150</v>
      </c>
      <c r="AI1152">
        <v>1150</v>
      </c>
      <c r="AM1152" s="104"/>
      <c r="BZ1152" s="149"/>
      <c r="CE1152" s="148"/>
      <c r="DF1152" s="149"/>
      <c r="DK1152" s="148"/>
    </row>
    <row r="1153" spans="1:115">
      <c r="A1153" s="108">
        <v>1151</v>
      </c>
      <c r="S1153">
        <v>1151</v>
      </c>
      <c r="AI1153">
        <v>1151</v>
      </c>
      <c r="AM1153" s="104"/>
      <c r="BZ1153" s="149"/>
      <c r="CE1153" s="148"/>
      <c r="DF1153" s="149"/>
      <c r="DK1153" s="148"/>
    </row>
    <row r="1154" spans="1:115">
      <c r="A1154" s="108">
        <v>1152</v>
      </c>
      <c r="S1154">
        <v>1152</v>
      </c>
      <c r="AI1154">
        <v>1152</v>
      </c>
      <c r="AM1154" s="104"/>
      <c r="BZ1154" s="149"/>
      <c r="CE1154" s="148"/>
      <c r="DF1154" s="149"/>
      <c r="DK1154" s="148"/>
    </row>
    <row r="1155" spans="1:115">
      <c r="A1155" s="108">
        <v>1153</v>
      </c>
      <c r="S1155">
        <v>1153</v>
      </c>
      <c r="AI1155">
        <v>1153</v>
      </c>
      <c r="AM1155" s="104"/>
      <c r="BZ1155" s="149"/>
      <c r="CE1155" s="148"/>
      <c r="DF1155" s="149"/>
      <c r="DK1155" s="148"/>
    </row>
    <row r="1156" spans="1:115">
      <c r="A1156" s="108">
        <v>1154</v>
      </c>
      <c r="S1156">
        <v>1154</v>
      </c>
      <c r="AI1156">
        <v>1154</v>
      </c>
      <c r="AM1156" s="104"/>
      <c r="BZ1156" s="149"/>
      <c r="CE1156" s="148"/>
      <c r="DF1156" s="149"/>
      <c r="DK1156" s="148"/>
    </row>
    <row r="1157" spans="1:115">
      <c r="A1157" s="108">
        <v>1155</v>
      </c>
      <c r="S1157">
        <v>1155</v>
      </c>
      <c r="AI1157">
        <v>1155</v>
      </c>
      <c r="AM1157" s="104"/>
      <c r="BZ1157" s="149"/>
      <c r="CE1157" s="148"/>
      <c r="DF1157" s="149"/>
      <c r="DK1157" s="148"/>
    </row>
    <row r="1158" spans="1:115">
      <c r="A1158" s="108">
        <v>1156</v>
      </c>
      <c r="S1158">
        <v>1156</v>
      </c>
      <c r="AI1158">
        <v>1156</v>
      </c>
      <c r="AM1158" s="104"/>
      <c r="BZ1158" s="149"/>
      <c r="CE1158" s="148"/>
      <c r="DF1158" s="149"/>
      <c r="DK1158" s="148"/>
    </row>
    <row r="1159" spans="1:115">
      <c r="A1159" s="108">
        <v>1157</v>
      </c>
      <c r="S1159">
        <v>1157</v>
      </c>
      <c r="AI1159">
        <v>1157</v>
      </c>
      <c r="AM1159" s="104"/>
      <c r="BZ1159" s="149"/>
      <c r="CE1159" s="148"/>
      <c r="DF1159" s="149"/>
      <c r="DK1159" s="148"/>
    </row>
    <row r="1160" spans="1:115">
      <c r="A1160" s="108">
        <v>1158</v>
      </c>
      <c r="S1160">
        <v>1158</v>
      </c>
      <c r="AI1160">
        <v>1158</v>
      </c>
      <c r="AM1160" s="104"/>
      <c r="BZ1160" s="149"/>
      <c r="CE1160" s="148"/>
      <c r="DF1160" s="149"/>
      <c r="DK1160" s="148"/>
    </row>
    <row r="1161" spans="1:115">
      <c r="A1161" s="108">
        <v>1159</v>
      </c>
      <c r="S1161">
        <v>1159</v>
      </c>
      <c r="AI1161">
        <v>1159</v>
      </c>
      <c r="AM1161" s="104"/>
      <c r="BZ1161" s="149"/>
      <c r="CE1161" s="148"/>
      <c r="DF1161" s="149"/>
      <c r="DK1161" s="148"/>
    </row>
    <row r="1162" spans="1:115">
      <c r="A1162" s="108">
        <v>1160</v>
      </c>
      <c r="S1162">
        <v>1160</v>
      </c>
      <c r="AI1162">
        <v>1160</v>
      </c>
      <c r="AM1162" s="104"/>
      <c r="BZ1162" s="149"/>
      <c r="CE1162" s="148"/>
      <c r="DF1162" s="149"/>
      <c r="DK1162" s="148"/>
    </row>
    <row r="1163" spans="1:115">
      <c r="A1163" s="108">
        <v>1161</v>
      </c>
      <c r="S1163">
        <v>1161</v>
      </c>
      <c r="AI1163">
        <v>1161</v>
      </c>
      <c r="AM1163" s="104"/>
      <c r="BZ1163" s="149"/>
      <c r="CE1163" s="148"/>
      <c r="DF1163" s="149"/>
      <c r="DK1163" s="148"/>
    </row>
    <row r="1164" spans="1:115">
      <c r="A1164" s="108">
        <v>1162</v>
      </c>
      <c r="S1164">
        <v>1162</v>
      </c>
      <c r="AI1164">
        <v>1162</v>
      </c>
      <c r="AM1164" s="104"/>
      <c r="BZ1164" s="149"/>
      <c r="CE1164" s="148"/>
      <c r="DF1164" s="149"/>
      <c r="DK1164" s="148"/>
    </row>
    <row r="1165" spans="1:115">
      <c r="A1165" s="108">
        <v>1163</v>
      </c>
      <c r="S1165">
        <v>1163</v>
      </c>
      <c r="AI1165">
        <v>1163</v>
      </c>
      <c r="AM1165" s="104"/>
      <c r="BZ1165" s="149"/>
      <c r="CE1165" s="148"/>
      <c r="DF1165" s="149"/>
      <c r="DK1165" s="148"/>
    </row>
    <row r="1166" spans="1:115">
      <c r="A1166" s="108">
        <v>1164</v>
      </c>
      <c r="S1166">
        <v>1164</v>
      </c>
      <c r="AI1166">
        <v>1164</v>
      </c>
      <c r="AM1166" s="104"/>
      <c r="BZ1166" s="149"/>
      <c r="CE1166" s="148"/>
      <c r="DF1166" s="149"/>
      <c r="DK1166" s="148"/>
    </row>
    <row r="1167" spans="1:115">
      <c r="A1167" s="108">
        <v>1165</v>
      </c>
      <c r="S1167">
        <v>1165</v>
      </c>
      <c r="AI1167">
        <v>1165</v>
      </c>
      <c r="AM1167" s="104"/>
      <c r="BZ1167" s="149"/>
      <c r="CE1167" s="148"/>
      <c r="DF1167" s="149"/>
      <c r="DK1167" s="148"/>
    </row>
    <row r="1168" spans="1:115">
      <c r="A1168" s="108">
        <v>1166</v>
      </c>
      <c r="S1168">
        <v>1166</v>
      </c>
      <c r="AI1168">
        <v>1166</v>
      </c>
      <c r="AM1168" s="104"/>
      <c r="BZ1168" s="149"/>
      <c r="CE1168" s="148"/>
      <c r="DF1168" s="149"/>
      <c r="DK1168" s="148"/>
    </row>
    <row r="1169" spans="1:115">
      <c r="A1169" s="108">
        <v>1167</v>
      </c>
      <c r="S1169">
        <v>1167</v>
      </c>
      <c r="AI1169">
        <v>1167</v>
      </c>
      <c r="AM1169" s="104"/>
      <c r="BZ1169" s="149"/>
      <c r="CE1169" s="148"/>
      <c r="DF1169" s="149"/>
      <c r="DK1169" s="148"/>
    </row>
    <row r="1170" spans="1:115">
      <c r="A1170" s="108">
        <v>1168</v>
      </c>
      <c r="S1170">
        <v>1168</v>
      </c>
      <c r="AI1170">
        <v>1168</v>
      </c>
      <c r="AM1170" s="104"/>
      <c r="BZ1170" s="149"/>
      <c r="CE1170" s="148"/>
      <c r="DF1170" s="149"/>
      <c r="DK1170" s="148"/>
    </row>
    <row r="1171" spans="1:115">
      <c r="A1171" s="108">
        <v>1169</v>
      </c>
      <c r="S1171">
        <v>1169</v>
      </c>
      <c r="AI1171">
        <v>1169</v>
      </c>
      <c r="AM1171" s="104"/>
      <c r="BZ1171" s="149"/>
      <c r="CE1171" s="148"/>
      <c r="DF1171" s="149"/>
      <c r="DK1171" s="148"/>
    </row>
    <row r="1172" spans="1:115">
      <c r="A1172" s="108">
        <v>1170</v>
      </c>
      <c r="S1172">
        <v>1170</v>
      </c>
      <c r="AI1172">
        <v>1170</v>
      </c>
      <c r="AM1172" s="104"/>
      <c r="BZ1172" s="149"/>
      <c r="CE1172" s="148"/>
      <c r="DF1172" s="149"/>
      <c r="DK1172" s="148"/>
    </row>
    <row r="1173" spans="1:115">
      <c r="A1173" s="108">
        <v>1171</v>
      </c>
      <c r="S1173">
        <v>1171</v>
      </c>
      <c r="AI1173">
        <v>1171</v>
      </c>
      <c r="AM1173" s="104"/>
      <c r="BZ1173" s="149"/>
      <c r="CE1173" s="148"/>
      <c r="DF1173" s="149"/>
      <c r="DK1173" s="148"/>
    </row>
    <row r="1174" spans="1:115">
      <c r="A1174" s="108">
        <v>1172</v>
      </c>
      <c r="S1174">
        <v>1172</v>
      </c>
      <c r="AI1174">
        <v>1172</v>
      </c>
      <c r="AM1174" s="104"/>
      <c r="BZ1174" s="149"/>
      <c r="CE1174" s="148"/>
      <c r="DF1174" s="149"/>
      <c r="DK1174" s="148"/>
    </row>
    <row r="1175" spans="1:115">
      <c r="A1175" s="108">
        <v>1173</v>
      </c>
      <c r="S1175">
        <v>1173</v>
      </c>
      <c r="AI1175">
        <v>1173</v>
      </c>
      <c r="AM1175" s="104"/>
      <c r="BZ1175" s="149"/>
      <c r="CE1175" s="148"/>
      <c r="DF1175" s="149"/>
      <c r="DK1175" s="148"/>
    </row>
    <row r="1176" spans="1:115">
      <c r="A1176" s="108">
        <v>1174</v>
      </c>
      <c r="S1176">
        <v>1174</v>
      </c>
      <c r="AI1176">
        <v>1174</v>
      </c>
      <c r="AM1176" s="104"/>
      <c r="BZ1176" s="149"/>
      <c r="CE1176" s="148"/>
      <c r="DF1176" s="149"/>
      <c r="DK1176" s="148"/>
    </row>
    <row r="1177" spans="1:115">
      <c r="A1177" s="108">
        <v>1175</v>
      </c>
      <c r="S1177">
        <v>1175</v>
      </c>
      <c r="AI1177">
        <v>1175</v>
      </c>
      <c r="AM1177" s="104"/>
      <c r="BZ1177" s="149"/>
      <c r="CE1177" s="148"/>
      <c r="DF1177" s="149"/>
      <c r="DK1177" s="148"/>
    </row>
    <row r="1178" spans="1:115">
      <c r="A1178" s="108">
        <v>1176</v>
      </c>
      <c r="S1178">
        <v>1176</v>
      </c>
      <c r="AI1178">
        <v>1176</v>
      </c>
      <c r="AM1178" s="104"/>
      <c r="BZ1178" s="149"/>
      <c r="CE1178" s="148"/>
      <c r="DF1178" s="149"/>
      <c r="DK1178" s="148"/>
    </row>
    <row r="1179" spans="1:115">
      <c r="A1179" s="108">
        <v>1177</v>
      </c>
      <c r="S1179">
        <v>1177</v>
      </c>
      <c r="AI1179">
        <v>1177</v>
      </c>
      <c r="AM1179" s="104"/>
      <c r="BZ1179" s="149"/>
      <c r="CE1179" s="148"/>
      <c r="DF1179" s="149"/>
      <c r="DK1179" s="148"/>
    </row>
    <row r="1180" spans="1:115">
      <c r="A1180" s="108">
        <v>1178</v>
      </c>
      <c r="S1180">
        <v>1178</v>
      </c>
      <c r="AI1180">
        <v>1178</v>
      </c>
      <c r="AM1180" s="104"/>
      <c r="BZ1180" s="149"/>
      <c r="CE1180" s="148"/>
      <c r="DF1180" s="149"/>
      <c r="DK1180" s="148"/>
    </row>
    <row r="1181" spans="1:115">
      <c r="A1181" s="108">
        <v>1179</v>
      </c>
      <c r="S1181">
        <v>1179</v>
      </c>
      <c r="AI1181">
        <v>1179</v>
      </c>
      <c r="AM1181" s="104"/>
      <c r="BZ1181" s="149"/>
      <c r="CE1181" s="148"/>
      <c r="DF1181" s="149"/>
      <c r="DK1181" s="148"/>
    </row>
    <row r="1182" spans="1:115">
      <c r="A1182" s="108">
        <v>1180</v>
      </c>
      <c r="S1182">
        <v>1180</v>
      </c>
      <c r="AI1182">
        <v>1180</v>
      </c>
      <c r="AM1182" s="104"/>
      <c r="BZ1182" s="149"/>
      <c r="CE1182" s="148"/>
      <c r="DF1182" s="149"/>
      <c r="DK1182" s="148"/>
    </row>
    <row r="1183" spans="1:115">
      <c r="A1183" s="108">
        <v>1181</v>
      </c>
      <c r="S1183">
        <v>1181</v>
      </c>
      <c r="AI1183">
        <v>1181</v>
      </c>
      <c r="AM1183" s="104"/>
      <c r="BZ1183" s="149"/>
      <c r="CE1183" s="148"/>
      <c r="DF1183" s="149"/>
      <c r="DK1183" s="148"/>
    </row>
    <row r="1184" spans="1:115">
      <c r="A1184" s="108">
        <v>1182</v>
      </c>
      <c r="S1184">
        <v>1182</v>
      </c>
      <c r="AI1184">
        <v>1182</v>
      </c>
      <c r="AM1184" s="104"/>
      <c r="BZ1184" s="149"/>
      <c r="CE1184" s="148"/>
      <c r="DF1184" s="149"/>
      <c r="DK1184" s="148"/>
    </row>
    <row r="1185" spans="1:115">
      <c r="A1185" s="108">
        <v>1183</v>
      </c>
      <c r="S1185">
        <v>1183</v>
      </c>
      <c r="AI1185">
        <v>1183</v>
      </c>
      <c r="AM1185" s="104"/>
      <c r="BZ1185" s="149"/>
      <c r="CE1185" s="148"/>
      <c r="DF1185" s="149"/>
      <c r="DK1185" s="148"/>
    </row>
    <row r="1186" spans="1:115">
      <c r="A1186" s="108">
        <v>1184</v>
      </c>
      <c r="S1186">
        <v>1184</v>
      </c>
      <c r="AI1186">
        <v>1184</v>
      </c>
      <c r="AM1186" s="104"/>
      <c r="BZ1186" s="149"/>
      <c r="CE1186" s="148"/>
      <c r="DF1186" s="149"/>
      <c r="DK1186" s="148"/>
    </row>
    <row r="1187" spans="1:115">
      <c r="A1187" s="108">
        <v>1185</v>
      </c>
      <c r="S1187">
        <v>1185</v>
      </c>
      <c r="AI1187">
        <v>1185</v>
      </c>
      <c r="AM1187" s="104"/>
      <c r="BZ1187" s="149"/>
      <c r="CE1187" s="148"/>
      <c r="DF1187" s="149"/>
      <c r="DK1187" s="148"/>
    </row>
    <row r="1188" spans="1:115">
      <c r="A1188" s="108">
        <v>1186</v>
      </c>
      <c r="S1188">
        <v>1186</v>
      </c>
      <c r="AI1188">
        <v>1186</v>
      </c>
      <c r="AM1188" s="104"/>
      <c r="BZ1188" s="149"/>
      <c r="CE1188" s="148"/>
      <c r="DF1188" s="149"/>
      <c r="DK1188" s="148"/>
    </row>
    <row r="1189" spans="1:115">
      <c r="A1189" s="108">
        <v>1187</v>
      </c>
      <c r="S1189">
        <v>1187</v>
      </c>
      <c r="AI1189">
        <v>1187</v>
      </c>
      <c r="AM1189" s="104"/>
      <c r="BZ1189" s="149"/>
      <c r="CE1189" s="148"/>
      <c r="DF1189" s="149"/>
      <c r="DK1189" s="148"/>
    </row>
    <row r="1190" spans="1:115">
      <c r="A1190" s="108">
        <v>1188</v>
      </c>
      <c r="S1190">
        <v>1188</v>
      </c>
      <c r="AI1190">
        <v>1188</v>
      </c>
      <c r="AM1190" s="104"/>
      <c r="BZ1190" s="149"/>
      <c r="CE1190" s="148"/>
      <c r="DF1190" s="149"/>
      <c r="DK1190" s="148"/>
    </row>
    <row r="1191" spans="1:115">
      <c r="A1191" s="108">
        <v>1189</v>
      </c>
      <c r="S1191">
        <v>1189</v>
      </c>
      <c r="AI1191">
        <v>1189</v>
      </c>
      <c r="AM1191" s="104"/>
      <c r="BZ1191" s="149"/>
      <c r="CE1191" s="148"/>
      <c r="DF1191" s="149"/>
      <c r="DK1191" s="148"/>
    </row>
    <row r="1192" spans="1:115">
      <c r="A1192" s="108">
        <v>1190</v>
      </c>
      <c r="S1192">
        <v>1190</v>
      </c>
      <c r="AI1192">
        <v>1190</v>
      </c>
      <c r="AM1192" s="104"/>
      <c r="BZ1192" s="149"/>
      <c r="CE1192" s="148"/>
      <c r="DF1192" s="149"/>
      <c r="DK1192" s="148"/>
    </row>
    <row r="1193" spans="1:115">
      <c r="A1193" s="108">
        <v>1191</v>
      </c>
      <c r="S1193">
        <v>1191</v>
      </c>
      <c r="AI1193">
        <v>1191</v>
      </c>
      <c r="AM1193" s="104"/>
      <c r="BZ1193" s="149"/>
      <c r="CE1193" s="148"/>
      <c r="DF1193" s="149"/>
      <c r="DK1193" s="148"/>
    </row>
    <row r="1194" spans="1:115">
      <c r="A1194" s="108">
        <v>1192</v>
      </c>
      <c r="S1194">
        <v>1192</v>
      </c>
      <c r="AI1194">
        <v>1192</v>
      </c>
      <c r="AM1194" s="104"/>
      <c r="BZ1194" s="149"/>
      <c r="CE1194" s="148"/>
      <c r="DF1194" s="149"/>
      <c r="DK1194" s="148"/>
    </row>
    <row r="1195" spans="1:115">
      <c r="A1195" s="108">
        <v>1193</v>
      </c>
      <c r="S1195">
        <v>1193</v>
      </c>
      <c r="AI1195">
        <v>1193</v>
      </c>
      <c r="AM1195" s="104"/>
      <c r="BZ1195" s="149"/>
      <c r="CE1195" s="148"/>
      <c r="DF1195" s="149"/>
      <c r="DK1195" s="148"/>
    </row>
    <row r="1196" spans="1:115">
      <c r="A1196" s="108">
        <v>1194</v>
      </c>
      <c r="S1196">
        <v>1194</v>
      </c>
      <c r="AI1196">
        <v>1194</v>
      </c>
      <c r="AM1196" s="104"/>
      <c r="BZ1196" s="149"/>
      <c r="CE1196" s="148"/>
      <c r="DF1196" s="149"/>
      <c r="DK1196" s="148"/>
    </row>
    <row r="1197" spans="1:115">
      <c r="A1197" s="108">
        <v>1195</v>
      </c>
      <c r="S1197">
        <v>1195</v>
      </c>
      <c r="AI1197">
        <v>1195</v>
      </c>
      <c r="AM1197" s="104"/>
      <c r="BZ1197" s="149"/>
      <c r="CE1197" s="148"/>
      <c r="DF1197" s="149"/>
      <c r="DK1197" s="148"/>
    </row>
    <row r="1198" spans="1:115">
      <c r="A1198" s="108">
        <v>1196</v>
      </c>
      <c r="S1198">
        <v>1196</v>
      </c>
      <c r="AI1198">
        <v>1196</v>
      </c>
      <c r="AM1198" s="104"/>
      <c r="BZ1198" s="149"/>
      <c r="CE1198" s="148"/>
      <c r="DF1198" s="149"/>
      <c r="DK1198" s="148"/>
    </row>
    <row r="1199" spans="1:115">
      <c r="A1199" s="108">
        <v>1197</v>
      </c>
      <c r="S1199">
        <v>1197</v>
      </c>
      <c r="AI1199">
        <v>1197</v>
      </c>
      <c r="AM1199" s="104"/>
      <c r="BZ1199" s="149"/>
      <c r="CE1199" s="148"/>
      <c r="DF1199" s="149"/>
      <c r="DK1199" s="148"/>
    </row>
    <row r="1200" spans="1:115">
      <c r="A1200" s="108">
        <v>1198</v>
      </c>
      <c r="S1200">
        <v>1198</v>
      </c>
      <c r="AI1200">
        <v>1198</v>
      </c>
      <c r="AM1200" s="104"/>
      <c r="BZ1200" s="149"/>
      <c r="CE1200" s="148"/>
      <c r="DF1200" s="149"/>
      <c r="DK1200" s="148"/>
    </row>
    <row r="1201" spans="1:115">
      <c r="A1201" s="108">
        <v>1199</v>
      </c>
      <c r="S1201">
        <v>1199</v>
      </c>
      <c r="AI1201">
        <v>1199</v>
      </c>
      <c r="AM1201" s="104"/>
      <c r="BZ1201" s="149"/>
      <c r="CE1201" s="148"/>
      <c r="DF1201" s="149"/>
      <c r="DK1201" s="148"/>
    </row>
    <row r="1202" spans="1:115">
      <c r="A1202" s="108">
        <v>1200</v>
      </c>
      <c r="S1202">
        <v>1200</v>
      </c>
      <c r="AI1202">
        <v>1200</v>
      </c>
      <c r="AM1202" s="104"/>
      <c r="BZ1202" s="149"/>
      <c r="CE1202" s="148"/>
      <c r="DF1202" s="149"/>
      <c r="DK1202" s="148"/>
    </row>
    <row r="1203" spans="1:115">
      <c r="A1203" s="108">
        <v>1201</v>
      </c>
      <c r="S1203">
        <v>1201</v>
      </c>
      <c r="AI1203">
        <v>1201</v>
      </c>
      <c r="AM1203" s="104"/>
      <c r="BZ1203" s="149"/>
      <c r="CE1203" s="148"/>
      <c r="DF1203" s="149"/>
      <c r="DK1203" s="148"/>
    </row>
    <row r="1204" spans="1:115">
      <c r="A1204" s="108">
        <v>1202</v>
      </c>
      <c r="S1204">
        <v>1202</v>
      </c>
      <c r="AI1204">
        <v>1202</v>
      </c>
      <c r="AM1204" s="104"/>
      <c r="BZ1204" s="149"/>
      <c r="CE1204" s="148"/>
      <c r="DF1204" s="149"/>
      <c r="DK1204" s="148"/>
    </row>
    <row r="1205" spans="1:115">
      <c r="A1205" s="108">
        <v>1203</v>
      </c>
      <c r="S1205">
        <v>1203</v>
      </c>
      <c r="AI1205">
        <v>1203</v>
      </c>
      <c r="AM1205" s="104"/>
      <c r="BZ1205" s="149"/>
      <c r="CE1205" s="148"/>
      <c r="DF1205" s="149"/>
      <c r="DK1205" s="148"/>
    </row>
    <row r="1206" spans="1:115">
      <c r="A1206" s="108">
        <v>1204</v>
      </c>
      <c r="S1206">
        <v>1204</v>
      </c>
      <c r="AI1206">
        <v>1204</v>
      </c>
      <c r="AM1206" s="104"/>
      <c r="BZ1206" s="149"/>
      <c r="CE1206" s="148"/>
      <c r="DF1206" s="149"/>
      <c r="DK1206" s="148"/>
    </row>
    <row r="1207" spans="1:115">
      <c r="A1207" s="108">
        <v>1205</v>
      </c>
      <c r="S1207">
        <v>1205</v>
      </c>
      <c r="AI1207">
        <v>1205</v>
      </c>
      <c r="AM1207" s="104"/>
      <c r="BZ1207" s="149"/>
      <c r="CE1207" s="148"/>
      <c r="DF1207" s="149"/>
      <c r="DK1207" s="148"/>
    </row>
    <row r="1208" spans="1:115">
      <c r="A1208" s="108">
        <v>1206</v>
      </c>
      <c r="S1208">
        <v>1206</v>
      </c>
      <c r="AI1208">
        <v>1206</v>
      </c>
      <c r="AM1208" s="104"/>
      <c r="BZ1208" s="149"/>
      <c r="CE1208" s="148"/>
      <c r="DF1208" s="149"/>
      <c r="DK1208" s="148"/>
    </row>
    <row r="1209" spans="1:115">
      <c r="A1209" s="108">
        <v>1207</v>
      </c>
      <c r="S1209">
        <v>1207</v>
      </c>
      <c r="AI1209">
        <v>1207</v>
      </c>
      <c r="AM1209" s="104"/>
      <c r="BZ1209" s="149"/>
      <c r="CE1209" s="148"/>
      <c r="DF1209" s="149"/>
      <c r="DK1209" s="148"/>
    </row>
    <row r="1210" spans="1:115">
      <c r="A1210" s="108">
        <v>1208</v>
      </c>
      <c r="S1210">
        <v>1208</v>
      </c>
      <c r="AI1210">
        <v>1208</v>
      </c>
      <c r="AM1210" s="104"/>
      <c r="BZ1210" s="149"/>
      <c r="CE1210" s="148"/>
      <c r="DF1210" s="149"/>
      <c r="DK1210" s="148"/>
    </row>
    <row r="1211" spans="1:115">
      <c r="A1211" s="108">
        <v>1209</v>
      </c>
      <c r="S1211">
        <v>1209</v>
      </c>
      <c r="AI1211">
        <v>1209</v>
      </c>
      <c r="AM1211" s="104"/>
      <c r="BZ1211" s="149"/>
      <c r="CE1211" s="148"/>
      <c r="DF1211" s="149"/>
      <c r="DK1211" s="148"/>
    </row>
    <row r="1212" spans="1:115">
      <c r="A1212" s="108">
        <v>1210</v>
      </c>
      <c r="S1212">
        <v>1210</v>
      </c>
      <c r="AI1212">
        <v>1210</v>
      </c>
      <c r="AM1212" s="104"/>
      <c r="BZ1212" s="149"/>
      <c r="CE1212" s="148"/>
      <c r="DF1212" s="149"/>
      <c r="DK1212" s="148"/>
    </row>
    <row r="1213" spans="1:115">
      <c r="A1213" s="108">
        <v>1211</v>
      </c>
      <c r="S1213">
        <v>1211</v>
      </c>
      <c r="AI1213">
        <v>1211</v>
      </c>
      <c r="AM1213" s="104"/>
      <c r="BZ1213" s="149"/>
      <c r="CE1213" s="148"/>
      <c r="DF1213" s="149"/>
      <c r="DK1213" s="148"/>
    </row>
    <row r="1214" spans="1:115">
      <c r="A1214" s="108">
        <v>1212</v>
      </c>
      <c r="S1214">
        <v>1212</v>
      </c>
      <c r="AI1214">
        <v>1212</v>
      </c>
      <c r="AM1214" s="104"/>
      <c r="BZ1214" s="149"/>
      <c r="CE1214" s="148"/>
      <c r="DF1214" s="149"/>
      <c r="DK1214" s="148"/>
    </row>
    <row r="1215" spans="1:115">
      <c r="A1215" s="108">
        <v>1213</v>
      </c>
      <c r="S1215">
        <v>1213</v>
      </c>
      <c r="AI1215">
        <v>1213</v>
      </c>
      <c r="AM1215" s="104"/>
      <c r="BZ1215" s="149"/>
      <c r="CE1215" s="148"/>
      <c r="DF1215" s="149"/>
      <c r="DK1215" s="148"/>
    </row>
    <row r="1216" spans="1:115">
      <c r="A1216" s="108">
        <v>1214</v>
      </c>
      <c r="S1216">
        <v>1214</v>
      </c>
      <c r="AI1216">
        <v>1214</v>
      </c>
      <c r="AM1216" s="104"/>
      <c r="BZ1216" s="149"/>
      <c r="CE1216" s="148"/>
      <c r="DF1216" s="149"/>
      <c r="DK1216" s="148"/>
    </row>
    <row r="1217" spans="1:115">
      <c r="A1217" s="108">
        <v>1215</v>
      </c>
      <c r="S1217">
        <v>1215</v>
      </c>
      <c r="AI1217">
        <v>1215</v>
      </c>
      <c r="AM1217" s="104"/>
      <c r="BZ1217" s="149"/>
      <c r="CE1217" s="148"/>
      <c r="DF1217" s="149"/>
      <c r="DK1217" s="148"/>
    </row>
    <row r="1218" spans="1:115">
      <c r="A1218" s="108">
        <v>1216</v>
      </c>
      <c r="S1218">
        <v>1216</v>
      </c>
      <c r="AI1218">
        <v>1216</v>
      </c>
      <c r="AM1218" s="104"/>
      <c r="BZ1218" s="149"/>
      <c r="CE1218" s="148"/>
      <c r="DF1218" s="149"/>
      <c r="DK1218" s="148"/>
    </row>
    <row r="1219" spans="1:115">
      <c r="A1219" s="108">
        <v>1217</v>
      </c>
      <c r="S1219">
        <v>1217</v>
      </c>
      <c r="AI1219">
        <v>1217</v>
      </c>
      <c r="AM1219" s="104"/>
      <c r="BZ1219" s="149"/>
      <c r="CE1219" s="148"/>
      <c r="DF1219" s="149"/>
      <c r="DK1219" s="148"/>
    </row>
    <row r="1220" spans="1:115">
      <c r="A1220" s="108">
        <v>1218</v>
      </c>
      <c r="S1220">
        <v>1218</v>
      </c>
      <c r="AI1220">
        <v>1218</v>
      </c>
      <c r="AM1220" s="104"/>
      <c r="BZ1220" s="149"/>
      <c r="CE1220" s="148"/>
      <c r="DF1220" s="149"/>
      <c r="DK1220" s="148"/>
    </row>
    <row r="1221" spans="1:115">
      <c r="A1221" s="108">
        <v>1219</v>
      </c>
      <c r="S1221">
        <v>1219</v>
      </c>
      <c r="AI1221">
        <v>1219</v>
      </c>
      <c r="AM1221" s="104"/>
      <c r="BZ1221" s="149"/>
      <c r="CE1221" s="148"/>
      <c r="DF1221" s="149"/>
      <c r="DK1221" s="148"/>
    </row>
    <row r="1222" spans="1:115">
      <c r="A1222" s="108">
        <v>1220</v>
      </c>
      <c r="S1222">
        <v>1220</v>
      </c>
      <c r="AI1222">
        <v>1220</v>
      </c>
      <c r="AM1222" s="104"/>
      <c r="BZ1222" s="149"/>
      <c r="CE1222" s="148"/>
      <c r="DF1222" s="149"/>
      <c r="DK1222" s="148"/>
    </row>
    <row r="1223" spans="1:115">
      <c r="A1223" s="108">
        <v>1221</v>
      </c>
      <c r="S1223">
        <v>1221</v>
      </c>
      <c r="AI1223">
        <v>1221</v>
      </c>
      <c r="AM1223" s="104"/>
      <c r="BZ1223" s="149"/>
      <c r="CE1223" s="148"/>
      <c r="DF1223" s="149"/>
      <c r="DK1223" s="148"/>
    </row>
    <row r="1224" spans="1:115">
      <c r="A1224" s="108">
        <v>1222</v>
      </c>
      <c r="S1224">
        <v>1222</v>
      </c>
      <c r="AI1224">
        <v>1222</v>
      </c>
      <c r="AM1224" s="104"/>
      <c r="BZ1224" s="149"/>
      <c r="CE1224" s="148"/>
      <c r="DF1224" s="149"/>
      <c r="DK1224" s="148"/>
    </row>
    <row r="1225" spans="1:115">
      <c r="A1225" s="108">
        <v>1223</v>
      </c>
      <c r="S1225">
        <v>1223</v>
      </c>
      <c r="AI1225">
        <v>1223</v>
      </c>
      <c r="AM1225" s="104"/>
      <c r="BZ1225" s="149"/>
      <c r="CE1225" s="148"/>
      <c r="DF1225" s="149"/>
      <c r="DK1225" s="148"/>
    </row>
    <row r="1226" spans="1:115">
      <c r="A1226" s="108">
        <v>1224</v>
      </c>
      <c r="S1226">
        <v>1224</v>
      </c>
      <c r="AI1226">
        <v>1224</v>
      </c>
      <c r="AM1226" s="104"/>
      <c r="BZ1226" s="149"/>
      <c r="CE1226" s="148"/>
      <c r="DF1226" s="149"/>
      <c r="DK1226" s="148"/>
    </row>
    <row r="1227" spans="1:115">
      <c r="A1227" s="108">
        <v>1225</v>
      </c>
      <c r="S1227">
        <v>1225</v>
      </c>
      <c r="AI1227">
        <v>1225</v>
      </c>
      <c r="AM1227" s="104"/>
      <c r="BZ1227" s="149"/>
      <c r="CE1227" s="148"/>
      <c r="DF1227" s="149"/>
      <c r="DK1227" s="148"/>
    </row>
    <row r="1228" spans="1:115">
      <c r="A1228" s="108">
        <v>1226</v>
      </c>
      <c r="S1228">
        <v>1226</v>
      </c>
      <c r="AI1228">
        <v>1226</v>
      </c>
      <c r="AM1228" s="104"/>
      <c r="BZ1228" s="149"/>
      <c r="CE1228" s="148"/>
    </row>
    <row r="1229" spans="1:115">
      <c r="A1229" s="108">
        <v>1227</v>
      </c>
      <c r="S1229">
        <v>1227</v>
      </c>
      <c r="AI1229">
        <v>1227</v>
      </c>
      <c r="AM1229" s="104"/>
      <c r="BZ1229" s="149"/>
      <c r="CE1229" s="148"/>
    </row>
    <row r="1230" spans="1:115">
      <c r="A1230" s="108">
        <v>1228</v>
      </c>
      <c r="S1230">
        <v>1228</v>
      </c>
      <c r="AI1230">
        <v>1228</v>
      </c>
      <c r="AM1230" s="104"/>
      <c r="BZ1230" s="149"/>
      <c r="CE1230" s="148"/>
    </row>
    <row r="1231" spans="1:115">
      <c r="A1231" s="108">
        <v>1229</v>
      </c>
      <c r="S1231">
        <v>1229</v>
      </c>
      <c r="AI1231">
        <v>1229</v>
      </c>
      <c r="AM1231" s="104"/>
      <c r="BZ1231" s="149"/>
      <c r="CE1231" s="148"/>
    </row>
    <row r="1232" spans="1:115">
      <c r="A1232" s="108">
        <v>1230</v>
      </c>
      <c r="S1232">
        <v>1230</v>
      </c>
      <c r="AI1232">
        <v>1230</v>
      </c>
      <c r="AM1232" s="104"/>
      <c r="BZ1232" s="149"/>
      <c r="CE1232" s="148"/>
    </row>
    <row r="1233" spans="1:83">
      <c r="A1233" s="108">
        <v>1231</v>
      </c>
      <c r="S1233">
        <v>1231</v>
      </c>
      <c r="AI1233">
        <v>1231</v>
      </c>
      <c r="AM1233" s="104"/>
      <c r="BZ1233" s="149"/>
      <c r="CE1233" s="148"/>
    </row>
    <row r="1234" spans="1:83">
      <c r="A1234" s="108">
        <v>1232</v>
      </c>
      <c r="S1234">
        <v>1232</v>
      </c>
      <c r="AI1234">
        <v>1232</v>
      </c>
      <c r="AM1234" s="104"/>
      <c r="BZ1234" s="149"/>
      <c r="CE1234" s="148"/>
    </row>
    <row r="1235" spans="1:83">
      <c r="A1235" s="108">
        <v>1233</v>
      </c>
      <c r="S1235">
        <v>1233</v>
      </c>
      <c r="AI1235">
        <v>1233</v>
      </c>
      <c r="AM1235" s="104"/>
      <c r="BZ1235" s="149"/>
      <c r="CE1235" s="148"/>
    </row>
    <row r="1236" spans="1:83">
      <c r="A1236" s="108">
        <v>1234</v>
      </c>
      <c r="S1236">
        <v>1234</v>
      </c>
      <c r="AI1236">
        <v>1234</v>
      </c>
      <c r="AM1236" s="104"/>
      <c r="BZ1236" s="149"/>
      <c r="CE1236" s="148"/>
    </row>
    <row r="1237" spans="1:83">
      <c r="A1237" s="108">
        <v>1235</v>
      </c>
      <c r="S1237">
        <v>1235</v>
      </c>
      <c r="AI1237">
        <v>1235</v>
      </c>
      <c r="AM1237" s="104"/>
      <c r="BZ1237" s="149"/>
      <c r="CE1237" s="148"/>
    </row>
    <row r="1238" spans="1:83">
      <c r="A1238" s="108">
        <v>1236</v>
      </c>
      <c r="S1238">
        <v>1236</v>
      </c>
      <c r="AI1238">
        <v>1236</v>
      </c>
      <c r="AM1238" s="104"/>
      <c r="BZ1238" s="149"/>
      <c r="CE1238" s="148"/>
    </row>
    <row r="1239" spans="1:83">
      <c r="A1239" s="108">
        <v>1237</v>
      </c>
      <c r="S1239">
        <v>1237</v>
      </c>
      <c r="AI1239">
        <v>1237</v>
      </c>
      <c r="AM1239" s="104"/>
      <c r="BZ1239" s="149"/>
      <c r="CE1239" s="148"/>
    </row>
    <row r="1240" spans="1:83">
      <c r="A1240" s="108">
        <v>1238</v>
      </c>
      <c r="S1240">
        <v>1238</v>
      </c>
      <c r="AI1240">
        <v>1238</v>
      </c>
      <c r="AM1240" s="104"/>
      <c r="BZ1240" s="149"/>
      <c r="CE1240" s="148"/>
    </row>
    <row r="1241" spans="1:83">
      <c r="A1241" s="108">
        <v>1239</v>
      </c>
      <c r="S1241">
        <v>1239</v>
      </c>
      <c r="AI1241">
        <v>1239</v>
      </c>
      <c r="AM1241" s="104"/>
      <c r="BZ1241" s="149"/>
      <c r="CE1241" s="148"/>
    </row>
    <row r="1242" spans="1:83">
      <c r="A1242" s="108">
        <v>1240</v>
      </c>
      <c r="S1242">
        <v>1240</v>
      </c>
      <c r="AI1242">
        <v>1240</v>
      </c>
      <c r="AM1242" s="104"/>
      <c r="BZ1242" s="149"/>
      <c r="CE1242" s="148"/>
    </row>
    <row r="1243" spans="1:83">
      <c r="A1243" s="108">
        <v>1241</v>
      </c>
      <c r="S1243">
        <v>1241</v>
      </c>
      <c r="AI1243">
        <v>1241</v>
      </c>
      <c r="AM1243" s="104"/>
      <c r="BZ1243" s="149"/>
      <c r="CE1243" s="148"/>
    </row>
    <row r="1244" spans="1:83">
      <c r="A1244" s="108">
        <v>1242</v>
      </c>
      <c r="S1244">
        <v>1242</v>
      </c>
      <c r="AI1244">
        <v>1242</v>
      </c>
      <c r="AM1244" s="104"/>
      <c r="BZ1244" s="149"/>
      <c r="CE1244" s="148"/>
    </row>
    <row r="1245" spans="1:83">
      <c r="A1245" s="108">
        <v>1243</v>
      </c>
      <c r="S1245">
        <v>1243</v>
      </c>
      <c r="AI1245">
        <v>1243</v>
      </c>
      <c r="AM1245" s="104"/>
      <c r="BZ1245" s="149"/>
      <c r="CE1245" s="148"/>
    </row>
    <row r="1246" spans="1:83">
      <c r="A1246" s="108">
        <v>1244</v>
      </c>
      <c r="S1246">
        <v>1244</v>
      </c>
      <c r="AI1246">
        <v>1244</v>
      </c>
      <c r="AM1246" s="104"/>
      <c r="BZ1246" s="149"/>
      <c r="CE1246" s="148"/>
    </row>
    <row r="1247" spans="1:83">
      <c r="A1247" s="108">
        <v>1245</v>
      </c>
      <c r="S1247">
        <v>1245</v>
      </c>
      <c r="AI1247">
        <v>1245</v>
      </c>
      <c r="AM1247" s="104"/>
      <c r="BZ1247" s="149"/>
      <c r="CE1247" s="148"/>
    </row>
    <row r="1248" spans="1:83">
      <c r="A1248" s="108">
        <v>1246</v>
      </c>
      <c r="S1248">
        <v>1246</v>
      </c>
      <c r="AI1248">
        <v>1246</v>
      </c>
      <c r="AM1248" s="104"/>
      <c r="BZ1248" s="149"/>
      <c r="CE1248" s="148"/>
    </row>
    <row r="1249" spans="1:83">
      <c r="A1249" s="108">
        <v>1247</v>
      </c>
      <c r="S1249">
        <v>1247</v>
      </c>
      <c r="AI1249">
        <v>1247</v>
      </c>
      <c r="AM1249" s="104"/>
      <c r="BZ1249" s="149"/>
      <c r="CE1249" s="148"/>
    </row>
    <row r="1250" spans="1:83">
      <c r="A1250" s="108">
        <v>1248</v>
      </c>
      <c r="S1250">
        <v>1248</v>
      </c>
      <c r="AI1250">
        <v>1248</v>
      </c>
      <c r="AM1250" s="104"/>
      <c r="BZ1250" s="149"/>
      <c r="CE1250" s="148"/>
    </row>
    <row r="1251" spans="1:83">
      <c r="A1251" s="108">
        <v>1249</v>
      </c>
      <c r="S1251">
        <v>1249</v>
      </c>
      <c r="AI1251">
        <v>1249</v>
      </c>
      <c r="AM1251" s="104"/>
      <c r="BZ1251" s="149"/>
      <c r="CE1251" s="148"/>
    </row>
    <row r="1252" spans="1:83">
      <c r="A1252" s="108">
        <v>1250</v>
      </c>
      <c r="S1252">
        <v>1250</v>
      </c>
      <c r="AI1252">
        <v>1250</v>
      </c>
      <c r="AM1252" s="104"/>
      <c r="BZ1252" s="149"/>
      <c r="CE1252" s="148"/>
    </row>
    <row r="1253" spans="1:83">
      <c r="A1253" s="108">
        <v>1251</v>
      </c>
      <c r="S1253">
        <v>1251</v>
      </c>
      <c r="AI1253">
        <v>1251</v>
      </c>
      <c r="AM1253" s="104"/>
      <c r="BZ1253" s="149"/>
      <c r="CE1253" s="148"/>
    </row>
    <row r="1254" spans="1:83">
      <c r="A1254" s="108">
        <v>1252</v>
      </c>
      <c r="S1254">
        <v>1252</v>
      </c>
      <c r="AI1254">
        <v>1252</v>
      </c>
      <c r="AM1254" s="104"/>
      <c r="BZ1254" s="149"/>
      <c r="CE1254" s="148"/>
    </row>
    <row r="1255" spans="1:83">
      <c r="A1255" s="108">
        <v>1253</v>
      </c>
      <c r="S1255">
        <v>1253</v>
      </c>
      <c r="AI1255">
        <v>1253</v>
      </c>
      <c r="AM1255" s="104"/>
      <c r="BZ1255" s="149"/>
      <c r="CE1255" s="148"/>
    </row>
    <row r="1256" spans="1:83">
      <c r="A1256" s="108">
        <v>1254</v>
      </c>
      <c r="S1256">
        <v>1254</v>
      </c>
      <c r="AI1256">
        <v>1254</v>
      </c>
      <c r="AM1256" s="104"/>
      <c r="BZ1256" s="149"/>
      <c r="CE1256" s="148"/>
    </row>
    <row r="1257" spans="1:83">
      <c r="A1257" s="108">
        <v>1255</v>
      </c>
      <c r="S1257">
        <v>1255</v>
      </c>
      <c r="AI1257">
        <v>1255</v>
      </c>
      <c r="AM1257" s="104"/>
      <c r="BZ1257" s="149"/>
      <c r="CE1257" s="148"/>
    </row>
    <row r="1258" spans="1:83">
      <c r="A1258" s="108">
        <v>1256</v>
      </c>
      <c r="S1258">
        <v>1256</v>
      </c>
      <c r="AI1258">
        <v>1256</v>
      </c>
      <c r="AM1258" s="104"/>
      <c r="BZ1258" s="149"/>
      <c r="CE1258" s="148"/>
    </row>
    <row r="1259" spans="1:83">
      <c r="A1259" s="108">
        <v>1257</v>
      </c>
      <c r="S1259">
        <v>1257</v>
      </c>
      <c r="AI1259">
        <v>1257</v>
      </c>
      <c r="AM1259" s="104"/>
      <c r="BZ1259" s="149"/>
      <c r="CE1259" s="148"/>
    </row>
    <row r="1260" spans="1:83">
      <c r="A1260" s="108">
        <v>1258</v>
      </c>
      <c r="S1260">
        <v>1258</v>
      </c>
      <c r="AI1260">
        <v>1258</v>
      </c>
      <c r="AM1260" s="104"/>
      <c r="BZ1260" s="149"/>
      <c r="CE1260" s="148"/>
    </row>
    <row r="1261" spans="1:83">
      <c r="A1261" s="108">
        <v>1259</v>
      </c>
      <c r="S1261">
        <v>1259</v>
      </c>
      <c r="AI1261">
        <v>1259</v>
      </c>
      <c r="AM1261" s="104"/>
      <c r="BZ1261" s="149"/>
      <c r="CE1261" s="148"/>
    </row>
    <row r="1262" spans="1:83">
      <c r="A1262" s="108">
        <v>1260</v>
      </c>
      <c r="S1262">
        <v>1260</v>
      </c>
      <c r="AI1262">
        <v>1260</v>
      </c>
      <c r="AM1262" s="104"/>
      <c r="BZ1262" s="149"/>
      <c r="CE1262" s="148"/>
    </row>
    <row r="1263" spans="1:83">
      <c r="A1263" s="108">
        <v>1261</v>
      </c>
      <c r="S1263">
        <v>1261</v>
      </c>
      <c r="AI1263">
        <v>1261</v>
      </c>
      <c r="AM1263" s="104"/>
      <c r="BZ1263" s="149"/>
      <c r="CE1263" s="148"/>
    </row>
    <row r="1264" spans="1:83">
      <c r="A1264" s="108">
        <v>1262</v>
      </c>
      <c r="S1264">
        <v>1262</v>
      </c>
      <c r="AI1264">
        <v>1262</v>
      </c>
      <c r="AM1264" s="104"/>
      <c r="BZ1264" s="149"/>
      <c r="CE1264" s="148"/>
    </row>
    <row r="1265" spans="1:83">
      <c r="A1265" s="108">
        <v>1263</v>
      </c>
      <c r="S1265">
        <v>1263</v>
      </c>
      <c r="AI1265">
        <v>1263</v>
      </c>
      <c r="AM1265" s="104"/>
      <c r="BZ1265" s="149"/>
      <c r="CE1265" s="148"/>
    </row>
    <row r="1266" spans="1:83">
      <c r="A1266" s="108">
        <v>1264</v>
      </c>
      <c r="S1266">
        <v>1264</v>
      </c>
      <c r="AI1266">
        <v>1264</v>
      </c>
      <c r="AM1266" s="104"/>
      <c r="BZ1266" s="149"/>
      <c r="CE1266" s="148"/>
    </row>
    <row r="1267" spans="1:83">
      <c r="A1267" s="108">
        <v>1265</v>
      </c>
      <c r="S1267">
        <v>1265</v>
      </c>
      <c r="AI1267">
        <v>1265</v>
      </c>
      <c r="AM1267" s="104"/>
      <c r="BZ1267" s="149"/>
      <c r="CE1267" s="148"/>
    </row>
    <row r="1268" spans="1:83">
      <c r="A1268" s="108">
        <v>1266</v>
      </c>
      <c r="S1268">
        <v>1266</v>
      </c>
      <c r="AI1268">
        <v>1266</v>
      </c>
      <c r="AM1268" s="104"/>
      <c r="BZ1268" s="149"/>
      <c r="CE1268" s="148"/>
    </row>
    <row r="1269" spans="1:83">
      <c r="A1269" s="108">
        <v>1267</v>
      </c>
      <c r="S1269">
        <v>1267</v>
      </c>
      <c r="AI1269">
        <v>1267</v>
      </c>
      <c r="AM1269" s="104"/>
      <c r="BZ1269" s="149"/>
      <c r="CE1269" s="148"/>
    </row>
    <row r="1270" spans="1:83">
      <c r="A1270" s="108">
        <v>1268</v>
      </c>
      <c r="S1270">
        <v>1268</v>
      </c>
      <c r="AI1270">
        <v>1268</v>
      </c>
      <c r="AM1270" s="104"/>
      <c r="BZ1270" s="149"/>
      <c r="CE1270" s="148"/>
    </row>
    <row r="1271" spans="1:83">
      <c r="A1271" s="108">
        <v>1269</v>
      </c>
      <c r="S1271">
        <v>1269</v>
      </c>
      <c r="AI1271">
        <v>1269</v>
      </c>
      <c r="AM1271" s="104"/>
      <c r="BZ1271" s="149"/>
      <c r="CE1271" s="148"/>
    </row>
    <row r="1272" spans="1:83">
      <c r="A1272" s="108">
        <v>1270</v>
      </c>
      <c r="S1272">
        <v>1270</v>
      </c>
      <c r="AI1272">
        <v>1270</v>
      </c>
      <c r="AM1272" s="104"/>
      <c r="BZ1272" s="149"/>
      <c r="CE1272" s="148"/>
    </row>
    <row r="1273" spans="1:83">
      <c r="A1273" s="108">
        <v>1271</v>
      </c>
      <c r="S1273">
        <v>1271</v>
      </c>
      <c r="AI1273">
        <v>1271</v>
      </c>
      <c r="AM1273" s="104"/>
      <c r="BZ1273" s="149"/>
      <c r="CE1273" s="148"/>
    </row>
    <row r="1274" spans="1:83">
      <c r="A1274" s="108">
        <v>1272</v>
      </c>
      <c r="S1274">
        <v>1272</v>
      </c>
      <c r="AI1274">
        <v>1272</v>
      </c>
      <c r="AM1274" s="104"/>
      <c r="BZ1274" s="149"/>
      <c r="CE1274" s="148"/>
    </row>
    <row r="1275" spans="1:83">
      <c r="A1275" s="108">
        <v>1273</v>
      </c>
      <c r="S1275">
        <v>1273</v>
      </c>
      <c r="AI1275">
        <v>1273</v>
      </c>
      <c r="AM1275" s="104"/>
      <c r="BZ1275" s="149"/>
      <c r="CE1275" s="148"/>
    </row>
    <row r="1276" spans="1:83">
      <c r="A1276" s="108">
        <v>1274</v>
      </c>
      <c r="S1276">
        <v>1274</v>
      </c>
      <c r="AI1276">
        <v>1274</v>
      </c>
      <c r="AM1276" s="104"/>
      <c r="BZ1276" s="149"/>
      <c r="CE1276" s="148"/>
    </row>
    <row r="1277" spans="1:83">
      <c r="A1277" s="108">
        <v>1275</v>
      </c>
      <c r="S1277">
        <v>1275</v>
      </c>
      <c r="AI1277">
        <v>1275</v>
      </c>
      <c r="AM1277" s="104"/>
      <c r="BZ1277" s="149"/>
      <c r="CE1277" s="148"/>
    </row>
    <row r="1278" spans="1:83">
      <c r="A1278" s="108">
        <v>1276</v>
      </c>
      <c r="S1278">
        <v>1276</v>
      </c>
      <c r="AI1278">
        <v>1276</v>
      </c>
      <c r="AM1278" s="104"/>
      <c r="BZ1278" s="149"/>
      <c r="CE1278" s="148"/>
    </row>
    <row r="1279" spans="1:83">
      <c r="A1279" s="108">
        <v>1277</v>
      </c>
      <c r="S1279">
        <v>1277</v>
      </c>
      <c r="AI1279">
        <v>1277</v>
      </c>
      <c r="AM1279" s="104"/>
      <c r="BZ1279" s="149"/>
      <c r="CE1279" s="148"/>
    </row>
    <row r="1280" spans="1:83">
      <c r="A1280" s="108">
        <v>1278</v>
      </c>
      <c r="S1280">
        <v>1278</v>
      </c>
      <c r="AI1280">
        <v>1278</v>
      </c>
      <c r="AM1280" s="104"/>
      <c r="BZ1280" s="149"/>
      <c r="CE1280" s="148"/>
    </row>
    <row r="1281" spans="1:83">
      <c r="A1281" s="108">
        <v>1279</v>
      </c>
      <c r="S1281">
        <v>1279</v>
      </c>
      <c r="AI1281">
        <v>1279</v>
      </c>
      <c r="AM1281" s="104"/>
      <c r="BZ1281" s="149"/>
      <c r="CE1281" s="148"/>
    </row>
    <row r="1282" spans="1:83">
      <c r="A1282" s="108">
        <v>1280</v>
      </c>
      <c r="S1282">
        <v>1280</v>
      </c>
      <c r="AI1282">
        <v>1280</v>
      </c>
      <c r="AM1282" s="104"/>
      <c r="BZ1282" s="149"/>
      <c r="CE1282" s="148"/>
    </row>
    <row r="1283" spans="1:83">
      <c r="A1283" s="108">
        <v>1281</v>
      </c>
      <c r="S1283">
        <v>1281</v>
      </c>
      <c r="AI1283">
        <v>1281</v>
      </c>
      <c r="AM1283" s="104"/>
      <c r="BZ1283" s="149"/>
      <c r="CE1283" s="148"/>
    </row>
    <row r="1284" spans="1:83">
      <c r="A1284" s="108">
        <v>1282</v>
      </c>
      <c r="S1284">
        <v>1282</v>
      </c>
      <c r="AI1284">
        <v>1282</v>
      </c>
      <c r="AM1284" s="104"/>
      <c r="BZ1284" s="149"/>
      <c r="CE1284" s="148"/>
    </row>
    <row r="1285" spans="1:83">
      <c r="A1285" s="108">
        <v>1283</v>
      </c>
      <c r="S1285">
        <v>1283</v>
      </c>
      <c r="AI1285">
        <v>1283</v>
      </c>
      <c r="AM1285" s="104"/>
      <c r="BZ1285" s="149"/>
      <c r="CE1285" s="148"/>
    </row>
    <row r="1286" spans="1:83">
      <c r="A1286" s="108">
        <v>1284</v>
      </c>
      <c r="S1286">
        <v>1284</v>
      </c>
      <c r="AI1286">
        <v>1284</v>
      </c>
      <c r="AM1286" s="104"/>
      <c r="BZ1286" s="149"/>
      <c r="CE1286" s="148"/>
    </row>
    <row r="1287" spans="1:83">
      <c r="A1287" s="108">
        <v>1285</v>
      </c>
      <c r="S1287">
        <v>1285</v>
      </c>
      <c r="AI1287">
        <v>1285</v>
      </c>
      <c r="AM1287" s="104"/>
      <c r="BZ1287" s="149"/>
      <c r="CE1287" s="148"/>
    </row>
    <row r="1288" spans="1:83">
      <c r="A1288" s="108">
        <v>1286</v>
      </c>
      <c r="S1288">
        <v>1286</v>
      </c>
      <c r="AI1288">
        <v>1286</v>
      </c>
      <c r="AM1288" s="104"/>
      <c r="BZ1288" s="149"/>
      <c r="CE1288" s="148"/>
    </row>
    <row r="1289" spans="1:83">
      <c r="A1289" s="108">
        <v>1287</v>
      </c>
      <c r="S1289">
        <v>1287</v>
      </c>
      <c r="AI1289">
        <v>1287</v>
      </c>
      <c r="AM1289" s="104"/>
      <c r="BZ1289" s="149"/>
      <c r="CE1289" s="148"/>
    </row>
    <row r="1290" spans="1:83">
      <c r="A1290" s="108">
        <v>1288</v>
      </c>
      <c r="S1290">
        <v>1288</v>
      </c>
      <c r="AI1290">
        <v>1288</v>
      </c>
      <c r="AM1290" s="104"/>
      <c r="BZ1290" s="149"/>
      <c r="CE1290" s="148"/>
    </row>
    <row r="1291" spans="1:83">
      <c r="A1291" s="108">
        <v>1289</v>
      </c>
      <c r="S1291">
        <v>1289</v>
      </c>
      <c r="AI1291">
        <v>1289</v>
      </c>
      <c r="AM1291" s="104"/>
      <c r="BZ1291" s="149"/>
      <c r="CE1291" s="148"/>
    </row>
    <row r="1292" spans="1:83">
      <c r="A1292" s="108">
        <v>1290</v>
      </c>
      <c r="S1292">
        <v>1290</v>
      </c>
      <c r="AI1292">
        <v>1290</v>
      </c>
      <c r="AM1292" s="104"/>
      <c r="BZ1292" s="149"/>
      <c r="CE1292" s="148"/>
    </row>
    <row r="1293" spans="1:83">
      <c r="A1293" s="108">
        <v>1291</v>
      </c>
      <c r="S1293">
        <v>1291</v>
      </c>
      <c r="AI1293">
        <v>1291</v>
      </c>
      <c r="AM1293" s="104"/>
      <c r="BZ1293" s="149"/>
      <c r="CE1293" s="148"/>
    </row>
    <row r="1294" spans="1:83">
      <c r="A1294" s="108">
        <v>1292</v>
      </c>
      <c r="S1294">
        <v>1292</v>
      </c>
      <c r="AI1294">
        <v>1292</v>
      </c>
      <c r="AM1294" s="104"/>
      <c r="BZ1294" s="149"/>
      <c r="CE1294" s="148"/>
    </row>
    <row r="1295" spans="1:83">
      <c r="A1295" s="108">
        <v>1293</v>
      </c>
      <c r="S1295">
        <v>1293</v>
      </c>
      <c r="AI1295">
        <v>1293</v>
      </c>
      <c r="AM1295" s="104"/>
      <c r="BZ1295" s="149"/>
      <c r="CE1295" s="148"/>
    </row>
    <row r="1296" spans="1:83">
      <c r="A1296" s="108">
        <v>1294</v>
      </c>
      <c r="S1296">
        <v>1294</v>
      </c>
      <c r="AI1296">
        <v>1294</v>
      </c>
      <c r="AM1296" s="104"/>
      <c r="BZ1296" s="149"/>
      <c r="CE1296" s="148"/>
    </row>
    <row r="1297" spans="1:83">
      <c r="A1297" s="108">
        <v>1295</v>
      </c>
      <c r="S1297">
        <v>1295</v>
      </c>
      <c r="AI1297">
        <v>1295</v>
      </c>
      <c r="AM1297" s="104"/>
      <c r="BZ1297" s="149"/>
      <c r="CE1297" s="148"/>
    </row>
    <row r="1298" spans="1:83">
      <c r="A1298" s="108">
        <v>1296</v>
      </c>
      <c r="S1298">
        <v>1296</v>
      </c>
      <c r="AI1298">
        <v>1296</v>
      </c>
      <c r="AM1298" s="104"/>
      <c r="BZ1298" s="149"/>
      <c r="CE1298" s="148"/>
    </row>
    <row r="1299" spans="1:83">
      <c r="A1299" s="108">
        <v>1297</v>
      </c>
      <c r="S1299">
        <v>1297</v>
      </c>
      <c r="AI1299">
        <v>1297</v>
      </c>
      <c r="AM1299" s="104"/>
      <c r="BZ1299" s="149"/>
      <c r="CE1299" s="148"/>
    </row>
    <row r="1300" spans="1:83">
      <c r="A1300" s="108">
        <v>1298</v>
      </c>
      <c r="S1300">
        <v>1298</v>
      </c>
      <c r="AI1300">
        <v>1298</v>
      </c>
      <c r="AM1300" s="104"/>
      <c r="BZ1300" s="149"/>
      <c r="CE1300" s="148"/>
    </row>
    <row r="1301" spans="1:83">
      <c r="A1301" s="108">
        <v>1299</v>
      </c>
      <c r="S1301">
        <v>1299</v>
      </c>
      <c r="AI1301">
        <v>1299</v>
      </c>
      <c r="AM1301" s="104"/>
      <c r="BZ1301" s="149"/>
      <c r="CE1301" s="148"/>
    </row>
    <row r="1302" spans="1:83">
      <c r="A1302" s="108">
        <v>1300</v>
      </c>
      <c r="S1302">
        <v>1300</v>
      </c>
      <c r="AI1302">
        <v>1300</v>
      </c>
      <c r="AM1302" s="104"/>
      <c r="BZ1302" s="149"/>
      <c r="CE1302" s="148"/>
    </row>
    <row r="1303" spans="1:83">
      <c r="A1303" s="108">
        <v>1301</v>
      </c>
      <c r="S1303">
        <v>1301</v>
      </c>
      <c r="AI1303">
        <v>1301</v>
      </c>
      <c r="AM1303" s="104"/>
      <c r="BZ1303" s="149"/>
      <c r="CE1303" s="148"/>
    </row>
    <row r="1304" spans="1:83">
      <c r="A1304" s="108">
        <v>1302</v>
      </c>
      <c r="S1304">
        <v>1302</v>
      </c>
      <c r="AI1304">
        <v>1302</v>
      </c>
      <c r="AM1304" s="104"/>
      <c r="BZ1304" s="149"/>
      <c r="CE1304" s="148"/>
    </row>
    <row r="1305" spans="1:83">
      <c r="A1305" s="108">
        <v>1303</v>
      </c>
      <c r="S1305">
        <v>1303</v>
      </c>
      <c r="AI1305">
        <v>1303</v>
      </c>
      <c r="AM1305" s="104"/>
      <c r="BZ1305" s="149"/>
      <c r="CE1305" s="148"/>
    </row>
    <row r="1306" spans="1:83">
      <c r="A1306" s="108">
        <v>1304</v>
      </c>
      <c r="S1306">
        <v>1304</v>
      </c>
      <c r="AI1306">
        <v>1304</v>
      </c>
      <c r="AM1306" s="104"/>
      <c r="BZ1306" s="149"/>
      <c r="CE1306" s="148"/>
    </row>
    <row r="1307" spans="1:83">
      <c r="A1307" s="108">
        <v>1305</v>
      </c>
      <c r="S1307">
        <v>1305</v>
      </c>
      <c r="AI1307">
        <v>1305</v>
      </c>
      <c r="AM1307" s="104"/>
      <c r="BZ1307" s="149"/>
      <c r="CE1307" s="148"/>
    </row>
    <row r="1308" spans="1:83">
      <c r="A1308" s="108">
        <v>1306</v>
      </c>
      <c r="S1308">
        <v>1306</v>
      </c>
      <c r="AI1308">
        <v>1306</v>
      </c>
      <c r="AM1308" s="104"/>
      <c r="BZ1308" s="149"/>
      <c r="CE1308" s="148"/>
    </row>
    <row r="1309" spans="1:83">
      <c r="A1309" s="108">
        <v>1307</v>
      </c>
      <c r="S1309">
        <v>1307</v>
      </c>
      <c r="AI1309">
        <v>1307</v>
      </c>
      <c r="AM1309" s="104"/>
      <c r="BZ1309" s="149"/>
      <c r="CE1309" s="148"/>
    </row>
    <row r="1310" spans="1:83">
      <c r="A1310" s="108">
        <v>1308</v>
      </c>
      <c r="S1310">
        <v>1308</v>
      </c>
      <c r="AI1310">
        <v>1308</v>
      </c>
      <c r="AM1310" s="104"/>
      <c r="BZ1310" s="149"/>
      <c r="CE1310" s="148"/>
    </row>
    <row r="1311" spans="1:83">
      <c r="A1311" s="108">
        <v>1309</v>
      </c>
      <c r="S1311">
        <v>1309</v>
      </c>
      <c r="AI1311">
        <v>1309</v>
      </c>
      <c r="AM1311" s="104"/>
      <c r="BZ1311" s="149"/>
      <c r="CE1311" s="148"/>
    </row>
    <row r="1312" spans="1:83">
      <c r="A1312" s="108">
        <v>1310</v>
      </c>
      <c r="S1312">
        <v>1310</v>
      </c>
      <c r="AI1312">
        <v>1310</v>
      </c>
      <c r="AM1312" s="104"/>
      <c r="BZ1312" s="149"/>
      <c r="CE1312" s="148"/>
    </row>
    <row r="1313" spans="1:83">
      <c r="A1313" s="108">
        <v>1311</v>
      </c>
      <c r="S1313">
        <v>1311</v>
      </c>
      <c r="AI1313">
        <v>1311</v>
      </c>
      <c r="AM1313" s="104"/>
      <c r="BZ1313" s="149"/>
      <c r="CE1313" s="148"/>
    </row>
    <row r="1314" spans="1:83">
      <c r="A1314" s="108">
        <v>1312</v>
      </c>
      <c r="S1314">
        <v>1312</v>
      </c>
      <c r="AI1314">
        <v>1312</v>
      </c>
      <c r="AM1314" s="104"/>
      <c r="BZ1314" s="149"/>
      <c r="CE1314" s="148"/>
    </row>
    <row r="1315" spans="1:83">
      <c r="A1315" s="108">
        <v>1313</v>
      </c>
      <c r="S1315">
        <v>1313</v>
      </c>
      <c r="AI1315">
        <v>1313</v>
      </c>
      <c r="AM1315" s="104"/>
      <c r="BZ1315" s="149"/>
      <c r="CE1315" s="148"/>
    </row>
    <row r="1316" spans="1:83">
      <c r="A1316" s="108">
        <v>1314</v>
      </c>
      <c r="S1316">
        <v>1314</v>
      </c>
      <c r="AI1316">
        <v>1314</v>
      </c>
      <c r="AM1316" s="104"/>
      <c r="BZ1316" s="149"/>
      <c r="CE1316" s="148"/>
    </row>
    <row r="1317" spans="1:83">
      <c r="A1317" s="108">
        <v>1315</v>
      </c>
      <c r="S1317">
        <v>1315</v>
      </c>
      <c r="AI1317">
        <v>1315</v>
      </c>
      <c r="AM1317" s="104"/>
      <c r="BZ1317" s="149"/>
      <c r="CE1317" s="148"/>
    </row>
    <row r="1318" spans="1:83">
      <c r="A1318" s="108">
        <v>1316</v>
      </c>
      <c r="S1318">
        <v>1316</v>
      </c>
      <c r="AI1318">
        <v>1316</v>
      </c>
      <c r="AM1318" s="104"/>
      <c r="BZ1318" s="149"/>
      <c r="CE1318" s="148"/>
    </row>
    <row r="1319" spans="1:83">
      <c r="A1319" s="108">
        <v>1317</v>
      </c>
      <c r="S1319">
        <v>1317</v>
      </c>
      <c r="AI1319">
        <v>1317</v>
      </c>
      <c r="AM1319" s="104"/>
      <c r="BZ1319" s="149"/>
      <c r="CE1319" s="148"/>
    </row>
    <row r="1320" spans="1:83">
      <c r="A1320" s="108">
        <v>1318</v>
      </c>
      <c r="S1320">
        <v>1318</v>
      </c>
      <c r="AI1320">
        <v>1318</v>
      </c>
      <c r="AM1320" s="104"/>
      <c r="BZ1320" s="149"/>
      <c r="CE1320" s="148"/>
    </row>
    <row r="1321" spans="1:83">
      <c r="A1321" s="108">
        <v>1319</v>
      </c>
      <c r="S1321">
        <v>1319</v>
      </c>
      <c r="AI1321">
        <v>1319</v>
      </c>
      <c r="AM1321" s="104"/>
      <c r="BZ1321" s="149"/>
      <c r="CE1321" s="148"/>
    </row>
    <row r="1322" spans="1:83">
      <c r="A1322" s="108">
        <v>1320</v>
      </c>
      <c r="S1322">
        <v>1320</v>
      </c>
      <c r="AI1322">
        <v>1320</v>
      </c>
      <c r="AM1322" s="104"/>
      <c r="BZ1322" s="149"/>
      <c r="CE1322" s="148"/>
    </row>
    <row r="1323" spans="1:83">
      <c r="A1323" s="108">
        <v>1321</v>
      </c>
      <c r="S1323">
        <v>1321</v>
      </c>
      <c r="AI1323">
        <v>1321</v>
      </c>
      <c r="AM1323" s="104"/>
      <c r="BZ1323" s="149"/>
      <c r="CE1323" s="148"/>
    </row>
    <row r="1324" spans="1:83">
      <c r="A1324" s="108">
        <v>1322</v>
      </c>
      <c r="S1324">
        <v>1322</v>
      </c>
      <c r="AI1324">
        <v>1322</v>
      </c>
      <c r="AM1324" s="104"/>
      <c r="BZ1324" s="149"/>
      <c r="CE1324" s="148"/>
    </row>
    <row r="1325" spans="1:83">
      <c r="A1325" s="108">
        <v>1323</v>
      </c>
      <c r="S1325">
        <v>1323</v>
      </c>
      <c r="AI1325">
        <v>1323</v>
      </c>
      <c r="AM1325" s="104"/>
      <c r="BZ1325" s="149"/>
      <c r="CE1325" s="148"/>
    </row>
    <row r="1326" spans="1:83">
      <c r="A1326" s="108">
        <v>1324</v>
      </c>
      <c r="S1326">
        <v>1324</v>
      </c>
      <c r="AI1326">
        <v>1324</v>
      </c>
      <c r="AM1326" s="104"/>
      <c r="BZ1326" s="149"/>
      <c r="CE1326" s="148"/>
    </row>
    <row r="1327" spans="1:83">
      <c r="A1327" s="108">
        <v>1325</v>
      </c>
      <c r="S1327">
        <v>1325</v>
      </c>
      <c r="AI1327">
        <v>1325</v>
      </c>
      <c r="AM1327" s="104"/>
      <c r="BZ1327" s="149"/>
      <c r="CE1327" s="148"/>
    </row>
    <row r="1328" spans="1:83">
      <c r="A1328" s="108">
        <v>1326</v>
      </c>
      <c r="S1328">
        <v>1326</v>
      </c>
      <c r="AI1328">
        <v>1326</v>
      </c>
      <c r="AM1328" s="104"/>
      <c r="BZ1328" s="149"/>
      <c r="CE1328" s="148"/>
    </row>
    <row r="1329" spans="1:83">
      <c r="A1329" s="108">
        <v>1327</v>
      </c>
      <c r="S1329">
        <v>1327</v>
      </c>
      <c r="AI1329">
        <v>1327</v>
      </c>
      <c r="AM1329" s="104"/>
      <c r="BZ1329" s="149"/>
      <c r="CE1329" s="148"/>
    </row>
    <row r="1330" spans="1:83">
      <c r="A1330" s="108">
        <v>1328</v>
      </c>
      <c r="S1330">
        <v>1328</v>
      </c>
      <c r="AI1330">
        <v>1328</v>
      </c>
      <c r="AM1330" s="104"/>
      <c r="BZ1330" s="149"/>
      <c r="CE1330" s="148"/>
    </row>
    <row r="1331" spans="1:83">
      <c r="A1331" s="108">
        <v>1329</v>
      </c>
      <c r="S1331">
        <v>1329</v>
      </c>
      <c r="AI1331">
        <v>1329</v>
      </c>
      <c r="AM1331" s="104"/>
      <c r="BZ1331" s="149"/>
      <c r="CE1331" s="148"/>
    </row>
    <row r="1332" spans="1:83">
      <c r="A1332" s="108">
        <v>1330</v>
      </c>
      <c r="S1332">
        <v>1330</v>
      </c>
      <c r="AI1332">
        <v>1330</v>
      </c>
      <c r="AM1332" s="104"/>
      <c r="BZ1332" s="149"/>
      <c r="CE1332" s="148"/>
    </row>
    <row r="1333" spans="1:83">
      <c r="A1333" s="108">
        <v>1331</v>
      </c>
      <c r="S1333">
        <v>1331</v>
      </c>
      <c r="AI1333">
        <v>1331</v>
      </c>
      <c r="AM1333" s="104"/>
      <c r="BZ1333" s="149"/>
      <c r="CE1333" s="148"/>
    </row>
    <row r="1334" spans="1:83">
      <c r="A1334" s="108">
        <v>1332</v>
      </c>
      <c r="S1334">
        <v>1332</v>
      </c>
      <c r="AI1334">
        <v>1332</v>
      </c>
      <c r="AM1334" s="104"/>
      <c r="BZ1334" s="149"/>
      <c r="CE1334" s="148"/>
    </row>
    <row r="1335" spans="1:83">
      <c r="A1335" s="108">
        <v>1333</v>
      </c>
      <c r="S1335">
        <v>1333</v>
      </c>
      <c r="AI1335">
        <v>1333</v>
      </c>
      <c r="AM1335" s="104"/>
      <c r="BZ1335" s="149"/>
      <c r="CE1335" s="148"/>
    </row>
    <row r="1336" spans="1:83">
      <c r="A1336" s="108">
        <v>1334</v>
      </c>
      <c r="S1336">
        <v>1334</v>
      </c>
      <c r="AI1336">
        <v>1334</v>
      </c>
      <c r="AM1336" s="104"/>
      <c r="BZ1336" s="149"/>
      <c r="CE1336" s="148"/>
    </row>
    <row r="1337" spans="1:83">
      <c r="A1337" s="108">
        <v>1335</v>
      </c>
      <c r="S1337">
        <v>1335</v>
      </c>
      <c r="AI1337">
        <v>1335</v>
      </c>
      <c r="AM1337" s="104"/>
      <c r="BZ1337" s="149"/>
      <c r="CE1337" s="148"/>
    </row>
    <row r="1338" spans="1:83">
      <c r="A1338" s="108">
        <v>1336</v>
      </c>
      <c r="S1338">
        <v>1336</v>
      </c>
      <c r="AI1338">
        <v>1336</v>
      </c>
      <c r="AM1338" s="104"/>
      <c r="BZ1338" s="149"/>
      <c r="CE1338" s="148"/>
    </row>
    <row r="1339" spans="1:83">
      <c r="A1339" s="108">
        <v>1337</v>
      </c>
      <c r="S1339">
        <v>1337</v>
      </c>
      <c r="AI1339">
        <v>1337</v>
      </c>
      <c r="AM1339" s="104"/>
      <c r="BZ1339" s="149"/>
      <c r="CE1339" s="148"/>
    </row>
    <row r="1340" spans="1:83">
      <c r="A1340" s="108">
        <v>1338</v>
      </c>
      <c r="S1340">
        <v>1338</v>
      </c>
      <c r="AI1340">
        <v>1338</v>
      </c>
      <c r="AM1340" s="104"/>
      <c r="BZ1340" s="149"/>
      <c r="CE1340" s="148"/>
    </row>
    <row r="1341" spans="1:83">
      <c r="A1341" s="108">
        <v>1339</v>
      </c>
      <c r="S1341">
        <v>1339</v>
      </c>
      <c r="AI1341">
        <v>1339</v>
      </c>
      <c r="AM1341" s="104"/>
      <c r="BZ1341" s="149"/>
      <c r="CE1341" s="148"/>
    </row>
    <row r="1342" spans="1:83">
      <c r="A1342" s="108">
        <v>1340</v>
      </c>
      <c r="S1342">
        <v>1340</v>
      </c>
      <c r="AI1342">
        <v>1340</v>
      </c>
      <c r="AM1342" s="104"/>
      <c r="BZ1342" s="149"/>
      <c r="CE1342" s="148"/>
    </row>
    <row r="1343" spans="1:83">
      <c r="A1343" s="108">
        <v>1341</v>
      </c>
      <c r="S1343">
        <v>1341</v>
      </c>
      <c r="AI1343">
        <v>1341</v>
      </c>
      <c r="AM1343" s="104"/>
      <c r="BZ1343" s="149"/>
      <c r="CE1343" s="148"/>
    </row>
    <row r="1344" spans="1:83">
      <c r="A1344" s="108">
        <v>1342</v>
      </c>
      <c r="S1344">
        <v>1342</v>
      </c>
      <c r="AI1344">
        <v>1342</v>
      </c>
      <c r="AM1344" s="104"/>
      <c r="BZ1344" s="149"/>
      <c r="CE1344" s="148"/>
    </row>
    <row r="1345" spans="1:83">
      <c r="A1345" s="108">
        <v>1343</v>
      </c>
      <c r="S1345">
        <v>1343</v>
      </c>
      <c r="AI1345">
        <v>1343</v>
      </c>
      <c r="AM1345" s="104"/>
      <c r="BZ1345" s="149"/>
      <c r="CE1345" s="148"/>
    </row>
    <row r="1346" spans="1:83">
      <c r="A1346" s="108">
        <v>1344</v>
      </c>
      <c r="S1346">
        <v>1344</v>
      </c>
      <c r="AI1346">
        <v>1344</v>
      </c>
      <c r="AM1346" s="104"/>
      <c r="BZ1346" s="149"/>
      <c r="CE1346" s="148"/>
    </row>
    <row r="1347" spans="1:83">
      <c r="A1347" s="108">
        <v>1345</v>
      </c>
      <c r="S1347">
        <v>1345</v>
      </c>
      <c r="AI1347">
        <v>1345</v>
      </c>
      <c r="AM1347" s="104"/>
      <c r="BZ1347" s="149"/>
      <c r="CE1347" s="148"/>
    </row>
    <row r="1348" spans="1:83">
      <c r="A1348" s="108">
        <v>1346</v>
      </c>
      <c r="S1348">
        <v>1346</v>
      </c>
      <c r="AI1348">
        <v>1346</v>
      </c>
      <c r="AM1348" s="104"/>
      <c r="BZ1348" s="149"/>
      <c r="CE1348" s="148"/>
    </row>
    <row r="1349" spans="1:83">
      <c r="A1349" s="108">
        <v>1347</v>
      </c>
      <c r="S1349">
        <v>1347</v>
      </c>
      <c r="AI1349">
        <v>1347</v>
      </c>
      <c r="AM1349" s="104"/>
      <c r="BZ1349" s="149"/>
      <c r="CE1349" s="148"/>
    </row>
    <row r="1350" spans="1:83">
      <c r="A1350" s="108">
        <v>1348</v>
      </c>
      <c r="S1350">
        <v>1348</v>
      </c>
      <c r="AI1350">
        <v>1348</v>
      </c>
      <c r="AM1350" s="104"/>
      <c r="BZ1350" s="149"/>
      <c r="CE1350" s="148"/>
    </row>
    <row r="1351" spans="1:83">
      <c r="A1351" s="108">
        <v>1349</v>
      </c>
      <c r="S1351">
        <v>1349</v>
      </c>
      <c r="AI1351">
        <v>1349</v>
      </c>
      <c r="AM1351" s="104"/>
      <c r="BZ1351" s="149"/>
      <c r="CE1351" s="148"/>
    </row>
    <row r="1352" spans="1:83">
      <c r="A1352" s="108">
        <v>1350</v>
      </c>
      <c r="S1352">
        <v>1350</v>
      </c>
      <c r="AI1352">
        <v>1350</v>
      </c>
      <c r="AM1352" s="104"/>
      <c r="BZ1352" s="149"/>
      <c r="CE1352" s="148"/>
    </row>
    <row r="1353" spans="1:83">
      <c r="A1353" s="108">
        <v>1351</v>
      </c>
      <c r="S1353">
        <v>1351</v>
      </c>
      <c r="AI1353">
        <v>1351</v>
      </c>
      <c r="AM1353" s="104"/>
      <c r="BZ1353" s="149"/>
      <c r="CE1353" s="148"/>
    </row>
    <row r="1354" spans="1:83">
      <c r="A1354" s="108">
        <v>1352</v>
      </c>
      <c r="S1354">
        <v>1352</v>
      </c>
      <c r="AI1354">
        <v>1352</v>
      </c>
      <c r="AM1354" s="104"/>
      <c r="BZ1354" s="149"/>
      <c r="CE1354" s="148"/>
    </row>
    <row r="1355" spans="1:83">
      <c r="A1355" s="108">
        <v>1353</v>
      </c>
      <c r="S1355">
        <v>1353</v>
      </c>
      <c r="AI1355">
        <v>1353</v>
      </c>
      <c r="AM1355" s="104"/>
      <c r="BZ1355" s="149"/>
      <c r="CE1355" s="148"/>
    </row>
    <row r="1356" spans="1:83">
      <c r="A1356" s="108">
        <v>1354</v>
      </c>
      <c r="S1356">
        <v>1354</v>
      </c>
      <c r="AI1356">
        <v>1354</v>
      </c>
      <c r="AM1356" s="104"/>
      <c r="BZ1356" s="149"/>
      <c r="CE1356" s="148"/>
    </row>
    <row r="1357" spans="1:83">
      <c r="A1357" s="108">
        <v>1355</v>
      </c>
      <c r="S1357">
        <v>1355</v>
      </c>
      <c r="AI1357">
        <v>1355</v>
      </c>
      <c r="AM1357" s="104"/>
      <c r="BZ1357" s="149"/>
      <c r="CE1357" s="148"/>
    </row>
    <row r="1358" spans="1:83">
      <c r="A1358" s="108">
        <v>1356</v>
      </c>
      <c r="S1358">
        <v>1356</v>
      </c>
      <c r="AI1358">
        <v>1356</v>
      </c>
      <c r="AM1358" s="104"/>
      <c r="BZ1358" s="149"/>
      <c r="CE1358" s="148"/>
    </row>
    <row r="1359" spans="1:83">
      <c r="A1359" s="108">
        <v>1357</v>
      </c>
      <c r="S1359">
        <v>1357</v>
      </c>
      <c r="AI1359">
        <v>1357</v>
      </c>
      <c r="AM1359" s="104"/>
      <c r="BZ1359" s="149"/>
      <c r="CE1359" s="148"/>
    </row>
    <row r="1360" spans="1:83">
      <c r="A1360" s="108">
        <v>1358</v>
      </c>
      <c r="S1360">
        <v>1358</v>
      </c>
      <c r="AI1360">
        <v>1358</v>
      </c>
      <c r="AM1360" s="104"/>
      <c r="BZ1360" s="149"/>
      <c r="CE1360" s="148"/>
    </row>
    <row r="1361" spans="1:83">
      <c r="A1361" s="108">
        <v>1359</v>
      </c>
      <c r="S1361">
        <v>1359</v>
      </c>
      <c r="AI1361">
        <v>1359</v>
      </c>
      <c r="AM1361" s="104"/>
      <c r="BZ1361" s="149"/>
      <c r="CE1361" s="148"/>
    </row>
    <row r="1362" spans="1:83">
      <c r="A1362" s="108">
        <v>1360</v>
      </c>
      <c r="S1362">
        <v>1360</v>
      </c>
      <c r="AI1362">
        <v>1360</v>
      </c>
      <c r="AM1362" s="104"/>
      <c r="BZ1362" s="149"/>
      <c r="CE1362" s="148"/>
    </row>
    <row r="1363" spans="1:83">
      <c r="A1363" s="108">
        <v>1361</v>
      </c>
      <c r="S1363">
        <v>1361</v>
      </c>
      <c r="AI1363">
        <v>1361</v>
      </c>
      <c r="AM1363" s="104"/>
      <c r="BZ1363" s="149"/>
      <c r="CE1363" s="148"/>
    </row>
    <row r="1364" spans="1:83">
      <c r="A1364" s="108">
        <v>1362</v>
      </c>
      <c r="S1364">
        <v>1362</v>
      </c>
      <c r="AI1364">
        <v>1362</v>
      </c>
      <c r="AM1364" s="104"/>
      <c r="BZ1364" s="149"/>
      <c r="CE1364" s="148"/>
    </row>
    <row r="1365" spans="1:83">
      <c r="A1365" s="108">
        <v>1363</v>
      </c>
      <c r="S1365">
        <v>1363</v>
      </c>
      <c r="AI1365">
        <v>1363</v>
      </c>
      <c r="AM1365" s="104"/>
      <c r="BZ1365" s="149"/>
      <c r="CE1365" s="148"/>
    </row>
    <row r="1366" spans="1:83">
      <c r="A1366" s="108">
        <v>1364</v>
      </c>
      <c r="S1366">
        <v>1364</v>
      </c>
      <c r="AI1366">
        <v>1364</v>
      </c>
      <c r="AM1366" s="104"/>
      <c r="BZ1366" s="149"/>
      <c r="CE1366" s="148"/>
    </row>
    <row r="1367" spans="1:83">
      <c r="A1367" s="108">
        <v>1365</v>
      </c>
      <c r="S1367">
        <v>1365</v>
      </c>
      <c r="AI1367">
        <v>1365</v>
      </c>
      <c r="AM1367" s="104"/>
      <c r="BZ1367" s="149"/>
      <c r="CE1367" s="148"/>
    </row>
    <row r="1368" spans="1:83">
      <c r="A1368" s="108">
        <v>1366</v>
      </c>
      <c r="S1368">
        <v>1366</v>
      </c>
      <c r="AI1368">
        <v>1366</v>
      </c>
      <c r="AM1368" s="104"/>
      <c r="BZ1368" s="149"/>
      <c r="CE1368" s="148"/>
    </row>
    <row r="1369" spans="1:83">
      <c r="A1369" s="108">
        <v>1367</v>
      </c>
      <c r="S1369">
        <v>1367</v>
      </c>
      <c r="AI1369">
        <v>1367</v>
      </c>
      <c r="AM1369" s="104"/>
      <c r="BZ1369" s="149"/>
      <c r="CE1369" s="148"/>
    </row>
    <row r="1370" spans="1:83">
      <c r="A1370" s="108">
        <v>1368</v>
      </c>
      <c r="S1370">
        <v>1368</v>
      </c>
      <c r="AI1370">
        <v>1368</v>
      </c>
      <c r="AM1370" s="104"/>
      <c r="BZ1370" s="149"/>
      <c r="CE1370" s="148"/>
    </row>
    <row r="1371" spans="1:83">
      <c r="A1371" s="108">
        <v>1369</v>
      </c>
      <c r="S1371">
        <v>1369</v>
      </c>
      <c r="AI1371">
        <v>1369</v>
      </c>
      <c r="AM1371" s="104"/>
      <c r="BZ1371" s="149"/>
      <c r="CE1371" s="148"/>
    </row>
    <row r="1372" spans="1:83">
      <c r="A1372" s="108">
        <v>1370</v>
      </c>
      <c r="S1372">
        <v>1370</v>
      </c>
      <c r="AI1372">
        <v>1370</v>
      </c>
      <c r="AM1372" s="104"/>
      <c r="BZ1372" s="149"/>
      <c r="CE1372" s="148"/>
    </row>
    <row r="1373" spans="1:83">
      <c r="A1373" s="108">
        <v>1371</v>
      </c>
      <c r="S1373">
        <v>1371</v>
      </c>
      <c r="AI1373">
        <v>1371</v>
      </c>
      <c r="AM1373" s="104"/>
      <c r="BZ1373" s="149"/>
      <c r="CE1373" s="148"/>
    </row>
    <row r="1374" spans="1:83">
      <c r="A1374" s="108">
        <v>1372</v>
      </c>
      <c r="S1374">
        <v>1372</v>
      </c>
      <c r="AI1374">
        <v>1372</v>
      </c>
      <c r="AM1374" s="104"/>
      <c r="BZ1374" s="149"/>
      <c r="CE1374" s="148"/>
    </row>
    <row r="1375" spans="1:83">
      <c r="A1375" s="108">
        <v>1373</v>
      </c>
      <c r="S1375">
        <v>1373</v>
      </c>
      <c r="AI1375">
        <v>1373</v>
      </c>
      <c r="AM1375" s="104"/>
      <c r="BZ1375" s="149"/>
      <c r="CE1375" s="148"/>
    </row>
    <row r="1376" spans="1:83">
      <c r="A1376" s="108">
        <v>1374</v>
      </c>
      <c r="S1376">
        <v>1374</v>
      </c>
      <c r="AI1376">
        <v>1374</v>
      </c>
      <c r="AM1376" s="104"/>
      <c r="BZ1376" s="149"/>
      <c r="CE1376" s="148"/>
    </row>
    <row r="1377" spans="1:83">
      <c r="A1377" s="108">
        <v>1375</v>
      </c>
      <c r="S1377">
        <v>1375</v>
      </c>
      <c r="AI1377">
        <v>1375</v>
      </c>
      <c r="AM1377" s="104"/>
      <c r="BZ1377" s="149"/>
      <c r="CE1377" s="148"/>
    </row>
    <row r="1378" spans="1:83">
      <c r="A1378" s="108">
        <v>1376</v>
      </c>
      <c r="S1378">
        <v>1376</v>
      </c>
      <c r="AI1378">
        <v>1376</v>
      </c>
      <c r="AM1378" s="104"/>
      <c r="BZ1378" s="149"/>
      <c r="CE1378" s="148"/>
    </row>
    <row r="1379" spans="1:83">
      <c r="A1379" s="108">
        <v>1377</v>
      </c>
      <c r="S1379">
        <v>1377</v>
      </c>
      <c r="AI1379">
        <v>1377</v>
      </c>
      <c r="AM1379" s="104"/>
      <c r="BZ1379" s="149"/>
      <c r="CE1379" s="148"/>
    </row>
    <row r="1380" spans="1:83">
      <c r="A1380" s="108">
        <v>1378</v>
      </c>
      <c r="S1380">
        <v>1378</v>
      </c>
      <c r="AI1380">
        <v>1378</v>
      </c>
      <c r="AM1380" s="104"/>
      <c r="BZ1380" s="149"/>
      <c r="CE1380" s="148"/>
    </row>
    <row r="1381" spans="1:83">
      <c r="A1381" s="108">
        <v>1379</v>
      </c>
      <c r="S1381">
        <v>1379</v>
      </c>
      <c r="AI1381">
        <v>1379</v>
      </c>
      <c r="AM1381" s="104"/>
      <c r="BZ1381" s="149"/>
      <c r="CE1381" s="148"/>
    </row>
    <row r="1382" spans="1:83">
      <c r="A1382" s="108">
        <v>1380</v>
      </c>
      <c r="S1382">
        <v>1380</v>
      </c>
      <c r="AI1382">
        <v>1380</v>
      </c>
      <c r="AM1382" s="104"/>
      <c r="BZ1382" s="149"/>
      <c r="CE1382" s="148"/>
    </row>
    <row r="1383" spans="1:83">
      <c r="A1383" s="108">
        <v>1381</v>
      </c>
      <c r="S1383">
        <v>1381</v>
      </c>
      <c r="AI1383">
        <v>1381</v>
      </c>
      <c r="AM1383" s="104"/>
      <c r="BZ1383" s="149"/>
      <c r="CE1383" s="148"/>
    </row>
    <row r="1384" spans="1:83">
      <c r="A1384" s="108">
        <v>1382</v>
      </c>
      <c r="S1384">
        <v>1382</v>
      </c>
      <c r="AI1384">
        <v>1382</v>
      </c>
      <c r="AM1384" s="104"/>
      <c r="BZ1384" s="149"/>
      <c r="CE1384" s="148"/>
    </row>
    <row r="1385" spans="1:83">
      <c r="A1385" s="108">
        <v>1383</v>
      </c>
      <c r="S1385">
        <v>1383</v>
      </c>
      <c r="AI1385">
        <v>1383</v>
      </c>
      <c r="AM1385" s="104"/>
      <c r="BZ1385" s="149"/>
      <c r="CE1385" s="148"/>
    </row>
    <row r="1386" spans="1:83">
      <c r="A1386" s="108">
        <v>1384</v>
      </c>
      <c r="S1386">
        <v>1384</v>
      </c>
      <c r="AI1386">
        <v>1384</v>
      </c>
      <c r="AM1386" s="104"/>
      <c r="BZ1386" s="149"/>
      <c r="CE1386" s="148"/>
    </row>
    <row r="1387" spans="1:83">
      <c r="A1387" s="108">
        <v>1385</v>
      </c>
      <c r="S1387">
        <v>1385</v>
      </c>
      <c r="AI1387">
        <v>1385</v>
      </c>
      <c r="AM1387" s="104"/>
      <c r="BZ1387" s="149"/>
      <c r="CE1387" s="148"/>
    </row>
    <row r="1388" spans="1:83">
      <c r="A1388" s="108">
        <v>1386</v>
      </c>
      <c r="S1388">
        <v>1386</v>
      </c>
      <c r="AI1388">
        <v>1386</v>
      </c>
      <c r="AM1388" s="104"/>
      <c r="BZ1388" s="149"/>
      <c r="CE1388" s="148"/>
    </row>
    <row r="1389" spans="1:83">
      <c r="A1389" s="108">
        <v>1387</v>
      </c>
      <c r="S1389">
        <v>1387</v>
      </c>
      <c r="AI1389">
        <v>1387</v>
      </c>
      <c r="AM1389" s="104"/>
      <c r="BZ1389" s="149"/>
      <c r="CE1389" s="148"/>
    </row>
    <row r="1390" spans="1:83">
      <c r="A1390" s="108">
        <v>1388</v>
      </c>
      <c r="S1390">
        <v>1388</v>
      </c>
      <c r="AI1390">
        <v>1388</v>
      </c>
      <c r="AM1390" s="104"/>
      <c r="BZ1390" s="149"/>
      <c r="CE1390" s="148"/>
    </row>
    <row r="1391" spans="1:83">
      <c r="A1391" s="108">
        <v>1389</v>
      </c>
      <c r="S1391">
        <v>1389</v>
      </c>
      <c r="AI1391">
        <v>1389</v>
      </c>
      <c r="AM1391" s="104"/>
      <c r="BZ1391" s="149"/>
      <c r="CE1391" s="148"/>
    </row>
    <row r="1392" spans="1:83">
      <c r="A1392" s="108">
        <v>1390</v>
      </c>
      <c r="S1392">
        <v>1390</v>
      </c>
      <c r="AI1392">
        <v>1390</v>
      </c>
      <c r="AM1392" s="104"/>
      <c r="BZ1392" s="149"/>
      <c r="CE1392" s="148"/>
    </row>
    <row r="1393" spans="1:83">
      <c r="A1393" s="108">
        <v>1391</v>
      </c>
      <c r="S1393">
        <v>1391</v>
      </c>
      <c r="AI1393">
        <v>1391</v>
      </c>
      <c r="AM1393" s="104"/>
      <c r="BZ1393" s="149"/>
      <c r="CE1393" s="148"/>
    </row>
    <row r="1394" spans="1:83">
      <c r="A1394" s="108">
        <v>1392</v>
      </c>
      <c r="S1394">
        <v>1392</v>
      </c>
      <c r="AI1394">
        <v>1392</v>
      </c>
      <c r="AM1394" s="104"/>
      <c r="BZ1394" s="149"/>
      <c r="CE1394" s="148"/>
    </row>
    <row r="1395" spans="1:83">
      <c r="A1395" s="108">
        <v>1393</v>
      </c>
      <c r="S1395">
        <v>1393</v>
      </c>
      <c r="AI1395">
        <v>1393</v>
      </c>
      <c r="AM1395" s="104"/>
      <c r="BZ1395" s="149"/>
      <c r="CE1395" s="148"/>
    </row>
    <row r="1396" spans="1:83">
      <c r="A1396" s="108">
        <v>1394</v>
      </c>
      <c r="S1396">
        <v>1394</v>
      </c>
      <c r="AI1396">
        <v>1394</v>
      </c>
      <c r="AM1396" s="104"/>
      <c r="BZ1396" s="149"/>
      <c r="CE1396" s="148"/>
    </row>
    <row r="1397" spans="1:83">
      <c r="A1397" s="108">
        <v>1395</v>
      </c>
      <c r="S1397">
        <v>1395</v>
      </c>
      <c r="AI1397">
        <v>1395</v>
      </c>
      <c r="AM1397" s="104"/>
      <c r="BZ1397" s="149"/>
      <c r="CE1397" s="148"/>
    </row>
    <row r="1398" spans="1:83">
      <c r="A1398" s="108">
        <v>1396</v>
      </c>
      <c r="S1398">
        <v>1396</v>
      </c>
      <c r="AI1398">
        <v>1396</v>
      </c>
      <c r="AM1398" s="104"/>
      <c r="BZ1398" s="149"/>
      <c r="CE1398" s="148"/>
    </row>
    <row r="1399" spans="1:83">
      <c r="A1399" s="108">
        <v>1397</v>
      </c>
      <c r="S1399">
        <v>1397</v>
      </c>
      <c r="AI1399">
        <v>1397</v>
      </c>
      <c r="AM1399" s="104"/>
      <c r="BZ1399" s="149"/>
      <c r="CE1399" s="148"/>
    </row>
    <row r="1400" spans="1:83">
      <c r="A1400" s="108">
        <v>1398</v>
      </c>
      <c r="S1400">
        <v>1398</v>
      </c>
      <c r="AI1400">
        <v>1398</v>
      </c>
      <c r="AM1400" s="104"/>
      <c r="BZ1400" s="149"/>
      <c r="CE1400" s="148"/>
    </row>
    <row r="1401" spans="1:83">
      <c r="A1401" s="108">
        <v>1399</v>
      </c>
      <c r="S1401">
        <v>1399</v>
      </c>
      <c r="AI1401">
        <v>1399</v>
      </c>
      <c r="AM1401" s="104"/>
      <c r="BZ1401" s="149"/>
      <c r="CE1401" s="148"/>
    </row>
    <row r="1402" spans="1:83">
      <c r="A1402" s="108">
        <v>1400</v>
      </c>
      <c r="S1402">
        <v>1400</v>
      </c>
      <c r="AI1402">
        <v>1400</v>
      </c>
      <c r="AM1402" s="104"/>
      <c r="BZ1402" s="149"/>
      <c r="CE1402" s="148"/>
    </row>
    <row r="1403" spans="1:83">
      <c r="A1403" s="108">
        <v>1401</v>
      </c>
      <c r="S1403">
        <v>1401</v>
      </c>
      <c r="AI1403">
        <v>1401</v>
      </c>
      <c r="AM1403" s="104"/>
      <c r="BZ1403" s="149"/>
      <c r="CE1403" s="148"/>
    </row>
    <row r="1404" spans="1:83">
      <c r="A1404" s="108">
        <v>1402</v>
      </c>
      <c r="S1404">
        <v>1402</v>
      </c>
      <c r="AI1404">
        <v>1402</v>
      </c>
      <c r="AM1404" s="104"/>
      <c r="BZ1404" s="149"/>
      <c r="CE1404" s="148"/>
    </row>
    <row r="1405" spans="1:83">
      <c r="A1405" s="108">
        <v>1403</v>
      </c>
      <c r="S1405">
        <v>1403</v>
      </c>
      <c r="AI1405">
        <v>1403</v>
      </c>
      <c r="AM1405" s="104"/>
      <c r="BZ1405" s="149"/>
      <c r="CE1405" s="148"/>
    </row>
    <row r="1406" spans="1:83">
      <c r="A1406" s="108">
        <v>1404</v>
      </c>
      <c r="S1406">
        <v>1404</v>
      </c>
      <c r="AI1406">
        <v>1404</v>
      </c>
      <c r="AM1406" s="104"/>
      <c r="BZ1406" s="149"/>
      <c r="CE1406" s="148"/>
    </row>
    <row r="1407" spans="1:83">
      <c r="A1407" s="108">
        <v>1405</v>
      </c>
      <c r="S1407">
        <v>1405</v>
      </c>
      <c r="AI1407">
        <v>1405</v>
      </c>
      <c r="AM1407" s="104"/>
      <c r="BZ1407" s="149"/>
      <c r="CE1407" s="148"/>
    </row>
    <row r="1408" spans="1:83">
      <c r="A1408" s="108">
        <v>1406</v>
      </c>
      <c r="S1408">
        <v>1406</v>
      </c>
      <c r="AI1408">
        <v>1406</v>
      </c>
      <c r="AM1408" s="104"/>
      <c r="BZ1408" s="149"/>
      <c r="CE1408" s="148"/>
    </row>
    <row r="1409" spans="1:83">
      <c r="A1409" s="108">
        <v>1407</v>
      </c>
      <c r="S1409">
        <v>1407</v>
      </c>
      <c r="AI1409">
        <v>1407</v>
      </c>
      <c r="AM1409" s="104"/>
      <c r="BZ1409" s="149"/>
      <c r="CE1409" s="148"/>
    </row>
    <row r="1410" spans="1:83">
      <c r="A1410" s="108">
        <v>1408</v>
      </c>
      <c r="S1410">
        <v>1408</v>
      </c>
      <c r="AI1410">
        <v>1408</v>
      </c>
      <c r="AM1410" s="104"/>
      <c r="BZ1410" s="149"/>
      <c r="CE1410" s="148"/>
    </row>
    <row r="1411" spans="1:83">
      <c r="A1411" s="108">
        <v>1409</v>
      </c>
      <c r="S1411">
        <v>1409</v>
      </c>
      <c r="AI1411">
        <v>1409</v>
      </c>
      <c r="AM1411" s="104"/>
      <c r="BZ1411" s="149"/>
      <c r="CE1411" s="148"/>
    </row>
    <row r="1412" spans="1:83">
      <c r="A1412" s="108">
        <v>1410</v>
      </c>
      <c r="S1412">
        <v>1410</v>
      </c>
      <c r="AI1412">
        <v>1410</v>
      </c>
      <c r="AM1412" s="104"/>
      <c r="BZ1412" s="149"/>
      <c r="CE1412" s="148"/>
    </row>
    <row r="1413" spans="1:83">
      <c r="A1413" s="108">
        <v>1411</v>
      </c>
      <c r="S1413">
        <v>1411</v>
      </c>
      <c r="AI1413">
        <v>1411</v>
      </c>
      <c r="AM1413" s="104"/>
      <c r="BZ1413" s="149"/>
      <c r="CE1413" s="148"/>
    </row>
    <row r="1414" spans="1:83">
      <c r="A1414" s="108">
        <v>1412</v>
      </c>
      <c r="S1414">
        <v>1412</v>
      </c>
      <c r="AI1414">
        <v>1412</v>
      </c>
      <c r="AM1414" s="104"/>
      <c r="BZ1414" s="149"/>
      <c r="CE1414" s="148"/>
    </row>
    <row r="1415" spans="1:83">
      <c r="A1415" s="108">
        <v>1413</v>
      </c>
      <c r="S1415">
        <v>1413</v>
      </c>
      <c r="AI1415">
        <v>1413</v>
      </c>
      <c r="AM1415" s="104"/>
      <c r="BZ1415" s="149"/>
      <c r="CE1415" s="148"/>
    </row>
    <row r="1416" spans="1:83">
      <c r="A1416" s="108">
        <v>1414</v>
      </c>
      <c r="S1416">
        <v>1414</v>
      </c>
      <c r="AI1416">
        <v>1414</v>
      </c>
      <c r="AM1416" s="104"/>
      <c r="BZ1416" s="149"/>
      <c r="CE1416" s="148"/>
    </row>
    <row r="1417" spans="1:83">
      <c r="A1417" s="108">
        <v>1415</v>
      </c>
      <c r="S1417">
        <v>1415</v>
      </c>
      <c r="AI1417">
        <v>1415</v>
      </c>
      <c r="AM1417" s="104"/>
      <c r="BZ1417" s="149"/>
      <c r="CE1417" s="148"/>
    </row>
    <row r="1418" spans="1:83">
      <c r="A1418" s="108">
        <v>1416</v>
      </c>
      <c r="S1418">
        <v>1416</v>
      </c>
      <c r="AI1418">
        <v>1416</v>
      </c>
      <c r="AM1418" s="104"/>
      <c r="BZ1418" s="149"/>
      <c r="CE1418" s="148"/>
    </row>
    <row r="1419" spans="1:83">
      <c r="A1419" s="108">
        <v>1417</v>
      </c>
      <c r="S1419">
        <v>1417</v>
      </c>
      <c r="AI1419">
        <v>1417</v>
      </c>
      <c r="AM1419" s="104"/>
      <c r="BZ1419" s="149"/>
      <c r="CE1419" s="148"/>
    </row>
    <row r="1420" spans="1:83">
      <c r="A1420" s="108">
        <v>1418</v>
      </c>
      <c r="S1420">
        <v>1418</v>
      </c>
      <c r="AI1420">
        <v>1418</v>
      </c>
      <c r="AM1420" s="104"/>
      <c r="BZ1420" s="149"/>
      <c r="CE1420" s="148"/>
    </row>
    <row r="1421" spans="1:83">
      <c r="A1421" s="108">
        <v>1419</v>
      </c>
      <c r="S1421">
        <v>1419</v>
      </c>
      <c r="AI1421">
        <v>1419</v>
      </c>
      <c r="AM1421" s="104"/>
      <c r="BZ1421" s="149"/>
      <c r="CE1421" s="148"/>
    </row>
    <row r="1422" spans="1:83">
      <c r="A1422" s="108">
        <v>1420</v>
      </c>
      <c r="S1422">
        <v>1420</v>
      </c>
      <c r="AI1422">
        <v>1420</v>
      </c>
      <c r="AM1422" s="104"/>
      <c r="BZ1422" s="149"/>
      <c r="CE1422" s="148"/>
    </row>
    <row r="1423" spans="1:83">
      <c r="A1423" s="108">
        <v>1421</v>
      </c>
      <c r="S1423">
        <v>1421</v>
      </c>
      <c r="AI1423">
        <v>1421</v>
      </c>
      <c r="AM1423" s="104"/>
      <c r="BZ1423" s="149"/>
      <c r="CE1423" s="148"/>
    </row>
    <row r="1424" spans="1:83">
      <c r="A1424" s="108">
        <v>1422</v>
      </c>
      <c r="S1424">
        <v>1422</v>
      </c>
      <c r="AI1424">
        <v>1422</v>
      </c>
      <c r="AM1424" s="104"/>
      <c r="BZ1424" s="149"/>
      <c r="CE1424" s="148"/>
    </row>
    <row r="1425" spans="1:83">
      <c r="A1425" s="108">
        <v>1423</v>
      </c>
      <c r="S1425">
        <v>1423</v>
      </c>
      <c r="AI1425">
        <v>1423</v>
      </c>
      <c r="AM1425" s="104"/>
      <c r="BZ1425" s="149"/>
      <c r="CE1425" s="148"/>
    </row>
    <row r="1426" spans="1:83">
      <c r="A1426" s="108">
        <v>1424</v>
      </c>
      <c r="S1426">
        <v>1424</v>
      </c>
      <c r="AI1426">
        <v>1424</v>
      </c>
      <c r="AM1426" s="104"/>
      <c r="BZ1426" s="149"/>
      <c r="CE1426" s="148"/>
    </row>
    <row r="1427" spans="1:83">
      <c r="A1427" s="108">
        <v>1425</v>
      </c>
      <c r="S1427">
        <v>1425</v>
      </c>
      <c r="AI1427">
        <v>1425</v>
      </c>
      <c r="AM1427" s="104"/>
      <c r="BZ1427" s="149"/>
      <c r="CE1427" s="148"/>
    </row>
    <row r="1428" spans="1:83">
      <c r="A1428" s="108">
        <v>1426</v>
      </c>
      <c r="S1428">
        <v>1426</v>
      </c>
      <c r="AI1428">
        <v>1426</v>
      </c>
      <c r="AM1428" s="104"/>
      <c r="BZ1428" s="149"/>
      <c r="CE1428" s="148"/>
    </row>
    <row r="1429" spans="1:83">
      <c r="A1429" s="108">
        <v>1427</v>
      </c>
      <c r="S1429">
        <v>1427</v>
      </c>
      <c r="AI1429">
        <v>1427</v>
      </c>
      <c r="AM1429" s="104"/>
      <c r="BZ1429" s="149"/>
      <c r="CE1429" s="148"/>
    </row>
    <row r="1430" spans="1:83">
      <c r="A1430" s="108">
        <v>1428</v>
      </c>
      <c r="S1430">
        <v>1428</v>
      </c>
      <c r="AI1430">
        <v>1428</v>
      </c>
      <c r="AM1430" s="104"/>
      <c r="BZ1430" s="149"/>
      <c r="CE1430" s="148"/>
    </row>
    <row r="1431" spans="1:83">
      <c r="A1431" s="108">
        <v>1429</v>
      </c>
      <c r="S1431">
        <v>1429</v>
      </c>
      <c r="AI1431">
        <v>1429</v>
      </c>
      <c r="AM1431" s="104"/>
      <c r="BZ1431" s="149"/>
      <c r="CE1431" s="148"/>
    </row>
    <row r="1432" spans="1:83">
      <c r="A1432" s="108">
        <v>1430</v>
      </c>
      <c r="S1432">
        <v>1430</v>
      </c>
      <c r="AI1432">
        <v>1430</v>
      </c>
      <c r="AM1432" s="104"/>
      <c r="BZ1432" s="149"/>
      <c r="CE1432" s="148"/>
    </row>
    <row r="1433" spans="1:83">
      <c r="A1433" s="108">
        <v>1431</v>
      </c>
      <c r="S1433">
        <v>1431</v>
      </c>
      <c r="AI1433">
        <v>1431</v>
      </c>
      <c r="AM1433" s="104"/>
      <c r="BZ1433" s="149"/>
      <c r="CE1433" s="148"/>
    </row>
    <row r="1434" spans="1:83">
      <c r="A1434" s="108">
        <v>1432</v>
      </c>
      <c r="S1434">
        <v>1432</v>
      </c>
      <c r="AI1434">
        <v>1432</v>
      </c>
      <c r="AM1434" s="104"/>
      <c r="BZ1434" s="149"/>
      <c r="CE1434" s="148"/>
    </row>
    <row r="1435" spans="1:83">
      <c r="A1435" s="108">
        <v>1433</v>
      </c>
      <c r="S1435">
        <v>1433</v>
      </c>
      <c r="AI1435">
        <v>1433</v>
      </c>
      <c r="AM1435" s="104"/>
      <c r="BZ1435" s="149"/>
      <c r="CE1435" s="148"/>
    </row>
    <row r="1436" spans="1:83">
      <c r="A1436" s="108">
        <v>1434</v>
      </c>
      <c r="S1436">
        <v>1434</v>
      </c>
      <c r="AI1436">
        <v>1434</v>
      </c>
      <c r="AM1436" s="104"/>
      <c r="BZ1436" s="149"/>
      <c r="CE1436" s="148"/>
    </row>
    <row r="1437" spans="1:83">
      <c r="A1437" s="108">
        <v>1435</v>
      </c>
      <c r="S1437">
        <v>1435</v>
      </c>
      <c r="AI1437">
        <v>1435</v>
      </c>
      <c r="AM1437" s="104"/>
      <c r="BZ1437" s="149"/>
      <c r="CE1437" s="148"/>
    </row>
    <row r="1438" spans="1:83">
      <c r="A1438" s="108">
        <v>1436</v>
      </c>
      <c r="S1438">
        <v>1436</v>
      </c>
      <c r="AI1438">
        <v>1436</v>
      </c>
      <c r="AM1438" s="104"/>
      <c r="BZ1438" s="149"/>
      <c r="CE1438" s="148"/>
    </row>
    <row r="1439" spans="1:83">
      <c r="A1439" s="108">
        <v>1437</v>
      </c>
      <c r="S1439">
        <v>1437</v>
      </c>
      <c r="AI1439">
        <v>1437</v>
      </c>
      <c r="AM1439" s="104"/>
      <c r="BZ1439" s="149"/>
      <c r="CE1439" s="148"/>
    </row>
    <row r="1440" spans="1:83">
      <c r="A1440" s="108">
        <v>1438</v>
      </c>
      <c r="S1440">
        <v>1438</v>
      </c>
      <c r="AI1440">
        <v>1438</v>
      </c>
      <c r="AM1440" s="104"/>
      <c r="BZ1440" s="149"/>
      <c r="CE1440" s="148"/>
    </row>
    <row r="1441" spans="1:83">
      <c r="A1441" s="108">
        <v>1439</v>
      </c>
      <c r="S1441">
        <v>1439</v>
      </c>
      <c r="AI1441">
        <v>1439</v>
      </c>
      <c r="AM1441" s="104"/>
      <c r="BZ1441" s="149"/>
      <c r="CE1441" s="148"/>
    </row>
    <row r="1442" spans="1:83">
      <c r="A1442" s="108">
        <v>1440</v>
      </c>
      <c r="S1442">
        <v>1440</v>
      </c>
      <c r="AI1442">
        <v>1440</v>
      </c>
      <c r="AM1442" s="104"/>
      <c r="BZ1442" s="149"/>
      <c r="CE1442" s="148"/>
    </row>
    <row r="1443" spans="1:83">
      <c r="A1443" s="108">
        <v>1441</v>
      </c>
      <c r="S1443">
        <v>1441</v>
      </c>
      <c r="AI1443">
        <v>1441</v>
      </c>
      <c r="AM1443" s="104"/>
      <c r="BZ1443" s="149"/>
      <c r="CE1443" s="148"/>
    </row>
    <row r="1444" spans="1:83">
      <c r="A1444" s="108">
        <v>1442</v>
      </c>
      <c r="S1444">
        <v>1442</v>
      </c>
      <c r="AI1444">
        <v>1442</v>
      </c>
      <c r="AM1444" s="104"/>
      <c r="BZ1444" s="149"/>
      <c r="CE1444" s="148"/>
    </row>
    <row r="1445" spans="1:83">
      <c r="A1445" s="108">
        <v>1443</v>
      </c>
      <c r="S1445">
        <v>1443</v>
      </c>
      <c r="AI1445">
        <v>1443</v>
      </c>
      <c r="AM1445" s="104"/>
      <c r="BZ1445" s="149"/>
      <c r="CE1445" s="148"/>
    </row>
    <row r="1446" spans="1:83">
      <c r="A1446" s="108">
        <v>1444</v>
      </c>
      <c r="S1446">
        <v>1444</v>
      </c>
      <c r="AI1446">
        <v>1444</v>
      </c>
      <c r="AM1446" s="104"/>
      <c r="BZ1446" s="149"/>
      <c r="CE1446" s="148"/>
    </row>
    <row r="1447" spans="1:83">
      <c r="A1447" s="108">
        <v>1445</v>
      </c>
      <c r="S1447">
        <v>1445</v>
      </c>
      <c r="AI1447">
        <v>1445</v>
      </c>
      <c r="AM1447" s="104"/>
      <c r="BZ1447" s="149"/>
      <c r="CE1447" s="148"/>
    </row>
    <row r="1448" spans="1:83">
      <c r="A1448" s="108">
        <v>1446</v>
      </c>
      <c r="S1448">
        <v>1446</v>
      </c>
      <c r="AI1448">
        <v>1446</v>
      </c>
      <c r="AM1448" s="104"/>
      <c r="BZ1448" s="149"/>
      <c r="CE1448" s="148"/>
    </row>
    <row r="1449" spans="1:83">
      <c r="A1449" s="108">
        <v>1447</v>
      </c>
      <c r="S1449">
        <v>1447</v>
      </c>
      <c r="AI1449">
        <v>1447</v>
      </c>
      <c r="AM1449" s="104"/>
      <c r="BZ1449" s="149"/>
      <c r="CE1449" s="148"/>
    </row>
    <row r="1450" spans="1:83">
      <c r="A1450" s="108">
        <v>1448</v>
      </c>
      <c r="S1450">
        <v>1448</v>
      </c>
      <c r="AI1450">
        <v>1448</v>
      </c>
      <c r="AM1450" s="104"/>
      <c r="BZ1450" s="149"/>
      <c r="CE1450" s="148"/>
    </row>
    <row r="1451" spans="1:83">
      <c r="A1451" s="108">
        <v>1449</v>
      </c>
      <c r="S1451">
        <v>1449</v>
      </c>
      <c r="AI1451">
        <v>1449</v>
      </c>
      <c r="AM1451" s="104"/>
      <c r="BZ1451" s="149"/>
      <c r="CE1451" s="148"/>
    </row>
    <row r="1452" spans="1:83">
      <c r="A1452" s="108">
        <v>1450</v>
      </c>
      <c r="S1452">
        <v>1450</v>
      </c>
      <c r="AI1452">
        <v>1450</v>
      </c>
      <c r="AM1452" s="104"/>
      <c r="BZ1452" s="149"/>
      <c r="CE1452" s="148"/>
    </row>
    <row r="1453" spans="1:83">
      <c r="A1453" s="108">
        <v>1451</v>
      </c>
      <c r="S1453">
        <v>1451</v>
      </c>
      <c r="AI1453">
        <v>1451</v>
      </c>
      <c r="AM1453" s="104"/>
      <c r="BZ1453" s="149"/>
      <c r="CE1453" s="148"/>
    </row>
    <row r="1454" spans="1:83">
      <c r="A1454" s="108">
        <v>1452</v>
      </c>
      <c r="S1454">
        <v>1452</v>
      </c>
      <c r="AI1454">
        <v>1452</v>
      </c>
      <c r="AM1454" s="104"/>
      <c r="BZ1454" s="149"/>
      <c r="CE1454" s="148"/>
    </row>
    <row r="1455" spans="1:83">
      <c r="A1455" s="108">
        <v>1453</v>
      </c>
      <c r="S1455">
        <v>1453</v>
      </c>
      <c r="AI1455">
        <v>1453</v>
      </c>
      <c r="AM1455" s="104"/>
      <c r="BZ1455" s="149"/>
      <c r="CE1455" s="148"/>
    </row>
    <row r="1456" spans="1:83">
      <c r="A1456" s="108">
        <v>1454</v>
      </c>
      <c r="S1456">
        <v>1454</v>
      </c>
      <c r="AI1456">
        <v>1454</v>
      </c>
      <c r="AM1456" s="104"/>
      <c r="BZ1456" s="149"/>
      <c r="CE1456" s="148"/>
    </row>
    <row r="1457" spans="1:83">
      <c r="A1457" s="108">
        <v>1455</v>
      </c>
      <c r="S1457">
        <v>1455</v>
      </c>
      <c r="AI1457">
        <v>1455</v>
      </c>
      <c r="AM1457" s="104"/>
      <c r="BZ1457" s="149"/>
      <c r="CE1457" s="148"/>
    </row>
    <row r="1458" spans="1:83">
      <c r="A1458" s="108">
        <v>1456</v>
      </c>
      <c r="S1458">
        <v>1456</v>
      </c>
      <c r="AI1458">
        <v>1456</v>
      </c>
      <c r="AM1458" s="104"/>
      <c r="BZ1458" s="149"/>
      <c r="CE1458" s="148"/>
    </row>
    <row r="1459" spans="1:83">
      <c r="A1459" s="108">
        <v>1457</v>
      </c>
      <c r="S1459">
        <v>1457</v>
      </c>
      <c r="AI1459">
        <v>1457</v>
      </c>
      <c r="AM1459" s="104"/>
      <c r="BZ1459" s="149"/>
      <c r="CE1459" s="148"/>
    </row>
    <row r="1460" spans="1:83">
      <c r="A1460" s="108">
        <v>1458</v>
      </c>
      <c r="S1460">
        <v>1458</v>
      </c>
      <c r="AI1460">
        <v>1458</v>
      </c>
      <c r="AM1460" s="104"/>
      <c r="BZ1460" s="149"/>
      <c r="CE1460" s="148"/>
    </row>
    <row r="1461" spans="1:83">
      <c r="A1461" s="108">
        <v>1459</v>
      </c>
      <c r="S1461">
        <v>1459</v>
      </c>
      <c r="AI1461">
        <v>1459</v>
      </c>
      <c r="AM1461" s="104"/>
      <c r="BZ1461" s="149"/>
      <c r="CE1461" s="148"/>
    </row>
    <row r="1462" spans="1:83">
      <c r="A1462" s="108">
        <v>1460</v>
      </c>
      <c r="S1462">
        <v>1460</v>
      </c>
      <c r="AI1462">
        <v>1460</v>
      </c>
      <c r="AM1462" s="104"/>
      <c r="BZ1462" s="149"/>
      <c r="CE1462" s="148"/>
    </row>
    <row r="1463" spans="1:83">
      <c r="A1463" s="108">
        <v>1461</v>
      </c>
      <c r="S1463">
        <v>1461</v>
      </c>
      <c r="AI1463">
        <v>1461</v>
      </c>
      <c r="AM1463" s="104"/>
      <c r="BZ1463" s="149"/>
      <c r="CE1463" s="148"/>
    </row>
    <row r="1464" spans="1:83">
      <c r="A1464" s="108">
        <v>1462</v>
      </c>
      <c r="S1464">
        <v>1462</v>
      </c>
      <c r="AI1464">
        <v>1462</v>
      </c>
      <c r="AM1464" s="104"/>
      <c r="BZ1464" s="149"/>
      <c r="CE1464" s="148"/>
    </row>
    <row r="1465" spans="1:83">
      <c r="A1465" s="108">
        <v>1463</v>
      </c>
      <c r="S1465">
        <v>1463</v>
      </c>
      <c r="AI1465">
        <v>1463</v>
      </c>
      <c r="AM1465" s="104"/>
      <c r="BZ1465" s="149"/>
      <c r="CE1465" s="148"/>
    </row>
    <row r="1466" spans="1:83">
      <c r="A1466" s="108">
        <v>1464</v>
      </c>
      <c r="S1466">
        <v>1464</v>
      </c>
      <c r="AI1466">
        <v>1464</v>
      </c>
      <c r="AM1466" s="104"/>
      <c r="BZ1466" s="149"/>
      <c r="CE1466" s="148"/>
    </row>
    <row r="1467" spans="1:83">
      <c r="A1467" s="108">
        <v>1465</v>
      </c>
      <c r="S1467">
        <v>1465</v>
      </c>
      <c r="AI1467">
        <v>1465</v>
      </c>
      <c r="AM1467" s="104"/>
      <c r="BZ1467" s="149"/>
      <c r="CE1467" s="148"/>
    </row>
    <row r="1468" spans="1:83">
      <c r="A1468" s="108">
        <v>1466</v>
      </c>
      <c r="S1468">
        <v>1466</v>
      </c>
      <c r="AI1468">
        <v>1466</v>
      </c>
      <c r="AM1468" s="104"/>
      <c r="BZ1468" s="149"/>
      <c r="CE1468" s="148"/>
    </row>
    <row r="1469" spans="1:83">
      <c r="A1469" s="108">
        <v>1467</v>
      </c>
      <c r="S1469">
        <v>1467</v>
      </c>
      <c r="AI1469">
        <v>1467</v>
      </c>
      <c r="AM1469" s="104"/>
      <c r="BZ1469" s="149"/>
      <c r="CE1469" s="148"/>
    </row>
    <row r="1470" spans="1:83">
      <c r="A1470" s="108">
        <v>1468</v>
      </c>
      <c r="S1470">
        <v>1468</v>
      </c>
      <c r="AI1470">
        <v>1468</v>
      </c>
      <c r="AM1470" s="104"/>
      <c r="BZ1470" s="149"/>
      <c r="CE1470" s="148"/>
    </row>
    <row r="1471" spans="1:83">
      <c r="A1471" s="108">
        <v>1469</v>
      </c>
      <c r="S1471">
        <v>1469</v>
      </c>
      <c r="AI1471">
        <v>1469</v>
      </c>
      <c r="AM1471" s="104"/>
      <c r="BZ1471" s="149"/>
      <c r="CE1471" s="148"/>
    </row>
    <row r="1472" spans="1:83">
      <c r="A1472" s="108">
        <v>1470</v>
      </c>
      <c r="S1472">
        <v>1470</v>
      </c>
      <c r="AI1472">
        <v>1470</v>
      </c>
      <c r="AM1472" s="104"/>
      <c r="BZ1472" s="149"/>
      <c r="CE1472" s="148"/>
    </row>
    <row r="1473" spans="1:83">
      <c r="A1473" s="108">
        <v>1471</v>
      </c>
      <c r="S1473">
        <v>1471</v>
      </c>
      <c r="AI1473">
        <v>1471</v>
      </c>
      <c r="AM1473" s="104"/>
      <c r="BZ1473" s="149"/>
      <c r="CE1473" s="148"/>
    </row>
    <row r="1474" spans="1:83">
      <c r="A1474" s="108">
        <v>1472</v>
      </c>
      <c r="S1474">
        <v>1472</v>
      </c>
      <c r="AI1474">
        <v>1472</v>
      </c>
      <c r="AM1474" s="104"/>
      <c r="BZ1474" s="149"/>
      <c r="CE1474" s="148"/>
    </row>
    <row r="1475" spans="1:83">
      <c r="A1475" s="108">
        <v>1473</v>
      </c>
      <c r="S1475">
        <v>1473</v>
      </c>
      <c r="AI1475">
        <v>1473</v>
      </c>
      <c r="AM1475" s="104"/>
      <c r="BZ1475" s="149"/>
      <c r="CE1475" s="148"/>
    </row>
    <row r="1476" spans="1:83">
      <c r="A1476" s="108">
        <v>1474</v>
      </c>
      <c r="S1476">
        <v>1474</v>
      </c>
      <c r="AI1476">
        <v>1474</v>
      </c>
      <c r="AM1476" s="104"/>
      <c r="BZ1476" s="149"/>
      <c r="CE1476" s="148"/>
    </row>
    <row r="1477" spans="1:83">
      <c r="A1477" s="108">
        <v>1475</v>
      </c>
      <c r="S1477">
        <v>1475</v>
      </c>
      <c r="AI1477">
        <v>1475</v>
      </c>
      <c r="AM1477" s="104"/>
      <c r="BZ1477" s="149"/>
      <c r="CE1477" s="148"/>
    </row>
    <row r="1478" spans="1:83">
      <c r="A1478" s="108">
        <v>1476</v>
      </c>
      <c r="S1478">
        <v>1476</v>
      </c>
      <c r="AI1478">
        <v>1476</v>
      </c>
      <c r="AM1478" s="104"/>
      <c r="BZ1478" s="149"/>
      <c r="CE1478" s="148"/>
    </row>
    <row r="1479" spans="1:83">
      <c r="A1479" s="108">
        <v>1477</v>
      </c>
      <c r="S1479">
        <v>1477</v>
      </c>
      <c r="AI1479">
        <v>1477</v>
      </c>
      <c r="AM1479" s="104"/>
      <c r="BZ1479" s="149"/>
      <c r="CE1479" s="148"/>
    </row>
    <row r="1480" spans="1:83">
      <c r="A1480" s="108">
        <v>1478</v>
      </c>
      <c r="S1480">
        <v>1478</v>
      </c>
      <c r="AI1480">
        <v>1478</v>
      </c>
      <c r="AM1480" s="104"/>
      <c r="BZ1480" s="149"/>
      <c r="CE1480" s="148"/>
    </row>
    <row r="1481" spans="1:83">
      <c r="A1481" s="108">
        <v>1479</v>
      </c>
      <c r="S1481">
        <v>1479</v>
      </c>
      <c r="AI1481">
        <v>1479</v>
      </c>
      <c r="AM1481" s="104"/>
      <c r="BZ1481" s="149"/>
      <c r="CE1481" s="148"/>
    </row>
    <row r="1482" spans="1:83">
      <c r="A1482" s="108">
        <v>1480</v>
      </c>
      <c r="S1482">
        <v>1480</v>
      </c>
      <c r="AI1482">
        <v>1480</v>
      </c>
      <c r="AM1482" s="104"/>
      <c r="BZ1482" s="149"/>
      <c r="CE1482" s="148"/>
    </row>
    <row r="1483" spans="1:83">
      <c r="A1483" s="108">
        <v>1481</v>
      </c>
      <c r="S1483">
        <v>1481</v>
      </c>
      <c r="AI1483">
        <v>1481</v>
      </c>
      <c r="AM1483" s="104"/>
      <c r="BZ1483" s="149"/>
      <c r="CE1483" s="148"/>
    </row>
    <row r="1484" spans="1:83">
      <c r="A1484" s="108">
        <v>1482</v>
      </c>
      <c r="S1484">
        <v>1482</v>
      </c>
      <c r="AI1484">
        <v>1482</v>
      </c>
      <c r="AM1484" s="104"/>
      <c r="BZ1484" s="149"/>
      <c r="CE1484" s="148"/>
    </row>
    <row r="1485" spans="1:83">
      <c r="A1485" s="108">
        <v>1483</v>
      </c>
      <c r="S1485">
        <v>1483</v>
      </c>
      <c r="AI1485">
        <v>1483</v>
      </c>
      <c r="AM1485" s="104"/>
      <c r="BZ1485" s="149"/>
      <c r="CE1485" s="148"/>
    </row>
    <row r="1486" spans="1:83">
      <c r="A1486" s="108">
        <v>1484</v>
      </c>
      <c r="S1486">
        <v>1484</v>
      </c>
      <c r="AI1486">
        <v>1484</v>
      </c>
      <c r="AM1486" s="104"/>
      <c r="BZ1486" s="149"/>
      <c r="CE1486" s="148"/>
    </row>
    <row r="1487" spans="1:83">
      <c r="A1487" s="108">
        <v>1485</v>
      </c>
      <c r="S1487">
        <v>1485</v>
      </c>
      <c r="AI1487">
        <v>1485</v>
      </c>
      <c r="AM1487" s="104"/>
      <c r="BZ1487" s="149"/>
      <c r="CE1487" s="148"/>
    </row>
    <row r="1488" spans="1:83">
      <c r="A1488" s="108">
        <v>1486</v>
      </c>
      <c r="S1488">
        <v>1486</v>
      </c>
      <c r="AI1488">
        <v>1486</v>
      </c>
      <c r="AM1488" s="104"/>
      <c r="BZ1488" s="149"/>
      <c r="CE1488" s="148"/>
    </row>
    <row r="1489" spans="1:83">
      <c r="A1489" s="108">
        <v>1487</v>
      </c>
      <c r="S1489">
        <v>1487</v>
      </c>
      <c r="AI1489">
        <v>1487</v>
      </c>
      <c r="AM1489" s="104"/>
      <c r="BZ1489" s="149"/>
      <c r="CE1489" s="148"/>
    </row>
    <row r="1490" spans="1:83">
      <c r="A1490" s="108">
        <v>1488</v>
      </c>
      <c r="S1490">
        <v>1488</v>
      </c>
      <c r="AI1490">
        <v>1488</v>
      </c>
      <c r="AM1490" s="104"/>
      <c r="BZ1490" s="149"/>
      <c r="CE1490" s="148"/>
    </row>
    <row r="1491" spans="1:83">
      <c r="A1491" s="108">
        <v>1489</v>
      </c>
      <c r="S1491">
        <v>1489</v>
      </c>
      <c r="AI1491">
        <v>1489</v>
      </c>
      <c r="AM1491" s="104"/>
      <c r="BZ1491" s="149"/>
      <c r="CE1491" s="148"/>
    </row>
    <row r="1492" spans="1:83">
      <c r="A1492" s="108">
        <v>1490</v>
      </c>
      <c r="S1492">
        <v>1490</v>
      </c>
      <c r="AI1492">
        <v>1490</v>
      </c>
      <c r="AM1492" s="104"/>
      <c r="BZ1492" s="149"/>
      <c r="CE1492" s="148"/>
    </row>
    <row r="1493" spans="1:83">
      <c r="A1493" s="108">
        <v>1491</v>
      </c>
      <c r="S1493">
        <v>1491</v>
      </c>
      <c r="AI1493">
        <v>1491</v>
      </c>
      <c r="AM1493" s="104"/>
      <c r="BZ1493" s="149"/>
      <c r="CE1493" s="148"/>
    </row>
    <row r="1494" spans="1:83">
      <c r="A1494" s="108">
        <v>1492</v>
      </c>
      <c r="S1494">
        <v>1492</v>
      </c>
      <c r="AI1494">
        <v>1492</v>
      </c>
      <c r="AM1494" s="104"/>
      <c r="BZ1494" s="149"/>
      <c r="CE1494" s="148"/>
    </row>
    <row r="1495" spans="1:83">
      <c r="A1495" s="108">
        <v>1493</v>
      </c>
      <c r="S1495">
        <v>1493</v>
      </c>
      <c r="AI1495">
        <v>1493</v>
      </c>
      <c r="AM1495" s="104"/>
      <c r="BZ1495" s="149"/>
      <c r="CE1495" s="148"/>
    </row>
    <row r="1496" spans="1:83">
      <c r="A1496" s="108">
        <v>1494</v>
      </c>
      <c r="S1496">
        <v>1494</v>
      </c>
      <c r="AI1496">
        <v>1494</v>
      </c>
      <c r="AM1496" s="104"/>
      <c r="BZ1496" s="149"/>
      <c r="CE1496" s="148"/>
    </row>
    <row r="1497" spans="1:83">
      <c r="A1497" s="108">
        <v>1495</v>
      </c>
      <c r="S1497">
        <v>1495</v>
      </c>
      <c r="AI1497">
        <v>1495</v>
      </c>
      <c r="AM1497" s="104"/>
      <c r="BZ1497" s="149"/>
      <c r="CE1497" s="148"/>
    </row>
    <row r="1498" spans="1:83">
      <c r="A1498" s="108">
        <v>1496</v>
      </c>
      <c r="S1498">
        <v>1496</v>
      </c>
      <c r="AI1498">
        <v>1496</v>
      </c>
      <c r="AM1498" s="104"/>
      <c r="BZ1498" s="149"/>
      <c r="CE1498" s="148"/>
    </row>
    <row r="1499" spans="1:83">
      <c r="A1499" s="108">
        <v>1497</v>
      </c>
      <c r="S1499">
        <v>1497</v>
      </c>
      <c r="AI1499">
        <v>1497</v>
      </c>
      <c r="AM1499" s="104"/>
      <c r="BZ1499" s="149"/>
      <c r="CE1499" s="148"/>
    </row>
    <row r="1500" spans="1:83">
      <c r="A1500" s="108">
        <v>1498</v>
      </c>
      <c r="S1500">
        <v>1498</v>
      </c>
      <c r="AI1500">
        <v>1498</v>
      </c>
      <c r="AM1500" s="104"/>
      <c r="BZ1500" s="149"/>
      <c r="CE1500" s="148"/>
    </row>
    <row r="1501" spans="1:83">
      <c r="A1501" s="108">
        <v>1499</v>
      </c>
      <c r="S1501">
        <v>1499</v>
      </c>
      <c r="AI1501">
        <v>1499</v>
      </c>
      <c r="AM1501" s="104"/>
      <c r="BZ1501" s="149"/>
      <c r="CE1501" s="148"/>
    </row>
    <row r="1502" spans="1:83">
      <c r="A1502" s="108">
        <v>1500</v>
      </c>
      <c r="S1502">
        <v>1500</v>
      </c>
      <c r="AI1502">
        <v>1500</v>
      </c>
      <c r="AM1502" s="104"/>
      <c r="BZ1502" s="149"/>
      <c r="CE1502" s="148"/>
    </row>
    <row r="1503" spans="1:83">
      <c r="A1503" s="108">
        <v>1501</v>
      </c>
      <c r="S1503">
        <v>1501</v>
      </c>
      <c r="AI1503">
        <v>1501</v>
      </c>
      <c r="AM1503" s="104"/>
      <c r="BZ1503" s="149"/>
      <c r="CE1503" s="148"/>
    </row>
    <row r="1504" spans="1:83">
      <c r="A1504" s="108">
        <v>1502</v>
      </c>
      <c r="S1504">
        <v>1502</v>
      </c>
      <c r="AI1504">
        <v>1502</v>
      </c>
      <c r="AM1504" s="104"/>
      <c r="BZ1504" s="149"/>
      <c r="CE1504" s="148"/>
    </row>
    <row r="1505" spans="1:83">
      <c r="A1505" s="108">
        <v>1503</v>
      </c>
      <c r="S1505">
        <v>1503</v>
      </c>
      <c r="AI1505">
        <v>1503</v>
      </c>
      <c r="AM1505" s="104"/>
      <c r="BZ1505" s="149"/>
      <c r="CE1505" s="148"/>
    </row>
    <row r="1506" spans="1:83">
      <c r="A1506" s="108">
        <v>1504</v>
      </c>
      <c r="S1506">
        <v>1504</v>
      </c>
      <c r="AI1506">
        <v>1504</v>
      </c>
      <c r="AM1506" s="104"/>
      <c r="BZ1506" s="149"/>
      <c r="CE1506" s="148"/>
    </row>
    <row r="1507" spans="1:83">
      <c r="A1507" s="108">
        <v>1505</v>
      </c>
      <c r="S1507">
        <v>1505</v>
      </c>
      <c r="AI1507">
        <v>1505</v>
      </c>
      <c r="AM1507" s="104"/>
      <c r="BZ1507" s="149"/>
      <c r="CE1507" s="148"/>
    </row>
    <row r="1508" spans="1:83">
      <c r="A1508" s="108">
        <v>1506</v>
      </c>
      <c r="S1508">
        <v>1506</v>
      </c>
      <c r="AI1508">
        <v>1506</v>
      </c>
      <c r="AM1508" s="104"/>
      <c r="BZ1508" s="149"/>
      <c r="CE1508" s="148"/>
    </row>
    <row r="1509" spans="1:83">
      <c r="A1509" s="108">
        <v>1507</v>
      </c>
      <c r="S1509">
        <v>1507</v>
      </c>
      <c r="AI1509">
        <v>1507</v>
      </c>
      <c r="AM1509" s="104"/>
      <c r="BZ1509" s="149"/>
      <c r="CE1509" s="148"/>
    </row>
    <row r="1510" spans="1:83">
      <c r="A1510" s="108">
        <v>1508</v>
      </c>
      <c r="S1510">
        <v>1508</v>
      </c>
      <c r="AI1510">
        <v>1508</v>
      </c>
      <c r="AM1510" s="104"/>
      <c r="BZ1510" s="149"/>
      <c r="CE1510" s="148"/>
    </row>
    <row r="1511" spans="1:83">
      <c r="A1511" s="108">
        <v>1509</v>
      </c>
      <c r="S1511">
        <v>1509</v>
      </c>
      <c r="AI1511">
        <v>1509</v>
      </c>
      <c r="AM1511" s="104"/>
      <c r="BZ1511" s="149"/>
      <c r="CE1511" s="148"/>
    </row>
    <row r="1512" spans="1:83">
      <c r="A1512" s="108">
        <v>1510</v>
      </c>
      <c r="S1512">
        <v>1510</v>
      </c>
      <c r="AI1512">
        <v>1510</v>
      </c>
      <c r="AM1512" s="104"/>
      <c r="BZ1512" s="149"/>
      <c r="CE1512" s="148"/>
    </row>
    <row r="1513" spans="1:83">
      <c r="A1513" s="108">
        <v>1511</v>
      </c>
      <c r="S1513">
        <v>1511</v>
      </c>
      <c r="AI1513">
        <v>1511</v>
      </c>
      <c r="AM1513" s="104"/>
      <c r="BZ1513" s="149"/>
      <c r="CE1513" s="148"/>
    </row>
    <row r="1514" spans="1:83">
      <c r="A1514" s="108">
        <v>1512</v>
      </c>
      <c r="S1514">
        <v>1512</v>
      </c>
      <c r="AI1514">
        <v>1512</v>
      </c>
      <c r="AM1514" s="104"/>
      <c r="BZ1514" s="149"/>
      <c r="CE1514" s="148"/>
    </row>
    <row r="1515" spans="1:83">
      <c r="A1515" s="108">
        <v>1513</v>
      </c>
      <c r="S1515">
        <v>1513</v>
      </c>
      <c r="AI1515">
        <v>1513</v>
      </c>
      <c r="AM1515" s="104"/>
      <c r="BZ1515" s="149"/>
      <c r="CE1515" s="148"/>
    </row>
    <row r="1516" spans="1:83">
      <c r="A1516" s="108">
        <v>1514</v>
      </c>
      <c r="S1516">
        <v>1514</v>
      </c>
      <c r="AI1516">
        <v>1514</v>
      </c>
      <c r="AM1516" s="104"/>
      <c r="BZ1516" s="149"/>
      <c r="CE1516" s="148"/>
    </row>
    <row r="1517" spans="1:83">
      <c r="A1517" s="108">
        <v>1515</v>
      </c>
      <c r="S1517">
        <v>1515</v>
      </c>
      <c r="AI1517">
        <v>1515</v>
      </c>
      <c r="AM1517" s="104"/>
      <c r="BZ1517" s="149"/>
      <c r="CE1517" s="148"/>
    </row>
    <row r="1518" spans="1:83">
      <c r="A1518" s="108">
        <v>1516</v>
      </c>
      <c r="S1518">
        <v>1516</v>
      </c>
      <c r="AI1518">
        <v>1516</v>
      </c>
      <c r="AM1518" s="104"/>
      <c r="BZ1518" s="149"/>
      <c r="CE1518" s="148"/>
    </row>
    <row r="1519" spans="1:83">
      <c r="A1519" s="108">
        <v>1517</v>
      </c>
      <c r="S1519">
        <v>1517</v>
      </c>
      <c r="AI1519">
        <v>1517</v>
      </c>
      <c r="AM1519" s="104"/>
      <c r="BZ1519" s="149"/>
      <c r="CE1519" s="148"/>
    </row>
    <row r="1520" spans="1:83">
      <c r="A1520" s="108">
        <v>1518</v>
      </c>
      <c r="S1520">
        <v>1518</v>
      </c>
      <c r="AI1520">
        <v>1518</v>
      </c>
      <c r="AM1520" s="104"/>
      <c r="BZ1520" s="149"/>
      <c r="CE1520" s="148"/>
    </row>
    <row r="1521" spans="1:83">
      <c r="A1521" s="108">
        <v>1519</v>
      </c>
      <c r="S1521">
        <v>1519</v>
      </c>
      <c r="AI1521">
        <v>1519</v>
      </c>
      <c r="AM1521" s="104"/>
      <c r="BZ1521" s="149"/>
      <c r="CE1521" s="148"/>
    </row>
    <row r="1522" spans="1:83">
      <c r="A1522" s="108">
        <v>1520</v>
      </c>
      <c r="S1522">
        <v>1520</v>
      </c>
      <c r="AI1522">
        <v>1520</v>
      </c>
      <c r="AM1522" s="104"/>
      <c r="BZ1522" s="149"/>
      <c r="CE1522" s="148"/>
    </row>
    <row r="1523" spans="1:83">
      <c r="A1523" s="108">
        <v>1521</v>
      </c>
      <c r="S1523">
        <v>1521</v>
      </c>
      <c r="AI1523">
        <v>1521</v>
      </c>
      <c r="AM1523" s="104"/>
      <c r="BZ1523" s="149"/>
      <c r="CE1523" s="148"/>
    </row>
    <row r="1524" spans="1:83">
      <c r="A1524" s="108">
        <v>1522</v>
      </c>
      <c r="S1524">
        <v>1522</v>
      </c>
      <c r="AI1524">
        <v>1522</v>
      </c>
      <c r="AM1524" s="104"/>
      <c r="BZ1524" s="149"/>
      <c r="CE1524" s="148"/>
    </row>
    <row r="1525" spans="1:83">
      <c r="A1525" s="108">
        <v>1523</v>
      </c>
      <c r="S1525">
        <v>1523</v>
      </c>
      <c r="AI1525">
        <v>1523</v>
      </c>
      <c r="AM1525" s="104"/>
      <c r="BZ1525" s="149"/>
      <c r="CE1525" s="148"/>
    </row>
    <row r="1526" spans="1:83">
      <c r="A1526" s="108">
        <v>1524</v>
      </c>
      <c r="S1526">
        <v>1524</v>
      </c>
      <c r="AI1526">
        <v>1524</v>
      </c>
      <c r="AM1526" s="104"/>
      <c r="BZ1526" s="149"/>
      <c r="CE1526" s="148"/>
    </row>
    <row r="1527" spans="1:83">
      <c r="A1527" s="108">
        <v>1525</v>
      </c>
      <c r="S1527">
        <v>1525</v>
      </c>
      <c r="AI1527">
        <v>1525</v>
      </c>
      <c r="AM1527" s="104"/>
      <c r="BZ1527" s="149"/>
      <c r="CE1527" s="148"/>
    </row>
    <row r="1528" spans="1:83">
      <c r="A1528" s="108">
        <v>1526</v>
      </c>
      <c r="S1528">
        <v>1526</v>
      </c>
      <c r="AI1528">
        <v>1526</v>
      </c>
      <c r="AM1528" s="104"/>
      <c r="BZ1528" s="149"/>
      <c r="CE1528" s="148"/>
    </row>
    <row r="1529" spans="1:83">
      <c r="A1529" s="108">
        <v>1527</v>
      </c>
      <c r="S1529">
        <v>1527</v>
      </c>
      <c r="AI1529">
        <v>1527</v>
      </c>
      <c r="AM1529" s="104"/>
      <c r="BZ1529" s="149"/>
      <c r="CE1529" s="148"/>
    </row>
    <row r="1530" spans="1:83">
      <c r="A1530" s="108">
        <v>1528</v>
      </c>
      <c r="S1530">
        <v>1528</v>
      </c>
      <c r="AI1530">
        <v>1528</v>
      </c>
      <c r="AM1530" s="104"/>
      <c r="BZ1530" s="149"/>
      <c r="CE1530" s="148"/>
    </row>
    <row r="1531" spans="1:83">
      <c r="A1531" s="108">
        <v>1529</v>
      </c>
      <c r="S1531">
        <v>1529</v>
      </c>
      <c r="AI1531">
        <v>1529</v>
      </c>
      <c r="AM1531" s="104"/>
      <c r="BZ1531" s="149"/>
      <c r="CE1531" s="148"/>
    </row>
    <row r="1532" spans="1:83">
      <c r="A1532" s="108">
        <v>1530</v>
      </c>
      <c r="S1532">
        <v>1530</v>
      </c>
      <c r="AI1532">
        <v>1530</v>
      </c>
      <c r="AM1532" s="104"/>
      <c r="BZ1532" s="149"/>
      <c r="CE1532" s="148"/>
    </row>
    <row r="1533" spans="1:83">
      <c r="A1533" s="108">
        <v>1531</v>
      </c>
      <c r="S1533">
        <v>1531</v>
      </c>
      <c r="AI1533">
        <v>1531</v>
      </c>
      <c r="AM1533" s="104"/>
      <c r="BZ1533" s="149"/>
      <c r="CE1533" s="148"/>
    </row>
    <row r="1534" spans="1:83">
      <c r="A1534" s="108">
        <v>1532</v>
      </c>
      <c r="S1534">
        <v>1532</v>
      </c>
      <c r="AI1534">
        <v>1532</v>
      </c>
      <c r="AM1534" s="104"/>
      <c r="BZ1534" s="149"/>
      <c r="CE1534" s="148"/>
    </row>
    <row r="1535" spans="1:83">
      <c r="A1535" s="108">
        <v>1533</v>
      </c>
      <c r="S1535">
        <v>1533</v>
      </c>
      <c r="AI1535">
        <v>1533</v>
      </c>
      <c r="AM1535" s="104"/>
      <c r="BZ1535" s="149"/>
      <c r="CE1535" s="148"/>
    </row>
    <row r="1536" spans="1:83">
      <c r="A1536" s="108">
        <v>1534</v>
      </c>
      <c r="S1536">
        <v>1534</v>
      </c>
      <c r="AI1536">
        <v>1534</v>
      </c>
      <c r="AM1536" s="104"/>
      <c r="BZ1536" s="149"/>
      <c r="CE1536" s="148"/>
    </row>
    <row r="1537" spans="1:83">
      <c r="A1537" s="108">
        <v>1535</v>
      </c>
      <c r="S1537">
        <v>1535</v>
      </c>
      <c r="AI1537">
        <v>1535</v>
      </c>
      <c r="AM1537" s="104"/>
      <c r="BZ1537" s="149"/>
      <c r="CE1537" s="148"/>
    </row>
    <row r="1538" spans="1:83">
      <c r="A1538" s="108">
        <v>1536</v>
      </c>
      <c r="S1538">
        <v>1536</v>
      </c>
      <c r="AI1538">
        <v>1536</v>
      </c>
      <c r="AM1538" s="104"/>
      <c r="BZ1538" s="149"/>
      <c r="CE1538" s="148"/>
    </row>
    <row r="1539" spans="1:83">
      <c r="A1539" s="108">
        <v>1537</v>
      </c>
      <c r="S1539">
        <v>1537</v>
      </c>
      <c r="AI1539">
        <v>1537</v>
      </c>
      <c r="AM1539" s="104"/>
      <c r="BZ1539" s="149"/>
      <c r="CE1539" s="148"/>
    </row>
    <row r="1540" spans="1:83">
      <c r="A1540" s="108">
        <v>1538</v>
      </c>
      <c r="S1540">
        <v>1538</v>
      </c>
      <c r="AI1540">
        <v>1538</v>
      </c>
      <c r="AM1540" s="104"/>
      <c r="BZ1540" s="149"/>
      <c r="CE1540" s="148"/>
    </row>
    <row r="1541" spans="1:83">
      <c r="A1541" s="108">
        <v>1539</v>
      </c>
      <c r="S1541">
        <v>1539</v>
      </c>
      <c r="AI1541">
        <v>1539</v>
      </c>
      <c r="AM1541" s="104"/>
      <c r="BZ1541" s="149"/>
      <c r="CE1541" s="148"/>
    </row>
    <row r="1542" spans="1:83">
      <c r="A1542" s="108">
        <v>1540</v>
      </c>
      <c r="S1542">
        <v>1540</v>
      </c>
      <c r="AI1542">
        <v>1540</v>
      </c>
      <c r="AM1542" s="104"/>
      <c r="BZ1542" s="149"/>
      <c r="CE1542" s="148"/>
    </row>
    <row r="1543" spans="1:83">
      <c r="A1543" s="108">
        <v>1541</v>
      </c>
      <c r="S1543">
        <v>1541</v>
      </c>
      <c r="AI1543">
        <v>1541</v>
      </c>
      <c r="AM1543" s="104"/>
      <c r="BZ1543" s="149"/>
      <c r="CE1543" s="148"/>
    </row>
    <row r="1544" spans="1:83">
      <c r="A1544" s="108">
        <v>1542</v>
      </c>
      <c r="S1544">
        <v>1542</v>
      </c>
      <c r="AI1544">
        <v>1542</v>
      </c>
      <c r="AM1544" s="104"/>
      <c r="BZ1544" s="149"/>
      <c r="CE1544" s="148"/>
    </row>
    <row r="1545" spans="1:83">
      <c r="A1545" s="108">
        <v>1543</v>
      </c>
      <c r="S1545">
        <v>1543</v>
      </c>
      <c r="AI1545">
        <v>1543</v>
      </c>
      <c r="AM1545" s="104"/>
      <c r="BZ1545" s="149"/>
      <c r="CE1545" s="148"/>
    </row>
    <row r="1546" spans="1:83">
      <c r="A1546" s="108">
        <v>1544</v>
      </c>
      <c r="S1546">
        <v>1544</v>
      </c>
      <c r="AI1546">
        <v>1544</v>
      </c>
      <c r="AM1546" s="104"/>
      <c r="BZ1546" s="149"/>
      <c r="CE1546" s="148"/>
    </row>
    <row r="1547" spans="1:83">
      <c r="A1547" s="108">
        <v>1545</v>
      </c>
      <c r="S1547">
        <v>1545</v>
      </c>
      <c r="AI1547">
        <v>1545</v>
      </c>
      <c r="AM1547" s="104"/>
      <c r="BZ1547" s="149"/>
      <c r="CE1547" s="148"/>
    </row>
    <row r="1548" spans="1:83">
      <c r="A1548" s="108">
        <v>1546</v>
      </c>
      <c r="S1548">
        <v>1546</v>
      </c>
      <c r="AI1548">
        <v>1546</v>
      </c>
      <c r="AM1548" s="104"/>
      <c r="BZ1548" s="149"/>
      <c r="CE1548" s="148"/>
    </row>
    <row r="1549" spans="1:83">
      <c r="A1549" s="108">
        <v>1547</v>
      </c>
      <c r="S1549">
        <v>1547</v>
      </c>
      <c r="AI1549">
        <v>1547</v>
      </c>
      <c r="AM1549" s="104"/>
      <c r="BZ1549" s="149"/>
      <c r="CE1549" s="148"/>
    </row>
    <row r="1550" spans="1:83">
      <c r="A1550" s="108">
        <v>1548</v>
      </c>
      <c r="S1550">
        <v>1548</v>
      </c>
      <c r="AI1550">
        <v>1548</v>
      </c>
      <c r="AM1550" s="104"/>
      <c r="BZ1550" s="149"/>
      <c r="CE1550" s="148"/>
    </row>
    <row r="1551" spans="1:83">
      <c r="A1551" s="108">
        <v>1549</v>
      </c>
      <c r="S1551">
        <v>1549</v>
      </c>
      <c r="AI1551">
        <v>1549</v>
      </c>
      <c r="AM1551" s="104"/>
      <c r="BZ1551" s="149"/>
      <c r="CE1551" s="148"/>
    </row>
    <row r="1552" spans="1:83">
      <c r="A1552" s="108">
        <v>1550</v>
      </c>
      <c r="S1552">
        <v>1550</v>
      </c>
      <c r="AI1552">
        <v>1550</v>
      </c>
      <c r="AM1552" s="104"/>
      <c r="BZ1552" s="149"/>
      <c r="CE1552" s="148"/>
    </row>
    <row r="1553" spans="1:83">
      <c r="A1553" s="108">
        <v>1551</v>
      </c>
      <c r="S1553">
        <v>1551</v>
      </c>
      <c r="AI1553">
        <v>1551</v>
      </c>
      <c r="AM1553" s="104"/>
      <c r="BZ1553" s="149"/>
      <c r="CE1553" s="148"/>
    </row>
    <row r="1554" spans="1:83">
      <c r="A1554" s="108">
        <v>1552</v>
      </c>
      <c r="S1554">
        <v>1552</v>
      </c>
      <c r="AI1554">
        <v>1552</v>
      </c>
      <c r="AM1554" s="104"/>
      <c r="BZ1554" s="149"/>
      <c r="CE1554" s="148"/>
    </row>
    <row r="1555" spans="1:83">
      <c r="A1555" s="108">
        <v>1553</v>
      </c>
      <c r="S1555">
        <v>1553</v>
      </c>
      <c r="AI1555">
        <v>1553</v>
      </c>
      <c r="AM1555" s="104"/>
      <c r="BZ1555" s="149"/>
      <c r="CE1555" s="148"/>
    </row>
    <row r="1556" spans="1:83">
      <c r="A1556" s="108">
        <v>1554</v>
      </c>
      <c r="S1556">
        <v>1554</v>
      </c>
      <c r="AI1556">
        <v>1554</v>
      </c>
      <c r="AM1556" s="104"/>
      <c r="BZ1556" s="149"/>
      <c r="CE1556" s="148"/>
    </row>
    <row r="1557" spans="1:83">
      <c r="A1557" s="108">
        <v>1555</v>
      </c>
      <c r="S1557">
        <v>1555</v>
      </c>
      <c r="AI1557">
        <v>1555</v>
      </c>
      <c r="AM1557" s="104"/>
      <c r="BZ1557" s="149"/>
      <c r="CE1557" s="148"/>
    </row>
    <row r="1558" spans="1:83">
      <c r="A1558" s="108">
        <v>1556</v>
      </c>
      <c r="S1558">
        <v>1556</v>
      </c>
      <c r="AI1558">
        <v>1556</v>
      </c>
      <c r="AM1558" s="104"/>
      <c r="BZ1558" s="149"/>
      <c r="CE1558" s="148"/>
    </row>
    <row r="1559" spans="1:83">
      <c r="A1559" s="108">
        <v>1557</v>
      </c>
      <c r="S1559">
        <v>1557</v>
      </c>
      <c r="AI1559">
        <v>1557</v>
      </c>
      <c r="AM1559" s="104"/>
      <c r="BZ1559" s="149"/>
      <c r="CE1559" s="148"/>
    </row>
    <row r="1560" spans="1:83">
      <c r="A1560" s="108">
        <v>1558</v>
      </c>
      <c r="S1560">
        <v>1558</v>
      </c>
      <c r="AI1560">
        <v>1558</v>
      </c>
      <c r="AM1560" s="104"/>
      <c r="BZ1560" s="149"/>
      <c r="CE1560" s="148"/>
    </row>
    <row r="1561" spans="1:83">
      <c r="A1561" s="108">
        <v>1559</v>
      </c>
      <c r="S1561">
        <v>1559</v>
      </c>
      <c r="AI1561">
        <v>1559</v>
      </c>
      <c r="AM1561" s="104"/>
      <c r="BZ1561" s="149"/>
      <c r="CE1561" s="148"/>
    </row>
    <row r="1562" spans="1:83">
      <c r="A1562" s="108">
        <v>1560</v>
      </c>
      <c r="S1562">
        <v>1560</v>
      </c>
      <c r="AI1562">
        <v>1560</v>
      </c>
      <c r="AM1562" s="104"/>
      <c r="BZ1562" s="149"/>
      <c r="CE1562" s="148"/>
    </row>
    <row r="1563" spans="1:83">
      <c r="A1563" s="108">
        <v>1561</v>
      </c>
      <c r="S1563">
        <v>1561</v>
      </c>
      <c r="AI1563">
        <v>1561</v>
      </c>
      <c r="AM1563" s="104"/>
      <c r="BZ1563" s="149"/>
      <c r="CE1563" s="148"/>
    </row>
    <row r="1564" spans="1:83">
      <c r="A1564" s="108">
        <v>1562</v>
      </c>
      <c r="S1564">
        <v>1562</v>
      </c>
      <c r="AI1564">
        <v>1562</v>
      </c>
      <c r="AM1564" s="104"/>
      <c r="BZ1564" s="149"/>
      <c r="CE1564" s="148"/>
    </row>
    <row r="1565" spans="1:83">
      <c r="A1565" s="108">
        <v>1563</v>
      </c>
      <c r="S1565">
        <v>1563</v>
      </c>
      <c r="AI1565">
        <v>1563</v>
      </c>
      <c r="AM1565" s="104"/>
      <c r="BZ1565" s="149"/>
      <c r="CE1565" s="148"/>
    </row>
    <row r="1566" spans="1:83">
      <c r="A1566" s="108">
        <v>1564</v>
      </c>
      <c r="S1566">
        <v>1564</v>
      </c>
      <c r="AI1566">
        <v>1564</v>
      </c>
      <c r="AM1566" s="104"/>
      <c r="BZ1566" s="149"/>
      <c r="CE1566" s="148"/>
    </row>
    <row r="1567" spans="1:83">
      <c r="A1567" s="108">
        <v>1565</v>
      </c>
      <c r="S1567">
        <v>1565</v>
      </c>
      <c r="AI1567">
        <v>1565</v>
      </c>
      <c r="AM1567" s="104"/>
      <c r="BZ1567" s="149"/>
      <c r="CE1567" s="148"/>
    </row>
    <row r="1568" spans="1:83">
      <c r="A1568" s="108">
        <v>1566</v>
      </c>
      <c r="S1568">
        <v>1566</v>
      </c>
      <c r="AI1568">
        <v>1566</v>
      </c>
      <c r="AM1568" s="104"/>
      <c r="BZ1568" s="149"/>
      <c r="CE1568" s="148"/>
    </row>
    <row r="1569" spans="1:83">
      <c r="A1569" s="108">
        <v>1567</v>
      </c>
      <c r="S1569">
        <v>1567</v>
      </c>
      <c r="AI1569">
        <v>1567</v>
      </c>
      <c r="AM1569" s="104"/>
      <c r="BZ1569" s="149"/>
      <c r="CE1569" s="148"/>
    </row>
    <row r="1570" spans="1:83">
      <c r="A1570" s="108">
        <v>1568</v>
      </c>
      <c r="S1570">
        <v>1568</v>
      </c>
      <c r="AI1570">
        <v>1568</v>
      </c>
      <c r="AM1570" s="104"/>
      <c r="BZ1570" s="149"/>
      <c r="CE1570" s="148"/>
    </row>
    <row r="1571" spans="1:83">
      <c r="A1571" s="108">
        <v>1569</v>
      </c>
      <c r="S1571">
        <v>1569</v>
      </c>
      <c r="AI1571">
        <v>1569</v>
      </c>
      <c r="AM1571" s="104"/>
      <c r="BZ1571" s="149"/>
      <c r="CE1571" s="148"/>
    </row>
    <row r="1572" spans="1:83">
      <c r="A1572" s="108">
        <v>1570</v>
      </c>
      <c r="S1572">
        <v>1570</v>
      </c>
      <c r="AI1572">
        <v>1570</v>
      </c>
      <c r="AM1572" s="104"/>
      <c r="BZ1572" s="149"/>
      <c r="CE1572" s="148"/>
    </row>
    <row r="1573" spans="1:83">
      <c r="A1573" s="108">
        <v>1571</v>
      </c>
      <c r="S1573">
        <v>1571</v>
      </c>
      <c r="AI1573">
        <v>1571</v>
      </c>
      <c r="AM1573" s="104"/>
      <c r="BZ1573" s="149"/>
      <c r="CE1573" s="148"/>
    </row>
    <row r="1574" spans="1:83">
      <c r="A1574" s="108">
        <v>1572</v>
      </c>
      <c r="S1574">
        <v>1572</v>
      </c>
      <c r="AI1574">
        <v>1572</v>
      </c>
      <c r="AM1574" s="104"/>
      <c r="BZ1574" s="149"/>
      <c r="CE1574" s="148"/>
    </row>
    <row r="1575" spans="1:83">
      <c r="A1575" s="108">
        <v>1573</v>
      </c>
      <c r="S1575">
        <v>1573</v>
      </c>
      <c r="AI1575">
        <v>1573</v>
      </c>
      <c r="AM1575" s="104"/>
      <c r="BZ1575" s="149"/>
      <c r="CE1575" s="148"/>
    </row>
    <row r="1576" spans="1:83">
      <c r="A1576" s="108">
        <v>1574</v>
      </c>
      <c r="S1576">
        <v>1574</v>
      </c>
      <c r="AI1576">
        <v>1574</v>
      </c>
      <c r="AM1576" s="104"/>
      <c r="BZ1576" s="149"/>
      <c r="CE1576" s="148"/>
    </row>
    <row r="1577" spans="1:83">
      <c r="A1577" s="108">
        <v>1575</v>
      </c>
      <c r="S1577">
        <v>1575</v>
      </c>
      <c r="AI1577">
        <v>1575</v>
      </c>
      <c r="AM1577" s="104"/>
      <c r="BZ1577" s="149"/>
      <c r="CE1577" s="148"/>
    </row>
    <row r="1578" spans="1:83">
      <c r="A1578" s="108">
        <v>1576</v>
      </c>
      <c r="S1578">
        <v>1576</v>
      </c>
      <c r="AI1578">
        <v>1576</v>
      </c>
      <c r="AM1578" s="104"/>
      <c r="BZ1578" s="149"/>
      <c r="CE1578" s="148"/>
    </row>
    <row r="1579" spans="1:83">
      <c r="A1579" s="108">
        <v>1577</v>
      </c>
      <c r="S1579">
        <v>1577</v>
      </c>
      <c r="AI1579">
        <v>1577</v>
      </c>
      <c r="AM1579" s="104"/>
      <c r="BZ1579" s="149"/>
      <c r="CE1579" s="148"/>
    </row>
    <row r="1580" spans="1:83">
      <c r="A1580" s="108">
        <v>1578</v>
      </c>
      <c r="S1580">
        <v>1578</v>
      </c>
      <c r="AI1580">
        <v>1578</v>
      </c>
      <c r="AM1580" s="104"/>
      <c r="BZ1580" s="149"/>
      <c r="CE1580" s="148"/>
    </row>
    <row r="1581" spans="1:83">
      <c r="A1581" s="108">
        <v>1579</v>
      </c>
      <c r="S1581">
        <v>1579</v>
      </c>
      <c r="AI1581">
        <v>1579</v>
      </c>
      <c r="AM1581" s="104"/>
      <c r="BZ1581" s="149"/>
      <c r="CE1581" s="148"/>
    </row>
    <row r="1582" spans="1:83">
      <c r="A1582" s="108">
        <v>1580</v>
      </c>
      <c r="S1582">
        <v>1580</v>
      </c>
      <c r="AI1582">
        <v>1580</v>
      </c>
      <c r="AM1582" s="104"/>
      <c r="BZ1582" s="149"/>
      <c r="CE1582" s="148"/>
    </row>
    <row r="1583" spans="1:83">
      <c r="A1583" s="108">
        <v>1581</v>
      </c>
      <c r="S1583">
        <v>1581</v>
      </c>
      <c r="AI1583">
        <v>1581</v>
      </c>
      <c r="AM1583" s="104"/>
      <c r="BZ1583" s="149"/>
      <c r="CE1583" s="148"/>
    </row>
    <row r="1584" spans="1:83">
      <c r="A1584" s="108">
        <v>1582</v>
      </c>
      <c r="S1584">
        <v>1582</v>
      </c>
      <c r="AI1584">
        <v>1582</v>
      </c>
      <c r="AM1584" s="104"/>
      <c r="BZ1584" s="149"/>
      <c r="CE1584" s="148"/>
    </row>
    <row r="1585" spans="1:83">
      <c r="A1585" s="108">
        <v>1583</v>
      </c>
      <c r="S1585">
        <v>1583</v>
      </c>
      <c r="AI1585">
        <v>1583</v>
      </c>
      <c r="AM1585" s="104"/>
      <c r="BZ1585" s="149"/>
      <c r="CE1585" s="148"/>
    </row>
    <row r="1586" spans="1:83">
      <c r="A1586" s="108">
        <v>1584</v>
      </c>
      <c r="S1586">
        <v>1584</v>
      </c>
      <c r="AI1586">
        <v>1584</v>
      </c>
      <c r="AM1586" s="104"/>
      <c r="BZ1586" s="149"/>
      <c r="CE1586" s="148"/>
    </row>
    <row r="1587" spans="1:83">
      <c r="A1587" s="108">
        <v>1585</v>
      </c>
      <c r="S1587">
        <v>1585</v>
      </c>
      <c r="AI1587">
        <v>1585</v>
      </c>
      <c r="AM1587" s="104"/>
      <c r="BZ1587" s="149"/>
      <c r="CE1587" s="148"/>
    </row>
    <row r="1588" spans="1:83">
      <c r="A1588" s="108">
        <v>1586</v>
      </c>
      <c r="S1588">
        <v>1586</v>
      </c>
      <c r="AI1588">
        <v>1586</v>
      </c>
      <c r="AM1588" s="104"/>
      <c r="BZ1588" s="149"/>
      <c r="CE1588" s="148"/>
    </row>
    <row r="1589" spans="1:83">
      <c r="A1589" s="108">
        <v>1587</v>
      </c>
      <c r="S1589">
        <v>1587</v>
      </c>
      <c r="AI1589">
        <v>1587</v>
      </c>
      <c r="AM1589" s="104"/>
      <c r="BZ1589" s="149"/>
      <c r="CE1589" s="148"/>
    </row>
    <row r="1590" spans="1:83">
      <c r="A1590" s="108">
        <v>1588</v>
      </c>
      <c r="S1590">
        <v>1588</v>
      </c>
      <c r="AI1590">
        <v>1588</v>
      </c>
      <c r="AM1590" s="104"/>
      <c r="BZ1590" s="149"/>
      <c r="CE1590" s="148"/>
    </row>
    <row r="1591" spans="1:83">
      <c r="A1591" s="108">
        <v>1589</v>
      </c>
      <c r="S1591">
        <v>1589</v>
      </c>
      <c r="AI1591">
        <v>1589</v>
      </c>
      <c r="AM1591" s="104"/>
      <c r="BZ1591" s="149"/>
      <c r="CE1591" s="148"/>
    </row>
    <row r="1592" spans="1:83">
      <c r="A1592" s="108">
        <v>1590</v>
      </c>
      <c r="S1592">
        <v>1590</v>
      </c>
      <c r="AI1592">
        <v>1590</v>
      </c>
      <c r="AM1592" s="104"/>
      <c r="BZ1592" s="149"/>
      <c r="CE1592" s="148"/>
    </row>
    <row r="1593" spans="1:83">
      <c r="A1593" s="108">
        <v>1591</v>
      </c>
      <c r="S1593">
        <v>1591</v>
      </c>
      <c r="AI1593">
        <v>1591</v>
      </c>
      <c r="AM1593" s="104"/>
      <c r="BZ1593" s="149"/>
      <c r="CE1593" s="148"/>
    </row>
    <row r="1594" spans="1:83">
      <c r="A1594" s="108">
        <v>1592</v>
      </c>
      <c r="S1594">
        <v>1592</v>
      </c>
      <c r="AI1594">
        <v>1592</v>
      </c>
      <c r="AM1594" s="104"/>
      <c r="BZ1594" s="149"/>
      <c r="CE1594" s="148"/>
    </row>
    <row r="1595" spans="1:83">
      <c r="A1595" s="108">
        <v>1593</v>
      </c>
      <c r="S1595">
        <v>1593</v>
      </c>
      <c r="AI1595">
        <v>1593</v>
      </c>
      <c r="AM1595" s="104"/>
      <c r="BZ1595" s="149"/>
      <c r="CE1595" s="148"/>
    </row>
    <row r="1596" spans="1:83">
      <c r="A1596" s="108">
        <v>1594</v>
      </c>
      <c r="S1596">
        <v>1594</v>
      </c>
      <c r="AI1596">
        <v>1594</v>
      </c>
      <c r="AM1596" s="104"/>
      <c r="BZ1596" s="149"/>
      <c r="CE1596" s="148"/>
    </row>
    <row r="1597" spans="1:83">
      <c r="A1597" s="108">
        <v>1595</v>
      </c>
      <c r="S1597">
        <v>1595</v>
      </c>
      <c r="AI1597">
        <v>1595</v>
      </c>
      <c r="AM1597" s="104"/>
      <c r="BZ1597" s="149"/>
      <c r="CE1597" s="148"/>
    </row>
    <row r="1598" spans="1:83">
      <c r="A1598" s="108">
        <v>1596</v>
      </c>
      <c r="S1598">
        <v>1596</v>
      </c>
      <c r="AI1598">
        <v>1596</v>
      </c>
      <c r="AM1598" s="104"/>
      <c r="BZ1598" s="149"/>
      <c r="CE1598" s="148"/>
    </row>
    <row r="1599" spans="1:83">
      <c r="A1599" s="108">
        <v>1597</v>
      </c>
      <c r="S1599">
        <v>1597</v>
      </c>
      <c r="AI1599">
        <v>1597</v>
      </c>
      <c r="AM1599" s="104"/>
      <c r="BZ1599" s="149"/>
      <c r="CE1599" s="148"/>
    </row>
    <row r="1600" spans="1:83">
      <c r="A1600" s="108">
        <v>1598</v>
      </c>
      <c r="S1600">
        <v>1598</v>
      </c>
      <c r="AI1600">
        <v>1598</v>
      </c>
      <c r="AM1600" s="104"/>
      <c r="BZ1600" s="149"/>
      <c r="CE1600" s="148"/>
    </row>
    <row r="1601" spans="1:83">
      <c r="A1601" s="108">
        <v>1599</v>
      </c>
      <c r="S1601">
        <v>1599</v>
      </c>
      <c r="AI1601">
        <v>1599</v>
      </c>
      <c r="AM1601" s="104"/>
      <c r="BZ1601" s="149"/>
      <c r="CE1601" s="148"/>
    </row>
    <row r="1602" spans="1:83">
      <c r="A1602" s="108">
        <v>1600</v>
      </c>
      <c r="S1602">
        <v>1600</v>
      </c>
      <c r="AI1602">
        <v>1600</v>
      </c>
      <c r="AM1602" s="104"/>
      <c r="BZ1602" s="149"/>
      <c r="CE1602" s="148"/>
    </row>
    <row r="1603" spans="1:83">
      <c r="A1603" s="108">
        <v>1601</v>
      </c>
      <c r="S1603">
        <v>1601</v>
      </c>
      <c r="AI1603">
        <v>1601</v>
      </c>
      <c r="AM1603" s="104"/>
      <c r="BZ1603" s="149"/>
      <c r="CE1603" s="148"/>
    </row>
    <row r="1604" spans="1:83">
      <c r="A1604" s="108">
        <v>1602</v>
      </c>
      <c r="S1604">
        <v>1602</v>
      </c>
      <c r="AI1604">
        <v>1602</v>
      </c>
      <c r="AM1604" s="104"/>
      <c r="BZ1604" s="149"/>
      <c r="CE1604" s="148"/>
    </row>
    <row r="1605" spans="1:83">
      <c r="A1605" s="108">
        <v>1603</v>
      </c>
      <c r="S1605">
        <v>1603</v>
      </c>
      <c r="AI1605">
        <v>1603</v>
      </c>
      <c r="AM1605" s="104"/>
      <c r="BZ1605" s="149"/>
      <c r="CE1605" s="148"/>
    </row>
    <row r="1606" spans="1:83">
      <c r="A1606" s="108">
        <v>1604</v>
      </c>
      <c r="S1606">
        <v>1604</v>
      </c>
      <c r="AI1606">
        <v>1604</v>
      </c>
      <c r="AM1606" s="104"/>
      <c r="BZ1606" s="149"/>
      <c r="CE1606" s="148"/>
    </row>
    <row r="1607" spans="1:83">
      <c r="A1607" s="108">
        <v>1605</v>
      </c>
      <c r="S1607">
        <v>1605</v>
      </c>
      <c r="AI1607">
        <v>1605</v>
      </c>
      <c r="AM1607" s="104"/>
      <c r="BZ1607" s="149"/>
      <c r="CE1607" s="148"/>
    </row>
    <row r="1608" spans="1:83">
      <c r="A1608" s="108">
        <v>1606</v>
      </c>
      <c r="S1608">
        <v>1606</v>
      </c>
      <c r="AI1608">
        <v>1606</v>
      </c>
      <c r="AM1608" s="104"/>
      <c r="BZ1608" s="149"/>
      <c r="CE1608" s="148"/>
    </row>
    <row r="1609" spans="1:83">
      <c r="A1609" s="108">
        <v>1607</v>
      </c>
      <c r="S1609">
        <v>1607</v>
      </c>
      <c r="AI1609">
        <v>1607</v>
      </c>
      <c r="AM1609" s="104"/>
      <c r="BZ1609" s="149"/>
      <c r="CE1609" s="148"/>
    </row>
    <row r="1610" spans="1:83">
      <c r="A1610" s="108">
        <v>1608</v>
      </c>
      <c r="S1610">
        <v>1608</v>
      </c>
      <c r="AI1610">
        <v>1608</v>
      </c>
      <c r="AM1610" s="104"/>
      <c r="BZ1610" s="149"/>
      <c r="CE1610" s="148"/>
    </row>
    <row r="1611" spans="1:83">
      <c r="A1611" s="108">
        <v>1609</v>
      </c>
      <c r="S1611">
        <v>1609</v>
      </c>
      <c r="AI1611">
        <v>1609</v>
      </c>
      <c r="AM1611" s="104"/>
      <c r="BZ1611" s="149"/>
      <c r="CE1611" s="148"/>
    </row>
    <row r="1612" spans="1:83">
      <c r="A1612" s="108">
        <v>1610</v>
      </c>
      <c r="S1612">
        <v>1610</v>
      </c>
      <c r="AI1612">
        <v>1610</v>
      </c>
      <c r="AM1612" s="104"/>
      <c r="BZ1612" s="149"/>
      <c r="CE1612" s="148"/>
    </row>
    <row r="1613" spans="1:83">
      <c r="A1613" s="108">
        <v>1611</v>
      </c>
      <c r="S1613">
        <v>1611</v>
      </c>
      <c r="AI1613">
        <v>1611</v>
      </c>
      <c r="AM1613" s="104"/>
      <c r="BZ1613" s="149"/>
      <c r="CE1613" s="148"/>
    </row>
    <row r="1614" spans="1:83">
      <c r="A1614" s="108">
        <v>1612</v>
      </c>
      <c r="S1614">
        <v>1612</v>
      </c>
      <c r="AI1614">
        <v>1612</v>
      </c>
      <c r="AM1614" s="104"/>
      <c r="BZ1614" s="149"/>
      <c r="CE1614" s="148"/>
    </row>
    <row r="1615" spans="1:83">
      <c r="A1615" s="108">
        <v>1613</v>
      </c>
      <c r="S1615">
        <v>1613</v>
      </c>
      <c r="AI1615">
        <v>1613</v>
      </c>
      <c r="AM1615" s="104"/>
      <c r="BZ1615" s="149"/>
      <c r="CE1615" s="148"/>
    </row>
    <row r="1616" spans="1:83">
      <c r="A1616" s="108">
        <v>1614</v>
      </c>
      <c r="S1616">
        <v>1614</v>
      </c>
      <c r="AI1616">
        <v>1614</v>
      </c>
      <c r="AM1616" s="104"/>
      <c r="BZ1616" s="149"/>
      <c r="CE1616" s="148"/>
    </row>
    <row r="1617" spans="1:83">
      <c r="A1617" s="108">
        <v>1615</v>
      </c>
      <c r="S1617">
        <v>1615</v>
      </c>
      <c r="AI1617">
        <v>1615</v>
      </c>
      <c r="AM1617" s="104"/>
      <c r="BZ1617" s="149"/>
      <c r="CE1617" s="148"/>
    </row>
    <row r="1618" spans="1:83">
      <c r="A1618" s="108">
        <v>1616</v>
      </c>
      <c r="S1618">
        <v>1616</v>
      </c>
      <c r="AI1618">
        <v>1616</v>
      </c>
      <c r="AM1618" s="104"/>
      <c r="BZ1618" s="149"/>
      <c r="CE1618" s="148"/>
    </row>
    <row r="1619" spans="1:83">
      <c r="A1619" s="108">
        <v>1617</v>
      </c>
      <c r="S1619">
        <v>1617</v>
      </c>
      <c r="AI1619">
        <v>1617</v>
      </c>
      <c r="AM1619" s="104"/>
      <c r="BZ1619" s="149"/>
      <c r="CE1619" s="148"/>
    </row>
    <row r="1620" spans="1:83">
      <c r="A1620" s="108">
        <v>1618</v>
      </c>
      <c r="S1620">
        <v>1618</v>
      </c>
      <c r="AI1620">
        <v>1618</v>
      </c>
      <c r="AM1620" s="104"/>
      <c r="BZ1620" s="149"/>
      <c r="CE1620" s="148"/>
    </row>
    <row r="1621" spans="1:83">
      <c r="A1621" s="108">
        <v>1619</v>
      </c>
      <c r="S1621">
        <v>1619</v>
      </c>
      <c r="AI1621">
        <v>1619</v>
      </c>
      <c r="AM1621" s="104"/>
      <c r="BZ1621" s="149"/>
      <c r="CE1621" s="148"/>
    </row>
    <row r="1622" spans="1:83">
      <c r="A1622" s="108">
        <v>1620</v>
      </c>
      <c r="S1622">
        <v>1620</v>
      </c>
      <c r="AI1622">
        <v>1620</v>
      </c>
      <c r="AM1622" s="104"/>
      <c r="BZ1622" s="149"/>
      <c r="CE1622" s="148"/>
    </row>
    <row r="1623" spans="1:83">
      <c r="A1623" s="108">
        <v>1621</v>
      </c>
      <c r="S1623">
        <v>1621</v>
      </c>
      <c r="AI1623">
        <v>1621</v>
      </c>
      <c r="AM1623" s="104"/>
      <c r="BZ1623" s="149"/>
      <c r="CE1623" s="148"/>
    </row>
    <row r="1624" spans="1:83">
      <c r="A1624" s="108">
        <v>1622</v>
      </c>
      <c r="S1624">
        <v>1622</v>
      </c>
      <c r="AI1624">
        <v>1622</v>
      </c>
      <c r="AM1624" s="104"/>
      <c r="BZ1624" s="149"/>
      <c r="CE1624" s="148"/>
    </row>
    <row r="1625" spans="1:83">
      <c r="A1625" s="108">
        <v>1623</v>
      </c>
      <c r="S1625">
        <v>1623</v>
      </c>
      <c r="AI1625">
        <v>1623</v>
      </c>
      <c r="AM1625" s="104"/>
      <c r="BZ1625" s="149"/>
      <c r="CE1625" s="148"/>
    </row>
    <row r="1626" spans="1:83">
      <c r="A1626" s="108">
        <v>1624</v>
      </c>
      <c r="S1626">
        <v>1624</v>
      </c>
      <c r="AI1626">
        <v>1624</v>
      </c>
      <c r="AM1626" s="104"/>
      <c r="BZ1626" s="149"/>
      <c r="CE1626" s="148"/>
    </row>
    <row r="1627" spans="1:83">
      <c r="A1627" s="108">
        <v>1625</v>
      </c>
      <c r="S1627">
        <v>1625</v>
      </c>
      <c r="AI1627">
        <v>1625</v>
      </c>
      <c r="AM1627" s="104"/>
      <c r="BZ1627" s="149"/>
      <c r="CE1627" s="148"/>
    </row>
    <row r="1628" spans="1:83">
      <c r="A1628" s="108">
        <v>1626</v>
      </c>
      <c r="S1628">
        <v>1626</v>
      </c>
      <c r="AI1628">
        <v>1626</v>
      </c>
      <c r="AM1628" s="104"/>
      <c r="BZ1628" s="149"/>
      <c r="CE1628" s="148"/>
    </row>
    <row r="1629" spans="1:83">
      <c r="A1629" s="108">
        <v>1627</v>
      </c>
      <c r="S1629">
        <v>1627</v>
      </c>
      <c r="AI1629">
        <v>1627</v>
      </c>
      <c r="AM1629" s="104"/>
      <c r="BZ1629" s="149"/>
      <c r="CE1629" s="148"/>
    </row>
    <row r="1630" spans="1:83">
      <c r="A1630" s="108">
        <v>1628</v>
      </c>
      <c r="S1630">
        <v>1628</v>
      </c>
      <c r="AI1630">
        <v>1628</v>
      </c>
      <c r="AM1630" s="104"/>
      <c r="BZ1630" s="149"/>
      <c r="CE1630" s="148"/>
    </row>
    <row r="1631" spans="1:83">
      <c r="A1631" s="108">
        <v>1629</v>
      </c>
      <c r="S1631">
        <v>1629</v>
      </c>
      <c r="AI1631">
        <v>1629</v>
      </c>
      <c r="AM1631" s="104"/>
      <c r="BZ1631" s="149"/>
      <c r="CE1631" s="148"/>
    </row>
    <row r="1632" spans="1:83">
      <c r="A1632" s="108">
        <v>1630</v>
      </c>
      <c r="S1632">
        <v>1630</v>
      </c>
      <c r="AI1632">
        <v>1630</v>
      </c>
      <c r="AM1632" s="104"/>
      <c r="BZ1632" s="149"/>
      <c r="CE1632" s="148"/>
    </row>
    <row r="1633" spans="1:83">
      <c r="A1633" s="108">
        <v>1631</v>
      </c>
      <c r="S1633">
        <v>1631</v>
      </c>
      <c r="AI1633">
        <v>1631</v>
      </c>
      <c r="AM1633" s="104"/>
      <c r="BZ1633" s="149"/>
      <c r="CE1633" s="148"/>
    </row>
    <row r="1634" spans="1:83">
      <c r="A1634" s="108">
        <v>1632</v>
      </c>
      <c r="S1634">
        <v>1632</v>
      </c>
      <c r="AI1634">
        <v>1632</v>
      </c>
      <c r="AM1634" s="104"/>
      <c r="BZ1634" s="149"/>
      <c r="CE1634" s="148"/>
    </row>
    <row r="1635" spans="1:83">
      <c r="A1635" s="108">
        <v>1633</v>
      </c>
      <c r="S1635">
        <v>1633</v>
      </c>
      <c r="AI1635">
        <v>1633</v>
      </c>
      <c r="AM1635" s="104"/>
      <c r="BZ1635" s="149"/>
      <c r="CE1635" s="148"/>
    </row>
    <row r="1636" spans="1:83">
      <c r="A1636" s="108">
        <v>1634</v>
      </c>
      <c r="S1636">
        <v>1634</v>
      </c>
      <c r="AI1636">
        <v>1634</v>
      </c>
      <c r="AM1636" s="104"/>
      <c r="BZ1636" s="149"/>
      <c r="CE1636" s="148"/>
    </row>
    <row r="1637" spans="1:83">
      <c r="A1637" s="108">
        <v>1635</v>
      </c>
      <c r="S1637">
        <v>1635</v>
      </c>
      <c r="AI1637">
        <v>1635</v>
      </c>
      <c r="AM1637" s="104"/>
      <c r="BZ1637" s="149"/>
      <c r="CE1637" s="148"/>
    </row>
    <row r="1638" spans="1:83">
      <c r="A1638" s="108">
        <v>1636</v>
      </c>
      <c r="S1638">
        <v>1636</v>
      </c>
      <c r="AI1638">
        <v>1636</v>
      </c>
      <c r="AM1638" s="104"/>
      <c r="BZ1638" s="149"/>
      <c r="CE1638" s="148"/>
    </row>
    <row r="1639" spans="1:83">
      <c r="A1639" s="108">
        <v>1637</v>
      </c>
      <c r="S1639">
        <v>1637</v>
      </c>
      <c r="AI1639">
        <v>1637</v>
      </c>
      <c r="AM1639" s="104"/>
      <c r="BZ1639" s="149"/>
      <c r="CE1639" s="148"/>
    </row>
    <row r="1640" spans="1:83">
      <c r="A1640" s="108">
        <v>1638</v>
      </c>
      <c r="S1640">
        <v>1638</v>
      </c>
      <c r="AI1640">
        <v>1638</v>
      </c>
      <c r="AM1640" s="104"/>
      <c r="BZ1640" s="149"/>
      <c r="CE1640" s="148"/>
    </row>
    <row r="1641" spans="1:83">
      <c r="A1641" s="108">
        <v>1639</v>
      </c>
      <c r="S1641">
        <v>1639</v>
      </c>
      <c r="AI1641">
        <v>1639</v>
      </c>
      <c r="AM1641" s="104"/>
      <c r="BZ1641" s="149"/>
      <c r="CE1641" s="148"/>
    </row>
    <row r="1642" spans="1:83">
      <c r="A1642" s="108">
        <v>1640</v>
      </c>
      <c r="S1642">
        <v>1640</v>
      </c>
      <c r="AI1642">
        <v>1640</v>
      </c>
      <c r="AM1642" s="104"/>
      <c r="BZ1642" s="149"/>
      <c r="CE1642" s="148"/>
    </row>
    <row r="1643" spans="1:83">
      <c r="A1643" s="108">
        <v>1641</v>
      </c>
      <c r="S1643">
        <v>1641</v>
      </c>
      <c r="AI1643">
        <v>1641</v>
      </c>
      <c r="AM1643" s="104"/>
      <c r="BZ1643" s="149"/>
      <c r="CE1643" s="148"/>
    </row>
    <row r="1644" spans="1:83">
      <c r="A1644" s="108">
        <v>1642</v>
      </c>
      <c r="S1644">
        <v>1642</v>
      </c>
      <c r="AI1644">
        <v>1642</v>
      </c>
      <c r="AM1644" s="104"/>
      <c r="BZ1644" s="149"/>
      <c r="CE1644" s="148"/>
    </row>
    <row r="1645" spans="1:83">
      <c r="A1645" s="108">
        <v>1643</v>
      </c>
      <c r="S1645">
        <v>1643</v>
      </c>
      <c r="AI1645">
        <v>1643</v>
      </c>
      <c r="AM1645" s="104"/>
      <c r="BZ1645" s="149"/>
      <c r="CE1645" s="148"/>
    </row>
    <row r="1646" spans="1:83">
      <c r="A1646" s="108">
        <v>1644</v>
      </c>
      <c r="S1646">
        <v>1644</v>
      </c>
      <c r="AI1646">
        <v>1644</v>
      </c>
      <c r="AM1646" s="104"/>
      <c r="BZ1646" s="149"/>
      <c r="CE1646" s="148"/>
    </row>
    <row r="1647" spans="1:83">
      <c r="A1647" s="108">
        <v>1645</v>
      </c>
      <c r="S1647">
        <v>1645</v>
      </c>
      <c r="AI1647">
        <v>1645</v>
      </c>
      <c r="AM1647" s="104"/>
      <c r="BZ1647" s="149"/>
      <c r="CE1647" s="148"/>
    </row>
    <row r="1648" spans="1:83">
      <c r="A1648" s="108">
        <v>1646</v>
      </c>
      <c r="S1648">
        <v>1646</v>
      </c>
      <c r="AI1648">
        <v>1646</v>
      </c>
      <c r="AM1648" s="104"/>
      <c r="BZ1648" s="149"/>
      <c r="CE1648" s="148"/>
    </row>
    <row r="1649" spans="1:83">
      <c r="A1649" s="108">
        <v>1647</v>
      </c>
      <c r="S1649">
        <v>1647</v>
      </c>
      <c r="AI1649">
        <v>1647</v>
      </c>
      <c r="AM1649" s="104"/>
      <c r="BZ1649" s="149"/>
      <c r="CE1649" s="148"/>
    </row>
    <row r="1650" spans="1:83">
      <c r="A1650" s="108">
        <v>1648</v>
      </c>
      <c r="S1650">
        <v>1648</v>
      </c>
      <c r="AI1650">
        <v>1648</v>
      </c>
      <c r="AM1650" s="104"/>
      <c r="BZ1650" s="149"/>
      <c r="CE1650" s="148"/>
    </row>
    <row r="1651" spans="1:83">
      <c r="A1651" s="108">
        <v>1649</v>
      </c>
      <c r="S1651">
        <v>1649</v>
      </c>
      <c r="AI1651">
        <v>1649</v>
      </c>
      <c r="AM1651" s="104"/>
      <c r="BZ1651" s="149"/>
      <c r="CE1651" s="148"/>
    </row>
    <row r="1652" spans="1:83">
      <c r="A1652" s="108">
        <v>1650</v>
      </c>
      <c r="S1652">
        <v>1650</v>
      </c>
      <c r="AI1652">
        <v>1650</v>
      </c>
      <c r="AM1652" s="104"/>
      <c r="BZ1652" s="149"/>
      <c r="CE1652" s="148"/>
    </row>
    <row r="1653" spans="1:83">
      <c r="A1653" s="108">
        <v>1651</v>
      </c>
      <c r="S1653">
        <v>1651</v>
      </c>
      <c r="AI1653">
        <v>1651</v>
      </c>
      <c r="AM1653" s="104"/>
      <c r="BZ1653" s="149"/>
      <c r="CE1653" s="148"/>
    </row>
    <row r="1654" spans="1:83">
      <c r="A1654" s="108">
        <v>1652</v>
      </c>
      <c r="S1654">
        <v>1652</v>
      </c>
      <c r="AI1654">
        <v>1652</v>
      </c>
      <c r="AM1654" s="104"/>
      <c r="BZ1654" s="149"/>
      <c r="CE1654" s="148"/>
    </row>
    <row r="1655" spans="1:83">
      <c r="A1655" s="108">
        <v>1653</v>
      </c>
      <c r="S1655">
        <v>1653</v>
      </c>
      <c r="AI1655">
        <v>1653</v>
      </c>
      <c r="AM1655" s="104"/>
      <c r="BZ1655" s="149"/>
      <c r="CE1655" s="148"/>
    </row>
    <row r="1656" spans="1:83">
      <c r="A1656" s="108">
        <v>1654</v>
      </c>
      <c r="S1656">
        <v>1654</v>
      </c>
      <c r="AI1656">
        <v>1654</v>
      </c>
      <c r="AM1656" s="104"/>
      <c r="BZ1656" s="149"/>
      <c r="CE1656" s="148"/>
    </row>
    <row r="1657" spans="1:83">
      <c r="A1657" s="108">
        <v>1655</v>
      </c>
      <c r="S1657">
        <v>1655</v>
      </c>
      <c r="AI1657">
        <v>1655</v>
      </c>
      <c r="AM1657" s="104"/>
      <c r="BZ1657" s="149"/>
      <c r="CE1657" s="148"/>
    </row>
    <row r="1658" spans="1:83">
      <c r="A1658" s="108">
        <v>1656</v>
      </c>
      <c r="S1658">
        <v>1656</v>
      </c>
      <c r="AI1658">
        <v>1656</v>
      </c>
      <c r="AM1658" s="104"/>
      <c r="BZ1658" s="149"/>
      <c r="CE1658" s="148"/>
    </row>
    <row r="1659" spans="1:83">
      <c r="A1659" s="108">
        <v>1657</v>
      </c>
      <c r="S1659">
        <v>1657</v>
      </c>
      <c r="AI1659">
        <v>1657</v>
      </c>
      <c r="AM1659" s="104"/>
      <c r="BZ1659" s="149"/>
      <c r="CE1659" s="148"/>
    </row>
    <row r="1660" spans="1:83">
      <c r="A1660" s="108">
        <v>1658</v>
      </c>
      <c r="S1660">
        <v>1658</v>
      </c>
      <c r="AI1660">
        <v>1658</v>
      </c>
      <c r="AM1660" s="104"/>
      <c r="BZ1660" s="149"/>
      <c r="CE1660" s="148"/>
    </row>
    <row r="1661" spans="1:83">
      <c r="A1661" s="108">
        <v>1659</v>
      </c>
      <c r="S1661">
        <v>1659</v>
      </c>
      <c r="AI1661">
        <v>1659</v>
      </c>
      <c r="AM1661" s="104"/>
      <c r="BZ1661" s="149"/>
      <c r="CE1661" s="148"/>
    </row>
    <row r="1662" spans="1:83">
      <c r="A1662" s="108">
        <v>1660</v>
      </c>
      <c r="S1662">
        <v>1660</v>
      </c>
      <c r="AI1662">
        <v>1660</v>
      </c>
      <c r="AM1662" s="104"/>
      <c r="BZ1662" s="149"/>
      <c r="CE1662" s="148"/>
    </row>
    <row r="1663" spans="1:83">
      <c r="A1663" s="108">
        <v>1661</v>
      </c>
      <c r="S1663">
        <v>1661</v>
      </c>
      <c r="AI1663">
        <v>1661</v>
      </c>
      <c r="AM1663" s="104"/>
      <c r="BZ1663" s="149"/>
      <c r="CE1663" s="148"/>
    </row>
    <row r="1664" spans="1:83">
      <c r="A1664" s="108">
        <v>1662</v>
      </c>
      <c r="S1664">
        <v>1662</v>
      </c>
      <c r="AI1664">
        <v>1662</v>
      </c>
      <c r="AM1664" s="104"/>
      <c r="BZ1664" s="149"/>
      <c r="CE1664" s="148"/>
    </row>
    <row r="1665" spans="1:83">
      <c r="A1665" s="108">
        <v>1663</v>
      </c>
      <c r="S1665">
        <v>1663</v>
      </c>
      <c r="AI1665">
        <v>1663</v>
      </c>
      <c r="AM1665" s="104"/>
      <c r="BZ1665" s="149"/>
      <c r="CE1665" s="148"/>
    </row>
    <row r="1666" spans="1:83">
      <c r="A1666" s="108">
        <v>1664</v>
      </c>
      <c r="S1666">
        <v>1664</v>
      </c>
      <c r="AI1666">
        <v>1664</v>
      </c>
      <c r="AM1666" s="104"/>
      <c r="BZ1666" s="149"/>
      <c r="CE1666" s="148"/>
    </row>
    <row r="1667" spans="1:83">
      <c r="A1667" s="108">
        <v>1665</v>
      </c>
      <c r="S1667">
        <v>1665</v>
      </c>
      <c r="AI1667">
        <v>1665</v>
      </c>
      <c r="AM1667" s="104"/>
      <c r="BZ1667" s="149"/>
      <c r="CE1667" s="148"/>
    </row>
    <row r="1668" spans="1:83">
      <c r="A1668" s="108">
        <v>1666</v>
      </c>
      <c r="S1668">
        <v>1666</v>
      </c>
      <c r="AI1668">
        <v>1666</v>
      </c>
      <c r="AM1668" s="104"/>
      <c r="BZ1668" s="149"/>
      <c r="CE1668" s="148"/>
    </row>
    <row r="1669" spans="1:83">
      <c r="A1669" s="108">
        <v>1667</v>
      </c>
      <c r="S1669">
        <v>1667</v>
      </c>
      <c r="AI1669">
        <v>1667</v>
      </c>
      <c r="AM1669" s="104"/>
      <c r="BZ1669" s="149"/>
      <c r="CE1669" s="148"/>
    </row>
    <row r="1670" spans="1:83">
      <c r="A1670" s="108">
        <v>1668</v>
      </c>
      <c r="S1670">
        <v>1668</v>
      </c>
      <c r="AI1670">
        <v>1668</v>
      </c>
      <c r="AM1670" s="104"/>
      <c r="BZ1670" s="149"/>
      <c r="CE1670" s="148"/>
    </row>
    <row r="1671" spans="1:83">
      <c r="A1671" s="108">
        <v>1669</v>
      </c>
      <c r="S1671">
        <v>1669</v>
      </c>
      <c r="AI1671">
        <v>1669</v>
      </c>
      <c r="AM1671" s="104"/>
      <c r="BZ1671" s="149"/>
      <c r="CE1671" s="148"/>
    </row>
    <row r="1672" spans="1:83">
      <c r="A1672" s="108">
        <v>1670</v>
      </c>
      <c r="S1672">
        <v>1670</v>
      </c>
      <c r="AI1672">
        <v>1670</v>
      </c>
      <c r="AM1672" s="104"/>
      <c r="BZ1672" s="149"/>
      <c r="CE1672" s="148"/>
    </row>
    <row r="1673" spans="1:83">
      <c r="A1673" s="108">
        <v>1671</v>
      </c>
      <c r="S1673">
        <v>1671</v>
      </c>
      <c r="AI1673">
        <v>1671</v>
      </c>
      <c r="AM1673" s="104"/>
      <c r="BZ1673" s="149"/>
      <c r="CE1673" s="148"/>
    </row>
    <row r="1674" spans="1:83">
      <c r="A1674" s="108">
        <v>1672</v>
      </c>
      <c r="S1674">
        <v>1672</v>
      </c>
      <c r="AI1674">
        <v>1672</v>
      </c>
      <c r="AM1674" s="104"/>
      <c r="BZ1674" s="149"/>
      <c r="CE1674" s="148"/>
    </row>
    <row r="1675" spans="1:83">
      <c r="A1675" s="108">
        <v>1673</v>
      </c>
      <c r="S1675">
        <v>1673</v>
      </c>
      <c r="AI1675">
        <v>1673</v>
      </c>
      <c r="AM1675" s="104"/>
      <c r="BZ1675" s="149"/>
      <c r="CE1675" s="148"/>
    </row>
    <row r="1676" spans="1:83">
      <c r="A1676" s="108">
        <v>1674</v>
      </c>
      <c r="S1676">
        <v>1674</v>
      </c>
      <c r="AI1676">
        <v>1674</v>
      </c>
      <c r="AM1676" s="104"/>
      <c r="BZ1676" s="149"/>
      <c r="CE1676" s="148"/>
    </row>
    <row r="1677" spans="1:83">
      <c r="A1677" s="108">
        <v>1675</v>
      </c>
      <c r="S1677">
        <v>1675</v>
      </c>
      <c r="AI1677">
        <v>1675</v>
      </c>
      <c r="AM1677" s="104"/>
      <c r="BZ1677" s="149"/>
      <c r="CE1677" s="148"/>
    </row>
    <row r="1678" spans="1:83">
      <c r="A1678" s="108">
        <v>1676</v>
      </c>
      <c r="S1678">
        <v>1676</v>
      </c>
      <c r="AI1678">
        <v>1676</v>
      </c>
      <c r="AM1678" s="104"/>
      <c r="BZ1678" s="149"/>
      <c r="CE1678" s="148"/>
    </row>
    <row r="1679" spans="1:83">
      <c r="A1679" s="108">
        <v>1677</v>
      </c>
      <c r="S1679">
        <v>1677</v>
      </c>
      <c r="AI1679">
        <v>1677</v>
      </c>
      <c r="AM1679" s="104"/>
      <c r="BZ1679" s="149"/>
      <c r="CE1679" s="148"/>
    </row>
    <row r="1680" spans="1:83">
      <c r="A1680" s="108">
        <v>1678</v>
      </c>
      <c r="S1680">
        <v>1678</v>
      </c>
      <c r="AI1680">
        <v>1678</v>
      </c>
      <c r="AM1680" s="104"/>
      <c r="BZ1680" s="149"/>
      <c r="CE1680" s="148"/>
    </row>
    <row r="1681" spans="1:83">
      <c r="A1681" s="108">
        <v>1679</v>
      </c>
      <c r="S1681">
        <v>1679</v>
      </c>
      <c r="AI1681">
        <v>1679</v>
      </c>
      <c r="AM1681" s="104"/>
      <c r="BZ1681" s="149"/>
      <c r="CE1681" s="148"/>
    </row>
    <row r="1682" spans="1:83">
      <c r="A1682" s="108">
        <v>1680</v>
      </c>
      <c r="S1682">
        <v>1680</v>
      </c>
      <c r="AI1682">
        <v>1680</v>
      </c>
      <c r="AM1682" s="104"/>
      <c r="BZ1682" s="149"/>
      <c r="CE1682" s="148"/>
    </row>
    <row r="1683" spans="1:83">
      <c r="A1683" s="108">
        <v>1681</v>
      </c>
      <c r="S1683">
        <v>1681</v>
      </c>
      <c r="AI1683">
        <v>1681</v>
      </c>
      <c r="AM1683" s="104"/>
      <c r="BZ1683" s="149"/>
      <c r="CE1683" s="148"/>
    </row>
    <row r="1684" spans="1:83">
      <c r="A1684" s="108">
        <v>1682</v>
      </c>
      <c r="S1684">
        <v>1682</v>
      </c>
      <c r="AI1684">
        <v>1682</v>
      </c>
      <c r="AM1684" s="104"/>
      <c r="BZ1684" s="149"/>
      <c r="CE1684" s="148"/>
    </row>
    <row r="1685" spans="1:83">
      <c r="A1685" s="108">
        <v>1683</v>
      </c>
      <c r="S1685">
        <v>1683</v>
      </c>
      <c r="AI1685">
        <v>1683</v>
      </c>
      <c r="AM1685" s="104"/>
      <c r="BZ1685" s="149"/>
      <c r="CE1685" s="148"/>
    </row>
    <row r="1686" spans="1:83">
      <c r="A1686" s="108">
        <v>1684</v>
      </c>
      <c r="S1686">
        <v>1684</v>
      </c>
      <c r="AI1686">
        <v>1684</v>
      </c>
      <c r="AM1686" s="104"/>
      <c r="BZ1686" s="149"/>
      <c r="CE1686" s="148"/>
    </row>
    <row r="1687" spans="1:83">
      <c r="A1687" s="108">
        <v>1685</v>
      </c>
      <c r="S1687">
        <v>1685</v>
      </c>
      <c r="AI1687">
        <v>1685</v>
      </c>
      <c r="AM1687" s="104"/>
      <c r="BZ1687" s="149"/>
      <c r="CE1687" s="148"/>
    </row>
    <row r="1688" spans="1:83">
      <c r="A1688" s="108">
        <v>1686</v>
      </c>
      <c r="S1688">
        <v>1686</v>
      </c>
      <c r="AI1688">
        <v>1686</v>
      </c>
      <c r="AM1688" s="104"/>
      <c r="BZ1688" s="149"/>
      <c r="CE1688" s="148"/>
    </row>
    <row r="1689" spans="1:83">
      <c r="A1689" s="108">
        <v>1687</v>
      </c>
      <c r="S1689">
        <v>1687</v>
      </c>
      <c r="AI1689">
        <v>1687</v>
      </c>
      <c r="AM1689" s="104"/>
      <c r="BZ1689" s="149"/>
      <c r="CE1689" s="148"/>
    </row>
    <row r="1690" spans="1:83">
      <c r="A1690" s="108">
        <v>1688</v>
      </c>
      <c r="S1690">
        <v>1688</v>
      </c>
      <c r="AI1690">
        <v>1688</v>
      </c>
      <c r="AM1690" s="104"/>
      <c r="BZ1690" s="149"/>
      <c r="CE1690" s="148"/>
    </row>
    <row r="1691" spans="1:83">
      <c r="A1691" s="108">
        <v>1689</v>
      </c>
      <c r="S1691">
        <v>1689</v>
      </c>
      <c r="AI1691">
        <v>1689</v>
      </c>
      <c r="AM1691" s="104"/>
      <c r="BZ1691" s="149"/>
      <c r="CE1691" s="148"/>
    </row>
    <row r="1692" spans="1:83">
      <c r="A1692" s="108">
        <v>1690</v>
      </c>
      <c r="S1692">
        <v>1690</v>
      </c>
      <c r="AI1692">
        <v>1690</v>
      </c>
      <c r="AM1692" s="104"/>
      <c r="BZ1692" s="149"/>
      <c r="CE1692" s="148"/>
    </row>
    <row r="1693" spans="1:83">
      <c r="A1693" s="108">
        <v>1691</v>
      </c>
      <c r="S1693">
        <v>1691</v>
      </c>
      <c r="AI1693">
        <v>1691</v>
      </c>
      <c r="AM1693" s="104"/>
      <c r="BZ1693" s="149"/>
      <c r="CE1693" s="148"/>
    </row>
    <row r="1694" spans="1:83">
      <c r="A1694" s="108">
        <v>1692</v>
      </c>
      <c r="S1694">
        <v>1692</v>
      </c>
      <c r="AI1694">
        <v>1692</v>
      </c>
      <c r="AM1694" s="104"/>
      <c r="BZ1694" s="149"/>
      <c r="CE1694" s="148"/>
    </row>
    <row r="1695" spans="1:83">
      <c r="A1695" s="108">
        <v>1693</v>
      </c>
      <c r="S1695">
        <v>1693</v>
      </c>
      <c r="AI1695">
        <v>1693</v>
      </c>
      <c r="AM1695" s="104"/>
      <c r="BZ1695" s="149"/>
      <c r="CE1695" s="148"/>
    </row>
    <row r="1696" spans="1:83">
      <c r="A1696" s="108">
        <v>1694</v>
      </c>
      <c r="S1696">
        <v>1694</v>
      </c>
      <c r="AI1696">
        <v>1694</v>
      </c>
      <c r="AM1696" s="104"/>
      <c r="BZ1696" s="149"/>
      <c r="CE1696" s="148"/>
    </row>
    <row r="1697" spans="1:83">
      <c r="A1697" s="108">
        <v>1695</v>
      </c>
      <c r="S1697">
        <v>1695</v>
      </c>
      <c r="AI1697">
        <v>1695</v>
      </c>
      <c r="AM1697" s="104"/>
      <c r="BZ1697" s="149"/>
      <c r="CE1697" s="148"/>
    </row>
    <row r="1698" spans="1:83">
      <c r="A1698" s="108">
        <v>1696</v>
      </c>
      <c r="S1698">
        <v>1696</v>
      </c>
      <c r="AI1698">
        <v>1696</v>
      </c>
      <c r="AM1698" s="104"/>
      <c r="BZ1698" s="149"/>
      <c r="CE1698" s="148"/>
    </row>
    <row r="1699" spans="1:83">
      <c r="A1699" s="108">
        <v>1697</v>
      </c>
      <c r="S1699">
        <v>1697</v>
      </c>
      <c r="AI1699">
        <v>1697</v>
      </c>
      <c r="AM1699" s="104"/>
      <c r="BZ1699" s="149"/>
      <c r="CE1699" s="148"/>
    </row>
    <row r="1700" spans="1:83">
      <c r="A1700" s="108">
        <v>1698</v>
      </c>
      <c r="S1700">
        <v>1698</v>
      </c>
      <c r="AI1700">
        <v>1698</v>
      </c>
      <c r="AM1700" s="104"/>
      <c r="BZ1700" s="149"/>
      <c r="CE1700" s="148"/>
    </row>
    <row r="1701" spans="1:83">
      <c r="A1701" s="108">
        <v>1699</v>
      </c>
      <c r="S1701">
        <v>1699</v>
      </c>
      <c r="AI1701">
        <v>1699</v>
      </c>
      <c r="AM1701" s="104"/>
      <c r="BZ1701" s="149"/>
      <c r="CE1701" s="148"/>
    </row>
    <row r="1702" spans="1:83">
      <c r="A1702" s="108">
        <v>1700</v>
      </c>
      <c r="S1702">
        <v>1700</v>
      </c>
      <c r="AI1702">
        <v>1700</v>
      </c>
      <c r="AM1702" s="104"/>
      <c r="BZ1702" s="149"/>
      <c r="CE1702" s="148"/>
    </row>
    <row r="1703" spans="1:83">
      <c r="A1703" s="108">
        <v>1701</v>
      </c>
      <c r="S1703">
        <v>1701</v>
      </c>
      <c r="AI1703">
        <v>1701</v>
      </c>
      <c r="AM1703" s="104"/>
      <c r="BZ1703" s="149"/>
      <c r="CE1703" s="148"/>
    </row>
    <row r="1704" spans="1:83">
      <c r="A1704" s="108">
        <v>1702</v>
      </c>
      <c r="S1704">
        <v>1702</v>
      </c>
      <c r="AI1704">
        <v>1702</v>
      </c>
      <c r="AM1704" s="104"/>
      <c r="BZ1704" s="149"/>
      <c r="CE1704" s="148"/>
    </row>
    <row r="1705" spans="1:83">
      <c r="A1705" s="108">
        <v>1703</v>
      </c>
      <c r="S1705">
        <v>1703</v>
      </c>
      <c r="AI1705">
        <v>1703</v>
      </c>
      <c r="AM1705" s="104"/>
      <c r="BZ1705" s="149"/>
      <c r="CE1705" s="148"/>
    </row>
    <row r="1706" spans="1:83">
      <c r="A1706" s="108">
        <v>1704</v>
      </c>
      <c r="S1706">
        <v>1704</v>
      </c>
      <c r="AI1706">
        <v>1704</v>
      </c>
      <c r="AM1706" s="104"/>
      <c r="BZ1706" s="149"/>
      <c r="CE1706" s="148"/>
    </row>
    <row r="1707" spans="1:83">
      <c r="A1707" s="108">
        <v>1705</v>
      </c>
      <c r="S1707">
        <v>1705</v>
      </c>
      <c r="AI1707">
        <v>1705</v>
      </c>
      <c r="AM1707" s="104"/>
      <c r="BZ1707" s="149"/>
      <c r="CE1707" s="148"/>
    </row>
    <row r="1708" spans="1:83">
      <c r="A1708" s="108">
        <v>1706</v>
      </c>
      <c r="S1708">
        <v>1706</v>
      </c>
      <c r="AI1708">
        <v>1706</v>
      </c>
      <c r="AM1708" s="104"/>
      <c r="BZ1708" s="149"/>
      <c r="CE1708" s="148"/>
    </row>
    <row r="1709" spans="1:83">
      <c r="A1709" s="108">
        <v>1707</v>
      </c>
      <c r="S1709">
        <v>1707</v>
      </c>
      <c r="AI1709">
        <v>1707</v>
      </c>
      <c r="AM1709" s="104"/>
      <c r="BZ1709" s="149"/>
      <c r="CE1709" s="148"/>
    </row>
    <row r="1710" spans="1:83">
      <c r="A1710" s="108">
        <v>1708</v>
      </c>
      <c r="S1710">
        <v>1708</v>
      </c>
      <c r="AI1710">
        <v>1708</v>
      </c>
      <c r="AM1710" s="104"/>
      <c r="BZ1710" s="149"/>
      <c r="CE1710" s="148"/>
    </row>
    <row r="1711" spans="1:83">
      <c r="A1711" s="108">
        <v>1709</v>
      </c>
      <c r="S1711">
        <v>1709</v>
      </c>
      <c r="AI1711">
        <v>1709</v>
      </c>
      <c r="AM1711" s="104"/>
      <c r="BZ1711" s="149"/>
      <c r="CE1711" s="148"/>
    </row>
    <row r="1712" spans="1:83">
      <c r="A1712" s="108">
        <v>1710</v>
      </c>
      <c r="S1712">
        <v>1710</v>
      </c>
      <c r="AI1712">
        <v>1710</v>
      </c>
      <c r="AM1712" s="104"/>
      <c r="BZ1712" s="149"/>
      <c r="CE1712" s="148"/>
    </row>
    <row r="1713" spans="1:83">
      <c r="A1713" s="108">
        <v>1711</v>
      </c>
      <c r="S1713">
        <v>1711</v>
      </c>
      <c r="AI1713">
        <v>1711</v>
      </c>
      <c r="AM1713" s="104"/>
      <c r="BZ1713" s="149"/>
      <c r="CE1713" s="148"/>
    </row>
    <row r="1714" spans="1:83">
      <c r="A1714" s="108">
        <v>1712</v>
      </c>
      <c r="S1714">
        <v>1712</v>
      </c>
      <c r="AI1714">
        <v>1712</v>
      </c>
      <c r="AM1714" s="104"/>
      <c r="BZ1714" s="149"/>
      <c r="CE1714" s="148"/>
    </row>
    <row r="1715" spans="1:83">
      <c r="A1715" s="108">
        <v>1713</v>
      </c>
      <c r="S1715">
        <v>1713</v>
      </c>
      <c r="AI1715">
        <v>1713</v>
      </c>
      <c r="AM1715" s="104"/>
      <c r="BZ1715" s="149"/>
      <c r="CE1715" s="148"/>
    </row>
    <row r="1716" spans="1:83">
      <c r="A1716" s="108">
        <v>1714</v>
      </c>
      <c r="S1716">
        <v>1714</v>
      </c>
      <c r="AI1716">
        <v>1714</v>
      </c>
      <c r="AM1716" s="104"/>
      <c r="BZ1716" s="149"/>
      <c r="CE1716" s="148"/>
    </row>
    <row r="1717" spans="1:83">
      <c r="A1717" s="108">
        <v>1715</v>
      </c>
      <c r="S1717">
        <v>1715</v>
      </c>
      <c r="AI1717">
        <v>1715</v>
      </c>
      <c r="AM1717" s="104"/>
      <c r="BZ1717" s="149"/>
      <c r="CE1717" s="148"/>
    </row>
    <row r="1718" spans="1:83">
      <c r="A1718" s="108">
        <v>1716</v>
      </c>
      <c r="S1718">
        <v>1716</v>
      </c>
      <c r="AI1718">
        <v>1716</v>
      </c>
      <c r="AM1718" s="104"/>
      <c r="BZ1718" s="149"/>
      <c r="CE1718" s="148"/>
    </row>
    <row r="1719" spans="1:83">
      <c r="A1719" s="108">
        <v>1717</v>
      </c>
      <c r="S1719">
        <v>1717</v>
      </c>
      <c r="AI1719">
        <v>1717</v>
      </c>
      <c r="AM1719" s="104"/>
      <c r="BZ1719" s="149"/>
      <c r="CE1719" s="148"/>
    </row>
    <row r="1720" spans="1:83">
      <c r="A1720" s="108">
        <v>1718</v>
      </c>
      <c r="S1720">
        <v>1718</v>
      </c>
      <c r="AI1720">
        <v>1718</v>
      </c>
      <c r="AM1720" s="104"/>
      <c r="BZ1720" s="149"/>
      <c r="CE1720" s="148"/>
    </row>
    <row r="1721" spans="1:83">
      <c r="A1721" s="108">
        <v>1719</v>
      </c>
      <c r="S1721">
        <v>1719</v>
      </c>
      <c r="AI1721">
        <v>1719</v>
      </c>
      <c r="AM1721" s="104"/>
      <c r="BZ1721" s="149"/>
      <c r="CE1721" s="148"/>
    </row>
    <row r="1722" spans="1:83">
      <c r="A1722" s="108">
        <v>1720</v>
      </c>
      <c r="S1722">
        <v>1720</v>
      </c>
      <c r="AI1722">
        <v>1720</v>
      </c>
      <c r="AM1722" s="104"/>
      <c r="BZ1722" s="149"/>
      <c r="CE1722" s="148"/>
    </row>
    <row r="1723" spans="1:83">
      <c r="A1723" s="108">
        <v>1721</v>
      </c>
      <c r="S1723">
        <v>1721</v>
      </c>
      <c r="AI1723">
        <v>1721</v>
      </c>
      <c r="AM1723" s="104"/>
      <c r="BZ1723" s="149"/>
      <c r="CE1723" s="148"/>
    </row>
    <row r="1724" spans="1:83">
      <c r="A1724" s="108">
        <v>1722</v>
      </c>
      <c r="S1724">
        <v>1722</v>
      </c>
      <c r="AI1724">
        <v>1722</v>
      </c>
      <c r="AM1724" s="104"/>
      <c r="BZ1724" s="149"/>
      <c r="CE1724" s="148"/>
    </row>
    <row r="1725" spans="1:83">
      <c r="A1725" s="108">
        <v>1723</v>
      </c>
      <c r="S1725">
        <v>1723</v>
      </c>
      <c r="AI1725">
        <v>1723</v>
      </c>
      <c r="AM1725" s="104"/>
      <c r="BZ1725" s="149"/>
      <c r="CE1725" s="148"/>
    </row>
    <row r="1726" spans="1:83">
      <c r="A1726" s="108">
        <v>1724</v>
      </c>
      <c r="S1726">
        <v>1724</v>
      </c>
      <c r="AI1726">
        <v>1724</v>
      </c>
      <c r="AM1726" s="104"/>
      <c r="BZ1726" s="149"/>
      <c r="CE1726" s="148"/>
    </row>
    <row r="1727" spans="1:83">
      <c r="A1727" s="108">
        <v>1725</v>
      </c>
      <c r="S1727">
        <v>1725</v>
      </c>
      <c r="AI1727">
        <v>1725</v>
      </c>
      <c r="AM1727" s="104"/>
      <c r="BZ1727" s="149"/>
      <c r="CE1727" s="148"/>
    </row>
    <row r="1728" spans="1:83">
      <c r="A1728" s="108">
        <v>1726</v>
      </c>
      <c r="S1728">
        <v>1726</v>
      </c>
      <c r="AI1728">
        <v>1726</v>
      </c>
      <c r="AM1728" s="104"/>
      <c r="BZ1728" s="149"/>
      <c r="CE1728" s="148"/>
    </row>
    <row r="1729" spans="1:83">
      <c r="A1729" s="108">
        <v>1727</v>
      </c>
      <c r="S1729">
        <v>1727</v>
      </c>
      <c r="AI1729">
        <v>1727</v>
      </c>
      <c r="AM1729" s="104"/>
      <c r="BZ1729" s="149"/>
      <c r="CE1729" s="148"/>
    </row>
    <row r="1730" spans="1:83">
      <c r="A1730" s="108">
        <v>1728</v>
      </c>
      <c r="S1730">
        <v>1728</v>
      </c>
      <c r="AI1730">
        <v>1728</v>
      </c>
      <c r="AM1730" s="104"/>
      <c r="BZ1730" s="149"/>
      <c r="CE1730" s="148"/>
    </row>
    <row r="1731" spans="1:83">
      <c r="A1731" s="108">
        <v>1729</v>
      </c>
      <c r="S1731">
        <v>1729</v>
      </c>
      <c r="AI1731">
        <v>1729</v>
      </c>
      <c r="AM1731" s="104"/>
      <c r="BZ1731" s="149"/>
      <c r="CE1731" s="148"/>
    </row>
    <row r="1732" spans="1:83">
      <c r="A1732" s="108">
        <v>1730</v>
      </c>
      <c r="S1732">
        <v>1730</v>
      </c>
      <c r="AI1732">
        <v>1730</v>
      </c>
      <c r="AM1732" s="104"/>
      <c r="BZ1732" s="149"/>
      <c r="CE1732" s="148"/>
    </row>
    <row r="1733" spans="1:83">
      <c r="A1733" s="108">
        <v>1731</v>
      </c>
      <c r="S1733">
        <v>1731</v>
      </c>
      <c r="AI1733">
        <v>1731</v>
      </c>
      <c r="AM1733" s="104"/>
      <c r="BZ1733" s="149"/>
      <c r="CE1733" s="148"/>
    </row>
    <row r="1734" spans="1:83">
      <c r="A1734" s="108">
        <v>1732</v>
      </c>
      <c r="S1734">
        <v>1732</v>
      </c>
      <c r="AI1734">
        <v>1732</v>
      </c>
      <c r="AM1734" s="104"/>
      <c r="BZ1734" s="149"/>
      <c r="CE1734" s="148"/>
    </row>
    <row r="1735" spans="1:83">
      <c r="A1735" s="108">
        <v>1733</v>
      </c>
      <c r="S1735">
        <v>1733</v>
      </c>
      <c r="AI1735">
        <v>1733</v>
      </c>
      <c r="AM1735" s="104"/>
      <c r="BZ1735" s="149"/>
      <c r="CE1735" s="148"/>
    </row>
    <row r="1736" spans="1:83">
      <c r="A1736" s="108">
        <v>1734</v>
      </c>
      <c r="S1736">
        <v>1734</v>
      </c>
      <c r="AI1736">
        <v>1734</v>
      </c>
      <c r="AM1736" s="104"/>
      <c r="BZ1736" s="149"/>
      <c r="CE1736" s="148"/>
    </row>
    <row r="1737" spans="1:83">
      <c r="A1737" s="108">
        <v>1735</v>
      </c>
      <c r="S1737">
        <v>1735</v>
      </c>
      <c r="AI1737">
        <v>1735</v>
      </c>
      <c r="AM1737" s="104"/>
      <c r="BZ1737" s="149"/>
      <c r="CE1737" s="148"/>
    </row>
    <row r="1738" spans="1:83">
      <c r="A1738" s="108">
        <v>1736</v>
      </c>
      <c r="S1738">
        <v>1736</v>
      </c>
      <c r="AI1738">
        <v>1736</v>
      </c>
      <c r="AM1738" s="104"/>
      <c r="BZ1738" s="149"/>
      <c r="CE1738" s="148"/>
    </row>
    <row r="1739" spans="1:83">
      <c r="A1739" s="108">
        <v>1737</v>
      </c>
      <c r="S1739">
        <v>1737</v>
      </c>
      <c r="AI1739">
        <v>1737</v>
      </c>
      <c r="AM1739" s="104"/>
      <c r="BZ1739" s="149"/>
      <c r="CE1739" s="148"/>
    </row>
    <row r="1740" spans="1:83">
      <c r="A1740" s="108">
        <v>1738</v>
      </c>
      <c r="S1740">
        <v>1738</v>
      </c>
      <c r="AI1740">
        <v>1738</v>
      </c>
      <c r="AM1740" s="104"/>
      <c r="BZ1740" s="149"/>
      <c r="CE1740" s="148"/>
    </row>
    <row r="1741" spans="1:83">
      <c r="A1741" s="108">
        <v>1739</v>
      </c>
      <c r="S1741">
        <v>1739</v>
      </c>
      <c r="AI1741">
        <v>1739</v>
      </c>
      <c r="AM1741" s="104"/>
      <c r="BZ1741" s="149"/>
      <c r="CE1741" s="148"/>
    </row>
    <row r="1742" spans="1:83">
      <c r="A1742" s="108">
        <v>1740</v>
      </c>
      <c r="S1742">
        <v>1740</v>
      </c>
      <c r="AI1742">
        <v>1740</v>
      </c>
      <c r="AM1742" s="104"/>
      <c r="BZ1742" s="149"/>
      <c r="CE1742" s="148"/>
    </row>
    <row r="1743" spans="1:83">
      <c r="A1743" s="108">
        <v>1741</v>
      </c>
      <c r="S1743">
        <v>1741</v>
      </c>
      <c r="AI1743">
        <v>1741</v>
      </c>
      <c r="AM1743" s="104"/>
      <c r="BZ1743" s="149"/>
      <c r="CE1743" s="148"/>
    </row>
    <row r="1744" spans="1:83">
      <c r="A1744" s="108">
        <v>1742</v>
      </c>
      <c r="S1744">
        <v>1742</v>
      </c>
      <c r="AI1744">
        <v>1742</v>
      </c>
      <c r="AM1744" s="104"/>
      <c r="BZ1744" s="149"/>
      <c r="CE1744" s="148"/>
    </row>
    <row r="1745" spans="1:83">
      <c r="A1745" s="108">
        <v>1743</v>
      </c>
      <c r="S1745">
        <v>1743</v>
      </c>
      <c r="AI1745">
        <v>1743</v>
      </c>
      <c r="AM1745" s="104"/>
      <c r="BZ1745" s="149"/>
      <c r="CE1745" s="148"/>
    </row>
    <row r="1746" spans="1:83">
      <c r="A1746" s="108">
        <v>1744</v>
      </c>
      <c r="S1746">
        <v>1744</v>
      </c>
      <c r="AI1746">
        <v>1744</v>
      </c>
      <c r="AM1746" s="104"/>
      <c r="BZ1746" s="149"/>
      <c r="CE1746" s="148"/>
    </row>
    <row r="1747" spans="1:83">
      <c r="A1747" s="108">
        <v>1745</v>
      </c>
      <c r="S1747">
        <v>1745</v>
      </c>
      <c r="AI1747">
        <v>1745</v>
      </c>
      <c r="AM1747" s="104"/>
      <c r="BZ1747" s="149"/>
      <c r="CE1747" s="148"/>
    </row>
    <row r="1748" spans="1:83">
      <c r="A1748" s="108">
        <v>1746</v>
      </c>
      <c r="S1748">
        <v>1746</v>
      </c>
      <c r="AI1748">
        <v>1746</v>
      </c>
      <c r="AM1748" s="104"/>
      <c r="BZ1748" s="149"/>
      <c r="CE1748" s="148"/>
    </row>
    <row r="1749" spans="1:83">
      <c r="A1749" s="108">
        <v>1747</v>
      </c>
      <c r="S1749">
        <v>1747</v>
      </c>
      <c r="AI1749">
        <v>1747</v>
      </c>
      <c r="AM1749" s="104"/>
      <c r="BZ1749" s="149"/>
      <c r="CE1749" s="148"/>
    </row>
    <row r="1750" spans="1:83">
      <c r="A1750" s="108">
        <v>1748</v>
      </c>
      <c r="S1750">
        <v>1748</v>
      </c>
      <c r="AI1750">
        <v>1748</v>
      </c>
      <c r="AM1750" s="104"/>
      <c r="BZ1750" s="149"/>
      <c r="CE1750" s="148"/>
    </row>
    <row r="1751" spans="1:83">
      <c r="A1751" s="108">
        <v>1749</v>
      </c>
      <c r="S1751">
        <v>1749</v>
      </c>
      <c r="AI1751">
        <v>1749</v>
      </c>
      <c r="AM1751" s="104"/>
      <c r="BZ1751" s="149"/>
      <c r="CE1751" s="148"/>
    </row>
    <row r="1752" spans="1:83">
      <c r="A1752" s="108">
        <v>1750</v>
      </c>
      <c r="S1752">
        <v>1750</v>
      </c>
      <c r="AI1752">
        <v>1750</v>
      </c>
      <c r="AM1752" s="104"/>
      <c r="BZ1752" s="149"/>
      <c r="CE1752" s="148"/>
    </row>
    <row r="1753" spans="1:83">
      <c r="A1753" s="108">
        <v>1751</v>
      </c>
      <c r="S1753">
        <v>1751</v>
      </c>
      <c r="AI1753">
        <v>1751</v>
      </c>
      <c r="AM1753" s="104"/>
      <c r="BZ1753" s="149"/>
      <c r="CE1753" s="148"/>
    </row>
    <row r="1754" spans="1:83">
      <c r="A1754" s="108">
        <v>1752</v>
      </c>
      <c r="S1754">
        <v>1752</v>
      </c>
      <c r="AI1754">
        <v>1752</v>
      </c>
      <c r="AM1754" s="104"/>
      <c r="BZ1754" s="149"/>
      <c r="CE1754" s="148"/>
    </row>
    <row r="1755" spans="1:83">
      <c r="A1755" s="108">
        <v>1753</v>
      </c>
      <c r="S1755">
        <v>1753</v>
      </c>
      <c r="AI1755">
        <v>1753</v>
      </c>
      <c r="AM1755" s="104"/>
      <c r="BZ1755" s="149"/>
      <c r="CE1755" s="148"/>
    </row>
    <row r="1756" spans="1:83">
      <c r="A1756" s="108">
        <v>1754</v>
      </c>
      <c r="S1756">
        <v>1754</v>
      </c>
      <c r="AI1756">
        <v>1754</v>
      </c>
      <c r="AM1756" s="104"/>
      <c r="BZ1756" s="149"/>
      <c r="CE1756" s="148"/>
    </row>
    <row r="1757" spans="1:83">
      <c r="A1757" s="108">
        <v>1755</v>
      </c>
      <c r="S1757">
        <v>1755</v>
      </c>
      <c r="AI1757">
        <v>1755</v>
      </c>
      <c r="AM1757" s="104"/>
      <c r="BZ1757" s="149"/>
      <c r="CE1757" s="148"/>
    </row>
    <row r="1758" spans="1:83">
      <c r="A1758" s="108">
        <v>1756</v>
      </c>
      <c r="S1758">
        <v>1756</v>
      </c>
      <c r="AI1758">
        <v>1756</v>
      </c>
      <c r="AM1758" s="104"/>
      <c r="BZ1758" s="149"/>
      <c r="CE1758" s="148"/>
    </row>
    <row r="1759" spans="1:83">
      <c r="A1759" s="108">
        <v>1757</v>
      </c>
      <c r="S1759">
        <v>1757</v>
      </c>
      <c r="AI1759">
        <v>1757</v>
      </c>
      <c r="AM1759" s="104"/>
      <c r="BZ1759" s="149"/>
      <c r="CE1759" s="148"/>
    </row>
    <row r="1760" spans="1:83">
      <c r="A1760" s="108">
        <v>1758</v>
      </c>
      <c r="S1760">
        <v>1758</v>
      </c>
      <c r="AI1760">
        <v>1758</v>
      </c>
      <c r="AM1760" s="104"/>
      <c r="BZ1760" s="149"/>
      <c r="CE1760" s="148"/>
    </row>
    <row r="1761" spans="1:83">
      <c r="A1761" s="108">
        <v>1759</v>
      </c>
      <c r="S1761">
        <v>1759</v>
      </c>
      <c r="AI1761">
        <v>1759</v>
      </c>
      <c r="AM1761" s="104"/>
      <c r="BZ1761" s="149"/>
      <c r="CE1761" s="148"/>
    </row>
    <row r="1762" spans="1:83">
      <c r="A1762" s="108">
        <v>1760</v>
      </c>
      <c r="S1762">
        <v>1760</v>
      </c>
      <c r="AI1762">
        <v>1760</v>
      </c>
      <c r="AM1762" s="104"/>
      <c r="BZ1762" s="149"/>
      <c r="CE1762" s="148"/>
    </row>
    <row r="1763" spans="1:83">
      <c r="A1763" s="108">
        <v>1761</v>
      </c>
      <c r="S1763">
        <v>1761</v>
      </c>
      <c r="AI1763">
        <v>1761</v>
      </c>
      <c r="AM1763" s="104"/>
      <c r="BZ1763" s="149"/>
      <c r="CE1763" s="148"/>
    </row>
    <row r="1764" spans="1:83">
      <c r="A1764" s="108">
        <v>1762</v>
      </c>
      <c r="S1764">
        <v>1762</v>
      </c>
      <c r="AI1764">
        <v>1762</v>
      </c>
      <c r="AM1764" s="104"/>
      <c r="BZ1764" s="149"/>
      <c r="CE1764" s="148"/>
    </row>
    <row r="1765" spans="1:83">
      <c r="A1765" s="108">
        <v>1763</v>
      </c>
      <c r="S1765">
        <v>1763</v>
      </c>
      <c r="AI1765">
        <v>1763</v>
      </c>
      <c r="AM1765" s="104"/>
      <c r="BZ1765" s="149"/>
      <c r="CE1765" s="148"/>
    </row>
    <row r="1766" spans="1:83">
      <c r="A1766" s="108">
        <v>1764</v>
      </c>
      <c r="S1766">
        <v>1764</v>
      </c>
      <c r="AI1766">
        <v>1764</v>
      </c>
      <c r="AM1766" s="104"/>
      <c r="BZ1766" s="149"/>
      <c r="CE1766" s="148"/>
    </row>
    <row r="1767" spans="1:83">
      <c r="A1767" s="108">
        <v>1765</v>
      </c>
      <c r="S1767">
        <v>1765</v>
      </c>
      <c r="AI1767">
        <v>1765</v>
      </c>
      <c r="AM1767" s="104"/>
      <c r="BZ1767" s="149"/>
      <c r="CE1767" s="148"/>
    </row>
    <row r="1768" spans="1:83">
      <c r="A1768" s="108">
        <v>1766</v>
      </c>
      <c r="S1768">
        <v>1766</v>
      </c>
      <c r="AI1768">
        <v>1766</v>
      </c>
      <c r="AM1768" s="104"/>
      <c r="BZ1768" s="149"/>
      <c r="CE1768" s="148"/>
    </row>
    <row r="1769" spans="1:83">
      <c r="A1769" s="108">
        <v>1767</v>
      </c>
      <c r="S1769">
        <v>1767</v>
      </c>
      <c r="AI1769">
        <v>1767</v>
      </c>
      <c r="AM1769" s="104"/>
      <c r="BZ1769" s="149"/>
      <c r="CE1769" s="148"/>
    </row>
    <row r="1770" spans="1:83">
      <c r="A1770" s="108">
        <v>1768</v>
      </c>
      <c r="S1770">
        <v>1768</v>
      </c>
      <c r="AI1770">
        <v>1768</v>
      </c>
      <c r="AM1770" s="104"/>
      <c r="BZ1770" s="149"/>
      <c r="CE1770" s="148"/>
    </row>
    <row r="1771" spans="1:83">
      <c r="A1771" s="108">
        <v>1769</v>
      </c>
      <c r="S1771">
        <v>1769</v>
      </c>
      <c r="AI1771">
        <v>1769</v>
      </c>
      <c r="AM1771" s="104"/>
      <c r="BZ1771" s="149"/>
      <c r="CE1771" s="148"/>
    </row>
    <row r="1772" spans="1:83">
      <c r="A1772" s="108">
        <v>1770</v>
      </c>
      <c r="S1772">
        <v>1770</v>
      </c>
      <c r="AI1772">
        <v>1770</v>
      </c>
      <c r="AM1772" s="104"/>
      <c r="BZ1772" s="149"/>
      <c r="CE1772" s="148"/>
    </row>
    <row r="1773" spans="1:83">
      <c r="A1773" s="108">
        <v>1771</v>
      </c>
      <c r="S1773">
        <v>1771</v>
      </c>
      <c r="AI1773">
        <v>1771</v>
      </c>
      <c r="AM1773" s="104"/>
      <c r="BZ1773" s="149"/>
      <c r="CE1773" s="148"/>
    </row>
    <row r="1774" spans="1:83">
      <c r="A1774" s="108">
        <v>1772</v>
      </c>
      <c r="S1774">
        <v>1772</v>
      </c>
      <c r="AI1774">
        <v>1772</v>
      </c>
      <c r="AM1774" s="104"/>
      <c r="BZ1774" s="149"/>
      <c r="CE1774" s="148"/>
    </row>
    <row r="1775" spans="1:83">
      <c r="A1775" s="108">
        <v>1773</v>
      </c>
      <c r="S1775">
        <v>1773</v>
      </c>
      <c r="AI1775">
        <v>1773</v>
      </c>
      <c r="AM1775" s="104"/>
      <c r="BZ1775" s="149"/>
      <c r="CE1775" s="148"/>
    </row>
    <row r="1776" spans="1:83">
      <c r="A1776" s="108">
        <v>1774</v>
      </c>
      <c r="S1776">
        <v>1774</v>
      </c>
      <c r="AI1776">
        <v>1774</v>
      </c>
      <c r="AM1776" s="104"/>
      <c r="BZ1776" s="149"/>
      <c r="CE1776" s="148"/>
    </row>
    <row r="1777" spans="1:83">
      <c r="A1777" s="108">
        <v>1775</v>
      </c>
      <c r="S1777">
        <v>1775</v>
      </c>
      <c r="AI1777">
        <v>1775</v>
      </c>
      <c r="AM1777" s="104"/>
      <c r="BZ1777" s="149"/>
      <c r="CE1777" s="148"/>
    </row>
    <row r="1778" spans="1:83">
      <c r="A1778" s="108">
        <v>1776</v>
      </c>
      <c r="S1778">
        <v>1776</v>
      </c>
      <c r="AI1778">
        <v>1776</v>
      </c>
      <c r="AM1778" s="104"/>
      <c r="BZ1778" s="149"/>
      <c r="CE1778" s="148"/>
    </row>
    <row r="1779" spans="1:83">
      <c r="A1779" s="108">
        <v>1777</v>
      </c>
      <c r="S1779">
        <v>1777</v>
      </c>
      <c r="AI1779">
        <v>1777</v>
      </c>
      <c r="AM1779" s="104"/>
      <c r="BZ1779" s="149"/>
      <c r="CE1779" s="148"/>
    </row>
    <row r="1780" spans="1:83">
      <c r="A1780" s="108">
        <v>1778</v>
      </c>
      <c r="S1780">
        <v>1778</v>
      </c>
      <c r="AI1780">
        <v>1778</v>
      </c>
      <c r="AM1780" s="104"/>
      <c r="BZ1780" s="149"/>
      <c r="CE1780" s="148"/>
    </row>
    <row r="1781" spans="1:83">
      <c r="A1781" s="108">
        <v>1779</v>
      </c>
      <c r="S1781">
        <v>1779</v>
      </c>
      <c r="AI1781">
        <v>1779</v>
      </c>
      <c r="AM1781" s="104"/>
      <c r="BZ1781" s="149"/>
      <c r="CE1781" s="148"/>
    </row>
    <row r="1782" spans="1:83">
      <c r="A1782" s="108">
        <v>1780</v>
      </c>
      <c r="S1782">
        <v>1780</v>
      </c>
      <c r="AI1782">
        <v>1780</v>
      </c>
      <c r="AM1782" s="104"/>
      <c r="BZ1782" s="149"/>
      <c r="CE1782" s="148"/>
    </row>
    <row r="1783" spans="1:83">
      <c r="A1783" s="108">
        <v>1781</v>
      </c>
      <c r="S1783">
        <v>1781</v>
      </c>
      <c r="AI1783">
        <v>1781</v>
      </c>
      <c r="AM1783" s="104"/>
      <c r="BZ1783" s="149"/>
      <c r="CE1783" s="148"/>
    </row>
    <row r="1784" spans="1:83">
      <c r="A1784" s="108">
        <v>1782</v>
      </c>
      <c r="S1784">
        <v>1782</v>
      </c>
      <c r="AI1784">
        <v>1782</v>
      </c>
      <c r="AM1784" s="104"/>
      <c r="BZ1784" s="149"/>
      <c r="CE1784" s="148"/>
    </row>
    <row r="1785" spans="1:83">
      <c r="A1785" s="108">
        <v>1783</v>
      </c>
      <c r="S1785">
        <v>1783</v>
      </c>
      <c r="AI1785">
        <v>1783</v>
      </c>
      <c r="AM1785" s="104"/>
      <c r="BZ1785" s="149"/>
      <c r="CE1785" s="148"/>
    </row>
    <row r="1786" spans="1:83">
      <c r="A1786" s="108">
        <v>1784</v>
      </c>
      <c r="S1786">
        <v>1784</v>
      </c>
      <c r="AI1786">
        <v>1784</v>
      </c>
      <c r="AM1786" s="104"/>
      <c r="BZ1786" s="149"/>
      <c r="CE1786" s="148"/>
    </row>
    <row r="1787" spans="1:83">
      <c r="A1787" s="108">
        <v>1785</v>
      </c>
      <c r="S1787">
        <v>1785</v>
      </c>
      <c r="AI1787">
        <v>1785</v>
      </c>
      <c r="AM1787" s="104"/>
      <c r="BZ1787" s="149"/>
      <c r="CE1787" s="148"/>
    </row>
    <row r="1788" spans="1:83">
      <c r="A1788" s="108">
        <v>1786</v>
      </c>
      <c r="S1788">
        <v>1786</v>
      </c>
      <c r="AI1788">
        <v>1786</v>
      </c>
      <c r="AM1788" s="104"/>
      <c r="BZ1788" s="149"/>
      <c r="CE1788" s="148"/>
    </row>
    <row r="1789" spans="1:83">
      <c r="A1789" s="108">
        <v>1787</v>
      </c>
      <c r="S1789">
        <v>1787</v>
      </c>
      <c r="AI1789">
        <v>1787</v>
      </c>
      <c r="AM1789" s="104"/>
      <c r="BZ1789" s="149"/>
      <c r="CE1789" s="148"/>
    </row>
    <row r="1790" spans="1:83">
      <c r="A1790" s="108">
        <v>1788</v>
      </c>
      <c r="S1790">
        <v>1788</v>
      </c>
      <c r="AI1790">
        <v>1788</v>
      </c>
      <c r="AM1790" s="104"/>
      <c r="BZ1790" s="149"/>
      <c r="CE1790" s="148"/>
    </row>
    <row r="1791" spans="1:83">
      <c r="A1791" s="108">
        <v>1789</v>
      </c>
      <c r="S1791">
        <v>1789</v>
      </c>
      <c r="AI1791">
        <v>1789</v>
      </c>
      <c r="AM1791" s="104"/>
      <c r="BZ1791" s="149"/>
      <c r="CE1791" s="148"/>
    </row>
    <row r="1792" spans="1:83">
      <c r="A1792" s="108">
        <v>1790</v>
      </c>
      <c r="S1792">
        <v>1790</v>
      </c>
      <c r="AI1792">
        <v>1790</v>
      </c>
      <c r="AM1792" s="104"/>
      <c r="BZ1792" s="149"/>
      <c r="CE1792" s="148"/>
    </row>
    <row r="1793" spans="1:83">
      <c r="A1793" s="108">
        <v>1791</v>
      </c>
      <c r="S1793">
        <v>1791</v>
      </c>
      <c r="AI1793">
        <v>1791</v>
      </c>
      <c r="AM1793" s="104"/>
      <c r="BZ1793" s="149"/>
      <c r="CE1793" s="148"/>
    </row>
    <row r="1794" spans="1:83">
      <c r="A1794" s="108">
        <v>1792</v>
      </c>
      <c r="S1794">
        <v>1792</v>
      </c>
      <c r="AI1794">
        <v>1792</v>
      </c>
      <c r="AM1794" s="104"/>
      <c r="BZ1794" s="149"/>
      <c r="CE1794" s="148"/>
    </row>
    <row r="1795" spans="1:83">
      <c r="A1795" s="108">
        <v>1793</v>
      </c>
      <c r="S1795">
        <v>1793</v>
      </c>
      <c r="AI1795">
        <v>1793</v>
      </c>
      <c r="AM1795" s="104"/>
      <c r="BZ1795" s="149"/>
      <c r="CE1795" s="148"/>
    </row>
    <row r="1796" spans="1:83">
      <c r="A1796" s="108">
        <v>1794</v>
      </c>
      <c r="S1796">
        <v>1794</v>
      </c>
      <c r="AI1796">
        <v>1794</v>
      </c>
      <c r="AM1796" s="104"/>
      <c r="BZ1796" s="149"/>
      <c r="CE1796" s="148"/>
    </row>
    <row r="1797" spans="1:83">
      <c r="A1797" s="108">
        <v>1795</v>
      </c>
      <c r="S1797">
        <v>1795</v>
      </c>
      <c r="AI1797">
        <v>1795</v>
      </c>
      <c r="AM1797" s="104"/>
      <c r="BZ1797" s="149"/>
      <c r="CE1797" s="148"/>
    </row>
    <row r="1798" spans="1:83">
      <c r="A1798" s="108">
        <v>1796</v>
      </c>
      <c r="S1798">
        <v>1796</v>
      </c>
      <c r="AI1798">
        <v>1796</v>
      </c>
      <c r="AM1798" s="104"/>
      <c r="BZ1798" s="149"/>
      <c r="CE1798" s="148"/>
    </row>
    <row r="1799" spans="1:83">
      <c r="A1799" s="108">
        <v>1797</v>
      </c>
      <c r="S1799">
        <v>1797</v>
      </c>
      <c r="AI1799">
        <v>1797</v>
      </c>
      <c r="AM1799" s="104"/>
      <c r="BZ1799" s="149"/>
      <c r="CE1799" s="148"/>
    </row>
    <row r="1800" spans="1:83">
      <c r="A1800" s="108">
        <v>1798</v>
      </c>
      <c r="S1800">
        <v>1798</v>
      </c>
      <c r="AI1800">
        <v>1798</v>
      </c>
      <c r="AM1800" s="104"/>
      <c r="BZ1800" s="149"/>
      <c r="CE1800" s="148"/>
    </row>
    <row r="1801" spans="1:83">
      <c r="A1801" s="108">
        <v>1799</v>
      </c>
      <c r="S1801">
        <v>1799</v>
      </c>
      <c r="AI1801">
        <v>1799</v>
      </c>
      <c r="AM1801" s="104"/>
      <c r="BZ1801" s="149"/>
      <c r="CE1801" s="148"/>
    </row>
    <row r="1802" spans="1:83">
      <c r="A1802" s="108">
        <v>1800</v>
      </c>
      <c r="S1802">
        <v>1800</v>
      </c>
      <c r="AI1802">
        <v>1800</v>
      </c>
      <c r="AM1802" s="104"/>
      <c r="BZ1802" s="149"/>
      <c r="CE1802" s="148"/>
    </row>
    <row r="1803" spans="1:83">
      <c r="A1803" s="108">
        <v>1801</v>
      </c>
      <c r="S1803">
        <v>1801</v>
      </c>
      <c r="AI1803">
        <v>1801</v>
      </c>
      <c r="AM1803" s="104"/>
      <c r="BZ1803" s="149"/>
      <c r="CE1803" s="148"/>
    </row>
    <row r="1804" spans="1:83">
      <c r="A1804" s="108">
        <v>1802</v>
      </c>
      <c r="S1804">
        <v>1802</v>
      </c>
      <c r="AI1804">
        <v>1802</v>
      </c>
      <c r="AM1804" s="104"/>
      <c r="BZ1804" s="149"/>
      <c r="CE1804" s="148"/>
    </row>
    <row r="1805" spans="1:83">
      <c r="A1805" s="108">
        <v>1803</v>
      </c>
      <c r="S1805">
        <v>1803</v>
      </c>
      <c r="AI1805">
        <v>1803</v>
      </c>
      <c r="AM1805" s="104"/>
      <c r="BZ1805" s="149"/>
      <c r="CE1805" s="148"/>
    </row>
    <row r="1806" spans="1:83">
      <c r="A1806" s="108">
        <v>1804</v>
      </c>
      <c r="S1806">
        <v>1804</v>
      </c>
      <c r="AI1806">
        <v>1804</v>
      </c>
      <c r="AM1806" s="104"/>
      <c r="BZ1806" s="149"/>
      <c r="CE1806" s="148"/>
    </row>
    <row r="1807" spans="1:83">
      <c r="A1807" s="108">
        <v>1805</v>
      </c>
      <c r="S1807">
        <v>1805</v>
      </c>
      <c r="AI1807">
        <v>1805</v>
      </c>
      <c r="AM1807" s="104"/>
      <c r="BZ1807" s="149"/>
      <c r="CE1807" s="148"/>
    </row>
    <row r="1808" spans="1:83">
      <c r="A1808" s="108">
        <v>1806</v>
      </c>
      <c r="S1808">
        <v>1806</v>
      </c>
      <c r="AI1808">
        <v>1806</v>
      </c>
      <c r="AM1808" s="104"/>
      <c r="BZ1808" s="149"/>
      <c r="CE1808" s="148"/>
    </row>
    <row r="1809" spans="1:83">
      <c r="A1809" s="108">
        <v>1807</v>
      </c>
      <c r="S1809">
        <v>1807</v>
      </c>
      <c r="AI1809">
        <v>1807</v>
      </c>
      <c r="AM1809" s="104"/>
      <c r="BZ1809" s="149"/>
      <c r="CE1809" s="148"/>
    </row>
    <row r="1810" spans="1:83">
      <c r="A1810" s="108">
        <v>1808</v>
      </c>
      <c r="S1810">
        <v>1808</v>
      </c>
      <c r="AI1810">
        <v>1808</v>
      </c>
      <c r="AM1810" s="104"/>
      <c r="BZ1810" s="149"/>
      <c r="CE1810" s="148"/>
    </row>
    <row r="1811" spans="1:83">
      <c r="A1811" s="108">
        <v>1809</v>
      </c>
      <c r="S1811">
        <v>1809</v>
      </c>
      <c r="AI1811">
        <v>1809</v>
      </c>
      <c r="AM1811" s="104"/>
      <c r="BZ1811" s="149"/>
      <c r="CE1811" s="148"/>
    </row>
    <row r="1812" spans="1:83">
      <c r="A1812" s="108">
        <v>1810</v>
      </c>
      <c r="S1812">
        <v>1810</v>
      </c>
      <c r="AI1812">
        <v>1810</v>
      </c>
      <c r="AM1812" s="104"/>
      <c r="BZ1812" s="149"/>
      <c r="CE1812" s="148"/>
    </row>
    <row r="1813" spans="1:83">
      <c r="A1813" s="108">
        <v>1811</v>
      </c>
      <c r="S1813">
        <v>1811</v>
      </c>
      <c r="AI1813">
        <v>1811</v>
      </c>
      <c r="AM1813" s="104"/>
      <c r="BZ1813" s="149"/>
      <c r="CE1813" s="148"/>
    </row>
    <row r="1814" spans="1:83">
      <c r="A1814" s="108">
        <v>1812</v>
      </c>
      <c r="S1814">
        <v>1812</v>
      </c>
      <c r="AI1814">
        <v>1812</v>
      </c>
      <c r="AM1814" s="104"/>
      <c r="BZ1814" s="149"/>
      <c r="CE1814" s="148"/>
    </row>
    <row r="1815" spans="1:83">
      <c r="A1815" s="108">
        <v>1813</v>
      </c>
      <c r="S1815">
        <v>1813</v>
      </c>
      <c r="AI1815">
        <v>1813</v>
      </c>
      <c r="AM1815" s="104"/>
      <c r="BZ1815" s="149"/>
      <c r="CE1815" s="148"/>
    </row>
    <row r="1816" spans="1:83">
      <c r="A1816" s="108">
        <v>1814</v>
      </c>
      <c r="S1816">
        <v>1814</v>
      </c>
      <c r="AI1816">
        <v>1814</v>
      </c>
      <c r="AM1816" s="104"/>
      <c r="BZ1816" s="149"/>
      <c r="CE1816" s="148"/>
    </row>
    <row r="1817" spans="1:83">
      <c r="A1817" s="108">
        <v>1815</v>
      </c>
      <c r="S1817">
        <v>1815</v>
      </c>
      <c r="AI1817">
        <v>1815</v>
      </c>
      <c r="AM1817" s="104"/>
      <c r="BZ1817" s="149"/>
      <c r="CE1817" s="148"/>
    </row>
    <row r="1818" spans="1:83">
      <c r="A1818" s="108">
        <v>1816</v>
      </c>
      <c r="S1818">
        <v>1816</v>
      </c>
      <c r="AI1818">
        <v>1816</v>
      </c>
      <c r="AM1818" s="104"/>
      <c r="BZ1818" s="149"/>
      <c r="CE1818" s="148"/>
    </row>
    <row r="1819" spans="1:83">
      <c r="A1819" s="108">
        <v>1817</v>
      </c>
      <c r="S1819">
        <v>1817</v>
      </c>
      <c r="AI1819">
        <v>1817</v>
      </c>
      <c r="AM1819" s="104"/>
      <c r="BZ1819" s="149"/>
      <c r="CE1819" s="148"/>
    </row>
    <row r="1820" spans="1:83">
      <c r="A1820" s="108">
        <v>1818</v>
      </c>
      <c r="S1820">
        <v>1818</v>
      </c>
      <c r="AI1820">
        <v>1818</v>
      </c>
      <c r="AM1820" s="104"/>
      <c r="BZ1820" s="149"/>
      <c r="CE1820" s="148"/>
    </row>
    <row r="1821" spans="1:83">
      <c r="A1821" s="108">
        <v>1819</v>
      </c>
      <c r="S1821">
        <v>1819</v>
      </c>
      <c r="AI1821">
        <v>1819</v>
      </c>
      <c r="AM1821" s="104"/>
      <c r="BZ1821" s="149"/>
      <c r="CE1821" s="148"/>
    </row>
    <row r="1822" spans="1:83">
      <c r="A1822" s="108">
        <v>1820</v>
      </c>
      <c r="S1822">
        <v>1820</v>
      </c>
      <c r="AI1822">
        <v>1820</v>
      </c>
      <c r="AM1822" s="104"/>
      <c r="BZ1822" s="149"/>
      <c r="CE1822" s="148"/>
    </row>
    <row r="1823" spans="1:83">
      <c r="A1823" s="108">
        <v>1821</v>
      </c>
      <c r="S1823">
        <v>1821</v>
      </c>
      <c r="AI1823">
        <v>1821</v>
      </c>
      <c r="AM1823" s="104"/>
      <c r="BZ1823" s="149"/>
      <c r="CE1823" s="148"/>
    </row>
    <row r="1824" spans="1:83">
      <c r="A1824" s="108">
        <v>1822</v>
      </c>
      <c r="S1824">
        <v>1822</v>
      </c>
      <c r="AI1824">
        <v>1822</v>
      </c>
      <c r="AM1824" s="104"/>
      <c r="BZ1824" s="149"/>
      <c r="CE1824" s="148"/>
    </row>
    <row r="1825" spans="1:83">
      <c r="A1825" s="108">
        <v>1823</v>
      </c>
      <c r="S1825">
        <v>1823</v>
      </c>
      <c r="AI1825">
        <v>1823</v>
      </c>
      <c r="AM1825" s="104"/>
      <c r="BZ1825" s="149"/>
      <c r="CE1825" s="148"/>
    </row>
    <row r="1826" spans="1:83">
      <c r="A1826" s="108">
        <v>1824</v>
      </c>
      <c r="S1826">
        <v>1824</v>
      </c>
      <c r="AI1826">
        <v>1824</v>
      </c>
      <c r="AM1826" s="104"/>
      <c r="BZ1826" s="149"/>
      <c r="CE1826" s="148"/>
    </row>
    <row r="1827" spans="1:83">
      <c r="A1827" s="108">
        <v>1825</v>
      </c>
      <c r="S1827">
        <v>1825</v>
      </c>
      <c r="AI1827">
        <v>1825</v>
      </c>
      <c r="AM1827" s="104"/>
      <c r="BZ1827" s="149"/>
      <c r="CE1827" s="148"/>
    </row>
    <row r="1828" spans="1:83">
      <c r="A1828" s="108">
        <v>1826</v>
      </c>
      <c r="S1828">
        <v>1826</v>
      </c>
      <c r="AI1828">
        <v>1826</v>
      </c>
      <c r="AM1828" s="104"/>
      <c r="BZ1828" s="149"/>
      <c r="CE1828" s="148"/>
    </row>
    <row r="1829" spans="1:83">
      <c r="A1829" s="108">
        <v>1827</v>
      </c>
      <c r="S1829">
        <v>1827</v>
      </c>
      <c r="AI1829">
        <v>1827</v>
      </c>
      <c r="AM1829" s="104"/>
      <c r="BZ1829" s="149"/>
      <c r="CE1829" s="148"/>
    </row>
    <row r="1830" spans="1:83">
      <c r="A1830" s="108">
        <v>1828</v>
      </c>
      <c r="S1830">
        <v>1828</v>
      </c>
      <c r="AI1830">
        <v>1828</v>
      </c>
      <c r="AM1830" s="104"/>
      <c r="BZ1830" s="149"/>
      <c r="CE1830" s="148"/>
    </row>
    <row r="1831" spans="1:83">
      <c r="A1831" s="108">
        <v>1829</v>
      </c>
      <c r="S1831">
        <v>1829</v>
      </c>
      <c r="AI1831">
        <v>1829</v>
      </c>
      <c r="AM1831" s="104"/>
      <c r="BZ1831" s="149"/>
      <c r="CE1831" s="148"/>
    </row>
    <row r="1832" spans="1:83">
      <c r="A1832" s="108">
        <v>1830</v>
      </c>
      <c r="S1832">
        <v>1830</v>
      </c>
      <c r="AI1832">
        <v>1830</v>
      </c>
      <c r="AM1832" s="104"/>
      <c r="BZ1832" s="149"/>
      <c r="CE1832" s="148"/>
    </row>
    <row r="1833" spans="1:83">
      <c r="A1833" s="108">
        <v>1831</v>
      </c>
      <c r="S1833">
        <v>1831</v>
      </c>
      <c r="AI1833">
        <v>1831</v>
      </c>
      <c r="AM1833" s="104"/>
      <c r="BZ1833" s="149"/>
      <c r="CE1833" s="148"/>
    </row>
    <row r="1834" spans="1:83">
      <c r="A1834" s="108">
        <v>1832</v>
      </c>
      <c r="S1834">
        <v>1832</v>
      </c>
      <c r="AI1834">
        <v>1832</v>
      </c>
      <c r="AM1834" s="104"/>
      <c r="BZ1834" s="149"/>
      <c r="CE1834" s="148"/>
    </row>
    <row r="1835" spans="1:83">
      <c r="A1835" s="108">
        <v>1833</v>
      </c>
      <c r="S1835">
        <v>1833</v>
      </c>
      <c r="AI1835">
        <v>1833</v>
      </c>
      <c r="AM1835" s="104"/>
      <c r="BZ1835" s="149"/>
      <c r="CE1835" s="148"/>
    </row>
    <row r="1836" spans="1:83">
      <c r="A1836" s="108">
        <v>1834</v>
      </c>
      <c r="S1836">
        <v>1834</v>
      </c>
      <c r="AI1836">
        <v>1834</v>
      </c>
      <c r="AM1836" s="104"/>
      <c r="BZ1836" s="149"/>
      <c r="CE1836" s="148"/>
    </row>
    <row r="1837" spans="1:83">
      <c r="A1837" s="108">
        <v>1835</v>
      </c>
      <c r="S1837">
        <v>1835</v>
      </c>
      <c r="AI1837">
        <v>1835</v>
      </c>
      <c r="AM1837" s="104"/>
      <c r="BZ1837" s="149"/>
      <c r="CE1837" s="148"/>
    </row>
    <row r="1838" spans="1:83">
      <c r="A1838" s="108">
        <v>1836</v>
      </c>
      <c r="S1838">
        <v>1836</v>
      </c>
      <c r="AI1838">
        <v>1836</v>
      </c>
      <c r="AM1838" s="104"/>
      <c r="BZ1838" s="149"/>
      <c r="CE1838" s="148"/>
    </row>
    <row r="1839" spans="1:83">
      <c r="A1839" s="108">
        <v>1837</v>
      </c>
      <c r="S1839">
        <v>1837</v>
      </c>
      <c r="AI1839">
        <v>1837</v>
      </c>
      <c r="AM1839" s="104"/>
      <c r="BZ1839" s="149"/>
      <c r="CE1839" s="148"/>
    </row>
    <row r="1840" spans="1:83">
      <c r="A1840" s="108">
        <v>1838</v>
      </c>
      <c r="S1840">
        <v>1838</v>
      </c>
      <c r="AI1840">
        <v>1838</v>
      </c>
      <c r="AM1840" s="104"/>
      <c r="BZ1840" s="149"/>
      <c r="CE1840" s="148"/>
    </row>
    <row r="1841" spans="1:83">
      <c r="A1841" s="108">
        <v>1839</v>
      </c>
      <c r="S1841">
        <v>1839</v>
      </c>
      <c r="AI1841">
        <v>1839</v>
      </c>
      <c r="AM1841" s="104"/>
      <c r="BZ1841" s="149"/>
      <c r="CE1841" s="148"/>
    </row>
    <row r="1842" spans="1:83">
      <c r="A1842" s="108">
        <v>1840</v>
      </c>
      <c r="S1842">
        <v>1840</v>
      </c>
      <c r="AI1842">
        <v>1840</v>
      </c>
      <c r="AM1842" s="104"/>
      <c r="BZ1842" s="149"/>
      <c r="CE1842" s="148"/>
    </row>
    <row r="1843" spans="1:83">
      <c r="A1843" s="108">
        <v>1841</v>
      </c>
      <c r="S1843">
        <v>1841</v>
      </c>
      <c r="AI1843">
        <v>1841</v>
      </c>
      <c r="AM1843" s="104"/>
      <c r="BZ1843" s="149"/>
      <c r="CE1843" s="148"/>
    </row>
    <row r="1844" spans="1:83">
      <c r="A1844" s="108">
        <v>1842</v>
      </c>
      <c r="S1844">
        <v>1842</v>
      </c>
      <c r="AI1844">
        <v>1842</v>
      </c>
      <c r="AM1844" s="104"/>
      <c r="BZ1844" s="149"/>
      <c r="CE1844" s="148"/>
    </row>
    <row r="1845" spans="1:83">
      <c r="A1845" s="108">
        <v>1843</v>
      </c>
      <c r="S1845">
        <v>1843</v>
      </c>
      <c r="AI1845">
        <v>1843</v>
      </c>
      <c r="AM1845" s="104"/>
      <c r="BZ1845" s="149"/>
      <c r="CE1845" s="148"/>
    </row>
    <row r="1846" spans="1:83">
      <c r="A1846" s="108">
        <v>1844</v>
      </c>
      <c r="S1846">
        <v>1844</v>
      </c>
      <c r="AI1846">
        <v>1844</v>
      </c>
      <c r="AM1846" s="104"/>
      <c r="BZ1846" s="149"/>
      <c r="CE1846" s="148"/>
    </row>
    <row r="1847" spans="1:83">
      <c r="A1847" s="108">
        <v>1845</v>
      </c>
      <c r="S1847">
        <v>1845</v>
      </c>
      <c r="AI1847">
        <v>1845</v>
      </c>
      <c r="AM1847" s="104"/>
      <c r="BZ1847" s="149"/>
      <c r="CE1847" s="148"/>
    </row>
    <row r="1848" spans="1:83">
      <c r="A1848" s="108">
        <v>1846</v>
      </c>
      <c r="S1848">
        <v>1846</v>
      </c>
      <c r="AI1848">
        <v>1846</v>
      </c>
      <c r="AM1848" s="104"/>
      <c r="BZ1848" s="149"/>
      <c r="CE1848" s="148"/>
    </row>
    <row r="1849" spans="1:83">
      <c r="A1849" s="108">
        <v>1847</v>
      </c>
      <c r="S1849">
        <v>1847</v>
      </c>
      <c r="AI1849">
        <v>1847</v>
      </c>
      <c r="AM1849" s="104"/>
      <c r="BZ1849" s="149"/>
      <c r="CE1849" s="148"/>
    </row>
    <row r="1850" spans="1:83">
      <c r="A1850" s="108">
        <v>1848</v>
      </c>
      <c r="S1850">
        <v>1848</v>
      </c>
      <c r="AI1850">
        <v>1848</v>
      </c>
      <c r="AM1850" s="104"/>
      <c r="BZ1850" s="149"/>
      <c r="CE1850" s="148"/>
    </row>
    <row r="1851" spans="1:83">
      <c r="A1851" s="108">
        <v>1849</v>
      </c>
      <c r="S1851">
        <v>1849</v>
      </c>
      <c r="AI1851">
        <v>1849</v>
      </c>
      <c r="AM1851" s="104"/>
      <c r="BZ1851" s="149"/>
      <c r="CE1851" s="148"/>
    </row>
    <row r="1852" spans="1:83">
      <c r="A1852" s="108">
        <v>1850</v>
      </c>
      <c r="S1852">
        <v>1850</v>
      </c>
      <c r="AI1852">
        <v>1850</v>
      </c>
      <c r="AM1852" s="104"/>
      <c r="BZ1852" s="149"/>
      <c r="CE1852" s="148"/>
    </row>
    <row r="1853" spans="1:83">
      <c r="A1853" s="108">
        <v>1851</v>
      </c>
      <c r="S1853">
        <v>1851</v>
      </c>
      <c r="AI1853">
        <v>1851</v>
      </c>
      <c r="AM1853" s="104"/>
      <c r="BZ1853" s="149"/>
      <c r="CE1853" s="148"/>
    </row>
    <row r="1854" spans="1:83">
      <c r="A1854" s="108">
        <v>1852</v>
      </c>
      <c r="S1854">
        <v>1852</v>
      </c>
      <c r="AI1854">
        <v>1852</v>
      </c>
      <c r="AM1854" s="104"/>
      <c r="BZ1854" s="149"/>
      <c r="CE1854" s="148"/>
    </row>
    <row r="1855" spans="1:83">
      <c r="A1855" s="108">
        <v>1853</v>
      </c>
      <c r="S1855">
        <v>1853</v>
      </c>
      <c r="AI1855">
        <v>1853</v>
      </c>
      <c r="AM1855" s="104"/>
      <c r="BZ1855" s="149"/>
      <c r="CE1855" s="148"/>
    </row>
    <row r="1856" spans="1:83">
      <c r="A1856" s="108">
        <v>1854</v>
      </c>
      <c r="S1856">
        <v>1854</v>
      </c>
      <c r="AI1856">
        <v>1854</v>
      </c>
      <c r="AM1856" s="104"/>
      <c r="BZ1856" s="149"/>
      <c r="CE1856" s="148"/>
    </row>
    <row r="1857" spans="1:83">
      <c r="A1857" s="108">
        <v>1855</v>
      </c>
      <c r="S1857">
        <v>1855</v>
      </c>
      <c r="AI1857">
        <v>1855</v>
      </c>
      <c r="AM1857" s="104"/>
      <c r="BZ1857" s="149"/>
      <c r="CE1857" s="148"/>
    </row>
    <row r="1858" spans="1:83">
      <c r="A1858" s="108">
        <v>1856</v>
      </c>
      <c r="S1858">
        <v>1856</v>
      </c>
      <c r="AI1858">
        <v>1856</v>
      </c>
      <c r="AM1858" s="104"/>
      <c r="BZ1858" s="149"/>
      <c r="CE1858" s="148"/>
    </row>
    <row r="1859" spans="1:83">
      <c r="A1859" s="108">
        <v>1857</v>
      </c>
      <c r="S1859">
        <v>1857</v>
      </c>
      <c r="AI1859">
        <v>1857</v>
      </c>
      <c r="AM1859" s="104"/>
      <c r="BZ1859" s="149"/>
      <c r="CE1859" s="148"/>
    </row>
    <row r="1860" spans="1:83">
      <c r="A1860" s="108">
        <v>1858</v>
      </c>
      <c r="S1860">
        <v>1858</v>
      </c>
      <c r="AI1860">
        <v>1858</v>
      </c>
      <c r="AM1860" s="104"/>
      <c r="BZ1860" s="149"/>
      <c r="CE1860" s="148"/>
    </row>
    <row r="1861" spans="1:83">
      <c r="A1861" s="108">
        <v>1859</v>
      </c>
      <c r="S1861">
        <v>1859</v>
      </c>
      <c r="AI1861">
        <v>1859</v>
      </c>
      <c r="AM1861" s="104"/>
      <c r="BZ1861" s="149"/>
      <c r="CE1861" s="148"/>
    </row>
    <row r="1862" spans="1:83">
      <c r="A1862" s="108">
        <v>1860</v>
      </c>
      <c r="S1862">
        <v>1860</v>
      </c>
      <c r="AI1862">
        <v>1860</v>
      </c>
      <c r="AM1862" s="104"/>
      <c r="BZ1862" s="149"/>
      <c r="CE1862" s="148"/>
    </row>
    <row r="1863" spans="1:83">
      <c r="A1863" s="108">
        <v>1861</v>
      </c>
      <c r="S1863">
        <v>1861</v>
      </c>
      <c r="AI1863">
        <v>1861</v>
      </c>
      <c r="AM1863" s="104"/>
      <c r="BZ1863" s="149"/>
      <c r="CE1863" s="148"/>
    </row>
    <row r="1864" spans="1:83">
      <c r="A1864" s="108">
        <v>1862</v>
      </c>
      <c r="S1864">
        <v>1862</v>
      </c>
      <c r="AI1864">
        <v>1862</v>
      </c>
      <c r="AM1864" s="104"/>
      <c r="BZ1864" s="149"/>
      <c r="CE1864" s="148"/>
    </row>
    <row r="1865" spans="1:83">
      <c r="A1865" s="108">
        <v>1863</v>
      </c>
      <c r="S1865">
        <v>1863</v>
      </c>
      <c r="AI1865">
        <v>1863</v>
      </c>
      <c r="AM1865" s="104"/>
      <c r="BZ1865" s="149"/>
      <c r="CE1865" s="148"/>
    </row>
    <row r="1866" spans="1:83">
      <c r="A1866" s="108">
        <v>1864</v>
      </c>
      <c r="S1866">
        <v>1864</v>
      </c>
      <c r="AI1866">
        <v>1864</v>
      </c>
      <c r="AM1866" s="104"/>
      <c r="BZ1866" s="149"/>
      <c r="CE1866" s="148"/>
    </row>
    <row r="1867" spans="1:83">
      <c r="A1867" s="108">
        <v>1865</v>
      </c>
      <c r="S1867">
        <v>1865</v>
      </c>
      <c r="AI1867">
        <v>1865</v>
      </c>
      <c r="AM1867" s="104"/>
      <c r="BZ1867" s="149"/>
      <c r="CE1867" s="148"/>
    </row>
    <row r="1868" spans="1:83">
      <c r="A1868" s="108">
        <v>1866</v>
      </c>
      <c r="S1868">
        <v>1866</v>
      </c>
      <c r="AI1868">
        <v>1866</v>
      </c>
      <c r="AM1868" s="104"/>
      <c r="BZ1868" s="149"/>
      <c r="CE1868" s="148"/>
    </row>
    <row r="1869" spans="1:83">
      <c r="A1869" s="108">
        <v>1867</v>
      </c>
      <c r="S1869">
        <v>1867</v>
      </c>
      <c r="AI1869">
        <v>1867</v>
      </c>
      <c r="AM1869" s="104"/>
      <c r="BZ1869" s="149"/>
      <c r="CE1869" s="148"/>
    </row>
    <row r="1870" spans="1:83">
      <c r="A1870" s="108">
        <v>1868</v>
      </c>
      <c r="S1870">
        <v>1868</v>
      </c>
      <c r="AI1870">
        <v>1868</v>
      </c>
      <c r="AM1870" s="104"/>
      <c r="BZ1870" s="149"/>
      <c r="CE1870" s="148"/>
    </row>
    <row r="1871" spans="1:83">
      <c r="A1871" s="108">
        <v>1869</v>
      </c>
      <c r="S1871">
        <v>1869</v>
      </c>
      <c r="AI1871">
        <v>1869</v>
      </c>
      <c r="AM1871" s="104"/>
      <c r="BZ1871" s="149"/>
      <c r="CE1871" s="148"/>
    </row>
    <row r="1872" spans="1:83">
      <c r="A1872" s="108">
        <v>1870</v>
      </c>
      <c r="S1872">
        <v>1870</v>
      </c>
      <c r="AI1872">
        <v>1870</v>
      </c>
      <c r="AM1872" s="104"/>
      <c r="BZ1872" s="149"/>
      <c r="CE1872" s="148"/>
    </row>
    <row r="1873" spans="1:83">
      <c r="A1873" s="108">
        <v>1871</v>
      </c>
      <c r="S1873">
        <v>1871</v>
      </c>
      <c r="AI1873">
        <v>1871</v>
      </c>
      <c r="AM1873" s="104"/>
      <c r="BZ1873" s="149"/>
      <c r="CE1873" s="148"/>
    </row>
    <row r="1874" spans="1:83">
      <c r="A1874" s="108">
        <v>1872</v>
      </c>
      <c r="S1874">
        <v>1872</v>
      </c>
      <c r="AI1874">
        <v>1872</v>
      </c>
      <c r="AM1874" s="104"/>
      <c r="BZ1874" s="149"/>
      <c r="CE1874" s="148"/>
    </row>
    <row r="1875" spans="1:83">
      <c r="A1875" s="108">
        <v>1873</v>
      </c>
      <c r="S1875">
        <v>1873</v>
      </c>
      <c r="AI1875">
        <v>1873</v>
      </c>
      <c r="AM1875" s="104"/>
      <c r="BZ1875" s="149"/>
      <c r="CE1875" s="148"/>
    </row>
    <row r="1876" spans="1:83">
      <c r="A1876" s="108">
        <v>1874</v>
      </c>
      <c r="S1876">
        <v>1874</v>
      </c>
      <c r="AI1876">
        <v>1874</v>
      </c>
      <c r="AM1876" s="104"/>
      <c r="BZ1876" s="149"/>
      <c r="CE1876" s="148"/>
    </row>
    <row r="1877" spans="1:83">
      <c r="A1877" s="108">
        <v>1875</v>
      </c>
      <c r="S1877">
        <v>1875</v>
      </c>
      <c r="AI1877">
        <v>1875</v>
      </c>
      <c r="AM1877" s="104"/>
      <c r="BZ1877" s="149"/>
      <c r="CE1877" s="148"/>
    </row>
    <row r="1878" spans="1:83">
      <c r="A1878" s="108">
        <v>1876</v>
      </c>
      <c r="S1878">
        <v>1876</v>
      </c>
      <c r="AI1878">
        <v>1876</v>
      </c>
      <c r="AM1878" s="104"/>
      <c r="BZ1878" s="149"/>
      <c r="CE1878" s="148"/>
    </row>
    <row r="1879" spans="1:83">
      <c r="A1879" s="108">
        <v>1877</v>
      </c>
      <c r="S1879">
        <v>1877</v>
      </c>
      <c r="AI1879">
        <v>1877</v>
      </c>
      <c r="AM1879" s="104"/>
      <c r="BZ1879" s="149"/>
      <c r="CE1879" s="148"/>
    </row>
    <row r="1880" spans="1:83">
      <c r="A1880" s="108">
        <v>1878</v>
      </c>
      <c r="S1880">
        <v>1878</v>
      </c>
      <c r="AI1880">
        <v>1878</v>
      </c>
      <c r="AM1880" s="104"/>
      <c r="BZ1880" s="149"/>
      <c r="CE1880" s="148"/>
    </row>
    <row r="1881" spans="1:83">
      <c r="A1881" s="108">
        <v>1879</v>
      </c>
      <c r="S1881">
        <v>1879</v>
      </c>
      <c r="AI1881">
        <v>1879</v>
      </c>
      <c r="AM1881" s="104"/>
      <c r="BZ1881" s="149"/>
      <c r="CE1881" s="148"/>
    </row>
    <row r="1882" spans="1:83">
      <c r="A1882" s="108">
        <v>1880</v>
      </c>
      <c r="S1882">
        <v>1880</v>
      </c>
      <c r="AI1882">
        <v>1880</v>
      </c>
      <c r="AM1882" s="104"/>
      <c r="BZ1882" s="149"/>
      <c r="CE1882" s="148"/>
    </row>
    <row r="1883" spans="1:83">
      <c r="A1883" s="108">
        <v>1881</v>
      </c>
      <c r="S1883">
        <v>1881</v>
      </c>
      <c r="AI1883">
        <v>1881</v>
      </c>
      <c r="AM1883" s="104"/>
      <c r="BZ1883" s="149"/>
      <c r="CE1883" s="148"/>
    </row>
    <row r="1884" spans="1:83">
      <c r="A1884" s="108">
        <v>1882</v>
      </c>
      <c r="S1884">
        <v>1882</v>
      </c>
      <c r="AI1884">
        <v>1882</v>
      </c>
      <c r="AM1884" s="104"/>
      <c r="BZ1884" s="149"/>
      <c r="CE1884" s="148"/>
    </row>
    <row r="1885" spans="1:83">
      <c r="A1885" s="108">
        <v>1883</v>
      </c>
      <c r="S1885">
        <v>1883</v>
      </c>
      <c r="AI1885">
        <v>1883</v>
      </c>
      <c r="AM1885" s="104"/>
      <c r="BZ1885" s="149"/>
      <c r="CE1885" s="148"/>
    </row>
    <row r="1886" spans="1:83">
      <c r="A1886" s="108">
        <v>1884</v>
      </c>
      <c r="S1886">
        <v>1884</v>
      </c>
      <c r="AI1886">
        <v>1884</v>
      </c>
      <c r="AM1886" s="104"/>
      <c r="BZ1886" s="149"/>
      <c r="CE1886" s="148"/>
    </row>
    <row r="1887" spans="1:83">
      <c r="A1887" s="108">
        <v>1885</v>
      </c>
      <c r="S1887">
        <v>1885</v>
      </c>
      <c r="AI1887">
        <v>1885</v>
      </c>
      <c r="AM1887" s="104"/>
      <c r="BZ1887" s="149"/>
      <c r="CE1887" s="148"/>
    </row>
    <row r="1888" spans="1:83">
      <c r="A1888" s="108">
        <v>1886</v>
      </c>
      <c r="S1888">
        <v>1886</v>
      </c>
      <c r="AI1888">
        <v>1886</v>
      </c>
      <c r="AM1888" s="104"/>
      <c r="BZ1888" s="149"/>
      <c r="CE1888" s="148"/>
    </row>
    <row r="1889" spans="1:83">
      <c r="A1889" s="108">
        <v>1887</v>
      </c>
      <c r="S1889">
        <v>1887</v>
      </c>
      <c r="AI1889">
        <v>1887</v>
      </c>
      <c r="AM1889" s="104"/>
      <c r="BZ1889" s="149"/>
      <c r="CE1889" s="148"/>
    </row>
    <row r="1890" spans="1:83">
      <c r="A1890" s="108">
        <v>1888</v>
      </c>
      <c r="S1890">
        <v>1888</v>
      </c>
      <c r="AI1890">
        <v>1888</v>
      </c>
      <c r="AM1890" s="104"/>
      <c r="BZ1890" s="149"/>
      <c r="CE1890" s="148"/>
    </row>
    <row r="1891" spans="1:83">
      <c r="A1891" s="108">
        <v>1889</v>
      </c>
      <c r="S1891">
        <v>1889</v>
      </c>
      <c r="AI1891">
        <v>1889</v>
      </c>
      <c r="AM1891" s="104"/>
      <c r="BZ1891" s="149"/>
      <c r="CE1891" s="148"/>
    </row>
    <row r="1892" spans="1:83">
      <c r="A1892" s="108">
        <v>1890</v>
      </c>
      <c r="S1892">
        <v>1890</v>
      </c>
      <c r="AI1892">
        <v>1890</v>
      </c>
      <c r="AM1892" s="104"/>
      <c r="BZ1892" s="149"/>
      <c r="CE1892" s="148"/>
    </row>
    <row r="1893" spans="1:83">
      <c r="A1893" s="108">
        <v>1891</v>
      </c>
      <c r="S1893">
        <v>1891</v>
      </c>
      <c r="AI1893">
        <v>1891</v>
      </c>
      <c r="AM1893" s="104"/>
      <c r="BZ1893" s="149"/>
      <c r="CE1893" s="148"/>
    </row>
    <row r="1894" spans="1:83">
      <c r="A1894" s="108">
        <v>1892</v>
      </c>
      <c r="S1894">
        <v>1892</v>
      </c>
      <c r="AI1894">
        <v>1892</v>
      </c>
      <c r="AM1894" s="104"/>
      <c r="BZ1894" s="149"/>
      <c r="CE1894" s="148"/>
    </row>
    <row r="1895" spans="1:83">
      <c r="A1895" s="108">
        <v>1893</v>
      </c>
      <c r="S1895">
        <v>1893</v>
      </c>
      <c r="AI1895">
        <v>1893</v>
      </c>
      <c r="AM1895" s="104"/>
      <c r="BZ1895" s="149"/>
      <c r="CE1895" s="148"/>
    </row>
    <row r="1896" spans="1:83">
      <c r="A1896" s="108">
        <v>1894</v>
      </c>
      <c r="S1896">
        <v>1894</v>
      </c>
      <c r="AI1896">
        <v>1894</v>
      </c>
      <c r="AM1896" s="104"/>
      <c r="BZ1896" s="149"/>
      <c r="CE1896" s="148"/>
    </row>
    <row r="1897" spans="1:83">
      <c r="A1897" s="108">
        <v>1895</v>
      </c>
      <c r="S1897">
        <v>1895</v>
      </c>
      <c r="AI1897">
        <v>1895</v>
      </c>
      <c r="AM1897" s="104"/>
      <c r="BZ1897" s="149"/>
      <c r="CE1897" s="148"/>
    </row>
    <row r="1898" spans="1:83">
      <c r="A1898" s="108">
        <v>1896</v>
      </c>
      <c r="S1898">
        <v>1896</v>
      </c>
      <c r="AI1898">
        <v>1896</v>
      </c>
      <c r="AM1898" s="104"/>
      <c r="BZ1898" s="149"/>
      <c r="CE1898" s="148"/>
    </row>
    <row r="1899" spans="1:83">
      <c r="A1899" s="108">
        <v>1897</v>
      </c>
      <c r="S1899">
        <v>1897</v>
      </c>
      <c r="AI1899">
        <v>1897</v>
      </c>
      <c r="AM1899" s="104"/>
      <c r="BZ1899" s="149"/>
      <c r="CE1899" s="148"/>
    </row>
    <row r="1900" spans="1:83">
      <c r="A1900" s="108">
        <v>1898</v>
      </c>
      <c r="S1900">
        <v>1898</v>
      </c>
      <c r="AI1900">
        <v>1898</v>
      </c>
      <c r="AM1900" s="104"/>
      <c r="BZ1900" s="149"/>
      <c r="CE1900" s="148"/>
    </row>
    <row r="1901" spans="1:83">
      <c r="A1901" s="108">
        <v>1899</v>
      </c>
      <c r="S1901">
        <v>1899</v>
      </c>
      <c r="AI1901">
        <v>1899</v>
      </c>
      <c r="AM1901" s="104"/>
      <c r="BZ1901" s="149"/>
      <c r="CE1901" s="148"/>
    </row>
    <row r="1902" spans="1:83">
      <c r="A1902" s="108">
        <v>1900</v>
      </c>
      <c r="S1902">
        <v>1900</v>
      </c>
      <c r="AI1902">
        <v>1900</v>
      </c>
      <c r="AM1902" s="104"/>
      <c r="BZ1902" s="149"/>
      <c r="CE1902" s="148"/>
    </row>
    <row r="1903" spans="1:83">
      <c r="A1903" s="108">
        <v>1901</v>
      </c>
      <c r="S1903">
        <v>1901</v>
      </c>
      <c r="AI1903">
        <v>1901</v>
      </c>
      <c r="AM1903" s="104"/>
      <c r="BZ1903" s="149"/>
      <c r="CE1903" s="148"/>
    </row>
    <row r="1904" spans="1:83">
      <c r="A1904" s="108">
        <v>1902</v>
      </c>
      <c r="S1904">
        <v>1902</v>
      </c>
      <c r="AI1904">
        <v>1902</v>
      </c>
      <c r="AM1904" s="104"/>
      <c r="BZ1904" s="149"/>
      <c r="CE1904" s="148"/>
    </row>
    <row r="1905" spans="1:83">
      <c r="A1905" s="108">
        <v>1903</v>
      </c>
      <c r="S1905">
        <v>1903</v>
      </c>
      <c r="AI1905">
        <v>1903</v>
      </c>
      <c r="AM1905" s="104"/>
      <c r="BZ1905" s="149"/>
      <c r="CE1905" s="148"/>
    </row>
    <row r="1906" spans="1:83">
      <c r="A1906" s="108">
        <v>1904</v>
      </c>
      <c r="S1906">
        <v>1904</v>
      </c>
      <c r="AI1906">
        <v>1904</v>
      </c>
      <c r="AM1906" s="104"/>
      <c r="BZ1906" s="149"/>
      <c r="CE1906" s="148"/>
    </row>
    <row r="1907" spans="1:83">
      <c r="A1907" s="108">
        <v>1905</v>
      </c>
      <c r="S1907">
        <v>1905</v>
      </c>
      <c r="AI1907">
        <v>1905</v>
      </c>
      <c r="AM1907" s="104"/>
      <c r="BZ1907" s="149"/>
      <c r="CE1907" s="148"/>
    </row>
    <row r="1908" spans="1:83">
      <c r="A1908" s="108">
        <v>1906</v>
      </c>
      <c r="S1908">
        <v>1906</v>
      </c>
      <c r="AI1908">
        <v>1906</v>
      </c>
      <c r="AM1908" s="104"/>
      <c r="BZ1908" s="149"/>
      <c r="CE1908" s="148"/>
    </row>
    <row r="1909" spans="1:83">
      <c r="A1909" s="108">
        <v>1907</v>
      </c>
      <c r="S1909">
        <v>1907</v>
      </c>
      <c r="AI1909">
        <v>1907</v>
      </c>
      <c r="AM1909" s="104"/>
      <c r="BZ1909" s="149"/>
      <c r="CE1909" s="148"/>
    </row>
    <row r="1910" spans="1:83">
      <c r="A1910" s="108">
        <v>1908</v>
      </c>
      <c r="S1910">
        <v>1908</v>
      </c>
      <c r="AI1910">
        <v>1908</v>
      </c>
      <c r="AM1910" s="104"/>
      <c r="BZ1910" s="149"/>
      <c r="CE1910" s="148"/>
    </row>
    <row r="1911" spans="1:83">
      <c r="A1911" s="108">
        <v>1909</v>
      </c>
      <c r="S1911">
        <v>1909</v>
      </c>
      <c r="AI1911">
        <v>1909</v>
      </c>
      <c r="AM1911" s="104"/>
      <c r="BZ1911" s="149"/>
      <c r="CE1911" s="148"/>
    </row>
    <row r="1912" spans="1:83">
      <c r="A1912" s="108">
        <v>1910</v>
      </c>
      <c r="S1912">
        <v>1910</v>
      </c>
      <c r="AI1912">
        <v>1910</v>
      </c>
      <c r="AM1912" s="104"/>
      <c r="BZ1912" s="149"/>
      <c r="CE1912" s="148"/>
    </row>
    <row r="1913" spans="1:83">
      <c r="A1913" s="108">
        <v>1911</v>
      </c>
      <c r="S1913">
        <v>1911</v>
      </c>
      <c r="AI1913">
        <v>1911</v>
      </c>
      <c r="AM1913" s="104"/>
      <c r="BZ1913" s="149"/>
      <c r="CE1913" s="148"/>
    </row>
    <row r="1914" spans="1:83">
      <c r="A1914" s="108">
        <v>1912</v>
      </c>
      <c r="S1914">
        <v>1912</v>
      </c>
      <c r="AI1914">
        <v>1912</v>
      </c>
      <c r="AM1914" s="104"/>
      <c r="BZ1914" s="149"/>
      <c r="CE1914" s="148"/>
    </row>
    <row r="1915" spans="1:83">
      <c r="A1915" s="108">
        <v>1913</v>
      </c>
      <c r="S1915">
        <v>1913</v>
      </c>
      <c r="AI1915">
        <v>1913</v>
      </c>
      <c r="AM1915" s="104"/>
      <c r="BZ1915" s="149"/>
      <c r="CE1915" s="148"/>
    </row>
    <row r="1916" spans="1:83">
      <c r="A1916" s="108">
        <v>1914</v>
      </c>
      <c r="S1916">
        <v>1914</v>
      </c>
      <c r="AI1916">
        <v>1914</v>
      </c>
      <c r="AM1916" s="104"/>
      <c r="BZ1916" s="149"/>
      <c r="CE1916" s="148"/>
    </row>
    <row r="1917" spans="1:83">
      <c r="A1917" s="108">
        <v>1915</v>
      </c>
      <c r="S1917">
        <v>1915</v>
      </c>
      <c r="AI1917">
        <v>1915</v>
      </c>
      <c r="AM1917" s="104"/>
      <c r="BZ1917" s="149"/>
      <c r="CE1917" s="148"/>
    </row>
    <row r="1918" spans="1:83">
      <c r="A1918" s="108">
        <v>1916</v>
      </c>
      <c r="S1918">
        <v>1916</v>
      </c>
      <c r="AI1918">
        <v>1916</v>
      </c>
      <c r="AM1918" s="104"/>
      <c r="BZ1918" s="149"/>
      <c r="CE1918" s="148"/>
    </row>
    <row r="1919" spans="1:83">
      <c r="A1919" s="108">
        <v>1917</v>
      </c>
      <c r="S1919">
        <v>1917</v>
      </c>
      <c r="AI1919">
        <v>1917</v>
      </c>
      <c r="AM1919" s="104"/>
      <c r="BZ1919" s="149"/>
      <c r="CE1919" s="148"/>
    </row>
    <row r="1920" spans="1:83">
      <c r="A1920" s="108">
        <v>1918</v>
      </c>
      <c r="S1920">
        <v>1918</v>
      </c>
      <c r="AI1920">
        <v>1918</v>
      </c>
      <c r="AM1920" s="104"/>
      <c r="BZ1920" s="149"/>
      <c r="CE1920" s="148"/>
    </row>
    <row r="1921" spans="1:83">
      <c r="A1921" s="108">
        <v>1919</v>
      </c>
      <c r="S1921">
        <v>1919</v>
      </c>
      <c r="AI1921">
        <v>1919</v>
      </c>
      <c r="AM1921" s="104"/>
      <c r="BZ1921" s="149"/>
      <c r="CE1921" s="148"/>
    </row>
    <row r="1922" spans="1:83">
      <c r="A1922" s="108">
        <v>1920</v>
      </c>
      <c r="S1922">
        <v>1920</v>
      </c>
      <c r="AI1922">
        <v>1920</v>
      </c>
      <c r="AM1922" s="104"/>
      <c r="BZ1922" s="149"/>
      <c r="CE1922" s="148"/>
    </row>
    <row r="1923" spans="1:83">
      <c r="A1923" s="108">
        <v>1921</v>
      </c>
      <c r="S1923">
        <v>1921</v>
      </c>
      <c r="AI1923">
        <v>1921</v>
      </c>
      <c r="AM1923" s="104"/>
      <c r="BZ1923" s="149"/>
      <c r="CE1923" s="148"/>
    </row>
    <row r="1924" spans="1:83">
      <c r="A1924" s="108">
        <v>1922</v>
      </c>
      <c r="S1924">
        <v>1922</v>
      </c>
      <c r="AI1924">
        <v>1922</v>
      </c>
      <c r="AM1924" s="104"/>
      <c r="BZ1924" s="149"/>
      <c r="CE1924" s="148"/>
    </row>
    <row r="1925" spans="1:83">
      <c r="A1925" s="108">
        <v>1923</v>
      </c>
      <c r="S1925">
        <v>1923</v>
      </c>
      <c r="AI1925">
        <v>1923</v>
      </c>
      <c r="AM1925" s="104"/>
      <c r="BZ1925" s="149"/>
      <c r="CE1925" s="148"/>
    </row>
    <row r="1926" spans="1:83">
      <c r="A1926" s="108">
        <v>1924</v>
      </c>
      <c r="S1926">
        <v>1924</v>
      </c>
      <c r="AI1926">
        <v>1924</v>
      </c>
      <c r="AM1926" s="104"/>
      <c r="BZ1926" s="149"/>
      <c r="CE1926" s="148"/>
    </row>
    <row r="1927" spans="1:83">
      <c r="A1927" s="108">
        <v>1925</v>
      </c>
      <c r="S1927">
        <v>1925</v>
      </c>
      <c r="AI1927">
        <v>1925</v>
      </c>
      <c r="AM1927" s="104"/>
      <c r="BZ1927" s="149"/>
      <c r="CE1927" s="148"/>
    </row>
    <row r="1928" spans="1:83">
      <c r="A1928" s="108">
        <v>1926</v>
      </c>
      <c r="S1928">
        <v>1926</v>
      </c>
      <c r="AI1928">
        <v>1926</v>
      </c>
      <c r="AM1928" s="104"/>
      <c r="BZ1928" s="149"/>
      <c r="CE1928" s="148"/>
    </row>
    <row r="1929" spans="1:83">
      <c r="A1929" s="108">
        <v>1927</v>
      </c>
      <c r="S1929">
        <v>1927</v>
      </c>
      <c r="AI1929">
        <v>1927</v>
      </c>
      <c r="AM1929" s="104"/>
      <c r="BZ1929" s="149"/>
      <c r="CE1929" s="148"/>
    </row>
    <row r="1930" spans="1:83">
      <c r="A1930" s="108">
        <v>1928</v>
      </c>
      <c r="S1930">
        <v>1928</v>
      </c>
      <c r="AI1930">
        <v>1928</v>
      </c>
      <c r="AM1930" s="104"/>
      <c r="BZ1930" s="149"/>
      <c r="CE1930" s="148"/>
    </row>
    <row r="1931" spans="1:83">
      <c r="A1931" s="108">
        <v>1929</v>
      </c>
      <c r="S1931">
        <v>1929</v>
      </c>
      <c r="AI1931">
        <v>1929</v>
      </c>
      <c r="AM1931" s="104"/>
      <c r="BZ1931" s="149"/>
      <c r="CE1931" s="148"/>
    </row>
    <row r="1932" spans="1:83">
      <c r="A1932" s="108">
        <v>1930</v>
      </c>
      <c r="S1932">
        <v>1930</v>
      </c>
      <c r="AI1932">
        <v>1930</v>
      </c>
      <c r="AM1932" s="104"/>
      <c r="BZ1932" s="149"/>
      <c r="CE1932" s="148"/>
    </row>
    <row r="1933" spans="1:83">
      <c r="A1933" s="108">
        <v>1931</v>
      </c>
      <c r="S1933">
        <v>1931</v>
      </c>
      <c r="AI1933">
        <v>1931</v>
      </c>
      <c r="AM1933" s="104"/>
      <c r="BZ1933" s="149"/>
      <c r="CE1933" s="148"/>
    </row>
    <row r="1934" spans="1:83">
      <c r="A1934" s="108">
        <v>1932</v>
      </c>
      <c r="S1934">
        <v>1932</v>
      </c>
      <c r="AI1934">
        <v>1932</v>
      </c>
      <c r="AM1934" s="104"/>
      <c r="BZ1934" s="149"/>
      <c r="CE1934" s="148"/>
    </row>
    <row r="1935" spans="1:83">
      <c r="A1935" s="108">
        <v>1933</v>
      </c>
      <c r="S1935">
        <v>1933</v>
      </c>
      <c r="AI1935">
        <v>1933</v>
      </c>
      <c r="AM1935" s="104"/>
      <c r="BZ1935" s="149"/>
      <c r="CE1935" s="148"/>
    </row>
    <row r="1936" spans="1:83">
      <c r="A1936" s="108">
        <v>1934</v>
      </c>
      <c r="S1936">
        <v>1934</v>
      </c>
      <c r="AI1936">
        <v>1934</v>
      </c>
      <c r="AM1936" s="104"/>
      <c r="BZ1936" s="149"/>
      <c r="CE1936" s="148"/>
    </row>
    <row r="1937" spans="1:83">
      <c r="A1937" s="108">
        <v>1935</v>
      </c>
      <c r="S1937">
        <v>1935</v>
      </c>
      <c r="AI1937">
        <v>1935</v>
      </c>
      <c r="AM1937" s="104"/>
      <c r="BZ1937" s="149"/>
      <c r="CE1937" s="148"/>
    </row>
    <row r="1938" spans="1:83">
      <c r="A1938" s="108">
        <v>1936</v>
      </c>
      <c r="S1938">
        <v>1936</v>
      </c>
      <c r="AI1938">
        <v>1936</v>
      </c>
      <c r="AM1938" s="104"/>
      <c r="BZ1938" s="149"/>
      <c r="CE1938" s="148"/>
    </row>
    <row r="1939" spans="1:83">
      <c r="A1939" s="108">
        <v>1937</v>
      </c>
      <c r="S1939">
        <v>1937</v>
      </c>
      <c r="AI1939">
        <v>1937</v>
      </c>
      <c r="AM1939" s="104"/>
      <c r="BZ1939" s="149"/>
      <c r="CE1939" s="148"/>
    </row>
    <row r="1940" spans="1:83">
      <c r="A1940" s="108">
        <v>1938</v>
      </c>
      <c r="S1940">
        <v>1938</v>
      </c>
      <c r="AI1940">
        <v>1938</v>
      </c>
      <c r="AM1940" s="104"/>
      <c r="BZ1940" s="149"/>
      <c r="CE1940" s="148"/>
    </row>
    <row r="1941" spans="1:83">
      <c r="A1941" s="108">
        <v>1939</v>
      </c>
      <c r="S1941">
        <v>1939</v>
      </c>
      <c r="AI1941">
        <v>1939</v>
      </c>
      <c r="AM1941" s="104"/>
      <c r="BZ1941" s="149"/>
      <c r="CE1941" s="148"/>
    </row>
    <row r="1942" spans="1:83">
      <c r="A1942" s="108">
        <v>1940</v>
      </c>
      <c r="S1942">
        <v>1940</v>
      </c>
      <c r="AI1942">
        <v>1940</v>
      </c>
      <c r="AM1942" s="104"/>
      <c r="BZ1942" s="149"/>
      <c r="CE1942" s="148"/>
    </row>
    <row r="1943" spans="1:83">
      <c r="A1943" s="108">
        <v>1941</v>
      </c>
      <c r="S1943">
        <v>1941</v>
      </c>
      <c r="AI1943">
        <v>1941</v>
      </c>
      <c r="AM1943" s="104"/>
      <c r="BZ1943" s="149"/>
      <c r="CE1943" s="148"/>
    </row>
    <row r="1944" spans="1:83">
      <c r="A1944" s="108">
        <v>1942</v>
      </c>
      <c r="S1944">
        <v>1942</v>
      </c>
      <c r="AI1944">
        <v>1942</v>
      </c>
      <c r="AM1944" s="104"/>
      <c r="BZ1944" s="149"/>
      <c r="CE1944" s="148"/>
    </row>
    <row r="1945" spans="1:83">
      <c r="A1945" s="108">
        <v>1943</v>
      </c>
      <c r="S1945">
        <v>1943</v>
      </c>
      <c r="AI1945">
        <v>1943</v>
      </c>
      <c r="AM1945" s="104"/>
      <c r="BZ1945" s="149"/>
      <c r="CE1945" s="148"/>
    </row>
    <row r="1946" spans="1:83">
      <c r="A1946" s="108">
        <v>1944</v>
      </c>
      <c r="S1946">
        <v>1944</v>
      </c>
      <c r="AI1946">
        <v>1944</v>
      </c>
      <c r="AM1946" s="104"/>
      <c r="BZ1946" s="149"/>
      <c r="CE1946" s="148"/>
    </row>
    <row r="1947" spans="1:83">
      <c r="A1947" s="108">
        <v>1945</v>
      </c>
      <c r="S1947">
        <v>1945</v>
      </c>
      <c r="AI1947">
        <v>1945</v>
      </c>
      <c r="AM1947" s="104"/>
      <c r="BZ1947" s="149"/>
      <c r="CE1947" s="148"/>
    </row>
    <row r="1948" spans="1:83">
      <c r="A1948" s="108">
        <v>1946</v>
      </c>
      <c r="S1948">
        <v>1946</v>
      </c>
      <c r="AI1948">
        <v>1946</v>
      </c>
      <c r="AM1948" s="104"/>
      <c r="BZ1948" s="149"/>
      <c r="CE1948" s="148"/>
    </row>
    <row r="1949" spans="1:83">
      <c r="A1949" s="108">
        <v>1947</v>
      </c>
      <c r="S1949">
        <v>1947</v>
      </c>
      <c r="AI1949">
        <v>1947</v>
      </c>
      <c r="AM1949" s="104"/>
      <c r="BZ1949" s="149"/>
      <c r="CE1949" s="148"/>
    </row>
    <row r="1950" spans="1:83">
      <c r="A1950" s="108">
        <v>1948</v>
      </c>
      <c r="S1950">
        <v>1948</v>
      </c>
      <c r="AI1950">
        <v>1948</v>
      </c>
      <c r="AM1950" s="104"/>
      <c r="BZ1950" s="149"/>
      <c r="CE1950" s="148"/>
    </row>
    <row r="1951" spans="1:83">
      <c r="A1951" s="108">
        <v>1949</v>
      </c>
      <c r="S1951">
        <v>1949</v>
      </c>
      <c r="AI1951">
        <v>1949</v>
      </c>
      <c r="AM1951" s="104"/>
      <c r="BZ1951" s="149"/>
      <c r="CE1951" s="148"/>
    </row>
    <row r="1952" spans="1:83">
      <c r="A1952" s="108">
        <v>1950</v>
      </c>
      <c r="S1952">
        <v>1950</v>
      </c>
      <c r="AI1952">
        <v>1950</v>
      </c>
      <c r="AM1952" s="104"/>
      <c r="BZ1952" s="149"/>
      <c r="CE1952" s="148"/>
    </row>
    <row r="1953" spans="1:83">
      <c r="A1953" s="108">
        <v>1951</v>
      </c>
      <c r="S1953">
        <v>1951</v>
      </c>
      <c r="AI1953">
        <v>1951</v>
      </c>
      <c r="AM1953" s="104"/>
      <c r="BZ1953" s="149"/>
      <c r="CE1953" s="148"/>
    </row>
    <row r="1954" spans="1:83">
      <c r="A1954" s="108">
        <v>1952</v>
      </c>
      <c r="S1954">
        <v>1952</v>
      </c>
      <c r="AI1954">
        <v>1952</v>
      </c>
      <c r="AM1954" s="104"/>
      <c r="BZ1954" s="149"/>
      <c r="CE1954" s="148"/>
    </row>
    <row r="1955" spans="1:83">
      <c r="A1955" s="108">
        <v>1953</v>
      </c>
      <c r="S1955">
        <v>1953</v>
      </c>
      <c r="AI1955">
        <v>1953</v>
      </c>
      <c r="AM1955" s="104"/>
      <c r="BZ1955" s="149"/>
      <c r="CE1955" s="148"/>
    </row>
    <row r="1956" spans="1:83">
      <c r="A1956" s="108">
        <v>1954</v>
      </c>
      <c r="S1956">
        <v>1954</v>
      </c>
      <c r="AI1956">
        <v>1954</v>
      </c>
      <c r="AM1956" s="104"/>
      <c r="BZ1956" s="149"/>
      <c r="CE1956" s="148"/>
    </row>
    <row r="1957" spans="1:83">
      <c r="A1957" s="108">
        <v>1955</v>
      </c>
      <c r="S1957">
        <v>1955</v>
      </c>
      <c r="AI1957">
        <v>1955</v>
      </c>
      <c r="AM1957" s="104"/>
      <c r="BZ1957" s="149"/>
      <c r="CE1957" s="148"/>
    </row>
    <row r="1958" spans="1:83">
      <c r="A1958" s="108">
        <v>1956</v>
      </c>
      <c r="S1958">
        <v>1956</v>
      </c>
      <c r="AI1958">
        <v>1956</v>
      </c>
      <c r="AM1958" s="104"/>
      <c r="BZ1958" s="149"/>
      <c r="CE1958" s="148"/>
    </row>
    <row r="1959" spans="1:83">
      <c r="A1959" s="108">
        <v>1957</v>
      </c>
      <c r="S1959">
        <v>1957</v>
      </c>
      <c r="AI1959">
        <v>1957</v>
      </c>
      <c r="AM1959" s="104"/>
      <c r="BZ1959" s="149"/>
      <c r="CE1959" s="148"/>
    </row>
    <row r="1960" spans="1:83">
      <c r="A1960" s="108">
        <v>1958</v>
      </c>
      <c r="S1960">
        <v>1958</v>
      </c>
      <c r="AI1960">
        <v>1958</v>
      </c>
      <c r="AM1960" s="104"/>
      <c r="BZ1960" s="149"/>
      <c r="CE1960" s="148"/>
    </row>
    <row r="1961" spans="1:83">
      <c r="A1961" s="108">
        <v>1959</v>
      </c>
      <c r="S1961">
        <v>1959</v>
      </c>
      <c r="AI1961">
        <v>1959</v>
      </c>
      <c r="AM1961" s="104"/>
      <c r="BZ1961" s="149"/>
      <c r="CE1961" s="148"/>
    </row>
    <row r="1962" spans="1:83">
      <c r="A1962" s="108">
        <v>1960</v>
      </c>
      <c r="S1962">
        <v>1960</v>
      </c>
      <c r="AI1962">
        <v>1960</v>
      </c>
      <c r="AM1962" s="104"/>
      <c r="BZ1962" s="149"/>
      <c r="CE1962" s="148"/>
    </row>
    <row r="1963" spans="1:83">
      <c r="A1963" s="108">
        <v>1961</v>
      </c>
      <c r="S1963">
        <v>1961</v>
      </c>
      <c r="AI1963">
        <v>1961</v>
      </c>
      <c r="AM1963" s="104"/>
      <c r="BZ1963" s="149"/>
      <c r="CE1963" s="148"/>
    </row>
    <row r="1964" spans="1:83">
      <c r="A1964" s="108">
        <v>1962</v>
      </c>
      <c r="S1964">
        <v>1962</v>
      </c>
      <c r="AI1964">
        <v>1962</v>
      </c>
      <c r="AM1964" s="104"/>
      <c r="BZ1964" s="149"/>
      <c r="CE1964" s="148"/>
    </row>
    <row r="1965" spans="1:83">
      <c r="A1965" s="108">
        <v>1963</v>
      </c>
      <c r="S1965">
        <v>1963</v>
      </c>
      <c r="AI1965">
        <v>1963</v>
      </c>
      <c r="AM1965" s="104"/>
      <c r="BZ1965" s="149"/>
      <c r="CE1965" s="148"/>
    </row>
    <row r="1966" spans="1:83">
      <c r="A1966" s="108">
        <v>1964</v>
      </c>
      <c r="S1966">
        <v>1964</v>
      </c>
      <c r="AI1966">
        <v>1964</v>
      </c>
      <c r="AM1966" s="104"/>
      <c r="BZ1966" s="149"/>
      <c r="CE1966" s="148"/>
    </row>
    <row r="1967" spans="1:83">
      <c r="A1967" s="108">
        <v>1965</v>
      </c>
      <c r="S1967">
        <v>1965</v>
      </c>
      <c r="AI1967">
        <v>1965</v>
      </c>
      <c r="AM1967" s="104"/>
      <c r="BZ1967" s="149"/>
      <c r="CE1967" s="148"/>
    </row>
    <row r="1968" spans="1:83">
      <c r="A1968" s="108">
        <v>1966</v>
      </c>
      <c r="S1968">
        <v>1966</v>
      </c>
      <c r="AI1968">
        <v>1966</v>
      </c>
      <c r="AM1968" s="104"/>
      <c r="BZ1968" s="149"/>
      <c r="CE1968" s="148"/>
    </row>
    <row r="1969" spans="1:83">
      <c r="A1969" s="108">
        <v>1967</v>
      </c>
      <c r="S1969">
        <v>1967</v>
      </c>
      <c r="AI1969">
        <v>1967</v>
      </c>
      <c r="AM1969" s="104"/>
      <c r="BZ1969" s="149"/>
      <c r="CE1969" s="148"/>
    </row>
    <row r="1970" spans="1:83">
      <c r="A1970" s="108">
        <v>1968</v>
      </c>
      <c r="S1970">
        <v>1968</v>
      </c>
      <c r="AI1970">
        <v>1968</v>
      </c>
      <c r="AM1970" s="104"/>
      <c r="BZ1970" s="149"/>
      <c r="CE1970" s="148"/>
    </row>
    <row r="1971" spans="1:83">
      <c r="A1971" s="108">
        <v>1969</v>
      </c>
      <c r="S1971">
        <v>1969</v>
      </c>
      <c r="AI1971">
        <v>1969</v>
      </c>
      <c r="AM1971" s="104"/>
      <c r="BZ1971" s="149"/>
      <c r="CE1971" s="148"/>
    </row>
    <row r="1972" spans="1:83">
      <c r="A1972" s="108">
        <v>1970</v>
      </c>
      <c r="S1972">
        <v>1970</v>
      </c>
      <c r="AI1972">
        <v>1970</v>
      </c>
      <c r="AM1972" s="104"/>
      <c r="BZ1972" s="149"/>
      <c r="CE1972" s="148"/>
    </row>
    <row r="1973" spans="1:83">
      <c r="A1973" s="108">
        <v>1971</v>
      </c>
      <c r="S1973">
        <v>1971</v>
      </c>
      <c r="AI1973">
        <v>1971</v>
      </c>
      <c r="AM1973" s="104"/>
      <c r="BZ1973" s="149"/>
      <c r="CE1973" s="148"/>
    </row>
    <row r="1974" spans="1:83">
      <c r="A1974" s="108">
        <v>1972</v>
      </c>
      <c r="S1974">
        <v>1972</v>
      </c>
      <c r="AI1974">
        <v>1972</v>
      </c>
      <c r="AM1974" s="104"/>
      <c r="BZ1974" s="149"/>
      <c r="CE1974" s="148"/>
    </row>
    <row r="1975" spans="1:83">
      <c r="A1975" s="108">
        <v>1973</v>
      </c>
      <c r="S1975">
        <v>1973</v>
      </c>
      <c r="AI1975">
        <v>1973</v>
      </c>
      <c r="AM1975" s="104"/>
      <c r="BZ1975" s="149"/>
      <c r="CE1975" s="148"/>
    </row>
    <row r="1976" spans="1:83">
      <c r="A1976" s="108">
        <v>1974</v>
      </c>
      <c r="S1976">
        <v>1974</v>
      </c>
      <c r="AI1976">
        <v>1974</v>
      </c>
      <c r="AM1976" s="104"/>
      <c r="BZ1976" s="149"/>
      <c r="CE1976" s="148"/>
    </row>
    <row r="1977" spans="1:83">
      <c r="A1977" s="108">
        <v>1975</v>
      </c>
      <c r="S1977">
        <v>1975</v>
      </c>
      <c r="AI1977">
        <v>1975</v>
      </c>
      <c r="AM1977" s="104"/>
      <c r="BZ1977" s="149"/>
      <c r="CE1977" s="148"/>
    </row>
    <row r="1978" spans="1:83">
      <c r="A1978" s="108">
        <v>1976</v>
      </c>
      <c r="S1978">
        <v>1976</v>
      </c>
      <c r="AI1978">
        <v>1976</v>
      </c>
      <c r="AM1978" s="104"/>
      <c r="BZ1978" s="149"/>
      <c r="CE1978" s="148"/>
    </row>
    <row r="1979" spans="1:83">
      <c r="A1979" s="108">
        <v>1977</v>
      </c>
      <c r="S1979">
        <v>1977</v>
      </c>
      <c r="AI1979">
        <v>1977</v>
      </c>
      <c r="AM1979" s="104"/>
      <c r="BZ1979" s="149"/>
      <c r="CE1979" s="148"/>
    </row>
    <row r="1980" spans="1:83">
      <c r="A1980" s="108">
        <v>1978</v>
      </c>
      <c r="S1980">
        <v>1978</v>
      </c>
      <c r="AI1980">
        <v>1978</v>
      </c>
      <c r="AM1980" s="104"/>
      <c r="BZ1980" s="149"/>
      <c r="CE1980" s="148"/>
    </row>
    <row r="1981" spans="1:83">
      <c r="A1981" s="108">
        <v>1979</v>
      </c>
      <c r="S1981">
        <v>1979</v>
      </c>
      <c r="AI1981">
        <v>1979</v>
      </c>
      <c r="AM1981" s="104"/>
      <c r="BZ1981" s="149"/>
      <c r="CE1981" s="148"/>
    </row>
    <row r="1982" spans="1:83">
      <c r="A1982" s="108">
        <v>1980</v>
      </c>
      <c r="S1982">
        <v>1980</v>
      </c>
      <c r="AI1982">
        <v>1980</v>
      </c>
      <c r="AM1982" s="104"/>
      <c r="BZ1982" s="149"/>
      <c r="CE1982" s="148"/>
    </row>
    <row r="1983" spans="1:83">
      <c r="A1983" s="108">
        <v>1981</v>
      </c>
      <c r="S1983">
        <v>1981</v>
      </c>
      <c r="AI1983">
        <v>1981</v>
      </c>
      <c r="AM1983" s="104"/>
      <c r="BZ1983" s="149"/>
      <c r="CE1983" s="148"/>
    </row>
    <row r="1984" spans="1:83">
      <c r="A1984" s="108">
        <v>1982</v>
      </c>
      <c r="S1984">
        <v>1982</v>
      </c>
      <c r="AI1984">
        <v>1982</v>
      </c>
      <c r="AM1984" s="104"/>
      <c r="BZ1984" s="149"/>
      <c r="CE1984" s="148"/>
    </row>
    <row r="1985" spans="1:83">
      <c r="A1985" s="108">
        <v>1983</v>
      </c>
      <c r="S1985">
        <v>1983</v>
      </c>
      <c r="AI1985">
        <v>1983</v>
      </c>
      <c r="AM1985" s="104"/>
      <c r="BZ1985" s="149"/>
      <c r="CE1985" s="148"/>
    </row>
    <row r="1986" spans="1:83">
      <c r="A1986" s="108">
        <v>1984</v>
      </c>
      <c r="S1986">
        <v>1984</v>
      </c>
      <c r="AI1986">
        <v>1984</v>
      </c>
      <c r="AM1986" s="104"/>
      <c r="BZ1986" s="149"/>
      <c r="CE1986" s="148"/>
    </row>
    <row r="1987" spans="1:83">
      <c r="A1987" s="108">
        <v>1985</v>
      </c>
      <c r="S1987">
        <v>1985</v>
      </c>
      <c r="AI1987">
        <v>1985</v>
      </c>
      <c r="AM1987" s="104"/>
      <c r="BZ1987" s="149"/>
      <c r="CE1987" s="148"/>
    </row>
    <row r="1988" spans="1:83">
      <c r="A1988" s="108">
        <v>1986</v>
      </c>
      <c r="S1988">
        <v>1986</v>
      </c>
      <c r="AI1988">
        <v>1986</v>
      </c>
      <c r="AM1988" s="104"/>
      <c r="BZ1988" s="149"/>
      <c r="CE1988" s="148"/>
    </row>
    <row r="1989" spans="1:83">
      <c r="A1989" s="108">
        <v>1987</v>
      </c>
      <c r="S1989">
        <v>1987</v>
      </c>
      <c r="AI1989">
        <v>1987</v>
      </c>
      <c r="AM1989" s="104"/>
      <c r="BZ1989" s="149"/>
      <c r="CE1989" s="148"/>
    </row>
    <row r="1990" spans="1:83">
      <c r="A1990" s="108">
        <v>1988</v>
      </c>
      <c r="S1990">
        <v>1988</v>
      </c>
      <c r="AI1990">
        <v>1988</v>
      </c>
      <c r="AM1990" s="104"/>
      <c r="BZ1990" s="149"/>
      <c r="CE1990" s="148"/>
    </row>
    <row r="1991" spans="1:83">
      <c r="A1991" s="108">
        <v>1989</v>
      </c>
      <c r="S1991">
        <v>1989</v>
      </c>
      <c r="AI1991">
        <v>1989</v>
      </c>
      <c r="AM1991" s="104"/>
      <c r="BZ1991" s="149"/>
      <c r="CE1991" s="148"/>
    </row>
    <row r="1992" spans="1:83">
      <c r="A1992" s="108">
        <v>1990</v>
      </c>
      <c r="S1992">
        <v>1990</v>
      </c>
      <c r="AI1992">
        <v>1990</v>
      </c>
      <c r="AM1992" s="104"/>
      <c r="BZ1992" s="149"/>
      <c r="CE1992" s="148"/>
    </row>
    <row r="1993" spans="1:83">
      <c r="A1993" s="108">
        <v>1991</v>
      </c>
      <c r="S1993">
        <v>1991</v>
      </c>
      <c r="AI1993">
        <v>1991</v>
      </c>
      <c r="AM1993" s="104"/>
      <c r="BZ1993" s="149"/>
      <c r="CE1993" s="148"/>
    </row>
    <row r="1994" spans="1:83">
      <c r="A1994" s="108">
        <v>1992</v>
      </c>
      <c r="S1994">
        <v>1992</v>
      </c>
      <c r="AI1994">
        <v>1992</v>
      </c>
      <c r="AM1994" s="104"/>
      <c r="BZ1994" s="149"/>
      <c r="CE1994" s="148"/>
    </row>
    <row r="1995" spans="1:83">
      <c r="A1995" s="108">
        <v>1993</v>
      </c>
      <c r="S1995">
        <v>1993</v>
      </c>
      <c r="AI1995">
        <v>1993</v>
      </c>
      <c r="AM1995" s="104"/>
      <c r="BZ1995" s="149"/>
      <c r="CE1995" s="148"/>
    </row>
    <row r="1996" spans="1:83">
      <c r="A1996" s="108">
        <v>1994</v>
      </c>
      <c r="S1996">
        <v>1994</v>
      </c>
      <c r="AI1996">
        <v>1994</v>
      </c>
      <c r="AM1996" s="104"/>
      <c r="BZ1996" s="149"/>
      <c r="CE1996" s="148"/>
    </row>
    <row r="1997" spans="1:83">
      <c r="A1997" s="108">
        <v>1995</v>
      </c>
      <c r="S1997">
        <v>1995</v>
      </c>
      <c r="AI1997">
        <v>1995</v>
      </c>
      <c r="AM1997" s="104"/>
      <c r="BZ1997" s="149"/>
      <c r="CE1997" s="148"/>
    </row>
    <row r="1998" spans="1:83">
      <c r="A1998" s="108">
        <v>1996</v>
      </c>
      <c r="S1998">
        <v>1996</v>
      </c>
      <c r="AI1998">
        <v>1996</v>
      </c>
      <c r="AM1998" s="104"/>
      <c r="BZ1998" s="149"/>
      <c r="CE1998" s="148"/>
    </row>
    <row r="1999" spans="1:83">
      <c r="A1999" s="108">
        <v>1997</v>
      </c>
      <c r="S1999">
        <v>1997</v>
      </c>
      <c r="AI1999">
        <v>1997</v>
      </c>
      <c r="AM1999" s="104"/>
      <c r="BZ1999" s="149"/>
      <c r="CE1999" s="148"/>
    </row>
    <row r="2000" spans="1:83">
      <c r="A2000" s="108">
        <v>1998</v>
      </c>
      <c r="S2000">
        <v>1998</v>
      </c>
      <c r="AI2000">
        <v>1998</v>
      </c>
      <c r="AM2000" s="104"/>
      <c r="BZ2000" s="149"/>
      <c r="CE2000" s="148"/>
    </row>
    <row r="2001" spans="1:83">
      <c r="A2001" s="108">
        <v>1999</v>
      </c>
      <c r="S2001">
        <v>1999</v>
      </c>
      <c r="AI2001">
        <v>1999</v>
      </c>
      <c r="AM2001" s="104"/>
      <c r="BZ2001" s="149"/>
      <c r="CE2001" s="148"/>
    </row>
    <row r="2002" spans="1:83">
      <c r="A2002" s="108">
        <v>2000</v>
      </c>
      <c r="S2002">
        <v>2000</v>
      </c>
      <c r="AI2002">
        <v>2000</v>
      </c>
      <c r="AM2002" s="104"/>
      <c r="BZ2002" s="149"/>
      <c r="CE2002" s="148"/>
    </row>
    <row r="2003" spans="1:83">
      <c r="A2003" s="108">
        <v>2001</v>
      </c>
      <c r="S2003">
        <v>2001</v>
      </c>
      <c r="AI2003">
        <v>2001</v>
      </c>
      <c r="AM2003" s="104"/>
      <c r="BZ2003" s="149"/>
      <c r="CE2003" s="148"/>
    </row>
    <row r="2004" spans="1:83">
      <c r="A2004" s="108">
        <v>2002</v>
      </c>
      <c r="S2004">
        <v>2002</v>
      </c>
      <c r="AI2004">
        <v>2002</v>
      </c>
      <c r="AM2004" s="104"/>
      <c r="BZ2004" s="149"/>
      <c r="CE2004" s="148"/>
    </row>
    <row r="2005" spans="1:83">
      <c r="A2005" s="108">
        <v>2003</v>
      </c>
      <c r="S2005">
        <v>2003</v>
      </c>
      <c r="AI2005">
        <v>2003</v>
      </c>
      <c r="AM2005" s="104"/>
      <c r="BZ2005" s="149"/>
      <c r="CE2005" s="148"/>
    </row>
    <row r="2006" spans="1:83">
      <c r="A2006" s="108">
        <v>2004</v>
      </c>
      <c r="S2006">
        <v>2004</v>
      </c>
      <c r="AI2006">
        <v>2004</v>
      </c>
      <c r="AM2006" s="104"/>
      <c r="BZ2006" s="149"/>
      <c r="CE2006" s="148"/>
    </row>
    <row r="2007" spans="1:83">
      <c r="A2007" s="108">
        <v>2005</v>
      </c>
      <c r="S2007">
        <v>2005</v>
      </c>
      <c r="AI2007">
        <v>2005</v>
      </c>
      <c r="AM2007" s="104"/>
      <c r="BZ2007" s="149"/>
      <c r="CE2007" s="148"/>
    </row>
    <row r="2008" spans="1:83">
      <c r="A2008" s="108">
        <v>2006</v>
      </c>
      <c r="S2008">
        <v>2006</v>
      </c>
      <c r="AI2008">
        <v>2006</v>
      </c>
      <c r="AM2008" s="104"/>
      <c r="BZ2008" s="149"/>
      <c r="CE2008" s="148"/>
    </row>
    <row r="2009" spans="1:83">
      <c r="A2009" s="108">
        <v>2007</v>
      </c>
      <c r="S2009">
        <v>2007</v>
      </c>
      <c r="AI2009">
        <v>2007</v>
      </c>
      <c r="AM2009" s="104"/>
      <c r="BZ2009" s="149"/>
      <c r="CE2009" s="148"/>
    </row>
    <row r="2010" spans="1:83">
      <c r="A2010" s="108">
        <v>2008</v>
      </c>
      <c r="S2010">
        <v>2008</v>
      </c>
      <c r="AI2010">
        <v>2008</v>
      </c>
      <c r="AM2010" s="104"/>
      <c r="BZ2010" s="149"/>
      <c r="CE2010" s="148"/>
    </row>
    <row r="2011" spans="1:83">
      <c r="A2011" s="108">
        <v>2009</v>
      </c>
      <c r="S2011">
        <v>2009</v>
      </c>
      <c r="AI2011">
        <v>2009</v>
      </c>
      <c r="AM2011" s="104"/>
      <c r="BZ2011" s="149"/>
      <c r="CE2011" s="148"/>
    </row>
    <row r="2012" spans="1:83">
      <c r="A2012" s="108">
        <v>2010</v>
      </c>
      <c r="S2012">
        <v>2010</v>
      </c>
      <c r="AI2012">
        <v>2010</v>
      </c>
      <c r="AM2012" s="104"/>
      <c r="BZ2012" s="149"/>
      <c r="CE2012" s="148"/>
    </row>
    <row r="2013" spans="1:83">
      <c r="A2013" s="108">
        <v>2011</v>
      </c>
      <c r="S2013">
        <v>2011</v>
      </c>
      <c r="AI2013">
        <v>2011</v>
      </c>
      <c r="AM2013" s="104"/>
      <c r="BZ2013" s="149"/>
      <c r="CE2013" s="148"/>
    </row>
    <row r="2014" spans="1:83">
      <c r="A2014" s="108">
        <v>2012</v>
      </c>
      <c r="S2014">
        <v>2012</v>
      </c>
      <c r="AI2014">
        <v>2012</v>
      </c>
      <c r="AM2014" s="104"/>
      <c r="BZ2014" s="149"/>
      <c r="CE2014" s="148"/>
    </row>
    <row r="2015" spans="1:83">
      <c r="A2015" s="108">
        <v>2013</v>
      </c>
      <c r="S2015">
        <v>2013</v>
      </c>
      <c r="AI2015">
        <v>2013</v>
      </c>
      <c r="AM2015" s="104"/>
      <c r="BZ2015" s="149"/>
      <c r="CE2015" s="148"/>
    </row>
    <row r="2016" spans="1:83">
      <c r="A2016" s="108">
        <v>2014</v>
      </c>
      <c r="S2016">
        <v>2014</v>
      </c>
      <c r="AI2016">
        <v>2014</v>
      </c>
      <c r="AM2016" s="104"/>
      <c r="BZ2016" s="149"/>
      <c r="CE2016" s="148"/>
    </row>
    <row r="2017" spans="1:83">
      <c r="A2017" s="108">
        <v>2015</v>
      </c>
      <c r="S2017">
        <v>2015</v>
      </c>
      <c r="AI2017">
        <v>2015</v>
      </c>
      <c r="AM2017" s="104"/>
      <c r="BZ2017" s="149"/>
      <c r="CE2017" s="148"/>
    </row>
    <row r="2018" spans="1:83">
      <c r="A2018" s="108">
        <v>2016</v>
      </c>
      <c r="S2018">
        <v>2016</v>
      </c>
      <c r="AI2018">
        <v>2016</v>
      </c>
      <c r="AM2018" s="104"/>
      <c r="BZ2018" s="149"/>
      <c r="CE2018" s="148"/>
    </row>
    <row r="2019" spans="1:83">
      <c r="A2019" s="108">
        <v>2017</v>
      </c>
      <c r="S2019">
        <v>2017</v>
      </c>
      <c r="AI2019">
        <v>2017</v>
      </c>
      <c r="AM2019" s="104"/>
      <c r="BZ2019" s="149"/>
      <c r="CE2019" s="148"/>
    </row>
    <row r="2020" spans="1:83">
      <c r="A2020" s="108">
        <v>2018</v>
      </c>
      <c r="S2020">
        <v>2018</v>
      </c>
      <c r="AI2020">
        <v>2018</v>
      </c>
      <c r="AM2020" s="104"/>
      <c r="BZ2020" s="149"/>
      <c r="CE2020" s="148"/>
    </row>
    <row r="2021" spans="1:83">
      <c r="A2021" s="108">
        <v>2019</v>
      </c>
      <c r="S2021">
        <v>2019</v>
      </c>
      <c r="AI2021">
        <v>2019</v>
      </c>
      <c r="AM2021" s="104"/>
      <c r="BZ2021" s="149"/>
      <c r="CE2021" s="148"/>
    </row>
    <row r="2022" spans="1:83">
      <c r="A2022" s="108">
        <v>2020</v>
      </c>
      <c r="S2022">
        <v>2020</v>
      </c>
      <c r="AI2022">
        <v>2020</v>
      </c>
      <c r="AM2022" s="104"/>
      <c r="BZ2022" s="149"/>
      <c r="CE2022" s="148"/>
    </row>
    <row r="2023" spans="1:83">
      <c r="A2023" s="108">
        <v>2021</v>
      </c>
      <c r="S2023">
        <v>2021</v>
      </c>
      <c r="AI2023">
        <v>2021</v>
      </c>
      <c r="AM2023" s="104"/>
      <c r="BZ2023" s="149"/>
      <c r="CE2023" s="148"/>
    </row>
    <row r="2024" spans="1:83">
      <c r="A2024" s="108">
        <v>2022</v>
      </c>
      <c r="S2024">
        <v>2022</v>
      </c>
      <c r="AI2024">
        <v>2022</v>
      </c>
      <c r="AM2024" s="104"/>
      <c r="BZ2024" s="149"/>
      <c r="CE2024" s="148"/>
    </row>
    <row r="2025" spans="1:83">
      <c r="A2025" s="108">
        <v>2023</v>
      </c>
      <c r="S2025">
        <v>2023</v>
      </c>
      <c r="AI2025">
        <v>2023</v>
      </c>
      <c r="AM2025" s="104"/>
      <c r="BZ2025" s="149"/>
      <c r="CE2025" s="148"/>
    </row>
    <row r="2026" spans="1:83">
      <c r="A2026" s="108">
        <v>2024</v>
      </c>
      <c r="S2026">
        <v>2024</v>
      </c>
      <c r="AI2026">
        <v>2024</v>
      </c>
      <c r="AM2026" s="104"/>
      <c r="BZ2026" s="149"/>
      <c r="CE2026" s="148"/>
    </row>
    <row r="2027" spans="1:83">
      <c r="A2027" s="108">
        <v>2025</v>
      </c>
      <c r="S2027">
        <v>2025</v>
      </c>
      <c r="AI2027">
        <v>2025</v>
      </c>
      <c r="AM2027" s="104"/>
      <c r="BZ2027" s="149"/>
      <c r="CE2027" s="148"/>
    </row>
    <row r="2028" spans="1:83">
      <c r="A2028" s="108">
        <v>2026</v>
      </c>
      <c r="S2028">
        <v>2026</v>
      </c>
      <c r="AI2028">
        <v>2026</v>
      </c>
      <c r="AM2028" s="104"/>
      <c r="BZ2028" s="149"/>
      <c r="CE2028" s="148"/>
    </row>
    <row r="2029" spans="1:83">
      <c r="A2029" s="108">
        <v>2027</v>
      </c>
      <c r="S2029">
        <v>2027</v>
      </c>
      <c r="AI2029">
        <v>2027</v>
      </c>
      <c r="AM2029" s="104"/>
      <c r="BZ2029" s="149"/>
      <c r="CE2029" s="148"/>
    </row>
    <row r="2030" spans="1:83">
      <c r="A2030" s="108">
        <v>2028</v>
      </c>
      <c r="S2030">
        <v>2028</v>
      </c>
      <c r="AI2030">
        <v>2028</v>
      </c>
      <c r="AM2030" s="104"/>
      <c r="BZ2030" s="149"/>
      <c r="CE2030" s="148"/>
    </row>
    <row r="2031" spans="1:83">
      <c r="A2031" s="108">
        <v>2029</v>
      </c>
      <c r="S2031">
        <v>2029</v>
      </c>
      <c r="AI2031">
        <v>2029</v>
      </c>
      <c r="AM2031" s="104"/>
      <c r="BZ2031" s="149"/>
      <c r="CE2031" s="148"/>
    </row>
    <row r="2032" spans="1:83">
      <c r="A2032" s="108">
        <v>2030</v>
      </c>
      <c r="S2032">
        <v>2030</v>
      </c>
      <c r="AI2032">
        <v>2030</v>
      </c>
      <c r="AM2032" s="104"/>
      <c r="BZ2032" s="149"/>
      <c r="CE2032" s="148"/>
    </row>
    <row r="2033" spans="1:83">
      <c r="A2033" s="108">
        <v>2031</v>
      </c>
      <c r="S2033">
        <v>2031</v>
      </c>
      <c r="AI2033">
        <v>2031</v>
      </c>
      <c r="AM2033" s="104"/>
      <c r="BZ2033" s="149"/>
      <c r="CE2033" s="148"/>
    </row>
    <row r="2034" spans="1:83">
      <c r="A2034" s="108">
        <v>2032</v>
      </c>
      <c r="S2034">
        <v>2032</v>
      </c>
      <c r="AI2034">
        <v>2032</v>
      </c>
      <c r="AM2034" s="104"/>
      <c r="BZ2034" s="149"/>
      <c r="CE2034" s="148"/>
    </row>
    <row r="2035" spans="1:83">
      <c r="A2035" s="108">
        <v>2033</v>
      </c>
      <c r="S2035">
        <v>2033</v>
      </c>
      <c r="AI2035">
        <v>2033</v>
      </c>
      <c r="AM2035" s="104"/>
      <c r="BZ2035" s="149"/>
      <c r="CE2035" s="148"/>
    </row>
    <row r="2036" spans="1:83">
      <c r="A2036" s="108">
        <v>2034</v>
      </c>
      <c r="S2036">
        <v>2034</v>
      </c>
      <c r="AI2036">
        <v>2034</v>
      </c>
      <c r="AM2036" s="104"/>
      <c r="BZ2036" s="149"/>
      <c r="CE2036" s="148"/>
    </row>
    <row r="2037" spans="1:83">
      <c r="A2037" s="108">
        <v>2035</v>
      </c>
      <c r="S2037">
        <v>2035</v>
      </c>
      <c r="AI2037">
        <v>2035</v>
      </c>
      <c r="AM2037" s="104"/>
      <c r="BZ2037" s="149"/>
      <c r="CE2037" s="148"/>
    </row>
    <row r="2038" spans="1:83">
      <c r="A2038" s="108">
        <v>2036</v>
      </c>
      <c r="S2038">
        <v>2036</v>
      </c>
      <c r="AI2038">
        <v>2036</v>
      </c>
      <c r="AM2038" s="104"/>
      <c r="BZ2038" s="149"/>
      <c r="CE2038" s="148"/>
    </row>
    <row r="2039" spans="1:83">
      <c r="A2039" s="108">
        <v>2037</v>
      </c>
      <c r="S2039">
        <v>2037</v>
      </c>
      <c r="AI2039">
        <v>2037</v>
      </c>
      <c r="AM2039" s="104"/>
      <c r="BZ2039" s="149"/>
      <c r="CE2039" s="148"/>
    </row>
    <row r="2040" spans="1:83">
      <c r="A2040" s="108">
        <v>2038</v>
      </c>
      <c r="S2040">
        <v>2038</v>
      </c>
      <c r="AI2040">
        <v>2038</v>
      </c>
      <c r="AM2040" s="104"/>
      <c r="BZ2040" s="149"/>
      <c r="CE2040" s="148"/>
    </row>
    <row r="2041" spans="1:83">
      <c r="A2041" s="108">
        <v>2039</v>
      </c>
      <c r="S2041">
        <v>2039</v>
      </c>
      <c r="AI2041">
        <v>2039</v>
      </c>
      <c r="AM2041" s="104"/>
      <c r="BZ2041" s="149"/>
      <c r="CE2041" s="148"/>
    </row>
    <row r="2042" spans="1:83">
      <c r="A2042" s="108">
        <v>2040</v>
      </c>
      <c r="S2042">
        <v>2040</v>
      </c>
      <c r="AI2042">
        <v>2040</v>
      </c>
      <c r="AM2042" s="104"/>
      <c r="BZ2042" s="149"/>
      <c r="CE2042" s="148"/>
    </row>
    <row r="2043" spans="1:83">
      <c r="A2043" s="108">
        <v>2041</v>
      </c>
      <c r="S2043">
        <v>2041</v>
      </c>
      <c r="AI2043">
        <v>2041</v>
      </c>
      <c r="AM2043" s="104"/>
      <c r="BZ2043" s="149"/>
      <c r="CE2043" s="148"/>
    </row>
    <row r="2044" spans="1:83">
      <c r="A2044" s="108">
        <v>2042</v>
      </c>
      <c r="S2044">
        <v>2042</v>
      </c>
      <c r="AI2044">
        <v>2042</v>
      </c>
      <c r="AM2044" s="104"/>
      <c r="BZ2044" s="149"/>
      <c r="CE2044" s="148"/>
    </row>
    <row r="2045" spans="1:83">
      <c r="A2045" s="108">
        <v>2043</v>
      </c>
      <c r="S2045">
        <v>2043</v>
      </c>
      <c r="AI2045">
        <v>2043</v>
      </c>
      <c r="AM2045" s="104"/>
      <c r="BZ2045" s="149"/>
      <c r="CE2045" s="148"/>
    </row>
    <row r="2046" spans="1:83">
      <c r="A2046" s="108">
        <v>2044</v>
      </c>
      <c r="S2046">
        <v>2044</v>
      </c>
      <c r="AI2046">
        <v>2044</v>
      </c>
      <c r="AM2046" s="104"/>
      <c r="BZ2046" s="149"/>
      <c r="CE2046" s="148"/>
    </row>
    <row r="2047" spans="1:83">
      <c r="A2047" s="108">
        <v>2045</v>
      </c>
      <c r="S2047">
        <v>2045</v>
      </c>
      <c r="AI2047">
        <v>2045</v>
      </c>
      <c r="AM2047" s="104"/>
      <c r="BZ2047" s="149"/>
      <c r="CE2047" s="148"/>
    </row>
    <row r="2048" spans="1:83">
      <c r="A2048" s="108">
        <v>2046</v>
      </c>
      <c r="S2048">
        <v>2046</v>
      </c>
      <c r="AI2048">
        <v>2046</v>
      </c>
      <c r="AM2048" s="104"/>
      <c r="BZ2048" s="149"/>
      <c r="CE2048" s="148"/>
    </row>
    <row r="2049" spans="1:83">
      <c r="A2049" s="108">
        <v>2047</v>
      </c>
      <c r="S2049">
        <v>2047</v>
      </c>
      <c r="AI2049">
        <v>2047</v>
      </c>
      <c r="AM2049" s="104"/>
      <c r="BZ2049" s="149"/>
      <c r="CE2049" s="148"/>
    </row>
    <row r="2050" spans="1:83">
      <c r="A2050" s="108">
        <v>2048</v>
      </c>
      <c r="S2050">
        <v>2048</v>
      </c>
      <c r="AI2050">
        <v>2048</v>
      </c>
      <c r="AM2050" s="104"/>
      <c r="BZ2050" s="149"/>
      <c r="CE2050" s="148"/>
    </row>
    <row r="2051" spans="1:83">
      <c r="A2051" s="108">
        <v>2049</v>
      </c>
      <c r="S2051">
        <v>2049</v>
      </c>
      <c r="AI2051">
        <v>2049</v>
      </c>
      <c r="AM2051" s="104"/>
      <c r="BZ2051" s="149"/>
      <c r="CE2051" s="148"/>
    </row>
    <row r="2052" spans="1:83">
      <c r="A2052" s="108">
        <v>2050</v>
      </c>
      <c r="S2052">
        <v>2050</v>
      </c>
      <c r="AI2052">
        <v>2050</v>
      </c>
      <c r="AM2052" s="104"/>
      <c r="BZ2052" s="149"/>
      <c r="CE2052" s="148"/>
    </row>
    <row r="2053" spans="1:83">
      <c r="A2053" s="108">
        <v>2051</v>
      </c>
      <c r="S2053">
        <v>2051</v>
      </c>
      <c r="AI2053">
        <v>2051</v>
      </c>
      <c r="AM2053" s="104"/>
      <c r="BZ2053" s="149"/>
      <c r="CE2053" s="148"/>
    </row>
    <row r="2054" spans="1:83">
      <c r="A2054" s="108">
        <v>2052</v>
      </c>
      <c r="S2054">
        <v>2052</v>
      </c>
      <c r="AI2054">
        <v>2052</v>
      </c>
      <c r="AM2054" s="104"/>
      <c r="BZ2054" s="149"/>
      <c r="CE2054" s="148"/>
    </row>
    <row r="2055" spans="1:83">
      <c r="A2055" s="108">
        <v>2053</v>
      </c>
      <c r="S2055">
        <v>2053</v>
      </c>
      <c r="AI2055">
        <v>2053</v>
      </c>
      <c r="AM2055" s="104"/>
      <c r="BZ2055" s="149"/>
      <c r="CE2055" s="148"/>
    </row>
    <row r="2056" spans="1:83">
      <c r="A2056" s="108">
        <v>2054</v>
      </c>
      <c r="S2056">
        <v>2054</v>
      </c>
      <c r="AI2056">
        <v>2054</v>
      </c>
      <c r="AM2056" s="104"/>
      <c r="BZ2056" s="149"/>
      <c r="CE2056" s="148"/>
    </row>
    <row r="2057" spans="1:83">
      <c r="A2057" s="108">
        <v>2055</v>
      </c>
      <c r="S2057">
        <v>2055</v>
      </c>
      <c r="AI2057">
        <v>2055</v>
      </c>
      <c r="AM2057" s="104"/>
      <c r="BZ2057" s="149"/>
      <c r="CE2057" s="148"/>
    </row>
    <row r="2058" spans="1:83">
      <c r="A2058" s="108">
        <v>2056</v>
      </c>
      <c r="S2058">
        <v>2056</v>
      </c>
      <c r="AI2058">
        <v>2056</v>
      </c>
      <c r="AM2058" s="104"/>
      <c r="BZ2058" s="149"/>
      <c r="CE2058" s="148"/>
    </row>
    <row r="2059" spans="1:83">
      <c r="A2059" s="108">
        <v>2057</v>
      </c>
      <c r="S2059">
        <v>2057</v>
      </c>
      <c r="AI2059">
        <v>2057</v>
      </c>
      <c r="AM2059" s="104"/>
      <c r="BZ2059" s="149"/>
      <c r="CE2059" s="148"/>
    </row>
    <row r="2060" spans="1:83">
      <c r="A2060" s="108">
        <v>2058</v>
      </c>
      <c r="S2060">
        <v>2058</v>
      </c>
      <c r="AI2060">
        <v>2058</v>
      </c>
      <c r="AM2060" s="104"/>
      <c r="BZ2060" s="149"/>
      <c r="CE2060" s="148"/>
    </row>
    <row r="2061" spans="1:83">
      <c r="A2061" s="108">
        <v>2059</v>
      </c>
      <c r="S2061">
        <v>2059</v>
      </c>
      <c r="AI2061">
        <v>2059</v>
      </c>
      <c r="AM2061" s="104"/>
      <c r="BZ2061" s="149"/>
      <c r="CE2061" s="148"/>
    </row>
    <row r="2062" spans="1:83">
      <c r="A2062" s="108">
        <v>2060</v>
      </c>
      <c r="S2062">
        <v>2060</v>
      </c>
      <c r="AI2062">
        <v>2060</v>
      </c>
      <c r="AM2062" s="104"/>
      <c r="BZ2062" s="149"/>
      <c r="CE2062" s="148"/>
    </row>
    <row r="2063" spans="1:83">
      <c r="A2063" s="108">
        <v>2061</v>
      </c>
      <c r="S2063">
        <v>2061</v>
      </c>
      <c r="AI2063">
        <v>2061</v>
      </c>
      <c r="AM2063" s="104"/>
      <c r="BZ2063" s="149"/>
      <c r="CE2063" s="148"/>
    </row>
    <row r="2064" spans="1:83">
      <c r="A2064" s="108">
        <v>2062</v>
      </c>
      <c r="S2064">
        <v>2062</v>
      </c>
      <c r="AI2064">
        <v>2062</v>
      </c>
      <c r="AM2064" s="104"/>
      <c r="BZ2064" s="149"/>
      <c r="CE2064" s="148"/>
    </row>
    <row r="2065" spans="1:83">
      <c r="A2065" s="108">
        <v>2063</v>
      </c>
      <c r="S2065">
        <v>2063</v>
      </c>
      <c r="AI2065">
        <v>2063</v>
      </c>
      <c r="AM2065" s="104"/>
      <c r="BZ2065" s="149"/>
      <c r="CE2065" s="148"/>
    </row>
    <row r="2066" spans="1:83">
      <c r="A2066" s="108">
        <v>2064</v>
      </c>
      <c r="S2066">
        <v>2064</v>
      </c>
      <c r="AI2066">
        <v>2064</v>
      </c>
      <c r="AM2066" s="104"/>
      <c r="BZ2066" s="149"/>
      <c r="CE2066" s="148"/>
    </row>
    <row r="2067" spans="1:83">
      <c r="A2067" s="108">
        <v>2065</v>
      </c>
      <c r="S2067">
        <v>2065</v>
      </c>
      <c r="AI2067">
        <v>2065</v>
      </c>
      <c r="AM2067" s="104"/>
      <c r="BZ2067" s="149"/>
      <c r="CE2067" s="148"/>
    </row>
    <row r="2068" spans="1:83">
      <c r="A2068" s="108">
        <v>2066</v>
      </c>
      <c r="S2068">
        <v>2066</v>
      </c>
      <c r="AI2068">
        <v>2066</v>
      </c>
      <c r="AM2068" s="104"/>
      <c r="BZ2068" s="149"/>
      <c r="CE2068" s="148"/>
    </row>
    <row r="2069" spans="1:83">
      <c r="A2069" s="108">
        <v>2067</v>
      </c>
      <c r="S2069">
        <v>2067</v>
      </c>
      <c r="AI2069">
        <v>2067</v>
      </c>
      <c r="AM2069" s="104"/>
      <c r="BZ2069" s="149"/>
      <c r="CE2069" s="148"/>
    </row>
    <row r="2070" spans="1:83">
      <c r="A2070" s="108">
        <v>2068</v>
      </c>
      <c r="S2070">
        <v>2068</v>
      </c>
      <c r="AI2070">
        <v>2068</v>
      </c>
      <c r="AM2070" s="104"/>
      <c r="BZ2070" s="149"/>
      <c r="CE2070" s="148"/>
    </row>
    <row r="2071" spans="1:83">
      <c r="A2071" s="108">
        <v>2069</v>
      </c>
      <c r="S2071">
        <v>2069</v>
      </c>
      <c r="AI2071">
        <v>2069</v>
      </c>
      <c r="AM2071" s="104"/>
      <c r="BZ2071" s="149"/>
      <c r="CE2071" s="148"/>
    </row>
    <row r="2072" spans="1:83">
      <c r="A2072" s="108">
        <v>2070</v>
      </c>
      <c r="S2072">
        <v>2070</v>
      </c>
      <c r="AI2072">
        <v>2070</v>
      </c>
      <c r="AM2072" s="104"/>
      <c r="BZ2072" s="149"/>
      <c r="CE2072" s="148"/>
    </row>
    <row r="2073" spans="1:83">
      <c r="A2073" s="108">
        <v>2071</v>
      </c>
      <c r="S2073">
        <v>2071</v>
      </c>
      <c r="AI2073">
        <v>2071</v>
      </c>
      <c r="AM2073" s="104"/>
      <c r="BZ2073" s="149"/>
      <c r="CE2073" s="148"/>
    </row>
    <row r="2074" spans="1:83">
      <c r="A2074" s="108">
        <v>2072</v>
      </c>
      <c r="S2074">
        <v>2072</v>
      </c>
      <c r="AI2074">
        <v>2072</v>
      </c>
      <c r="AM2074" s="104"/>
      <c r="BZ2074" s="149"/>
      <c r="CE2074" s="148"/>
    </row>
    <row r="2075" spans="1:83">
      <c r="A2075" s="108">
        <v>2073</v>
      </c>
      <c r="S2075">
        <v>2073</v>
      </c>
      <c r="AI2075">
        <v>2073</v>
      </c>
      <c r="AM2075" s="104"/>
      <c r="BZ2075" s="149"/>
      <c r="CE2075" s="148"/>
    </row>
    <row r="2076" spans="1:83">
      <c r="A2076" s="108">
        <v>2074</v>
      </c>
      <c r="S2076">
        <v>2074</v>
      </c>
      <c r="AI2076">
        <v>2074</v>
      </c>
      <c r="AM2076" s="104"/>
      <c r="BZ2076" s="149"/>
      <c r="CE2076" s="148"/>
    </row>
    <row r="2077" spans="1:83">
      <c r="A2077" s="108">
        <v>2075</v>
      </c>
      <c r="S2077">
        <v>2075</v>
      </c>
      <c r="AI2077">
        <v>2075</v>
      </c>
      <c r="AM2077" s="104"/>
      <c r="BZ2077" s="149"/>
      <c r="CE2077" s="148"/>
    </row>
    <row r="2078" spans="1:83">
      <c r="A2078" s="108">
        <v>2076</v>
      </c>
      <c r="S2078">
        <v>2076</v>
      </c>
      <c r="AI2078">
        <v>2076</v>
      </c>
      <c r="AM2078" s="104"/>
      <c r="BZ2078" s="149"/>
      <c r="CE2078" s="148"/>
    </row>
    <row r="2079" spans="1:83">
      <c r="A2079" s="108">
        <v>2077</v>
      </c>
      <c r="S2079">
        <v>2077</v>
      </c>
      <c r="AI2079">
        <v>2077</v>
      </c>
      <c r="AM2079" s="104"/>
      <c r="BZ2079" s="149"/>
      <c r="CE2079" s="148"/>
    </row>
    <row r="2080" spans="1:83">
      <c r="A2080" s="108">
        <v>2078</v>
      </c>
      <c r="S2080">
        <v>2078</v>
      </c>
      <c r="AI2080">
        <v>2078</v>
      </c>
      <c r="AM2080" s="104"/>
      <c r="BZ2080" s="149"/>
      <c r="CE2080" s="148"/>
    </row>
    <row r="2081" spans="1:83">
      <c r="A2081" s="108">
        <v>2079</v>
      </c>
      <c r="S2081">
        <v>2079</v>
      </c>
      <c r="AI2081">
        <v>2079</v>
      </c>
      <c r="AM2081" s="104"/>
      <c r="BZ2081" s="149"/>
      <c r="CE2081" s="148"/>
    </row>
    <row r="2082" spans="1:83">
      <c r="A2082" s="108">
        <v>2080</v>
      </c>
      <c r="S2082">
        <v>2080</v>
      </c>
      <c r="AI2082">
        <v>2080</v>
      </c>
      <c r="AM2082" s="104"/>
      <c r="BZ2082" s="149"/>
      <c r="CE2082" s="148"/>
    </row>
    <row r="2083" spans="1:83">
      <c r="A2083" s="108">
        <v>2081</v>
      </c>
      <c r="S2083">
        <v>2081</v>
      </c>
      <c r="AI2083">
        <v>2081</v>
      </c>
      <c r="AM2083" s="104"/>
      <c r="BZ2083" s="149"/>
      <c r="CE2083" s="148"/>
    </row>
    <row r="2084" spans="1:83">
      <c r="A2084" s="108">
        <v>2082</v>
      </c>
      <c r="S2084">
        <v>2082</v>
      </c>
      <c r="AI2084">
        <v>2082</v>
      </c>
      <c r="AM2084" s="104"/>
      <c r="BZ2084" s="149"/>
      <c r="CE2084" s="148"/>
    </row>
    <row r="2085" spans="1:83">
      <c r="A2085" s="108">
        <v>2083</v>
      </c>
      <c r="S2085">
        <v>2083</v>
      </c>
      <c r="AI2085">
        <v>2083</v>
      </c>
      <c r="AM2085" s="104"/>
      <c r="BZ2085" s="149"/>
      <c r="CE2085" s="148"/>
    </row>
    <row r="2086" spans="1:83">
      <c r="A2086" s="108">
        <v>2084</v>
      </c>
      <c r="S2086">
        <v>2084</v>
      </c>
      <c r="AI2086">
        <v>2084</v>
      </c>
      <c r="AM2086" s="104"/>
      <c r="BZ2086" s="149"/>
      <c r="CE2086" s="148"/>
    </row>
    <row r="2087" spans="1:83">
      <c r="A2087" s="108">
        <v>2085</v>
      </c>
      <c r="S2087">
        <v>2085</v>
      </c>
      <c r="AI2087">
        <v>2085</v>
      </c>
      <c r="AM2087" s="104"/>
      <c r="BZ2087" s="149"/>
      <c r="CE2087" s="148"/>
    </row>
    <row r="2088" spans="1:83">
      <c r="A2088" s="108">
        <v>2086</v>
      </c>
      <c r="S2088">
        <v>2086</v>
      </c>
      <c r="AI2088">
        <v>2086</v>
      </c>
      <c r="AM2088" s="104"/>
      <c r="BZ2088" s="149"/>
      <c r="CE2088" s="148"/>
    </row>
    <row r="2089" spans="1:83">
      <c r="A2089" s="108">
        <v>2087</v>
      </c>
      <c r="S2089">
        <v>2087</v>
      </c>
      <c r="AI2089">
        <v>2087</v>
      </c>
      <c r="AM2089" s="104"/>
      <c r="BZ2089" s="149"/>
      <c r="CE2089" s="148"/>
    </row>
    <row r="2090" spans="1:83">
      <c r="A2090" s="108">
        <v>2088</v>
      </c>
      <c r="S2090">
        <v>2088</v>
      </c>
      <c r="AI2090">
        <v>2088</v>
      </c>
      <c r="AM2090" s="104"/>
      <c r="BZ2090" s="149"/>
      <c r="CE2090" s="148"/>
    </row>
    <row r="2091" spans="1:83">
      <c r="A2091" s="108">
        <v>2089</v>
      </c>
      <c r="S2091">
        <v>2089</v>
      </c>
      <c r="AI2091">
        <v>2089</v>
      </c>
      <c r="AM2091" s="104"/>
      <c r="BZ2091" s="149"/>
      <c r="CE2091" s="148"/>
    </row>
    <row r="2092" spans="1:83">
      <c r="A2092" s="108">
        <v>2090</v>
      </c>
      <c r="S2092">
        <v>2090</v>
      </c>
      <c r="AI2092">
        <v>2090</v>
      </c>
      <c r="AM2092" s="104"/>
      <c r="BZ2092" s="149"/>
      <c r="CE2092" s="148"/>
    </row>
    <row r="2093" spans="1:83">
      <c r="A2093" s="108">
        <v>2091</v>
      </c>
      <c r="S2093">
        <v>2091</v>
      </c>
      <c r="AI2093">
        <v>2091</v>
      </c>
      <c r="AM2093" s="104"/>
      <c r="BZ2093" s="149"/>
      <c r="CE2093" s="148"/>
    </row>
    <row r="2094" spans="1:83">
      <c r="A2094" s="108">
        <v>2092</v>
      </c>
      <c r="S2094">
        <v>2092</v>
      </c>
      <c r="AI2094">
        <v>2092</v>
      </c>
      <c r="AM2094" s="104"/>
      <c r="BZ2094" s="149"/>
      <c r="CE2094" s="148"/>
    </row>
    <row r="2095" spans="1:83">
      <c r="A2095" s="108">
        <v>2093</v>
      </c>
      <c r="S2095">
        <v>2093</v>
      </c>
      <c r="AI2095">
        <v>2093</v>
      </c>
      <c r="AM2095" s="104"/>
      <c r="BZ2095" s="149"/>
      <c r="CE2095" s="148"/>
    </row>
    <row r="2096" spans="1:83">
      <c r="A2096" s="108">
        <v>2094</v>
      </c>
      <c r="S2096">
        <v>2094</v>
      </c>
      <c r="AI2096">
        <v>2094</v>
      </c>
      <c r="AM2096" s="104"/>
      <c r="BZ2096" s="149"/>
      <c r="CE2096" s="148"/>
    </row>
    <row r="2097" spans="1:83">
      <c r="A2097" s="108">
        <v>2095</v>
      </c>
      <c r="S2097">
        <v>2095</v>
      </c>
      <c r="AI2097">
        <v>2095</v>
      </c>
      <c r="AM2097" s="104"/>
      <c r="BZ2097" s="149"/>
      <c r="CE2097" s="148"/>
    </row>
    <row r="2098" spans="1:83">
      <c r="A2098" s="108">
        <v>2096</v>
      </c>
      <c r="S2098">
        <v>2096</v>
      </c>
      <c r="AI2098">
        <v>2096</v>
      </c>
      <c r="AM2098" s="104"/>
      <c r="BZ2098" s="149"/>
      <c r="CE2098" s="148"/>
    </row>
    <row r="2099" spans="1:83">
      <c r="A2099" s="108">
        <v>2097</v>
      </c>
      <c r="S2099">
        <v>2097</v>
      </c>
      <c r="AI2099">
        <v>2097</v>
      </c>
      <c r="AM2099" s="104"/>
      <c r="BZ2099" s="149"/>
      <c r="CE2099" s="148"/>
    </row>
    <row r="2100" spans="1:83">
      <c r="A2100" s="108">
        <v>2098</v>
      </c>
      <c r="S2100">
        <v>2098</v>
      </c>
      <c r="AI2100">
        <v>2098</v>
      </c>
      <c r="AM2100" s="104"/>
      <c r="BZ2100" s="149"/>
      <c r="CE2100" s="148"/>
    </row>
    <row r="2101" spans="1:83">
      <c r="A2101" s="108">
        <v>2099</v>
      </c>
      <c r="S2101">
        <v>2099</v>
      </c>
      <c r="AI2101">
        <v>2099</v>
      </c>
      <c r="AM2101" s="104"/>
      <c r="BZ2101" s="149"/>
      <c r="CE2101" s="148"/>
    </row>
    <row r="2102" spans="1:83">
      <c r="A2102" s="108">
        <v>2100</v>
      </c>
      <c r="S2102">
        <v>2100</v>
      </c>
      <c r="AI2102">
        <v>2100</v>
      </c>
      <c r="AM2102" s="104"/>
      <c r="BZ2102" s="149"/>
      <c r="CE2102" s="148"/>
    </row>
    <row r="2103" spans="1:83">
      <c r="A2103" s="108">
        <v>2101</v>
      </c>
      <c r="S2103">
        <v>2101</v>
      </c>
      <c r="AI2103">
        <v>2101</v>
      </c>
      <c r="AM2103" s="104"/>
      <c r="BZ2103" s="149"/>
      <c r="CE2103" s="148"/>
    </row>
    <row r="2104" spans="1:83">
      <c r="A2104" s="108">
        <v>2102</v>
      </c>
      <c r="S2104">
        <v>2102</v>
      </c>
      <c r="AI2104">
        <v>2102</v>
      </c>
      <c r="AM2104" s="104"/>
      <c r="BZ2104" s="149"/>
      <c r="CE2104" s="148"/>
    </row>
    <row r="2105" spans="1:83">
      <c r="A2105" s="108">
        <v>2103</v>
      </c>
      <c r="S2105">
        <v>2103</v>
      </c>
      <c r="AI2105">
        <v>2103</v>
      </c>
      <c r="AM2105" s="104"/>
      <c r="BZ2105" s="149"/>
      <c r="CE2105" s="148"/>
    </row>
    <row r="2106" spans="1:83">
      <c r="A2106" s="108">
        <v>2104</v>
      </c>
      <c r="S2106">
        <v>2104</v>
      </c>
      <c r="AI2106">
        <v>2104</v>
      </c>
      <c r="AM2106" s="104"/>
      <c r="BZ2106" s="149"/>
      <c r="CE2106" s="148"/>
    </row>
    <row r="2107" spans="1:83">
      <c r="A2107" s="108">
        <v>2105</v>
      </c>
      <c r="S2107">
        <v>2105</v>
      </c>
      <c r="AI2107">
        <v>2105</v>
      </c>
      <c r="AM2107" s="104"/>
      <c r="BZ2107" s="149"/>
      <c r="CE2107" s="148"/>
    </row>
    <row r="2108" spans="1:83">
      <c r="A2108" s="108">
        <v>2106</v>
      </c>
      <c r="S2108">
        <v>2106</v>
      </c>
      <c r="AI2108">
        <v>2106</v>
      </c>
      <c r="AM2108" s="104"/>
      <c r="BZ2108" s="149"/>
      <c r="CE2108" s="148"/>
    </row>
    <row r="2109" spans="1:83">
      <c r="A2109" s="108">
        <v>2107</v>
      </c>
      <c r="S2109">
        <v>2107</v>
      </c>
      <c r="AI2109">
        <v>2107</v>
      </c>
      <c r="AM2109" s="104"/>
      <c r="BZ2109" s="149"/>
      <c r="CE2109" s="148"/>
    </row>
    <row r="2110" spans="1:83">
      <c r="A2110" s="108">
        <v>2108</v>
      </c>
      <c r="S2110">
        <v>2108</v>
      </c>
      <c r="AI2110">
        <v>2108</v>
      </c>
      <c r="AM2110" s="104"/>
      <c r="BZ2110" s="149"/>
      <c r="CE2110" s="148"/>
    </row>
    <row r="2111" spans="1:83">
      <c r="A2111" s="108">
        <v>2109</v>
      </c>
      <c r="S2111">
        <v>2109</v>
      </c>
      <c r="AI2111">
        <v>2109</v>
      </c>
      <c r="AM2111" s="104"/>
      <c r="BZ2111" s="149"/>
      <c r="CE2111" s="148"/>
    </row>
    <row r="2112" spans="1:83">
      <c r="A2112" s="108">
        <v>2110</v>
      </c>
      <c r="S2112">
        <v>2110</v>
      </c>
      <c r="AI2112">
        <v>2110</v>
      </c>
      <c r="AM2112" s="104"/>
      <c r="BZ2112" s="149"/>
      <c r="CE2112" s="148"/>
    </row>
    <row r="2113" spans="1:83">
      <c r="A2113" s="108">
        <v>2111</v>
      </c>
      <c r="S2113">
        <v>2111</v>
      </c>
      <c r="AI2113">
        <v>2111</v>
      </c>
      <c r="AM2113" s="104"/>
      <c r="BZ2113" s="149"/>
      <c r="CE2113" s="148"/>
    </row>
    <row r="2114" spans="1:83">
      <c r="A2114" s="108">
        <v>2112</v>
      </c>
      <c r="S2114">
        <v>2112</v>
      </c>
      <c r="AI2114">
        <v>2112</v>
      </c>
      <c r="AM2114" s="104"/>
      <c r="BZ2114" s="149"/>
      <c r="CE2114" s="148"/>
    </row>
    <row r="2115" spans="1:83">
      <c r="A2115" s="108">
        <v>2113</v>
      </c>
      <c r="S2115">
        <v>2113</v>
      </c>
      <c r="AI2115">
        <v>2113</v>
      </c>
      <c r="AM2115" s="104"/>
      <c r="BZ2115" s="149"/>
      <c r="CE2115" s="148"/>
    </row>
    <row r="2116" spans="1:83">
      <c r="A2116" s="108">
        <v>2114</v>
      </c>
      <c r="S2116">
        <v>2114</v>
      </c>
      <c r="AI2116">
        <v>2114</v>
      </c>
      <c r="AM2116" s="104"/>
      <c r="BZ2116" s="149"/>
      <c r="CE2116" s="148"/>
    </row>
    <row r="2117" spans="1:83">
      <c r="A2117" s="108">
        <v>2115</v>
      </c>
      <c r="S2117">
        <v>2115</v>
      </c>
      <c r="AI2117">
        <v>2115</v>
      </c>
      <c r="AM2117" s="104"/>
      <c r="BZ2117" s="149"/>
      <c r="CE2117" s="148"/>
    </row>
    <row r="2118" spans="1:83">
      <c r="A2118" s="108">
        <v>2116</v>
      </c>
      <c r="S2118">
        <v>2116</v>
      </c>
      <c r="AI2118">
        <v>2116</v>
      </c>
      <c r="AM2118" s="104"/>
      <c r="BZ2118" s="149"/>
      <c r="CE2118" s="148"/>
    </row>
    <row r="2119" spans="1:83">
      <c r="A2119" s="108">
        <v>2117</v>
      </c>
      <c r="S2119">
        <v>2117</v>
      </c>
      <c r="AI2119">
        <v>2117</v>
      </c>
      <c r="AM2119" s="104"/>
      <c r="BZ2119" s="149"/>
      <c r="CE2119" s="148"/>
    </row>
    <row r="2120" spans="1:83">
      <c r="A2120" s="108">
        <v>2118</v>
      </c>
      <c r="S2120">
        <v>2118</v>
      </c>
      <c r="AI2120">
        <v>2118</v>
      </c>
      <c r="AM2120" s="104"/>
      <c r="BZ2120" s="149"/>
      <c r="CE2120" s="148"/>
    </row>
    <row r="2121" spans="1:83">
      <c r="A2121" s="108">
        <v>2119</v>
      </c>
      <c r="S2121">
        <v>2119</v>
      </c>
      <c r="AI2121">
        <v>2119</v>
      </c>
      <c r="AM2121" s="104"/>
      <c r="BZ2121" s="149"/>
      <c r="CE2121" s="148"/>
    </row>
    <row r="2122" spans="1:83">
      <c r="A2122" s="108">
        <v>2120</v>
      </c>
      <c r="S2122">
        <v>2120</v>
      </c>
      <c r="AI2122">
        <v>2120</v>
      </c>
      <c r="AM2122" s="104"/>
      <c r="BZ2122" s="149"/>
      <c r="CE2122" s="148"/>
    </row>
    <row r="2123" spans="1:83">
      <c r="A2123" s="108">
        <v>2121</v>
      </c>
      <c r="S2123">
        <v>2121</v>
      </c>
      <c r="AI2123">
        <v>2121</v>
      </c>
      <c r="AM2123" s="104"/>
      <c r="BZ2123" s="149"/>
      <c r="CE2123" s="148"/>
    </row>
    <row r="2124" spans="1:83">
      <c r="A2124" s="108">
        <v>2122</v>
      </c>
      <c r="S2124">
        <v>2122</v>
      </c>
      <c r="AI2124">
        <v>2122</v>
      </c>
      <c r="AM2124" s="104"/>
      <c r="BZ2124" s="149"/>
      <c r="CE2124" s="148"/>
    </row>
    <row r="2125" spans="1:83">
      <c r="A2125" s="108">
        <v>2123</v>
      </c>
      <c r="S2125">
        <v>2123</v>
      </c>
      <c r="AI2125">
        <v>2123</v>
      </c>
      <c r="AM2125" s="104"/>
      <c r="BZ2125" s="149"/>
      <c r="CE2125" s="148"/>
    </row>
    <row r="2126" spans="1:83">
      <c r="A2126" s="108">
        <v>2124</v>
      </c>
      <c r="S2126">
        <v>2124</v>
      </c>
      <c r="AI2126">
        <v>2124</v>
      </c>
      <c r="AM2126" s="104"/>
      <c r="BZ2126" s="149"/>
      <c r="CE2126" s="148"/>
    </row>
    <row r="2127" spans="1:83">
      <c r="A2127" s="108">
        <v>2125</v>
      </c>
      <c r="S2127">
        <v>2125</v>
      </c>
      <c r="AI2127">
        <v>2125</v>
      </c>
      <c r="AM2127" s="104"/>
      <c r="BZ2127" s="149"/>
      <c r="CE2127" s="148"/>
    </row>
    <row r="2128" spans="1:83">
      <c r="A2128" s="108">
        <v>2126</v>
      </c>
      <c r="S2128">
        <v>2126</v>
      </c>
      <c r="AI2128">
        <v>2126</v>
      </c>
      <c r="AM2128" s="104"/>
      <c r="BZ2128" s="149"/>
      <c r="CE2128" s="148"/>
    </row>
    <row r="2129" spans="1:83">
      <c r="A2129" s="108">
        <v>2127</v>
      </c>
      <c r="S2129">
        <v>2127</v>
      </c>
      <c r="AI2129">
        <v>2127</v>
      </c>
      <c r="AM2129" s="104"/>
      <c r="BZ2129" s="149"/>
      <c r="CE2129" s="148"/>
    </row>
    <row r="2130" spans="1:83">
      <c r="A2130" s="108">
        <v>2128</v>
      </c>
      <c r="S2130">
        <v>2128</v>
      </c>
      <c r="AI2130">
        <v>2128</v>
      </c>
      <c r="AM2130" s="104"/>
      <c r="BZ2130" s="149"/>
      <c r="CE2130" s="148"/>
    </row>
    <row r="2131" spans="1:83">
      <c r="A2131" s="108">
        <v>2129</v>
      </c>
      <c r="S2131">
        <v>2129</v>
      </c>
      <c r="AI2131">
        <v>2129</v>
      </c>
      <c r="AM2131" s="104"/>
      <c r="BZ2131" s="149"/>
      <c r="CE2131" s="148"/>
    </row>
    <row r="2132" spans="1:83">
      <c r="A2132" s="108">
        <v>2130</v>
      </c>
      <c r="S2132">
        <v>2130</v>
      </c>
      <c r="AI2132">
        <v>2130</v>
      </c>
      <c r="AM2132" s="104"/>
      <c r="BZ2132" s="149"/>
      <c r="CE2132" s="148"/>
    </row>
    <row r="2133" spans="1:83">
      <c r="A2133" s="108">
        <v>2131</v>
      </c>
      <c r="S2133">
        <v>2131</v>
      </c>
      <c r="AI2133">
        <v>2131</v>
      </c>
      <c r="AM2133" s="104"/>
      <c r="BZ2133" s="149"/>
      <c r="CE2133" s="148"/>
    </row>
    <row r="2134" spans="1:83">
      <c r="A2134" s="108">
        <v>2132</v>
      </c>
      <c r="S2134">
        <v>2132</v>
      </c>
      <c r="AI2134">
        <v>2132</v>
      </c>
      <c r="AM2134" s="104"/>
      <c r="BZ2134" s="149"/>
      <c r="CE2134" s="148"/>
    </row>
    <row r="2135" spans="1:83">
      <c r="A2135" s="108">
        <v>2133</v>
      </c>
      <c r="S2135">
        <v>2133</v>
      </c>
      <c r="AI2135">
        <v>2133</v>
      </c>
      <c r="AM2135" s="104"/>
      <c r="BZ2135" s="149"/>
      <c r="CE2135" s="148"/>
    </row>
    <row r="2136" spans="1:83">
      <c r="A2136" s="108">
        <v>2134</v>
      </c>
      <c r="S2136">
        <v>2134</v>
      </c>
      <c r="AI2136">
        <v>2134</v>
      </c>
      <c r="AM2136" s="104"/>
      <c r="BZ2136" s="149"/>
      <c r="CE2136" s="148"/>
    </row>
    <row r="2137" spans="1:83">
      <c r="A2137" s="108">
        <v>2135</v>
      </c>
      <c r="S2137">
        <v>2135</v>
      </c>
      <c r="AI2137">
        <v>2135</v>
      </c>
      <c r="AM2137" s="104"/>
      <c r="BZ2137" s="149"/>
      <c r="CE2137" s="148"/>
    </row>
    <row r="2138" spans="1:83">
      <c r="A2138" s="108">
        <v>2136</v>
      </c>
      <c r="S2138">
        <v>2136</v>
      </c>
      <c r="AI2138">
        <v>2136</v>
      </c>
      <c r="AM2138" s="104"/>
      <c r="BZ2138" s="149"/>
      <c r="CE2138" s="148"/>
    </row>
    <row r="2139" spans="1:83">
      <c r="A2139" s="108">
        <v>2137</v>
      </c>
      <c r="S2139">
        <v>2137</v>
      </c>
      <c r="AI2139">
        <v>2137</v>
      </c>
      <c r="AM2139" s="104"/>
      <c r="BZ2139" s="149"/>
      <c r="CE2139" s="148"/>
    </row>
    <row r="2140" spans="1:83">
      <c r="A2140" s="108">
        <v>2138</v>
      </c>
      <c r="S2140">
        <v>2138</v>
      </c>
      <c r="AI2140">
        <v>2138</v>
      </c>
      <c r="AM2140" s="104"/>
      <c r="BZ2140" s="149"/>
      <c r="CE2140" s="148"/>
    </row>
    <row r="2141" spans="1:83">
      <c r="A2141" s="108">
        <v>2139</v>
      </c>
      <c r="S2141">
        <v>2139</v>
      </c>
      <c r="AI2141">
        <v>2139</v>
      </c>
      <c r="AM2141" s="104"/>
      <c r="BZ2141" s="149"/>
      <c r="CE2141" s="148"/>
    </row>
    <row r="2142" spans="1:83">
      <c r="A2142" s="108">
        <v>2140</v>
      </c>
      <c r="S2142">
        <v>2140</v>
      </c>
      <c r="AI2142">
        <v>2140</v>
      </c>
      <c r="AM2142" s="104"/>
      <c r="BZ2142" s="149"/>
      <c r="CE2142" s="148"/>
    </row>
    <row r="2143" spans="1:83">
      <c r="A2143" s="108">
        <v>2141</v>
      </c>
      <c r="S2143">
        <v>2141</v>
      </c>
      <c r="AI2143">
        <v>2141</v>
      </c>
      <c r="AM2143" s="104"/>
      <c r="BZ2143" s="149"/>
      <c r="CE2143" s="148"/>
    </row>
    <row r="2144" spans="1:83">
      <c r="A2144" s="108">
        <v>2142</v>
      </c>
      <c r="S2144">
        <v>2142</v>
      </c>
      <c r="AI2144">
        <v>2142</v>
      </c>
      <c r="AM2144" s="104"/>
      <c r="BZ2144" s="149"/>
      <c r="CE2144" s="148"/>
    </row>
    <row r="2145" spans="1:83">
      <c r="A2145" s="108">
        <v>2143</v>
      </c>
      <c r="S2145">
        <v>2143</v>
      </c>
      <c r="AI2145">
        <v>2143</v>
      </c>
      <c r="AM2145" s="104"/>
      <c r="BZ2145" s="149"/>
      <c r="CE2145" s="148"/>
    </row>
    <row r="2146" spans="1:83">
      <c r="A2146" s="108">
        <v>2144</v>
      </c>
      <c r="S2146">
        <v>2144</v>
      </c>
      <c r="AI2146">
        <v>2144</v>
      </c>
      <c r="AM2146" s="104"/>
      <c r="BZ2146" s="149"/>
      <c r="CE2146" s="148"/>
    </row>
    <row r="2147" spans="1:83">
      <c r="A2147" s="108">
        <v>2145</v>
      </c>
      <c r="S2147">
        <v>2145</v>
      </c>
      <c r="AI2147">
        <v>2145</v>
      </c>
      <c r="AM2147" s="104"/>
      <c r="BZ2147" s="149"/>
      <c r="CE2147" s="148"/>
    </row>
    <row r="2148" spans="1:83">
      <c r="A2148" s="108">
        <v>2146</v>
      </c>
      <c r="S2148">
        <v>2146</v>
      </c>
      <c r="AI2148">
        <v>2146</v>
      </c>
      <c r="AM2148" s="104"/>
      <c r="BZ2148" s="149"/>
      <c r="CE2148" s="148"/>
    </row>
    <row r="2149" spans="1:83">
      <c r="A2149" s="108">
        <v>2147</v>
      </c>
      <c r="S2149">
        <v>2147</v>
      </c>
      <c r="AI2149">
        <v>2147</v>
      </c>
      <c r="AM2149" s="104"/>
      <c r="BZ2149" s="149"/>
      <c r="CE2149" s="148"/>
    </row>
    <row r="2150" spans="1:83">
      <c r="A2150" s="108">
        <v>2148</v>
      </c>
      <c r="S2150">
        <v>2148</v>
      </c>
      <c r="AI2150">
        <v>2148</v>
      </c>
      <c r="AM2150" s="104"/>
      <c r="BZ2150" s="149"/>
      <c r="CE2150" s="148"/>
    </row>
    <row r="2151" spans="1:83">
      <c r="A2151" s="108">
        <v>2149</v>
      </c>
      <c r="S2151">
        <v>2149</v>
      </c>
      <c r="AI2151">
        <v>2149</v>
      </c>
      <c r="AM2151" s="104"/>
      <c r="BZ2151" s="149"/>
      <c r="CE2151" s="148"/>
    </row>
    <row r="2152" spans="1:83">
      <c r="A2152" s="108">
        <v>2150</v>
      </c>
      <c r="S2152">
        <v>2150</v>
      </c>
      <c r="AI2152">
        <v>2150</v>
      </c>
      <c r="AM2152" s="104"/>
      <c r="BZ2152" s="149"/>
      <c r="CE2152" s="148"/>
    </row>
    <row r="2153" spans="1:83">
      <c r="A2153" s="108">
        <v>2151</v>
      </c>
      <c r="S2153">
        <v>2151</v>
      </c>
      <c r="AI2153">
        <v>2151</v>
      </c>
      <c r="AM2153" s="104"/>
      <c r="BZ2153" s="149"/>
      <c r="CE2153" s="148"/>
    </row>
    <row r="2154" spans="1:83">
      <c r="A2154" s="108">
        <v>2152</v>
      </c>
      <c r="S2154">
        <v>2152</v>
      </c>
      <c r="AI2154">
        <v>2152</v>
      </c>
      <c r="AM2154" s="104"/>
      <c r="BZ2154" s="149"/>
      <c r="CE2154" s="148"/>
    </row>
    <row r="2155" spans="1:83">
      <c r="A2155" s="108">
        <v>2153</v>
      </c>
      <c r="S2155">
        <v>2153</v>
      </c>
      <c r="AI2155">
        <v>2153</v>
      </c>
      <c r="AM2155" s="104"/>
      <c r="BZ2155" s="149"/>
      <c r="CE2155" s="148"/>
    </row>
    <row r="2156" spans="1:83">
      <c r="A2156" s="108">
        <v>2154</v>
      </c>
      <c r="S2156">
        <v>2154</v>
      </c>
      <c r="AI2156">
        <v>2154</v>
      </c>
      <c r="AM2156" s="104"/>
      <c r="BZ2156" s="149"/>
      <c r="CE2156" s="148"/>
    </row>
    <row r="2157" spans="1:83">
      <c r="A2157" s="108">
        <v>2155</v>
      </c>
      <c r="S2157">
        <v>2155</v>
      </c>
      <c r="AI2157">
        <v>2155</v>
      </c>
      <c r="AM2157" s="104"/>
      <c r="BZ2157" s="149"/>
      <c r="CE2157" s="148"/>
    </row>
    <row r="2158" spans="1:83">
      <c r="A2158" s="108">
        <v>2156</v>
      </c>
      <c r="S2158">
        <v>2156</v>
      </c>
      <c r="AI2158">
        <v>2156</v>
      </c>
      <c r="AM2158" s="104"/>
      <c r="BZ2158" s="149"/>
      <c r="CE2158" s="148"/>
    </row>
    <row r="2159" spans="1:83">
      <c r="A2159" s="108">
        <v>2157</v>
      </c>
      <c r="S2159">
        <v>2157</v>
      </c>
      <c r="AI2159">
        <v>2157</v>
      </c>
      <c r="AM2159" s="104"/>
      <c r="BZ2159" s="149"/>
      <c r="CE2159" s="148"/>
    </row>
    <row r="2160" spans="1:83">
      <c r="A2160" s="108">
        <v>2158</v>
      </c>
      <c r="S2160">
        <v>2158</v>
      </c>
      <c r="AI2160">
        <v>2158</v>
      </c>
      <c r="AM2160" s="104"/>
      <c r="BZ2160" s="149"/>
      <c r="CE2160" s="148"/>
    </row>
    <row r="2161" spans="1:83">
      <c r="A2161" s="108">
        <v>2159</v>
      </c>
      <c r="S2161">
        <v>2159</v>
      </c>
      <c r="AI2161">
        <v>2159</v>
      </c>
      <c r="AM2161" s="104"/>
      <c r="BZ2161" s="149"/>
      <c r="CE2161" s="148"/>
    </row>
    <row r="2162" spans="1:83">
      <c r="A2162" s="108">
        <v>2160</v>
      </c>
      <c r="S2162">
        <v>2160</v>
      </c>
      <c r="AI2162">
        <v>2160</v>
      </c>
      <c r="AM2162" s="104"/>
      <c r="BZ2162" s="149"/>
      <c r="CE2162" s="148"/>
    </row>
    <row r="2163" spans="1:83">
      <c r="A2163" s="108">
        <v>2161</v>
      </c>
      <c r="S2163">
        <v>2161</v>
      </c>
      <c r="AI2163">
        <v>2161</v>
      </c>
      <c r="AM2163" s="104"/>
      <c r="BZ2163" s="149"/>
      <c r="CE2163" s="148"/>
    </row>
    <row r="2164" spans="1:83">
      <c r="A2164" s="108">
        <v>2162</v>
      </c>
      <c r="S2164">
        <v>2162</v>
      </c>
      <c r="AI2164">
        <v>2162</v>
      </c>
      <c r="AM2164" s="104"/>
      <c r="BZ2164" s="149"/>
      <c r="CE2164" s="148"/>
    </row>
    <row r="2165" spans="1:83">
      <c r="A2165" s="108">
        <v>2163</v>
      </c>
      <c r="S2165">
        <v>2163</v>
      </c>
      <c r="AI2165">
        <v>2163</v>
      </c>
      <c r="AM2165" s="104"/>
      <c r="BZ2165" s="149"/>
      <c r="CE2165" s="148"/>
    </row>
    <row r="2166" spans="1:83">
      <c r="A2166" s="108">
        <v>2164</v>
      </c>
      <c r="S2166">
        <v>2164</v>
      </c>
      <c r="AI2166">
        <v>2164</v>
      </c>
      <c r="AM2166" s="104"/>
      <c r="BZ2166" s="149"/>
      <c r="CE2166" s="148"/>
    </row>
    <row r="2167" spans="1:83">
      <c r="A2167" s="108">
        <v>2165</v>
      </c>
      <c r="S2167">
        <v>2165</v>
      </c>
      <c r="AI2167">
        <v>2165</v>
      </c>
      <c r="AM2167" s="104"/>
      <c r="BZ2167" s="149"/>
      <c r="CE2167" s="148"/>
    </row>
    <row r="2168" spans="1:83">
      <c r="A2168" s="108">
        <v>2166</v>
      </c>
      <c r="S2168">
        <v>2166</v>
      </c>
      <c r="AI2168">
        <v>2166</v>
      </c>
      <c r="AM2168" s="104"/>
      <c r="BZ2168" s="149"/>
      <c r="CE2168" s="148"/>
    </row>
    <row r="2169" spans="1:83">
      <c r="A2169" s="108">
        <v>2167</v>
      </c>
      <c r="S2169">
        <v>2167</v>
      </c>
      <c r="AI2169">
        <v>2167</v>
      </c>
      <c r="AM2169" s="104"/>
      <c r="BZ2169" s="149"/>
      <c r="CE2169" s="148"/>
    </row>
    <row r="2170" spans="1:83">
      <c r="A2170" s="108">
        <v>2168</v>
      </c>
      <c r="S2170">
        <v>2168</v>
      </c>
      <c r="AI2170">
        <v>2168</v>
      </c>
      <c r="AM2170" s="104"/>
      <c r="BZ2170" s="149"/>
      <c r="CE2170" s="148"/>
    </row>
    <row r="2171" spans="1:83">
      <c r="A2171" s="108">
        <v>2169</v>
      </c>
      <c r="S2171">
        <v>2169</v>
      </c>
      <c r="AI2171">
        <v>2169</v>
      </c>
      <c r="AM2171" s="104"/>
      <c r="BZ2171" s="149"/>
      <c r="CE2171" s="148"/>
    </row>
    <row r="2172" spans="1:83">
      <c r="A2172" s="108">
        <v>2170</v>
      </c>
      <c r="S2172">
        <v>2170</v>
      </c>
      <c r="AI2172">
        <v>2170</v>
      </c>
      <c r="AM2172" s="104"/>
      <c r="BZ2172" s="149"/>
      <c r="CE2172" s="148"/>
    </row>
    <row r="2173" spans="1:83">
      <c r="A2173" s="108">
        <v>2171</v>
      </c>
      <c r="S2173">
        <v>2171</v>
      </c>
      <c r="AI2173">
        <v>2171</v>
      </c>
      <c r="AM2173" s="104"/>
      <c r="BZ2173" s="149"/>
      <c r="CE2173" s="148"/>
    </row>
    <row r="2174" spans="1:83">
      <c r="A2174" s="108">
        <v>2172</v>
      </c>
      <c r="S2174">
        <v>2172</v>
      </c>
      <c r="AI2174">
        <v>2172</v>
      </c>
      <c r="AM2174" s="104"/>
      <c r="BZ2174" s="149"/>
      <c r="CE2174" s="148"/>
    </row>
    <row r="2175" spans="1:83">
      <c r="A2175" s="108">
        <v>2173</v>
      </c>
      <c r="S2175">
        <v>2173</v>
      </c>
      <c r="AI2175">
        <v>2173</v>
      </c>
      <c r="AM2175" s="104"/>
      <c r="BZ2175" s="149"/>
      <c r="CE2175" s="148"/>
    </row>
    <row r="2176" spans="1:83">
      <c r="A2176" s="108">
        <v>2174</v>
      </c>
      <c r="S2176">
        <v>2174</v>
      </c>
      <c r="AI2176">
        <v>2174</v>
      </c>
      <c r="AM2176" s="104"/>
      <c r="BZ2176" s="149"/>
      <c r="CE2176" s="148"/>
    </row>
    <row r="2177" spans="1:83">
      <c r="A2177" s="108">
        <v>2175</v>
      </c>
      <c r="S2177">
        <v>2175</v>
      </c>
      <c r="AI2177">
        <v>2175</v>
      </c>
      <c r="AM2177" s="104"/>
      <c r="BZ2177" s="149"/>
      <c r="CE2177" s="148"/>
    </row>
    <row r="2178" spans="1:83">
      <c r="A2178" s="108">
        <v>2176</v>
      </c>
      <c r="S2178">
        <v>2176</v>
      </c>
      <c r="AI2178">
        <v>2176</v>
      </c>
      <c r="AM2178" s="104"/>
      <c r="BZ2178" s="149"/>
      <c r="CE2178" s="148"/>
    </row>
    <row r="2179" spans="1:83">
      <c r="A2179" s="108">
        <v>2177</v>
      </c>
      <c r="S2179">
        <v>2177</v>
      </c>
      <c r="AI2179">
        <v>2177</v>
      </c>
      <c r="AM2179" s="104"/>
      <c r="BZ2179" s="149"/>
      <c r="CE2179" s="148"/>
    </row>
    <row r="2180" spans="1:83">
      <c r="A2180" s="108">
        <v>2178</v>
      </c>
      <c r="S2180">
        <v>2178</v>
      </c>
      <c r="AI2180">
        <v>2178</v>
      </c>
      <c r="AM2180" s="104"/>
      <c r="BZ2180" s="149"/>
      <c r="CE2180" s="148"/>
    </row>
    <row r="2181" spans="1:83">
      <c r="A2181" s="108">
        <v>2179</v>
      </c>
      <c r="S2181">
        <v>2179</v>
      </c>
      <c r="AI2181">
        <v>2179</v>
      </c>
      <c r="AM2181" s="104"/>
      <c r="BZ2181" s="149"/>
      <c r="CE2181" s="148"/>
    </row>
    <row r="2182" spans="1:83">
      <c r="A2182" s="108">
        <v>2180</v>
      </c>
      <c r="S2182">
        <v>2180</v>
      </c>
      <c r="AI2182">
        <v>2180</v>
      </c>
      <c r="AM2182" s="104"/>
      <c r="BZ2182" s="149"/>
      <c r="CE2182" s="148"/>
    </row>
    <row r="2183" spans="1:83">
      <c r="A2183" s="108">
        <v>2181</v>
      </c>
      <c r="S2183">
        <v>2181</v>
      </c>
      <c r="AI2183">
        <v>2181</v>
      </c>
      <c r="AM2183" s="104"/>
      <c r="BZ2183" s="149"/>
      <c r="CE2183" s="148"/>
    </row>
    <row r="2184" spans="1:83">
      <c r="A2184" s="108">
        <v>2182</v>
      </c>
      <c r="S2184">
        <v>2182</v>
      </c>
      <c r="AI2184">
        <v>2182</v>
      </c>
      <c r="AM2184" s="104"/>
      <c r="BZ2184" s="149"/>
      <c r="CE2184" s="148"/>
    </row>
    <row r="2185" spans="1:83">
      <c r="A2185" s="108">
        <v>2183</v>
      </c>
      <c r="S2185">
        <v>2183</v>
      </c>
      <c r="AI2185">
        <v>2183</v>
      </c>
      <c r="AM2185" s="104"/>
      <c r="BZ2185" s="149"/>
      <c r="CE2185" s="148"/>
    </row>
    <row r="2186" spans="1:83">
      <c r="A2186" s="108">
        <v>2184</v>
      </c>
      <c r="S2186">
        <v>2184</v>
      </c>
      <c r="AI2186">
        <v>2184</v>
      </c>
      <c r="AM2186" s="104"/>
      <c r="BZ2186" s="149"/>
      <c r="CE2186" s="148"/>
    </row>
    <row r="2187" spans="1:83">
      <c r="A2187" s="108">
        <v>2185</v>
      </c>
      <c r="S2187">
        <v>2185</v>
      </c>
      <c r="AI2187">
        <v>2185</v>
      </c>
      <c r="AM2187" s="104"/>
      <c r="BZ2187" s="149"/>
      <c r="CE2187" s="148"/>
    </row>
    <row r="2188" spans="1:83">
      <c r="A2188" s="108">
        <v>2186</v>
      </c>
      <c r="S2188">
        <v>2186</v>
      </c>
      <c r="AI2188">
        <v>2186</v>
      </c>
      <c r="AM2188" s="104"/>
      <c r="BZ2188" s="149"/>
      <c r="CE2188" s="148"/>
    </row>
    <row r="2189" spans="1:83">
      <c r="A2189" s="108">
        <v>2187</v>
      </c>
      <c r="S2189">
        <v>2187</v>
      </c>
      <c r="AI2189">
        <v>2187</v>
      </c>
      <c r="AM2189" s="104"/>
      <c r="BZ2189" s="149"/>
      <c r="CE2189" s="148"/>
    </row>
    <row r="2190" spans="1:83">
      <c r="A2190" s="108">
        <v>2188</v>
      </c>
      <c r="S2190">
        <v>2188</v>
      </c>
      <c r="AI2190">
        <v>2188</v>
      </c>
      <c r="AM2190" s="104"/>
      <c r="BZ2190" s="149"/>
      <c r="CE2190" s="148"/>
    </row>
    <row r="2191" spans="1:83">
      <c r="A2191" s="108">
        <v>2189</v>
      </c>
      <c r="S2191">
        <v>2189</v>
      </c>
      <c r="AI2191">
        <v>2189</v>
      </c>
      <c r="AM2191" s="104"/>
      <c r="BZ2191" s="149"/>
      <c r="CE2191" s="148"/>
    </row>
    <row r="2192" spans="1:83">
      <c r="A2192" s="108">
        <v>2190</v>
      </c>
      <c r="S2192">
        <v>2190</v>
      </c>
      <c r="AI2192">
        <v>2190</v>
      </c>
      <c r="AM2192" s="104"/>
      <c r="BZ2192" s="149"/>
      <c r="CE2192" s="148"/>
    </row>
    <row r="2193" spans="1:83">
      <c r="A2193" s="108">
        <v>2191</v>
      </c>
      <c r="S2193">
        <v>2191</v>
      </c>
      <c r="AI2193">
        <v>2191</v>
      </c>
      <c r="AM2193" s="104"/>
      <c r="BZ2193" s="149"/>
      <c r="CE2193" s="148"/>
    </row>
    <row r="2194" spans="1:83">
      <c r="A2194" s="108">
        <v>2192</v>
      </c>
      <c r="S2194">
        <v>2192</v>
      </c>
      <c r="AI2194">
        <v>2192</v>
      </c>
      <c r="AM2194" s="104"/>
      <c r="BZ2194" s="149"/>
      <c r="CE2194" s="148"/>
    </row>
    <row r="2195" spans="1:83">
      <c r="A2195" s="108">
        <v>2193</v>
      </c>
      <c r="S2195">
        <v>2193</v>
      </c>
      <c r="AI2195">
        <v>2193</v>
      </c>
      <c r="AM2195" s="104"/>
      <c r="BZ2195" s="149"/>
      <c r="CE2195" s="148"/>
    </row>
    <row r="2196" spans="1:83">
      <c r="A2196" s="108">
        <v>2194</v>
      </c>
      <c r="S2196">
        <v>2194</v>
      </c>
      <c r="AI2196">
        <v>2194</v>
      </c>
      <c r="AM2196" s="104"/>
      <c r="BZ2196" s="149"/>
      <c r="CE2196" s="148"/>
    </row>
    <row r="2197" spans="1:83">
      <c r="A2197" s="108">
        <v>2195</v>
      </c>
      <c r="S2197">
        <v>2195</v>
      </c>
      <c r="AI2197">
        <v>2195</v>
      </c>
      <c r="AM2197" s="104"/>
      <c r="BZ2197" s="149"/>
      <c r="CE2197" s="148"/>
    </row>
    <row r="2198" spans="1:83">
      <c r="A2198" s="108">
        <v>2196</v>
      </c>
      <c r="S2198">
        <v>2196</v>
      </c>
      <c r="AI2198">
        <v>2196</v>
      </c>
      <c r="AM2198" s="104"/>
      <c r="BZ2198" s="149"/>
      <c r="CE2198" s="148"/>
    </row>
    <row r="2199" spans="1:83">
      <c r="A2199" s="108">
        <v>2197</v>
      </c>
      <c r="S2199">
        <v>2197</v>
      </c>
      <c r="AI2199">
        <v>2197</v>
      </c>
      <c r="AM2199" s="104"/>
      <c r="BZ2199" s="149"/>
      <c r="CE2199" s="148"/>
    </row>
    <row r="2200" spans="1:83">
      <c r="A2200" s="108">
        <v>2198</v>
      </c>
      <c r="S2200">
        <v>2198</v>
      </c>
      <c r="AI2200">
        <v>2198</v>
      </c>
      <c r="AM2200" s="104"/>
      <c r="BZ2200" s="149"/>
      <c r="CE2200" s="148"/>
    </row>
    <row r="2201" spans="1:83">
      <c r="A2201" s="108">
        <v>2199</v>
      </c>
      <c r="S2201">
        <v>2199</v>
      </c>
      <c r="AI2201">
        <v>2199</v>
      </c>
      <c r="AM2201" s="104"/>
      <c r="BZ2201" s="149"/>
      <c r="CE2201" s="148"/>
    </row>
    <row r="2202" spans="1:83">
      <c r="A2202" s="108">
        <v>2200</v>
      </c>
      <c r="S2202">
        <v>2200</v>
      </c>
      <c r="AI2202">
        <v>2200</v>
      </c>
      <c r="AM2202" s="104"/>
      <c r="BZ2202" s="149"/>
      <c r="CE2202" s="148"/>
    </row>
    <row r="2203" spans="1:83">
      <c r="A2203" s="108">
        <v>2201</v>
      </c>
      <c r="S2203">
        <v>2201</v>
      </c>
      <c r="AI2203">
        <v>2201</v>
      </c>
      <c r="AM2203" s="104"/>
      <c r="BZ2203" s="149"/>
      <c r="CE2203" s="148"/>
    </row>
    <row r="2204" spans="1:83">
      <c r="A2204" s="108">
        <v>2202</v>
      </c>
      <c r="S2204">
        <v>2202</v>
      </c>
      <c r="AI2204">
        <v>2202</v>
      </c>
      <c r="AM2204" s="104"/>
      <c r="BZ2204" s="149"/>
      <c r="CE2204" s="148"/>
    </row>
    <row r="2205" spans="1:83">
      <c r="A2205" s="108">
        <v>2203</v>
      </c>
      <c r="S2205">
        <v>2203</v>
      </c>
      <c r="AI2205">
        <v>2203</v>
      </c>
      <c r="AM2205" s="104"/>
      <c r="BZ2205" s="149"/>
      <c r="CE2205" s="148"/>
    </row>
    <row r="2206" spans="1:83">
      <c r="A2206" s="108">
        <v>2204</v>
      </c>
      <c r="S2206">
        <v>2204</v>
      </c>
      <c r="AI2206">
        <v>2204</v>
      </c>
      <c r="AM2206" s="104"/>
      <c r="BZ2206" s="149"/>
      <c r="CE2206" s="148"/>
    </row>
    <row r="2207" spans="1:83">
      <c r="A2207" s="108">
        <v>2205</v>
      </c>
      <c r="S2207">
        <v>2205</v>
      </c>
      <c r="AI2207">
        <v>2205</v>
      </c>
      <c r="AM2207" s="104"/>
      <c r="BZ2207" s="149"/>
      <c r="CE2207" s="148"/>
    </row>
    <row r="2208" spans="1:83">
      <c r="A2208" s="108">
        <v>2206</v>
      </c>
      <c r="S2208">
        <v>2206</v>
      </c>
      <c r="AI2208">
        <v>2206</v>
      </c>
      <c r="AM2208" s="104"/>
      <c r="BZ2208" s="149"/>
      <c r="CE2208" s="148"/>
    </row>
    <row r="2209" spans="1:83">
      <c r="A2209" s="108">
        <v>2207</v>
      </c>
      <c r="S2209">
        <v>2207</v>
      </c>
      <c r="AI2209">
        <v>2207</v>
      </c>
      <c r="AM2209" s="104"/>
      <c r="BZ2209" s="149"/>
      <c r="CE2209" s="148"/>
    </row>
    <row r="2210" spans="1:83">
      <c r="A2210" s="108">
        <v>2208</v>
      </c>
      <c r="S2210">
        <v>2208</v>
      </c>
      <c r="AI2210">
        <v>2208</v>
      </c>
      <c r="AM2210" s="104"/>
      <c r="BZ2210" s="149"/>
      <c r="CE2210" s="148"/>
    </row>
    <row r="2211" spans="1:83">
      <c r="A2211" s="108">
        <v>2209</v>
      </c>
      <c r="S2211">
        <v>2209</v>
      </c>
      <c r="AI2211">
        <v>2209</v>
      </c>
      <c r="AM2211" s="104"/>
      <c r="BZ2211" s="149"/>
      <c r="CE2211" s="148"/>
    </row>
    <row r="2212" spans="1:83">
      <c r="A2212" s="108">
        <v>2210</v>
      </c>
      <c r="S2212">
        <v>2210</v>
      </c>
      <c r="AI2212">
        <v>2210</v>
      </c>
      <c r="AM2212" s="104"/>
      <c r="BZ2212" s="149"/>
      <c r="CE2212" s="148"/>
    </row>
    <row r="2213" spans="1:83">
      <c r="A2213" s="108">
        <v>2211</v>
      </c>
      <c r="S2213">
        <v>2211</v>
      </c>
      <c r="AI2213">
        <v>2211</v>
      </c>
      <c r="AM2213" s="104"/>
      <c r="BZ2213" s="149"/>
      <c r="CE2213" s="148"/>
    </row>
    <row r="2214" spans="1:83">
      <c r="A2214" s="108">
        <v>2212</v>
      </c>
      <c r="S2214">
        <v>2212</v>
      </c>
      <c r="AI2214">
        <v>2212</v>
      </c>
      <c r="AM2214" s="104"/>
      <c r="BZ2214" s="149"/>
      <c r="CE2214" s="148"/>
    </row>
    <row r="2215" spans="1:83">
      <c r="A2215" s="108">
        <v>2213</v>
      </c>
      <c r="S2215">
        <v>2213</v>
      </c>
      <c r="AI2215">
        <v>2213</v>
      </c>
      <c r="AM2215" s="104"/>
      <c r="BZ2215" s="149"/>
      <c r="CE2215" s="148"/>
    </row>
    <row r="2216" spans="1:83">
      <c r="A2216" s="108">
        <v>2214</v>
      </c>
      <c r="S2216">
        <v>2214</v>
      </c>
      <c r="AI2216">
        <v>2214</v>
      </c>
      <c r="AM2216" s="104"/>
      <c r="BZ2216" s="149"/>
      <c r="CE2216" s="148"/>
    </row>
    <row r="2217" spans="1:83">
      <c r="A2217" s="108">
        <v>2215</v>
      </c>
      <c r="S2217">
        <v>2215</v>
      </c>
      <c r="AI2217">
        <v>2215</v>
      </c>
      <c r="AM2217" s="104"/>
      <c r="BZ2217" s="149"/>
      <c r="CE2217" s="148"/>
    </row>
    <row r="2218" spans="1:83">
      <c r="A2218" s="108">
        <v>2216</v>
      </c>
      <c r="S2218">
        <v>2216</v>
      </c>
      <c r="AI2218">
        <v>2216</v>
      </c>
      <c r="AM2218" s="104"/>
      <c r="BZ2218" s="149"/>
      <c r="CE2218" s="148"/>
    </row>
    <row r="2219" spans="1:83">
      <c r="A2219" s="108">
        <v>2217</v>
      </c>
      <c r="S2219">
        <v>2217</v>
      </c>
      <c r="AI2219">
        <v>2217</v>
      </c>
      <c r="AM2219" s="104"/>
      <c r="BZ2219" s="149"/>
      <c r="CE2219" s="148"/>
    </row>
    <row r="2220" spans="1:83">
      <c r="A2220" s="108">
        <v>2218</v>
      </c>
      <c r="S2220">
        <v>2218</v>
      </c>
      <c r="AI2220">
        <v>2218</v>
      </c>
      <c r="AM2220" s="104"/>
      <c r="BZ2220" s="149"/>
      <c r="CE2220" s="148"/>
    </row>
    <row r="2221" spans="1:83">
      <c r="A2221" s="108">
        <v>2219</v>
      </c>
      <c r="S2221">
        <v>2219</v>
      </c>
      <c r="AI2221">
        <v>2219</v>
      </c>
      <c r="AM2221" s="104"/>
      <c r="BZ2221" s="149"/>
      <c r="CE2221" s="148"/>
    </row>
    <row r="2222" spans="1:83">
      <c r="A2222" s="108">
        <v>2220</v>
      </c>
      <c r="S2222">
        <v>2220</v>
      </c>
      <c r="AI2222">
        <v>2220</v>
      </c>
      <c r="AM2222" s="104"/>
      <c r="BZ2222" s="149"/>
      <c r="CE2222" s="148"/>
    </row>
    <row r="2223" spans="1:83">
      <c r="A2223" s="108">
        <v>2221</v>
      </c>
      <c r="S2223">
        <v>2221</v>
      </c>
      <c r="AI2223">
        <v>2221</v>
      </c>
      <c r="AM2223" s="104"/>
      <c r="BZ2223" s="149"/>
      <c r="CE2223" s="148"/>
    </row>
    <row r="2224" spans="1:83">
      <c r="A2224" s="108">
        <v>2222</v>
      </c>
      <c r="S2224">
        <v>2222</v>
      </c>
      <c r="AI2224">
        <v>2222</v>
      </c>
      <c r="AM2224" s="104"/>
      <c r="BZ2224" s="149"/>
      <c r="CE2224" s="148"/>
    </row>
    <row r="2225" spans="1:83">
      <c r="A2225" s="108">
        <v>2223</v>
      </c>
      <c r="S2225">
        <v>2223</v>
      </c>
      <c r="AI2225">
        <v>2223</v>
      </c>
      <c r="AM2225" s="104"/>
      <c r="BZ2225" s="149"/>
      <c r="CE2225" s="148"/>
    </row>
    <row r="2226" spans="1:83">
      <c r="A2226" s="108">
        <v>2224</v>
      </c>
      <c r="S2226">
        <v>2224</v>
      </c>
      <c r="AI2226">
        <v>2224</v>
      </c>
      <c r="AM2226" s="104"/>
      <c r="BZ2226" s="149"/>
      <c r="CE2226" s="148"/>
    </row>
    <row r="2227" spans="1:83">
      <c r="A2227" s="108">
        <v>2225</v>
      </c>
      <c r="S2227">
        <v>2225</v>
      </c>
      <c r="AI2227">
        <v>2225</v>
      </c>
      <c r="AM2227" s="104"/>
      <c r="BZ2227" s="149"/>
      <c r="CE2227" s="148"/>
    </row>
    <row r="2228" spans="1:83">
      <c r="A2228" s="108">
        <v>2226</v>
      </c>
      <c r="S2228">
        <v>2226</v>
      </c>
      <c r="AI2228">
        <v>2226</v>
      </c>
      <c r="AM2228" s="104"/>
      <c r="BZ2228" s="149"/>
      <c r="CE2228" s="148"/>
    </row>
    <row r="2229" spans="1:83">
      <c r="A2229" s="108">
        <v>2227</v>
      </c>
      <c r="S2229">
        <v>2227</v>
      </c>
      <c r="AI2229">
        <v>2227</v>
      </c>
      <c r="AM2229" s="104"/>
      <c r="BZ2229" s="149"/>
      <c r="CE2229" s="148"/>
    </row>
    <row r="2230" spans="1:83">
      <c r="A2230" s="108">
        <v>2228</v>
      </c>
      <c r="S2230">
        <v>2228</v>
      </c>
      <c r="AI2230">
        <v>2228</v>
      </c>
      <c r="AM2230" s="104"/>
      <c r="BZ2230" s="149"/>
      <c r="CE2230" s="148"/>
    </row>
    <row r="2231" spans="1:83">
      <c r="A2231" s="108">
        <v>2229</v>
      </c>
      <c r="S2231">
        <v>2229</v>
      </c>
      <c r="AI2231">
        <v>2229</v>
      </c>
      <c r="AM2231" s="104"/>
      <c r="BZ2231" s="149"/>
      <c r="CE2231" s="148"/>
    </row>
    <row r="2232" spans="1:83">
      <c r="A2232" s="108">
        <v>2230</v>
      </c>
      <c r="S2232">
        <v>2230</v>
      </c>
      <c r="AI2232">
        <v>2230</v>
      </c>
      <c r="AM2232" s="104"/>
      <c r="BZ2232" s="149"/>
      <c r="CE2232" s="148"/>
    </row>
    <row r="2233" spans="1:83">
      <c r="A2233" s="108">
        <v>2231</v>
      </c>
      <c r="S2233">
        <v>2231</v>
      </c>
      <c r="AI2233">
        <v>2231</v>
      </c>
      <c r="AM2233" s="104"/>
      <c r="BZ2233" s="149"/>
      <c r="CE2233" s="148"/>
    </row>
    <row r="2234" spans="1:83">
      <c r="A2234" s="108">
        <v>2232</v>
      </c>
      <c r="S2234">
        <v>2232</v>
      </c>
      <c r="AI2234">
        <v>2232</v>
      </c>
      <c r="AM2234" s="104"/>
      <c r="BZ2234" s="149"/>
      <c r="CE2234" s="148"/>
    </row>
    <row r="2235" spans="1:83">
      <c r="A2235" s="108">
        <v>2233</v>
      </c>
      <c r="S2235">
        <v>2233</v>
      </c>
      <c r="AI2235">
        <v>2233</v>
      </c>
      <c r="AM2235" s="104"/>
      <c r="BZ2235" s="149"/>
      <c r="CE2235" s="148"/>
    </row>
    <row r="2236" spans="1:83">
      <c r="A2236" s="108">
        <v>2234</v>
      </c>
      <c r="S2236">
        <v>2234</v>
      </c>
      <c r="AI2236">
        <v>2234</v>
      </c>
      <c r="AM2236" s="104"/>
      <c r="BZ2236" s="149"/>
      <c r="CE2236" s="148"/>
    </row>
    <row r="2237" spans="1:83">
      <c r="A2237" s="108">
        <v>2235</v>
      </c>
      <c r="S2237">
        <v>2235</v>
      </c>
      <c r="AI2237">
        <v>2235</v>
      </c>
      <c r="AM2237" s="104"/>
      <c r="BZ2237" s="149"/>
      <c r="CE2237" s="148"/>
    </row>
    <row r="2238" spans="1:83">
      <c r="A2238" s="108">
        <v>2236</v>
      </c>
      <c r="S2238">
        <v>2236</v>
      </c>
      <c r="AI2238">
        <v>2236</v>
      </c>
      <c r="AM2238" s="104"/>
      <c r="BZ2238" s="149"/>
      <c r="CE2238" s="148"/>
    </row>
    <row r="2239" spans="1:83">
      <c r="A2239" s="108">
        <v>2237</v>
      </c>
      <c r="S2239">
        <v>2237</v>
      </c>
      <c r="AI2239">
        <v>2237</v>
      </c>
      <c r="AM2239" s="104"/>
      <c r="BZ2239" s="149"/>
      <c r="CE2239" s="148"/>
    </row>
    <row r="2240" spans="1:83">
      <c r="A2240" s="108">
        <v>2238</v>
      </c>
      <c r="S2240">
        <v>2238</v>
      </c>
      <c r="AI2240">
        <v>2238</v>
      </c>
      <c r="AM2240" s="104"/>
      <c r="BZ2240" s="149"/>
      <c r="CE2240" s="148"/>
    </row>
    <row r="2241" spans="1:83">
      <c r="A2241" s="108">
        <v>2239</v>
      </c>
      <c r="S2241">
        <v>2239</v>
      </c>
      <c r="AI2241">
        <v>2239</v>
      </c>
      <c r="AM2241" s="104"/>
      <c r="BZ2241" s="149"/>
      <c r="CE2241" s="148"/>
    </row>
    <row r="2242" spans="1:83">
      <c r="A2242" s="108">
        <v>2240</v>
      </c>
      <c r="S2242">
        <v>2240</v>
      </c>
      <c r="AI2242">
        <v>2240</v>
      </c>
      <c r="AM2242" s="104"/>
      <c r="BZ2242" s="149"/>
      <c r="CE2242" s="148"/>
    </row>
    <row r="2243" spans="1:83">
      <c r="A2243" s="108">
        <v>2241</v>
      </c>
      <c r="S2243">
        <v>2241</v>
      </c>
      <c r="AI2243">
        <v>2241</v>
      </c>
      <c r="AM2243" s="104"/>
      <c r="BZ2243" s="149"/>
      <c r="CE2243" s="148"/>
    </row>
    <row r="2244" spans="1:83">
      <c r="A2244" s="108">
        <v>2242</v>
      </c>
      <c r="S2244">
        <v>2242</v>
      </c>
      <c r="AI2244">
        <v>2242</v>
      </c>
      <c r="AM2244" s="104"/>
      <c r="BZ2244" s="149"/>
      <c r="CE2244" s="148"/>
    </row>
    <row r="2245" spans="1:83">
      <c r="A2245" s="108">
        <v>2243</v>
      </c>
      <c r="S2245">
        <v>2243</v>
      </c>
      <c r="AI2245">
        <v>2243</v>
      </c>
      <c r="AM2245" s="104"/>
      <c r="BZ2245" s="149"/>
      <c r="CE2245" s="148"/>
    </row>
    <row r="2246" spans="1:83">
      <c r="A2246" s="108">
        <v>2244</v>
      </c>
      <c r="S2246">
        <v>2244</v>
      </c>
      <c r="AI2246">
        <v>2244</v>
      </c>
      <c r="AM2246" s="104"/>
      <c r="BZ2246" s="149"/>
      <c r="CE2246" s="148"/>
    </row>
    <row r="2247" spans="1:83">
      <c r="A2247" s="108">
        <v>2245</v>
      </c>
      <c r="S2247">
        <v>2245</v>
      </c>
      <c r="AI2247">
        <v>2245</v>
      </c>
      <c r="AM2247" s="104"/>
      <c r="BZ2247" s="149"/>
      <c r="CE2247" s="148"/>
    </row>
    <row r="2248" spans="1:83">
      <c r="A2248" s="108">
        <v>2246</v>
      </c>
      <c r="S2248">
        <v>2246</v>
      </c>
      <c r="AI2248">
        <v>2246</v>
      </c>
      <c r="AM2248" s="104"/>
      <c r="BZ2248" s="149"/>
      <c r="CE2248" s="148"/>
    </row>
    <row r="2249" spans="1:83">
      <c r="A2249" s="108">
        <v>2247</v>
      </c>
      <c r="S2249">
        <v>2247</v>
      </c>
      <c r="AI2249">
        <v>2247</v>
      </c>
      <c r="AM2249" s="104"/>
      <c r="BZ2249" s="149"/>
      <c r="CE2249" s="148"/>
    </row>
    <row r="2250" spans="1:83">
      <c r="A2250" s="108">
        <v>2248</v>
      </c>
      <c r="S2250">
        <v>2248</v>
      </c>
      <c r="AI2250">
        <v>2248</v>
      </c>
      <c r="AM2250" s="104"/>
      <c r="BZ2250" s="149"/>
      <c r="CE2250" s="148"/>
    </row>
    <row r="2251" spans="1:83">
      <c r="A2251" s="108">
        <v>2249</v>
      </c>
      <c r="S2251">
        <v>2249</v>
      </c>
      <c r="AI2251">
        <v>2249</v>
      </c>
      <c r="AM2251" s="104"/>
      <c r="BZ2251" s="149"/>
      <c r="CE2251" s="148"/>
    </row>
    <row r="2252" spans="1:83">
      <c r="A2252" s="108">
        <v>2250</v>
      </c>
      <c r="S2252">
        <v>2250</v>
      </c>
      <c r="AI2252">
        <v>2250</v>
      </c>
      <c r="AM2252" s="104"/>
      <c r="BZ2252" s="149"/>
      <c r="CE2252" s="148"/>
    </row>
    <row r="2253" spans="1:83">
      <c r="A2253" s="108">
        <v>2251</v>
      </c>
      <c r="S2253">
        <v>2251</v>
      </c>
      <c r="AI2253">
        <v>2251</v>
      </c>
      <c r="AM2253" s="104"/>
      <c r="BZ2253" s="149"/>
      <c r="CE2253" s="148"/>
    </row>
    <row r="2254" spans="1:83">
      <c r="A2254" s="108">
        <v>2252</v>
      </c>
      <c r="S2254">
        <v>2252</v>
      </c>
      <c r="AI2254">
        <v>2252</v>
      </c>
      <c r="AM2254" s="104"/>
      <c r="BZ2254" s="149"/>
      <c r="CE2254" s="148"/>
    </row>
    <row r="2255" spans="1:83">
      <c r="A2255" s="108">
        <v>2253</v>
      </c>
      <c r="S2255">
        <v>2253</v>
      </c>
      <c r="AI2255">
        <v>2253</v>
      </c>
      <c r="AM2255" s="104"/>
      <c r="BZ2255" s="149"/>
      <c r="CE2255" s="148"/>
    </row>
    <row r="2256" spans="1:83">
      <c r="A2256" s="108">
        <v>2254</v>
      </c>
      <c r="S2256">
        <v>2254</v>
      </c>
      <c r="AI2256">
        <v>2254</v>
      </c>
      <c r="AM2256" s="104"/>
      <c r="BZ2256" s="149"/>
      <c r="CE2256" s="148"/>
    </row>
    <row r="2257" spans="1:83">
      <c r="A2257" s="108">
        <v>2255</v>
      </c>
      <c r="S2257">
        <v>2255</v>
      </c>
      <c r="AI2257">
        <v>2255</v>
      </c>
      <c r="AM2257" s="104"/>
      <c r="BZ2257" s="149"/>
      <c r="CE2257" s="148"/>
    </row>
    <row r="2258" spans="1:83">
      <c r="A2258" s="108">
        <v>2256</v>
      </c>
      <c r="S2258">
        <v>2256</v>
      </c>
      <c r="AI2258">
        <v>2256</v>
      </c>
      <c r="AM2258" s="104"/>
      <c r="BZ2258" s="149"/>
      <c r="CE2258" s="148"/>
    </row>
    <row r="2259" spans="1:83">
      <c r="A2259" s="108">
        <v>2257</v>
      </c>
      <c r="S2259">
        <v>2257</v>
      </c>
      <c r="AI2259">
        <v>2257</v>
      </c>
      <c r="AM2259" s="104"/>
      <c r="BZ2259" s="149"/>
      <c r="CE2259" s="148"/>
    </row>
    <row r="2260" spans="1:83">
      <c r="A2260" s="108">
        <v>2258</v>
      </c>
      <c r="S2260">
        <v>2258</v>
      </c>
      <c r="AI2260">
        <v>2258</v>
      </c>
      <c r="AM2260" s="104"/>
      <c r="BZ2260" s="149"/>
      <c r="CE2260" s="148"/>
    </row>
    <row r="2261" spans="1:83">
      <c r="A2261" s="108">
        <v>2259</v>
      </c>
      <c r="S2261">
        <v>2259</v>
      </c>
      <c r="AI2261">
        <v>2259</v>
      </c>
      <c r="AM2261" s="104"/>
      <c r="BZ2261" s="149"/>
      <c r="CE2261" s="148"/>
    </row>
    <row r="2262" spans="1:83">
      <c r="A2262" s="108">
        <v>2260</v>
      </c>
      <c r="S2262">
        <v>2260</v>
      </c>
      <c r="AI2262">
        <v>2260</v>
      </c>
      <c r="AM2262" s="104"/>
      <c r="BZ2262" s="149"/>
      <c r="CE2262" s="148"/>
    </row>
    <row r="2263" spans="1:83">
      <c r="A2263" s="108">
        <v>2261</v>
      </c>
      <c r="S2263">
        <v>2261</v>
      </c>
      <c r="AI2263">
        <v>2261</v>
      </c>
      <c r="AM2263" s="104"/>
      <c r="BZ2263" s="149"/>
      <c r="CE2263" s="148"/>
    </row>
    <row r="2264" spans="1:83">
      <c r="A2264" s="108">
        <v>2262</v>
      </c>
      <c r="S2264">
        <v>2262</v>
      </c>
      <c r="AI2264">
        <v>2262</v>
      </c>
      <c r="AM2264" s="104"/>
      <c r="BZ2264" s="149"/>
      <c r="CE2264" s="148"/>
    </row>
    <row r="2265" spans="1:83">
      <c r="A2265" s="108">
        <v>2263</v>
      </c>
      <c r="S2265">
        <v>2263</v>
      </c>
      <c r="AI2265">
        <v>2263</v>
      </c>
      <c r="AM2265" s="104"/>
      <c r="BZ2265" s="149"/>
      <c r="CE2265" s="148"/>
    </row>
    <row r="2266" spans="1:83">
      <c r="A2266" s="108">
        <v>2264</v>
      </c>
      <c r="S2266">
        <v>2264</v>
      </c>
      <c r="AI2266">
        <v>2264</v>
      </c>
      <c r="AM2266" s="104"/>
      <c r="BZ2266" s="149"/>
      <c r="CE2266" s="148"/>
    </row>
    <row r="2267" spans="1:83">
      <c r="A2267" s="108">
        <v>2265</v>
      </c>
      <c r="S2267">
        <v>2265</v>
      </c>
      <c r="AI2267">
        <v>2265</v>
      </c>
      <c r="AM2267" s="104"/>
      <c r="BZ2267" s="149"/>
      <c r="CE2267" s="148"/>
    </row>
    <row r="2268" spans="1:83">
      <c r="A2268" s="108">
        <v>2266</v>
      </c>
      <c r="S2268">
        <v>2266</v>
      </c>
      <c r="AI2268">
        <v>2266</v>
      </c>
      <c r="AM2268" s="104"/>
      <c r="BZ2268" s="149"/>
      <c r="CE2268" s="148"/>
    </row>
    <row r="2269" spans="1:83">
      <c r="A2269" s="108">
        <v>2267</v>
      </c>
      <c r="S2269">
        <v>2267</v>
      </c>
      <c r="AI2269">
        <v>2267</v>
      </c>
      <c r="AM2269" s="104"/>
      <c r="BZ2269" s="149"/>
      <c r="CE2269" s="148"/>
    </row>
    <row r="2270" spans="1:83">
      <c r="A2270" s="108">
        <v>2268</v>
      </c>
      <c r="S2270">
        <v>2268</v>
      </c>
      <c r="AI2270">
        <v>2268</v>
      </c>
      <c r="AM2270" s="104"/>
      <c r="BZ2270" s="149"/>
      <c r="CE2270" s="148"/>
    </row>
    <row r="2271" spans="1:83">
      <c r="A2271" s="108">
        <v>2269</v>
      </c>
      <c r="S2271">
        <v>2269</v>
      </c>
      <c r="AI2271">
        <v>2269</v>
      </c>
      <c r="AM2271" s="104"/>
      <c r="BZ2271" s="149"/>
      <c r="CE2271" s="148"/>
    </row>
    <row r="2272" spans="1:83">
      <c r="A2272" s="108">
        <v>2270</v>
      </c>
      <c r="S2272">
        <v>2270</v>
      </c>
      <c r="AI2272">
        <v>2270</v>
      </c>
      <c r="AM2272" s="104"/>
      <c r="BZ2272" s="149"/>
      <c r="CE2272" s="148"/>
    </row>
    <row r="2273" spans="1:83">
      <c r="A2273" s="108">
        <v>2271</v>
      </c>
      <c r="S2273">
        <v>2271</v>
      </c>
      <c r="AI2273">
        <v>2271</v>
      </c>
      <c r="AM2273" s="104"/>
      <c r="BZ2273" s="149"/>
      <c r="CE2273" s="148"/>
    </row>
    <row r="2274" spans="1:83">
      <c r="A2274" s="108">
        <v>2272</v>
      </c>
      <c r="S2274">
        <v>2272</v>
      </c>
      <c r="AI2274">
        <v>2272</v>
      </c>
      <c r="AM2274" s="104"/>
      <c r="BZ2274" s="149"/>
      <c r="CE2274" s="148"/>
    </row>
    <row r="2275" spans="1:83">
      <c r="A2275" s="108">
        <v>2273</v>
      </c>
      <c r="S2275">
        <v>2273</v>
      </c>
      <c r="AI2275">
        <v>2273</v>
      </c>
      <c r="AM2275" s="104"/>
      <c r="BZ2275" s="149"/>
      <c r="CE2275" s="148"/>
    </row>
    <row r="2276" spans="1:83">
      <c r="A2276" s="108">
        <v>2274</v>
      </c>
      <c r="S2276">
        <v>2274</v>
      </c>
      <c r="AI2276">
        <v>2274</v>
      </c>
      <c r="AM2276" s="104"/>
      <c r="BZ2276" s="149"/>
      <c r="CE2276" s="148"/>
    </row>
    <row r="2277" spans="1:83">
      <c r="A2277" s="108">
        <v>2275</v>
      </c>
      <c r="S2277">
        <v>2275</v>
      </c>
      <c r="AI2277">
        <v>2275</v>
      </c>
      <c r="AM2277" s="104"/>
      <c r="BZ2277" s="149"/>
      <c r="CE2277" s="148"/>
    </row>
    <row r="2278" spans="1:83">
      <c r="A2278" s="108">
        <v>2276</v>
      </c>
      <c r="S2278">
        <v>2276</v>
      </c>
      <c r="AI2278">
        <v>2276</v>
      </c>
      <c r="AM2278" s="104"/>
      <c r="BZ2278" s="149"/>
      <c r="CE2278" s="148"/>
    </row>
    <row r="2279" spans="1:83">
      <c r="A2279" s="108">
        <v>2277</v>
      </c>
      <c r="S2279">
        <v>2277</v>
      </c>
      <c r="AI2279">
        <v>2277</v>
      </c>
      <c r="AM2279" s="104"/>
      <c r="BZ2279" s="149"/>
      <c r="CE2279" s="148"/>
    </row>
    <row r="2280" spans="1:83">
      <c r="A2280" s="108">
        <v>2278</v>
      </c>
      <c r="S2280">
        <v>2278</v>
      </c>
      <c r="AI2280">
        <v>2278</v>
      </c>
      <c r="AM2280" s="104"/>
      <c r="BZ2280" s="149"/>
      <c r="CE2280" s="148"/>
    </row>
    <row r="2281" spans="1:83">
      <c r="A2281" s="108">
        <v>2279</v>
      </c>
      <c r="S2281">
        <v>2279</v>
      </c>
      <c r="AI2281">
        <v>2279</v>
      </c>
      <c r="AM2281" s="104"/>
      <c r="BZ2281" s="149"/>
      <c r="CE2281" s="148"/>
    </row>
    <row r="2282" spans="1:83">
      <c r="A2282" s="108">
        <v>2280</v>
      </c>
      <c r="S2282">
        <v>2280</v>
      </c>
      <c r="AI2282">
        <v>2280</v>
      </c>
      <c r="AM2282" s="104"/>
      <c r="BZ2282" s="149"/>
      <c r="CE2282" s="148"/>
    </row>
    <row r="2283" spans="1:83">
      <c r="A2283" s="108">
        <v>2281</v>
      </c>
      <c r="S2283">
        <v>2281</v>
      </c>
      <c r="AI2283">
        <v>2281</v>
      </c>
      <c r="AM2283" s="104"/>
      <c r="BZ2283" s="149"/>
      <c r="CE2283" s="148"/>
    </row>
    <row r="2284" spans="1:83">
      <c r="A2284" s="108">
        <v>2282</v>
      </c>
      <c r="S2284">
        <v>2282</v>
      </c>
      <c r="AI2284">
        <v>2282</v>
      </c>
      <c r="AM2284" s="104"/>
      <c r="BZ2284" s="149"/>
      <c r="CE2284" s="148"/>
    </row>
    <row r="2285" spans="1:83">
      <c r="A2285" s="108">
        <v>2283</v>
      </c>
      <c r="S2285">
        <v>2283</v>
      </c>
      <c r="AI2285">
        <v>2283</v>
      </c>
      <c r="AM2285" s="104"/>
      <c r="BZ2285" s="149"/>
      <c r="CE2285" s="148"/>
    </row>
    <row r="2286" spans="1:83">
      <c r="A2286" s="108">
        <v>2284</v>
      </c>
      <c r="S2286">
        <v>2284</v>
      </c>
      <c r="AI2286">
        <v>2284</v>
      </c>
      <c r="AM2286" s="104"/>
      <c r="BZ2286" s="149"/>
      <c r="CE2286" s="148"/>
    </row>
    <row r="2287" spans="1:83">
      <c r="A2287" s="108">
        <v>2285</v>
      </c>
      <c r="S2287">
        <v>2285</v>
      </c>
      <c r="AI2287">
        <v>2285</v>
      </c>
      <c r="AM2287" s="104"/>
      <c r="BZ2287" s="149"/>
      <c r="CE2287" s="148"/>
    </row>
    <row r="2288" spans="1:83">
      <c r="A2288" s="108">
        <v>2286</v>
      </c>
      <c r="S2288">
        <v>2286</v>
      </c>
      <c r="AI2288">
        <v>2286</v>
      </c>
      <c r="AM2288" s="104"/>
      <c r="BZ2288" s="149"/>
      <c r="CE2288" s="148"/>
    </row>
    <row r="2289" spans="1:83">
      <c r="A2289" s="108">
        <v>2287</v>
      </c>
      <c r="S2289">
        <v>2287</v>
      </c>
      <c r="AI2289">
        <v>2287</v>
      </c>
      <c r="AM2289" s="104"/>
      <c r="BZ2289" s="149"/>
      <c r="CE2289" s="148"/>
    </row>
    <row r="2290" spans="1:83">
      <c r="A2290" s="108">
        <v>2288</v>
      </c>
      <c r="S2290">
        <v>2288</v>
      </c>
      <c r="AI2290">
        <v>2288</v>
      </c>
      <c r="AM2290" s="104"/>
      <c r="BZ2290" s="149"/>
      <c r="CE2290" s="148"/>
    </row>
    <row r="2291" spans="1:83">
      <c r="A2291" s="108">
        <v>2289</v>
      </c>
      <c r="S2291">
        <v>2289</v>
      </c>
      <c r="AI2291">
        <v>2289</v>
      </c>
      <c r="AM2291" s="104"/>
      <c r="BZ2291" s="149"/>
      <c r="CE2291" s="148"/>
    </row>
    <row r="2292" spans="1:83">
      <c r="A2292" s="108">
        <v>2290</v>
      </c>
      <c r="S2292">
        <v>2290</v>
      </c>
      <c r="AI2292">
        <v>2290</v>
      </c>
      <c r="AM2292" s="104"/>
      <c r="BZ2292" s="149"/>
      <c r="CE2292" s="148"/>
    </row>
    <row r="2293" spans="1:83">
      <c r="A2293" s="108">
        <v>2291</v>
      </c>
      <c r="S2293">
        <v>2291</v>
      </c>
      <c r="AI2293">
        <v>2291</v>
      </c>
      <c r="AM2293" s="104"/>
      <c r="BZ2293" s="149"/>
      <c r="CE2293" s="148"/>
    </row>
    <row r="2294" spans="1:83">
      <c r="A2294" s="108">
        <v>2292</v>
      </c>
      <c r="S2294">
        <v>2292</v>
      </c>
      <c r="AI2294">
        <v>2292</v>
      </c>
      <c r="AM2294" s="104"/>
      <c r="BZ2294" s="149"/>
      <c r="CE2294" s="148"/>
    </row>
    <row r="2295" spans="1:83">
      <c r="A2295" s="108">
        <v>2293</v>
      </c>
      <c r="S2295">
        <v>2293</v>
      </c>
      <c r="AI2295">
        <v>2293</v>
      </c>
      <c r="AM2295" s="104"/>
      <c r="BZ2295" s="149"/>
      <c r="CE2295" s="148"/>
    </row>
    <row r="2296" spans="1:83">
      <c r="A2296" s="108">
        <v>2294</v>
      </c>
      <c r="S2296">
        <v>2294</v>
      </c>
      <c r="AI2296">
        <v>2294</v>
      </c>
      <c r="AM2296" s="104"/>
      <c r="BZ2296" s="149"/>
      <c r="CE2296" s="148"/>
    </row>
    <row r="2297" spans="1:83">
      <c r="A2297" s="108">
        <v>2295</v>
      </c>
      <c r="S2297">
        <v>2295</v>
      </c>
      <c r="AI2297">
        <v>2295</v>
      </c>
      <c r="AM2297" s="104"/>
      <c r="BZ2297" s="149"/>
      <c r="CE2297" s="148"/>
    </row>
    <row r="2298" spans="1:83">
      <c r="A2298" s="108">
        <v>2296</v>
      </c>
      <c r="S2298">
        <v>2296</v>
      </c>
      <c r="AI2298">
        <v>2296</v>
      </c>
      <c r="AM2298" s="104"/>
      <c r="BZ2298" s="149"/>
      <c r="CE2298" s="148"/>
    </row>
    <row r="2299" spans="1:83">
      <c r="A2299" s="108">
        <v>2297</v>
      </c>
      <c r="S2299">
        <v>2297</v>
      </c>
      <c r="AI2299">
        <v>2297</v>
      </c>
      <c r="AM2299" s="104"/>
      <c r="BZ2299" s="149"/>
      <c r="CE2299" s="148"/>
    </row>
    <row r="2300" spans="1:83">
      <c r="A2300" s="108">
        <v>2298</v>
      </c>
      <c r="S2300">
        <v>2298</v>
      </c>
      <c r="AI2300">
        <v>2298</v>
      </c>
      <c r="AM2300" s="104"/>
      <c r="BZ2300" s="149"/>
      <c r="CE2300" s="148"/>
    </row>
    <row r="2301" spans="1:83">
      <c r="A2301" s="108">
        <v>2299</v>
      </c>
      <c r="S2301">
        <v>2299</v>
      </c>
      <c r="AI2301">
        <v>2299</v>
      </c>
      <c r="AM2301" s="104"/>
      <c r="BZ2301" s="149"/>
      <c r="CE2301" s="148"/>
    </row>
    <row r="2302" spans="1:83">
      <c r="A2302" s="108">
        <v>2300</v>
      </c>
      <c r="S2302">
        <v>2300</v>
      </c>
      <c r="AI2302">
        <v>2300</v>
      </c>
      <c r="AM2302" s="104"/>
      <c r="BZ2302" s="149"/>
      <c r="CE2302" s="148"/>
    </row>
    <row r="2303" spans="1:83">
      <c r="A2303" s="108">
        <v>2301</v>
      </c>
      <c r="S2303">
        <v>2301</v>
      </c>
      <c r="AI2303">
        <v>2301</v>
      </c>
      <c r="AM2303" s="104"/>
      <c r="BZ2303" s="149"/>
      <c r="CE2303" s="148"/>
    </row>
    <row r="2304" spans="1:83">
      <c r="A2304" s="108">
        <v>2302</v>
      </c>
      <c r="S2304">
        <v>2302</v>
      </c>
      <c r="AI2304">
        <v>2302</v>
      </c>
      <c r="AM2304" s="104"/>
      <c r="BZ2304" s="149"/>
      <c r="CE2304" s="148"/>
    </row>
    <row r="2305" spans="1:83">
      <c r="A2305" s="108">
        <v>2303</v>
      </c>
      <c r="S2305">
        <v>2303</v>
      </c>
      <c r="AI2305">
        <v>2303</v>
      </c>
      <c r="AM2305" s="104"/>
      <c r="BZ2305" s="149"/>
      <c r="CE2305" s="148"/>
    </row>
    <row r="2306" spans="1:83">
      <c r="A2306" s="108">
        <v>2304</v>
      </c>
      <c r="S2306">
        <v>2304</v>
      </c>
      <c r="AI2306">
        <v>2304</v>
      </c>
      <c r="AM2306" s="104"/>
      <c r="BZ2306" s="149"/>
      <c r="CE2306" s="148"/>
    </row>
    <row r="2307" spans="1:83">
      <c r="A2307" s="108">
        <v>2305</v>
      </c>
      <c r="S2307">
        <v>2305</v>
      </c>
      <c r="AI2307">
        <v>2305</v>
      </c>
      <c r="AM2307" s="104"/>
      <c r="BZ2307" s="149"/>
      <c r="CE2307" s="148"/>
    </row>
    <row r="2308" spans="1:83">
      <c r="A2308" s="108">
        <v>2306</v>
      </c>
      <c r="S2308">
        <v>2306</v>
      </c>
      <c r="AI2308">
        <v>2306</v>
      </c>
      <c r="AM2308" s="104"/>
      <c r="BZ2308" s="149"/>
      <c r="CE2308" s="148"/>
    </row>
    <row r="2309" spans="1:83">
      <c r="A2309" s="108">
        <v>2307</v>
      </c>
      <c r="S2309">
        <v>2307</v>
      </c>
      <c r="AI2309">
        <v>2307</v>
      </c>
      <c r="AM2309" s="104"/>
      <c r="BZ2309" s="149"/>
      <c r="CE2309" s="148"/>
    </row>
    <row r="2310" spans="1:83">
      <c r="A2310" s="108">
        <v>2308</v>
      </c>
      <c r="S2310">
        <v>2308</v>
      </c>
      <c r="AI2310">
        <v>2308</v>
      </c>
      <c r="AM2310" s="104"/>
      <c r="BZ2310" s="149"/>
      <c r="CE2310" s="148"/>
    </row>
    <row r="2311" spans="1:83">
      <c r="A2311" s="108">
        <v>2309</v>
      </c>
      <c r="S2311">
        <v>2309</v>
      </c>
      <c r="AI2311">
        <v>2309</v>
      </c>
      <c r="AM2311" s="104"/>
      <c r="BZ2311" s="149"/>
      <c r="CE2311" s="148"/>
    </row>
    <row r="2312" spans="1:83">
      <c r="A2312" s="108">
        <v>2310</v>
      </c>
      <c r="S2312">
        <v>2310</v>
      </c>
      <c r="AI2312">
        <v>2310</v>
      </c>
      <c r="AM2312" s="104"/>
      <c r="BZ2312" s="149"/>
      <c r="CE2312" s="148"/>
    </row>
    <row r="2313" spans="1:83">
      <c r="A2313" s="108">
        <v>2311</v>
      </c>
      <c r="S2313">
        <v>2311</v>
      </c>
      <c r="AI2313">
        <v>2311</v>
      </c>
      <c r="AM2313" s="104"/>
      <c r="BZ2313" s="149"/>
      <c r="CE2313" s="148"/>
    </row>
    <row r="2314" spans="1:83">
      <c r="A2314" s="108">
        <v>2312</v>
      </c>
      <c r="S2314">
        <v>2312</v>
      </c>
      <c r="AI2314">
        <v>2312</v>
      </c>
      <c r="AM2314" s="104"/>
      <c r="BZ2314" s="149"/>
      <c r="CE2314" s="148"/>
    </row>
    <row r="2315" spans="1:83">
      <c r="A2315" s="108">
        <v>2313</v>
      </c>
      <c r="S2315">
        <v>2313</v>
      </c>
      <c r="AI2315">
        <v>2313</v>
      </c>
      <c r="AM2315" s="104"/>
      <c r="BZ2315" s="149"/>
      <c r="CE2315" s="148"/>
    </row>
    <row r="2316" spans="1:83">
      <c r="A2316" s="108">
        <v>2314</v>
      </c>
      <c r="S2316">
        <v>2314</v>
      </c>
      <c r="AI2316">
        <v>2314</v>
      </c>
      <c r="AM2316" s="104"/>
      <c r="BZ2316" s="149"/>
      <c r="CE2316" s="148"/>
    </row>
    <row r="2317" spans="1:83">
      <c r="A2317" s="108">
        <v>2315</v>
      </c>
      <c r="S2317">
        <v>2315</v>
      </c>
      <c r="AI2317">
        <v>2315</v>
      </c>
      <c r="AM2317" s="104"/>
      <c r="BZ2317" s="149"/>
      <c r="CE2317" s="148"/>
    </row>
    <row r="2318" spans="1:83">
      <c r="A2318" s="108">
        <v>2316</v>
      </c>
      <c r="S2318">
        <v>2316</v>
      </c>
      <c r="AI2318">
        <v>2316</v>
      </c>
      <c r="AM2318" s="104"/>
      <c r="BZ2318" s="149"/>
      <c r="CE2318" s="148"/>
    </row>
    <row r="2319" spans="1:83">
      <c r="A2319" s="108">
        <v>2317</v>
      </c>
      <c r="S2319">
        <v>2317</v>
      </c>
      <c r="AI2319">
        <v>2317</v>
      </c>
      <c r="AM2319" s="104"/>
      <c r="BZ2319" s="149"/>
      <c r="CE2319" s="148"/>
    </row>
    <row r="2320" spans="1:83">
      <c r="A2320" s="108">
        <v>2318</v>
      </c>
      <c r="S2320">
        <v>2318</v>
      </c>
      <c r="AI2320">
        <v>2318</v>
      </c>
      <c r="AM2320" s="104"/>
      <c r="BZ2320" s="149"/>
      <c r="CE2320" s="148"/>
    </row>
    <row r="2321" spans="1:83">
      <c r="A2321" s="108">
        <v>2319</v>
      </c>
      <c r="S2321">
        <v>2319</v>
      </c>
      <c r="AI2321">
        <v>2319</v>
      </c>
      <c r="AM2321" s="104"/>
      <c r="BZ2321" s="149"/>
      <c r="CE2321" s="148"/>
    </row>
    <row r="2322" spans="1:83">
      <c r="A2322" s="108">
        <v>2320</v>
      </c>
      <c r="S2322">
        <v>2320</v>
      </c>
      <c r="AI2322">
        <v>2320</v>
      </c>
      <c r="AM2322" s="104"/>
      <c r="BZ2322" s="149"/>
      <c r="CE2322" s="148"/>
    </row>
    <row r="2323" spans="1:83">
      <c r="A2323" s="108">
        <v>2321</v>
      </c>
      <c r="S2323">
        <v>2321</v>
      </c>
      <c r="AI2323">
        <v>2321</v>
      </c>
      <c r="AM2323" s="104"/>
      <c r="BZ2323" s="149"/>
      <c r="CE2323" s="148"/>
    </row>
    <row r="2324" spans="1:83">
      <c r="A2324" s="108">
        <v>2322</v>
      </c>
      <c r="S2324">
        <v>2322</v>
      </c>
      <c r="AI2324">
        <v>2322</v>
      </c>
      <c r="AM2324" s="104"/>
      <c r="BZ2324" s="149"/>
      <c r="CE2324" s="148"/>
    </row>
    <row r="2325" spans="1:83">
      <c r="A2325" s="108">
        <v>2323</v>
      </c>
      <c r="S2325">
        <v>2323</v>
      </c>
      <c r="AI2325">
        <v>2323</v>
      </c>
      <c r="AM2325" s="104"/>
      <c r="BZ2325" s="149"/>
      <c r="CE2325" s="148"/>
    </row>
    <row r="2326" spans="1:83">
      <c r="A2326" s="108">
        <v>2324</v>
      </c>
      <c r="S2326">
        <v>2324</v>
      </c>
      <c r="AI2326">
        <v>2324</v>
      </c>
      <c r="AM2326" s="104"/>
      <c r="BZ2326" s="149"/>
      <c r="CE2326" s="148"/>
    </row>
    <row r="2327" spans="1:83">
      <c r="A2327" s="108">
        <v>2325</v>
      </c>
      <c r="S2327">
        <v>2325</v>
      </c>
      <c r="AI2327">
        <v>2325</v>
      </c>
      <c r="AM2327" s="104"/>
      <c r="BZ2327" s="149"/>
      <c r="CE2327" s="148"/>
    </row>
    <row r="2328" spans="1:83">
      <c r="A2328" s="108">
        <v>2326</v>
      </c>
      <c r="S2328">
        <v>2326</v>
      </c>
      <c r="AI2328">
        <v>2326</v>
      </c>
      <c r="AM2328" s="104"/>
      <c r="BZ2328" s="149"/>
      <c r="CE2328" s="148"/>
    </row>
    <row r="2329" spans="1:83">
      <c r="A2329" s="108">
        <v>2327</v>
      </c>
      <c r="S2329">
        <v>2327</v>
      </c>
      <c r="AI2329">
        <v>2327</v>
      </c>
      <c r="AM2329" s="104"/>
      <c r="BZ2329" s="149"/>
      <c r="CE2329" s="148"/>
    </row>
    <row r="2330" spans="1:83">
      <c r="A2330" s="108">
        <v>2328</v>
      </c>
      <c r="S2330">
        <v>2328</v>
      </c>
      <c r="AI2330">
        <v>2328</v>
      </c>
      <c r="AM2330" s="104"/>
      <c r="BZ2330" s="149"/>
      <c r="CE2330" s="148"/>
    </row>
    <row r="2331" spans="1:83">
      <c r="A2331" s="108">
        <v>2329</v>
      </c>
      <c r="S2331">
        <v>2329</v>
      </c>
      <c r="AI2331">
        <v>2329</v>
      </c>
      <c r="AM2331" s="104"/>
      <c r="BZ2331" s="149"/>
      <c r="CE2331" s="148"/>
    </row>
    <row r="2332" spans="1:83">
      <c r="A2332" s="108">
        <v>2330</v>
      </c>
      <c r="S2332">
        <v>2330</v>
      </c>
      <c r="AI2332">
        <v>2330</v>
      </c>
      <c r="AM2332" s="104"/>
      <c r="BZ2332" s="149"/>
      <c r="CE2332" s="148"/>
    </row>
    <row r="2333" spans="1:83">
      <c r="A2333" s="108">
        <v>2331</v>
      </c>
      <c r="S2333">
        <v>2331</v>
      </c>
      <c r="AI2333">
        <v>2331</v>
      </c>
      <c r="AM2333" s="104"/>
      <c r="BZ2333" s="149"/>
      <c r="CE2333" s="148"/>
    </row>
    <row r="2334" spans="1:83">
      <c r="A2334" s="108">
        <v>2332</v>
      </c>
      <c r="S2334">
        <v>2332</v>
      </c>
      <c r="AI2334">
        <v>2332</v>
      </c>
      <c r="AM2334" s="104"/>
      <c r="BZ2334" s="149"/>
      <c r="CE2334" s="148"/>
    </row>
    <row r="2335" spans="1:83">
      <c r="A2335" s="108">
        <v>2333</v>
      </c>
      <c r="S2335">
        <v>2333</v>
      </c>
      <c r="AI2335">
        <v>2333</v>
      </c>
      <c r="AM2335" s="104"/>
      <c r="BZ2335" s="149"/>
      <c r="CE2335" s="148"/>
    </row>
    <row r="2336" spans="1:83">
      <c r="A2336" s="108">
        <v>2334</v>
      </c>
      <c r="S2336">
        <v>2334</v>
      </c>
      <c r="AI2336">
        <v>2334</v>
      </c>
      <c r="AM2336" s="104"/>
      <c r="BZ2336" s="149"/>
      <c r="CE2336" s="148"/>
    </row>
    <row r="2337" spans="1:83">
      <c r="A2337" s="108">
        <v>2335</v>
      </c>
      <c r="S2337">
        <v>2335</v>
      </c>
      <c r="AI2337">
        <v>2335</v>
      </c>
      <c r="AM2337" s="104"/>
      <c r="BZ2337" s="149"/>
      <c r="CE2337" s="148"/>
    </row>
    <row r="2338" spans="1:83">
      <c r="A2338" s="108">
        <v>2336</v>
      </c>
      <c r="S2338">
        <v>2336</v>
      </c>
      <c r="AI2338">
        <v>2336</v>
      </c>
      <c r="AM2338" s="104"/>
      <c r="BZ2338" s="149"/>
      <c r="CE2338" s="148"/>
    </row>
    <row r="2339" spans="1:83">
      <c r="A2339" s="108">
        <v>2337</v>
      </c>
      <c r="S2339">
        <v>2337</v>
      </c>
      <c r="AI2339">
        <v>2337</v>
      </c>
      <c r="AM2339" s="104"/>
      <c r="BZ2339" s="149"/>
      <c r="CE2339" s="148"/>
    </row>
    <row r="2340" spans="1:83">
      <c r="A2340" s="108">
        <v>2338</v>
      </c>
      <c r="S2340">
        <v>2338</v>
      </c>
      <c r="AI2340">
        <v>2338</v>
      </c>
      <c r="AM2340" s="104"/>
      <c r="BZ2340" s="149"/>
      <c r="CE2340" s="148"/>
    </row>
    <row r="2341" spans="1:83">
      <c r="A2341" s="108">
        <v>2339</v>
      </c>
      <c r="S2341">
        <v>2339</v>
      </c>
      <c r="AI2341">
        <v>2339</v>
      </c>
      <c r="AM2341" s="104"/>
      <c r="BZ2341" s="149"/>
      <c r="CE2341" s="148"/>
    </row>
    <row r="2342" spans="1:83">
      <c r="A2342" s="108">
        <v>2340</v>
      </c>
      <c r="S2342">
        <v>2340</v>
      </c>
      <c r="AI2342">
        <v>2340</v>
      </c>
      <c r="AM2342" s="104"/>
      <c r="BZ2342" s="149"/>
      <c r="CE2342" s="148"/>
    </row>
    <row r="2343" spans="1:83">
      <c r="A2343" s="108">
        <v>2341</v>
      </c>
      <c r="S2343">
        <v>2341</v>
      </c>
      <c r="AI2343">
        <v>2341</v>
      </c>
      <c r="AM2343" s="104"/>
      <c r="BZ2343" s="149"/>
      <c r="CE2343" s="148"/>
    </row>
    <row r="2344" spans="1:83">
      <c r="A2344" s="108">
        <v>2342</v>
      </c>
      <c r="S2344">
        <v>2342</v>
      </c>
      <c r="AI2344">
        <v>2342</v>
      </c>
      <c r="AM2344" s="104"/>
      <c r="BZ2344" s="149"/>
      <c r="CE2344" s="148"/>
    </row>
    <row r="2345" spans="1:83">
      <c r="A2345" s="108">
        <v>2343</v>
      </c>
      <c r="S2345">
        <v>2343</v>
      </c>
      <c r="AI2345">
        <v>2343</v>
      </c>
      <c r="AM2345" s="104"/>
      <c r="BZ2345" s="149"/>
      <c r="CE2345" s="148"/>
    </row>
    <row r="2346" spans="1:83">
      <c r="A2346" s="108">
        <v>2344</v>
      </c>
      <c r="S2346">
        <v>2344</v>
      </c>
      <c r="AI2346">
        <v>2344</v>
      </c>
      <c r="AM2346" s="104"/>
      <c r="BZ2346" s="149"/>
      <c r="CE2346" s="148"/>
    </row>
    <row r="2347" spans="1:83">
      <c r="A2347" s="108">
        <v>2345</v>
      </c>
      <c r="S2347">
        <v>2345</v>
      </c>
      <c r="AI2347">
        <v>2345</v>
      </c>
      <c r="AM2347" s="104"/>
      <c r="BZ2347" s="149"/>
      <c r="CE2347" s="148"/>
    </row>
    <row r="2348" spans="1:83">
      <c r="A2348" s="108">
        <v>2346</v>
      </c>
      <c r="S2348">
        <v>2346</v>
      </c>
      <c r="AI2348">
        <v>2346</v>
      </c>
      <c r="AM2348" s="104"/>
      <c r="BZ2348" s="149"/>
      <c r="CE2348" s="148"/>
    </row>
    <row r="2349" spans="1:83">
      <c r="A2349" s="108">
        <v>2347</v>
      </c>
      <c r="S2349">
        <v>2347</v>
      </c>
      <c r="AI2349">
        <v>2347</v>
      </c>
      <c r="AM2349" s="104"/>
      <c r="BZ2349" s="149"/>
      <c r="CE2349" s="148"/>
    </row>
    <row r="2350" spans="1:83">
      <c r="A2350" s="108">
        <v>2348</v>
      </c>
      <c r="S2350">
        <v>2348</v>
      </c>
      <c r="AI2350">
        <v>2348</v>
      </c>
      <c r="AM2350" s="104"/>
      <c r="BZ2350" s="149"/>
      <c r="CE2350" s="148"/>
    </row>
    <row r="2351" spans="1:83">
      <c r="A2351" s="108">
        <v>2349</v>
      </c>
      <c r="S2351">
        <v>2349</v>
      </c>
      <c r="AI2351">
        <v>2349</v>
      </c>
      <c r="AM2351" s="104"/>
      <c r="BZ2351" s="149"/>
      <c r="CE2351" s="148"/>
    </row>
    <row r="2352" spans="1:83">
      <c r="A2352" s="108">
        <v>2350</v>
      </c>
      <c r="S2352">
        <v>2350</v>
      </c>
      <c r="AI2352">
        <v>2350</v>
      </c>
      <c r="AM2352" s="104"/>
      <c r="BZ2352" s="149"/>
      <c r="CE2352" s="148"/>
    </row>
    <row r="2353" spans="1:83">
      <c r="A2353" s="108">
        <v>2351</v>
      </c>
      <c r="S2353">
        <v>2351</v>
      </c>
      <c r="AI2353">
        <v>2351</v>
      </c>
      <c r="AM2353" s="104"/>
      <c r="BZ2353" s="149"/>
      <c r="CE2353" s="148"/>
    </row>
    <row r="2354" spans="1:83">
      <c r="A2354" s="108">
        <v>2352</v>
      </c>
      <c r="S2354">
        <v>2352</v>
      </c>
      <c r="AI2354">
        <v>2352</v>
      </c>
      <c r="AM2354" s="104"/>
      <c r="BZ2354" s="149"/>
      <c r="CE2354" s="148"/>
    </row>
    <row r="2355" spans="1:83">
      <c r="A2355" s="108">
        <v>2353</v>
      </c>
      <c r="S2355">
        <v>2353</v>
      </c>
      <c r="AI2355">
        <v>2353</v>
      </c>
      <c r="AM2355" s="104"/>
      <c r="BZ2355" s="149"/>
      <c r="CE2355" s="148"/>
    </row>
    <row r="2356" spans="1:83">
      <c r="A2356" s="108">
        <v>2354</v>
      </c>
      <c r="S2356">
        <v>2354</v>
      </c>
      <c r="AI2356">
        <v>2354</v>
      </c>
      <c r="AM2356" s="104"/>
      <c r="BZ2356" s="149"/>
      <c r="CE2356" s="148"/>
    </row>
    <row r="2357" spans="1:83">
      <c r="A2357" s="108">
        <v>2355</v>
      </c>
      <c r="S2357">
        <v>2355</v>
      </c>
      <c r="AI2357">
        <v>2355</v>
      </c>
      <c r="AM2357" s="104"/>
      <c r="BZ2357" s="149"/>
      <c r="CE2357" s="148"/>
    </row>
    <row r="2358" spans="1:83">
      <c r="A2358" s="108">
        <v>2356</v>
      </c>
      <c r="S2358">
        <v>2356</v>
      </c>
      <c r="AI2358">
        <v>2356</v>
      </c>
      <c r="AM2358" s="104"/>
      <c r="BZ2358" s="149"/>
      <c r="CE2358" s="148"/>
    </row>
    <row r="2359" spans="1:83">
      <c r="A2359" s="108">
        <v>2357</v>
      </c>
      <c r="S2359">
        <v>2357</v>
      </c>
      <c r="AI2359">
        <v>2357</v>
      </c>
      <c r="AM2359" s="104"/>
      <c r="BZ2359" s="149"/>
      <c r="CE2359" s="148"/>
    </row>
    <row r="2360" spans="1:83">
      <c r="A2360" s="108">
        <v>2358</v>
      </c>
      <c r="S2360">
        <v>2358</v>
      </c>
      <c r="AI2360">
        <v>2358</v>
      </c>
      <c r="AM2360" s="104"/>
      <c r="BZ2360" s="149"/>
      <c r="CE2360" s="148"/>
    </row>
    <row r="2361" spans="1:83">
      <c r="A2361" s="108">
        <v>2359</v>
      </c>
      <c r="S2361">
        <v>2359</v>
      </c>
      <c r="AI2361">
        <v>2359</v>
      </c>
      <c r="AM2361" s="104"/>
      <c r="BZ2361" s="149"/>
      <c r="CE2361" s="148"/>
    </row>
    <row r="2362" spans="1:83">
      <c r="A2362" s="108">
        <v>2360</v>
      </c>
      <c r="S2362">
        <v>2360</v>
      </c>
      <c r="AI2362">
        <v>2360</v>
      </c>
      <c r="AM2362" s="104"/>
      <c r="BZ2362" s="149"/>
      <c r="CE2362" s="148"/>
    </row>
    <row r="2363" spans="1:83">
      <c r="A2363" s="108">
        <v>2361</v>
      </c>
      <c r="S2363">
        <v>2361</v>
      </c>
      <c r="AI2363">
        <v>2361</v>
      </c>
      <c r="AM2363" s="104"/>
      <c r="BZ2363" s="149"/>
      <c r="CE2363" s="148"/>
    </row>
    <row r="2364" spans="1:83">
      <c r="A2364" s="108">
        <v>2362</v>
      </c>
      <c r="S2364">
        <v>2362</v>
      </c>
      <c r="AI2364">
        <v>2362</v>
      </c>
      <c r="AM2364" s="104"/>
      <c r="BZ2364" s="149"/>
      <c r="CE2364" s="148"/>
    </row>
    <row r="2365" spans="1:83">
      <c r="A2365" s="108">
        <v>2363</v>
      </c>
      <c r="S2365">
        <v>2363</v>
      </c>
      <c r="AI2365">
        <v>2363</v>
      </c>
      <c r="AM2365" s="104"/>
      <c r="BZ2365" s="149"/>
      <c r="CE2365" s="148"/>
    </row>
    <row r="2366" spans="1:83">
      <c r="A2366" s="108">
        <v>2364</v>
      </c>
      <c r="S2366">
        <v>2364</v>
      </c>
      <c r="AI2366">
        <v>2364</v>
      </c>
      <c r="AM2366" s="104"/>
      <c r="BZ2366" s="149"/>
      <c r="CE2366" s="148"/>
    </row>
    <row r="2367" spans="1:83">
      <c r="A2367" s="108">
        <v>2365</v>
      </c>
      <c r="S2367">
        <v>2365</v>
      </c>
      <c r="AI2367">
        <v>2365</v>
      </c>
      <c r="AM2367" s="104"/>
      <c r="BZ2367" s="149"/>
      <c r="CE2367" s="148"/>
    </row>
    <row r="2368" spans="1:83">
      <c r="A2368" s="108">
        <v>2366</v>
      </c>
      <c r="S2368">
        <v>2366</v>
      </c>
      <c r="AI2368">
        <v>2366</v>
      </c>
      <c r="AM2368" s="104"/>
      <c r="BZ2368" s="149"/>
      <c r="CE2368" s="148"/>
    </row>
    <row r="2369" spans="1:83">
      <c r="A2369" s="108">
        <v>2367</v>
      </c>
      <c r="S2369">
        <v>2367</v>
      </c>
      <c r="AI2369">
        <v>2367</v>
      </c>
      <c r="AM2369" s="104"/>
      <c r="BZ2369" s="149"/>
      <c r="CE2369" s="148"/>
    </row>
    <row r="2370" spans="1:83">
      <c r="A2370" s="108">
        <v>2368</v>
      </c>
      <c r="S2370">
        <v>2368</v>
      </c>
      <c r="AI2370">
        <v>2368</v>
      </c>
      <c r="AM2370" s="104"/>
      <c r="BZ2370" s="149"/>
      <c r="CE2370" s="148"/>
    </row>
    <row r="2371" spans="1:83">
      <c r="A2371" s="108">
        <v>2369</v>
      </c>
      <c r="S2371">
        <v>2369</v>
      </c>
      <c r="AI2371">
        <v>2369</v>
      </c>
      <c r="AM2371" s="104"/>
      <c r="BZ2371" s="149"/>
      <c r="CE2371" s="148"/>
    </row>
    <row r="2372" spans="1:83">
      <c r="A2372" s="108">
        <v>2370</v>
      </c>
      <c r="S2372">
        <v>2370</v>
      </c>
      <c r="AI2372">
        <v>2370</v>
      </c>
      <c r="AM2372" s="104"/>
      <c r="BZ2372" s="149"/>
      <c r="CE2372" s="148"/>
    </row>
    <row r="2373" spans="1:83">
      <c r="A2373" s="108">
        <v>2371</v>
      </c>
      <c r="S2373">
        <v>2371</v>
      </c>
      <c r="AI2373">
        <v>2371</v>
      </c>
      <c r="AM2373" s="104"/>
      <c r="BZ2373" s="149"/>
      <c r="CE2373" s="148"/>
    </row>
    <row r="2374" spans="1:83">
      <c r="A2374" s="108">
        <v>2372</v>
      </c>
      <c r="S2374">
        <v>2372</v>
      </c>
      <c r="AI2374">
        <v>2372</v>
      </c>
      <c r="AM2374" s="104"/>
      <c r="BZ2374" s="149"/>
      <c r="CE2374" s="148"/>
    </row>
    <row r="2375" spans="1:83">
      <c r="A2375" s="108">
        <v>2373</v>
      </c>
      <c r="S2375">
        <v>2373</v>
      </c>
      <c r="AI2375">
        <v>2373</v>
      </c>
      <c r="AM2375" s="104"/>
      <c r="BZ2375" s="149"/>
      <c r="CE2375" s="148"/>
    </row>
    <row r="2376" spans="1:83">
      <c r="A2376" s="108">
        <v>2374</v>
      </c>
      <c r="S2376">
        <v>2374</v>
      </c>
      <c r="AI2376">
        <v>2374</v>
      </c>
      <c r="AM2376" s="104"/>
      <c r="BZ2376" s="149"/>
      <c r="CE2376" s="148"/>
    </row>
    <row r="2377" spans="1:83">
      <c r="A2377" s="108">
        <v>2375</v>
      </c>
      <c r="S2377">
        <v>2375</v>
      </c>
      <c r="AI2377">
        <v>2375</v>
      </c>
      <c r="AM2377" s="104"/>
      <c r="BZ2377" s="149"/>
      <c r="CE2377" s="148"/>
    </row>
    <row r="2378" spans="1:83">
      <c r="A2378" s="108">
        <v>2376</v>
      </c>
      <c r="S2378">
        <v>2376</v>
      </c>
      <c r="AI2378">
        <v>2376</v>
      </c>
      <c r="AM2378" s="104"/>
      <c r="BZ2378" s="149"/>
      <c r="CE2378" s="148"/>
    </row>
    <row r="2379" spans="1:83">
      <c r="A2379" s="108">
        <v>2377</v>
      </c>
      <c r="S2379">
        <v>2377</v>
      </c>
      <c r="AI2379">
        <v>2377</v>
      </c>
      <c r="AM2379" s="104"/>
      <c r="BZ2379" s="149"/>
      <c r="CE2379" s="148"/>
    </row>
    <row r="2380" spans="1:83">
      <c r="A2380" s="108">
        <v>2378</v>
      </c>
      <c r="S2380">
        <v>2378</v>
      </c>
      <c r="AI2380">
        <v>2378</v>
      </c>
      <c r="AM2380" s="104"/>
      <c r="BZ2380" s="149"/>
      <c r="CE2380" s="148"/>
    </row>
    <row r="2381" spans="1:83">
      <c r="A2381" s="108">
        <v>2379</v>
      </c>
      <c r="S2381">
        <v>2379</v>
      </c>
      <c r="AI2381">
        <v>2379</v>
      </c>
      <c r="AM2381" s="104"/>
      <c r="BZ2381" s="149"/>
      <c r="CE2381" s="148"/>
    </row>
    <row r="2382" spans="1:83">
      <c r="A2382" s="108">
        <v>2380</v>
      </c>
      <c r="S2382">
        <v>2380</v>
      </c>
      <c r="AI2382">
        <v>2380</v>
      </c>
      <c r="AM2382" s="104"/>
      <c r="BZ2382" s="149"/>
      <c r="CE2382" s="148"/>
    </row>
    <row r="2383" spans="1:83">
      <c r="A2383" s="108">
        <v>2381</v>
      </c>
      <c r="S2383">
        <v>2381</v>
      </c>
      <c r="AI2383">
        <v>2381</v>
      </c>
      <c r="AM2383" s="104"/>
      <c r="BZ2383" s="149"/>
      <c r="CE2383" s="148"/>
    </row>
    <row r="2384" spans="1:83">
      <c r="A2384" s="108">
        <v>2382</v>
      </c>
      <c r="S2384">
        <v>2382</v>
      </c>
      <c r="AI2384">
        <v>2382</v>
      </c>
      <c r="AM2384" s="104"/>
      <c r="BZ2384" s="149"/>
      <c r="CE2384" s="148"/>
    </row>
    <row r="2385" spans="1:83">
      <c r="A2385" s="108">
        <v>2383</v>
      </c>
      <c r="S2385">
        <v>2383</v>
      </c>
      <c r="AI2385">
        <v>2383</v>
      </c>
      <c r="AM2385" s="104"/>
      <c r="BZ2385" s="149"/>
      <c r="CE2385" s="148"/>
    </row>
    <row r="2386" spans="1:83">
      <c r="A2386" s="108">
        <v>2384</v>
      </c>
      <c r="S2386">
        <v>2384</v>
      </c>
      <c r="AI2386">
        <v>2384</v>
      </c>
      <c r="AM2386" s="104"/>
      <c r="BZ2386" s="149"/>
      <c r="CE2386" s="148"/>
    </row>
    <row r="2387" spans="1:83">
      <c r="A2387" s="108">
        <v>2385</v>
      </c>
      <c r="S2387">
        <v>2385</v>
      </c>
      <c r="AI2387">
        <v>2385</v>
      </c>
      <c r="AM2387" s="104"/>
      <c r="BZ2387" s="149"/>
      <c r="CE2387" s="148"/>
    </row>
    <row r="2388" spans="1:83">
      <c r="A2388" s="108">
        <v>2386</v>
      </c>
      <c r="S2388">
        <v>2386</v>
      </c>
      <c r="AI2388">
        <v>2386</v>
      </c>
      <c r="AM2388" s="104"/>
      <c r="BZ2388" s="149"/>
      <c r="CE2388" s="148"/>
    </row>
    <row r="2389" spans="1:83">
      <c r="A2389" s="108">
        <v>2387</v>
      </c>
      <c r="S2389">
        <v>2387</v>
      </c>
      <c r="AI2389">
        <v>2387</v>
      </c>
      <c r="AM2389" s="104"/>
      <c r="BZ2389" s="149"/>
      <c r="CE2389" s="148"/>
    </row>
    <row r="2390" spans="1:83">
      <c r="A2390" s="108">
        <v>2388</v>
      </c>
      <c r="S2390">
        <v>2388</v>
      </c>
      <c r="AI2390">
        <v>2388</v>
      </c>
      <c r="AM2390" s="104"/>
      <c r="BZ2390" s="149"/>
      <c r="CE2390" s="148"/>
    </row>
    <row r="2391" spans="1:83">
      <c r="A2391" s="108">
        <v>2389</v>
      </c>
      <c r="S2391">
        <v>2389</v>
      </c>
      <c r="AI2391">
        <v>2389</v>
      </c>
      <c r="AM2391" s="104"/>
      <c r="BZ2391" s="149"/>
      <c r="CE2391" s="148"/>
    </row>
    <row r="2392" spans="1:83">
      <c r="A2392" s="108">
        <v>2390</v>
      </c>
      <c r="S2392">
        <v>2390</v>
      </c>
      <c r="AI2392">
        <v>2390</v>
      </c>
      <c r="AM2392" s="104"/>
      <c r="BZ2392" s="149"/>
      <c r="CE2392" s="148"/>
    </row>
    <row r="2393" spans="1:83">
      <c r="A2393" s="108">
        <v>2391</v>
      </c>
      <c r="S2393">
        <v>2391</v>
      </c>
      <c r="AI2393">
        <v>2391</v>
      </c>
      <c r="AM2393" s="104"/>
      <c r="BZ2393" s="149"/>
      <c r="CE2393" s="148"/>
    </row>
    <row r="2394" spans="1:83">
      <c r="A2394" s="108">
        <v>2392</v>
      </c>
      <c r="S2394">
        <v>2392</v>
      </c>
      <c r="AI2394">
        <v>2392</v>
      </c>
      <c r="AM2394" s="104"/>
      <c r="BZ2394" s="149"/>
      <c r="CE2394" s="148"/>
    </row>
    <row r="2395" spans="1:83">
      <c r="A2395" s="108">
        <v>2393</v>
      </c>
      <c r="S2395">
        <v>2393</v>
      </c>
      <c r="AI2395">
        <v>2393</v>
      </c>
      <c r="AM2395" s="104"/>
      <c r="BZ2395" s="149"/>
      <c r="CE2395" s="148"/>
    </row>
    <row r="2396" spans="1:83">
      <c r="A2396" s="108">
        <v>2394</v>
      </c>
      <c r="S2396">
        <v>2394</v>
      </c>
      <c r="AI2396">
        <v>2394</v>
      </c>
      <c r="AM2396" s="104"/>
      <c r="BZ2396" s="149"/>
      <c r="CE2396" s="148"/>
    </row>
    <row r="2397" spans="1:83">
      <c r="A2397" s="108">
        <v>2395</v>
      </c>
      <c r="S2397">
        <v>2395</v>
      </c>
      <c r="AI2397">
        <v>2395</v>
      </c>
      <c r="AM2397" s="104"/>
      <c r="BZ2397" s="149"/>
      <c r="CE2397" s="148"/>
    </row>
    <row r="2398" spans="1:83">
      <c r="A2398" s="108">
        <v>2396</v>
      </c>
      <c r="S2398">
        <v>2396</v>
      </c>
      <c r="AI2398">
        <v>2396</v>
      </c>
      <c r="AM2398" s="104"/>
      <c r="BZ2398" s="149"/>
      <c r="CE2398" s="148"/>
    </row>
    <row r="2399" spans="1:83">
      <c r="A2399" s="108">
        <v>2397</v>
      </c>
      <c r="S2399">
        <v>2397</v>
      </c>
      <c r="AI2399">
        <v>2397</v>
      </c>
      <c r="AM2399" s="104"/>
      <c r="BZ2399" s="149"/>
      <c r="CE2399" s="148"/>
    </row>
    <row r="2400" spans="1:83">
      <c r="A2400" s="108">
        <v>2398</v>
      </c>
      <c r="S2400">
        <v>2398</v>
      </c>
      <c r="AI2400">
        <v>2398</v>
      </c>
      <c r="AM2400" s="104"/>
      <c r="BZ2400" s="149"/>
      <c r="CE2400" s="148"/>
    </row>
    <row r="2401" spans="1:83">
      <c r="A2401" s="108">
        <v>2399</v>
      </c>
      <c r="S2401">
        <v>2399</v>
      </c>
      <c r="AI2401">
        <v>2399</v>
      </c>
      <c r="AM2401" s="104"/>
      <c r="BZ2401" s="149"/>
      <c r="CE2401" s="148"/>
    </row>
    <row r="2402" spans="1:83">
      <c r="A2402" s="108">
        <v>2400</v>
      </c>
      <c r="S2402">
        <v>2400</v>
      </c>
      <c r="AI2402">
        <v>2400</v>
      </c>
      <c r="AM2402" s="104"/>
      <c r="BZ2402" s="98"/>
      <c r="CE2402" s="148"/>
    </row>
    <row r="2403" spans="1:83">
      <c r="A2403" s="108">
        <v>2401</v>
      </c>
      <c r="S2403">
        <v>2401</v>
      </c>
      <c r="AI2403">
        <v>2401</v>
      </c>
      <c r="AM2403" s="104"/>
      <c r="BZ2403" s="98"/>
      <c r="CE2403" s="148"/>
    </row>
    <row r="2404" spans="1:83">
      <c r="A2404" s="108">
        <v>2402</v>
      </c>
      <c r="S2404">
        <v>2402</v>
      </c>
      <c r="AI2404">
        <v>2402</v>
      </c>
      <c r="AM2404" s="104"/>
      <c r="BZ2404" s="98"/>
      <c r="CE2404" s="148"/>
    </row>
    <row r="2405" spans="1:83">
      <c r="A2405" s="108">
        <v>2403</v>
      </c>
      <c r="S2405">
        <v>2403</v>
      </c>
      <c r="AI2405">
        <v>2403</v>
      </c>
      <c r="AM2405" s="104"/>
      <c r="BZ2405" s="98"/>
      <c r="CE2405" s="148"/>
    </row>
    <row r="2406" spans="1:83">
      <c r="A2406" s="108">
        <v>2404</v>
      </c>
      <c r="S2406">
        <v>2404</v>
      </c>
      <c r="AI2406">
        <v>2404</v>
      </c>
      <c r="AM2406" s="104"/>
      <c r="BZ2406" s="98"/>
      <c r="CE2406" s="148"/>
    </row>
    <row r="2407" spans="1:83">
      <c r="A2407" s="108">
        <v>2405</v>
      </c>
      <c r="S2407">
        <v>2405</v>
      </c>
      <c r="AI2407">
        <v>2405</v>
      </c>
      <c r="AM2407" s="104"/>
      <c r="BZ2407" s="98"/>
      <c r="CE2407" s="148"/>
    </row>
    <row r="2408" spans="1:83">
      <c r="A2408" s="108">
        <v>2406</v>
      </c>
      <c r="S2408">
        <v>2406</v>
      </c>
      <c r="AI2408">
        <v>2406</v>
      </c>
      <c r="AM2408" s="104"/>
      <c r="BZ2408" s="98"/>
      <c r="CE2408" s="148"/>
    </row>
    <row r="2409" spans="1:83">
      <c r="A2409" s="108">
        <v>2407</v>
      </c>
      <c r="S2409">
        <v>2407</v>
      </c>
      <c r="AI2409">
        <v>2407</v>
      </c>
      <c r="AM2409" s="104"/>
      <c r="BZ2409" s="98"/>
      <c r="CE2409" s="148"/>
    </row>
    <row r="2410" spans="1:83">
      <c r="A2410" s="108">
        <v>2408</v>
      </c>
      <c r="S2410">
        <v>2408</v>
      </c>
      <c r="AI2410">
        <v>2408</v>
      </c>
      <c r="AM2410" s="104"/>
      <c r="BZ2410" s="98"/>
      <c r="CE2410" s="148"/>
    </row>
    <row r="2411" spans="1:83">
      <c r="A2411" s="108">
        <v>2409</v>
      </c>
      <c r="S2411">
        <v>2409</v>
      </c>
      <c r="AI2411">
        <v>2409</v>
      </c>
      <c r="AM2411" s="104"/>
      <c r="BZ2411" s="98"/>
      <c r="CE2411" s="148"/>
    </row>
    <row r="2412" spans="1:83">
      <c r="A2412" s="108">
        <v>2410</v>
      </c>
      <c r="S2412">
        <v>2410</v>
      </c>
      <c r="AI2412">
        <v>2410</v>
      </c>
      <c r="AM2412" s="104"/>
      <c r="BZ2412" s="98"/>
      <c r="CE2412" s="148"/>
    </row>
    <row r="2413" spans="1:83">
      <c r="A2413" s="108">
        <v>2411</v>
      </c>
      <c r="S2413">
        <v>2411</v>
      </c>
      <c r="AI2413">
        <v>2411</v>
      </c>
      <c r="AM2413" s="104"/>
    </row>
    <row r="2414" spans="1:83">
      <c r="A2414" s="108">
        <v>2412</v>
      </c>
      <c r="S2414">
        <v>2412</v>
      </c>
      <c r="AI2414">
        <v>2412</v>
      </c>
      <c r="AM2414" s="104"/>
    </row>
    <row r="2415" spans="1:83">
      <c r="A2415" s="108">
        <v>2413</v>
      </c>
      <c r="S2415">
        <v>2413</v>
      </c>
      <c r="AI2415">
        <v>2413</v>
      </c>
      <c r="AM2415" s="104"/>
    </row>
    <row r="2416" spans="1:83">
      <c r="A2416" s="108">
        <v>2414</v>
      </c>
      <c r="S2416">
        <v>2414</v>
      </c>
      <c r="AI2416">
        <v>2414</v>
      </c>
      <c r="AM2416" s="104"/>
    </row>
    <row r="2417" spans="1:39">
      <c r="A2417" s="108">
        <v>2415</v>
      </c>
      <c r="S2417">
        <v>2415</v>
      </c>
      <c r="AI2417">
        <v>2415</v>
      </c>
      <c r="AM2417" s="104"/>
    </row>
    <row r="2418" spans="1:39">
      <c r="A2418" s="108">
        <v>2416</v>
      </c>
      <c r="S2418">
        <v>2416</v>
      </c>
      <c r="AI2418">
        <v>2416</v>
      </c>
      <c r="AM2418" s="104"/>
    </row>
    <row r="2419" spans="1:39">
      <c r="A2419" s="108">
        <v>2417</v>
      </c>
      <c r="S2419">
        <v>2417</v>
      </c>
      <c r="AI2419">
        <v>2417</v>
      </c>
      <c r="AM2419" s="104"/>
    </row>
    <row r="2420" spans="1:39">
      <c r="A2420" s="108">
        <v>2418</v>
      </c>
      <c r="S2420">
        <v>2418</v>
      </c>
      <c r="AI2420">
        <v>2418</v>
      </c>
      <c r="AM2420" s="104"/>
    </row>
    <row r="2421" spans="1:39">
      <c r="A2421" s="108">
        <v>2419</v>
      </c>
      <c r="S2421">
        <v>2419</v>
      </c>
      <c r="AI2421">
        <v>2419</v>
      </c>
      <c r="AM2421" s="104"/>
    </row>
    <row r="2422" spans="1:39">
      <c r="A2422" s="108">
        <v>2420</v>
      </c>
      <c r="S2422">
        <v>2420</v>
      </c>
      <c r="AI2422">
        <v>2420</v>
      </c>
      <c r="AM2422" s="104"/>
    </row>
    <row r="2423" spans="1:39">
      <c r="A2423" s="108">
        <v>2421</v>
      </c>
      <c r="S2423">
        <v>2421</v>
      </c>
      <c r="AI2423">
        <v>2421</v>
      </c>
      <c r="AM2423" s="104"/>
    </row>
    <row r="2424" spans="1:39">
      <c r="A2424" s="108">
        <v>2422</v>
      </c>
      <c r="S2424">
        <v>2422</v>
      </c>
      <c r="AI2424">
        <v>2422</v>
      </c>
      <c r="AM2424" s="104"/>
    </row>
    <row r="2425" spans="1:39">
      <c r="A2425" s="108">
        <v>2423</v>
      </c>
      <c r="S2425">
        <v>2423</v>
      </c>
      <c r="AI2425">
        <v>2423</v>
      </c>
      <c r="AM2425" s="104"/>
    </row>
    <row r="2426" spans="1:39">
      <c r="A2426" s="108">
        <v>2424</v>
      </c>
      <c r="S2426">
        <v>2424</v>
      </c>
      <c r="AI2426">
        <v>2424</v>
      </c>
      <c r="AM2426" s="104"/>
    </row>
    <row r="2427" spans="1:39">
      <c r="A2427" s="108">
        <v>2425</v>
      </c>
      <c r="S2427">
        <v>2425</v>
      </c>
      <c r="AI2427">
        <v>2425</v>
      </c>
      <c r="AM2427" s="104"/>
    </row>
    <row r="2428" spans="1:39">
      <c r="A2428" s="108">
        <v>2426</v>
      </c>
      <c r="S2428">
        <v>2426</v>
      </c>
      <c r="AI2428">
        <v>2426</v>
      </c>
      <c r="AM2428" s="104"/>
    </row>
    <row r="2429" spans="1:39">
      <c r="A2429" s="108">
        <v>2427</v>
      </c>
      <c r="S2429">
        <v>2427</v>
      </c>
      <c r="AI2429">
        <v>2427</v>
      </c>
      <c r="AM2429" s="104"/>
    </row>
    <row r="2430" spans="1:39">
      <c r="A2430" s="108">
        <v>2428</v>
      </c>
      <c r="S2430">
        <v>2428</v>
      </c>
      <c r="AI2430">
        <v>2428</v>
      </c>
      <c r="AM2430" s="104"/>
    </row>
    <row r="2431" spans="1:39">
      <c r="A2431" s="108">
        <v>2429</v>
      </c>
      <c r="S2431">
        <v>2429</v>
      </c>
      <c r="AI2431">
        <v>2429</v>
      </c>
      <c r="AM2431" s="104"/>
    </row>
    <row r="2432" spans="1:39">
      <c r="A2432" s="108">
        <v>2430</v>
      </c>
      <c r="S2432">
        <v>2430</v>
      </c>
      <c r="AI2432">
        <v>2430</v>
      </c>
      <c r="AM2432" s="104"/>
    </row>
    <row r="2433" spans="1:39">
      <c r="A2433" s="108">
        <v>2431</v>
      </c>
      <c r="S2433">
        <v>2431</v>
      </c>
      <c r="AI2433">
        <v>2431</v>
      </c>
      <c r="AM2433" s="104"/>
    </row>
    <row r="2434" spans="1:39">
      <c r="A2434" s="108">
        <v>2432</v>
      </c>
      <c r="S2434">
        <v>2432</v>
      </c>
      <c r="AI2434">
        <v>2432</v>
      </c>
      <c r="AM2434" s="104"/>
    </row>
    <row r="2435" spans="1:39">
      <c r="A2435" s="108">
        <v>2433</v>
      </c>
      <c r="S2435">
        <v>2433</v>
      </c>
      <c r="AI2435">
        <v>2433</v>
      </c>
      <c r="AM2435" s="104"/>
    </row>
    <row r="2436" spans="1:39">
      <c r="A2436" s="108">
        <v>2434</v>
      </c>
      <c r="S2436">
        <v>2434</v>
      </c>
      <c r="AI2436">
        <v>2434</v>
      </c>
      <c r="AM2436" s="104"/>
    </row>
    <row r="2437" spans="1:39">
      <c r="A2437" s="108">
        <v>2435</v>
      </c>
      <c r="S2437">
        <v>2435</v>
      </c>
      <c r="AI2437">
        <v>2435</v>
      </c>
      <c r="AM2437" s="104"/>
    </row>
    <row r="2438" spans="1:39">
      <c r="A2438" s="108">
        <v>2436</v>
      </c>
      <c r="S2438">
        <v>2436</v>
      </c>
      <c r="AI2438">
        <v>2436</v>
      </c>
      <c r="AM2438" s="104"/>
    </row>
    <row r="2439" spans="1:39">
      <c r="A2439" s="108">
        <v>2437</v>
      </c>
      <c r="S2439">
        <v>2437</v>
      </c>
      <c r="AI2439">
        <v>2437</v>
      </c>
      <c r="AM2439" s="104"/>
    </row>
    <row r="2440" spans="1:39">
      <c r="A2440" s="108">
        <v>2438</v>
      </c>
      <c r="S2440">
        <v>2438</v>
      </c>
      <c r="AI2440">
        <v>2438</v>
      </c>
      <c r="AM2440" s="104"/>
    </row>
    <row r="2441" spans="1:39">
      <c r="A2441" s="108">
        <v>2439</v>
      </c>
      <c r="S2441">
        <v>2439</v>
      </c>
      <c r="AI2441">
        <v>2439</v>
      </c>
      <c r="AM2441" s="104"/>
    </row>
    <row r="2442" spans="1:39">
      <c r="A2442" s="108">
        <v>2440</v>
      </c>
      <c r="S2442">
        <v>2440</v>
      </c>
      <c r="AI2442">
        <v>2440</v>
      </c>
      <c r="AM2442" s="104"/>
    </row>
    <row r="2443" spans="1:39">
      <c r="A2443" s="108">
        <v>2441</v>
      </c>
      <c r="S2443">
        <v>2441</v>
      </c>
      <c r="AI2443">
        <v>2441</v>
      </c>
      <c r="AM2443" s="104"/>
    </row>
    <row r="2444" spans="1:39">
      <c r="A2444" s="108">
        <v>2442</v>
      </c>
      <c r="S2444">
        <v>2442</v>
      </c>
      <c r="AI2444">
        <v>2442</v>
      </c>
      <c r="AM2444" s="104"/>
    </row>
    <row r="2445" spans="1:39">
      <c r="A2445" s="108">
        <v>2443</v>
      </c>
      <c r="S2445">
        <v>2443</v>
      </c>
      <c r="AI2445">
        <v>2443</v>
      </c>
      <c r="AM2445" s="104"/>
    </row>
    <row r="2446" spans="1:39">
      <c r="A2446" s="108">
        <v>2444</v>
      </c>
      <c r="S2446">
        <v>2444</v>
      </c>
      <c r="AI2446">
        <v>2444</v>
      </c>
      <c r="AM2446" s="104"/>
    </row>
    <row r="2447" spans="1:39">
      <c r="A2447" s="108">
        <v>2445</v>
      </c>
      <c r="S2447">
        <v>2445</v>
      </c>
      <c r="AI2447">
        <v>2445</v>
      </c>
      <c r="AM2447" s="104"/>
    </row>
    <row r="2448" spans="1:39">
      <c r="A2448" s="108">
        <v>2446</v>
      </c>
      <c r="S2448">
        <v>2446</v>
      </c>
      <c r="AI2448">
        <v>2446</v>
      </c>
      <c r="AM2448" s="104"/>
    </row>
    <row r="2449" spans="1:39">
      <c r="A2449" s="108">
        <v>2447</v>
      </c>
      <c r="S2449">
        <v>2447</v>
      </c>
      <c r="AI2449">
        <v>2447</v>
      </c>
      <c r="AM2449" s="104"/>
    </row>
    <row r="2450" spans="1:39">
      <c r="A2450" s="108">
        <v>2448</v>
      </c>
      <c r="S2450">
        <v>2448</v>
      </c>
      <c r="AI2450">
        <v>2448</v>
      </c>
      <c r="AM2450" s="104"/>
    </row>
    <row r="2451" spans="1:39">
      <c r="A2451" s="108">
        <v>2449</v>
      </c>
      <c r="S2451">
        <v>2449</v>
      </c>
      <c r="AI2451">
        <v>2449</v>
      </c>
      <c r="AM2451" s="104"/>
    </row>
    <row r="2452" spans="1:39">
      <c r="A2452" s="108">
        <v>2450</v>
      </c>
      <c r="S2452">
        <v>2450</v>
      </c>
      <c r="AI2452">
        <v>2450</v>
      </c>
      <c r="AM2452" s="104"/>
    </row>
    <row r="2453" spans="1:39">
      <c r="A2453" s="108">
        <v>2451</v>
      </c>
      <c r="S2453">
        <v>2451</v>
      </c>
      <c r="AI2453">
        <v>2451</v>
      </c>
      <c r="AM2453" s="104"/>
    </row>
    <row r="2454" spans="1:39">
      <c r="A2454" s="108">
        <v>2452</v>
      </c>
      <c r="S2454">
        <v>2452</v>
      </c>
      <c r="AI2454">
        <v>2452</v>
      </c>
      <c r="AM2454" s="104"/>
    </row>
    <row r="2455" spans="1:39">
      <c r="A2455" s="108">
        <v>2453</v>
      </c>
      <c r="S2455">
        <v>2453</v>
      </c>
      <c r="AI2455">
        <v>2453</v>
      </c>
      <c r="AM2455" s="104"/>
    </row>
    <row r="2456" spans="1:39">
      <c r="A2456" s="108">
        <v>2454</v>
      </c>
      <c r="S2456">
        <v>2454</v>
      </c>
      <c r="AI2456">
        <v>2454</v>
      </c>
      <c r="AM2456" s="104"/>
    </row>
    <row r="2457" spans="1:39">
      <c r="A2457" s="108">
        <v>2455</v>
      </c>
      <c r="S2457">
        <v>2455</v>
      </c>
      <c r="AI2457">
        <v>2455</v>
      </c>
      <c r="AM2457" s="104"/>
    </row>
    <row r="2458" spans="1:39">
      <c r="A2458" s="108">
        <v>2456</v>
      </c>
      <c r="S2458">
        <v>2456</v>
      </c>
      <c r="AI2458">
        <v>2456</v>
      </c>
      <c r="AM2458" s="104"/>
    </row>
    <row r="2459" spans="1:39">
      <c r="A2459" s="108">
        <v>2457</v>
      </c>
      <c r="S2459">
        <v>2457</v>
      </c>
      <c r="AI2459">
        <v>2457</v>
      </c>
      <c r="AM2459" s="104"/>
    </row>
    <row r="2460" spans="1:39">
      <c r="A2460" s="108">
        <v>2458</v>
      </c>
      <c r="S2460">
        <v>2458</v>
      </c>
      <c r="AI2460">
        <v>2458</v>
      </c>
      <c r="AM2460" s="104"/>
    </row>
    <row r="2461" spans="1:39">
      <c r="A2461" s="108">
        <v>2459</v>
      </c>
      <c r="S2461">
        <v>2459</v>
      </c>
      <c r="AI2461">
        <v>2459</v>
      </c>
      <c r="AM2461" s="104"/>
    </row>
    <row r="2462" spans="1:39">
      <c r="A2462" s="108">
        <v>2460</v>
      </c>
      <c r="S2462">
        <v>2460</v>
      </c>
      <c r="AI2462">
        <v>2460</v>
      </c>
      <c r="AM2462" s="104"/>
    </row>
    <row r="2463" spans="1:39">
      <c r="A2463" s="108">
        <v>2461</v>
      </c>
      <c r="S2463">
        <v>2461</v>
      </c>
      <c r="AI2463">
        <v>2461</v>
      </c>
      <c r="AM2463" s="104"/>
    </row>
    <row r="2464" spans="1:39">
      <c r="A2464" s="108">
        <v>2462</v>
      </c>
      <c r="S2464">
        <v>2462</v>
      </c>
      <c r="AI2464">
        <v>2462</v>
      </c>
      <c r="AM2464" s="104"/>
    </row>
    <row r="2465" spans="1:39">
      <c r="A2465" s="108">
        <v>2463</v>
      </c>
      <c r="S2465">
        <v>2463</v>
      </c>
      <c r="AI2465">
        <v>2463</v>
      </c>
      <c r="AM2465" s="104"/>
    </row>
    <row r="2466" spans="1:39">
      <c r="A2466" s="108">
        <v>2464</v>
      </c>
      <c r="S2466">
        <v>2464</v>
      </c>
      <c r="AI2466">
        <v>2464</v>
      </c>
      <c r="AM2466" s="104"/>
    </row>
    <row r="2467" spans="1:39">
      <c r="A2467" s="108">
        <v>2465</v>
      </c>
      <c r="S2467">
        <v>2465</v>
      </c>
      <c r="AI2467">
        <v>2465</v>
      </c>
      <c r="AM2467" s="104"/>
    </row>
    <row r="2468" spans="1:39">
      <c r="A2468" s="108">
        <v>2466</v>
      </c>
      <c r="S2468">
        <v>2466</v>
      </c>
      <c r="AI2468">
        <v>2466</v>
      </c>
      <c r="AM2468" s="104"/>
    </row>
    <row r="2469" spans="1:39">
      <c r="A2469" s="108">
        <v>2467</v>
      </c>
      <c r="S2469">
        <v>2467</v>
      </c>
      <c r="AI2469">
        <v>2467</v>
      </c>
      <c r="AM2469" s="104"/>
    </row>
    <row r="2470" spans="1:39">
      <c r="A2470" s="108">
        <v>2468</v>
      </c>
      <c r="S2470">
        <v>2468</v>
      </c>
      <c r="AI2470">
        <v>2468</v>
      </c>
      <c r="AM2470" s="104"/>
    </row>
    <row r="2471" spans="1:39">
      <c r="A2471" s="108">
        <v>2469</v>
      </c>
      <c r="S2471">
        <v>2469</v>
      </c>
      <c r="AI2471">
        <v>2469</v>
      </c>
      <c r="AM2471" s="104"/>
    </row>
    <row r="2472" spans="1:39">
      <c r="A2472" s="108">
        <v>2470</v>
      </c>
      <c r="S2472">
        <v>2470</v>
      </c>
      <c r="AI2472">
        <v>2470</v>
      </c>
      <c r="AM2472" s="104"/>
    </row>
    <row r="2473" spans="1:39">
      <c r="A2473" s="108">
        <v>2471</v>
      </c>
      <c r="S2473">
        <v>2471</v>
      </c>
      <c r="AI2473">
        <v>2471</v>
      </c>
      <c r="AM2473" s="104"/>
    </row>
    <row r="2474" spans="1:39">
      <c r="A2474" s="108">
        <v>2472</v>
      </c>
      <c r="S2474">
        <v>2472</v>
      </c>
      <c r="AI2474">
        <v>2472</v>
      </c>
      <c r="AM2474" s="104"/>
    </row>
    <row r="2475" spans="1:39">
      <c r="A2475" s="108">
        <v>2473</v>
      </c>
      <c r="S2475">
        <v>2473</v>
      </c>
      <c r="AI2475">
        <v>2473</v>
      </c>
      <c r="AM2475" s="104"/>
    </row>
    <row r="2476" spans="1:39">
      <c r="A2476" s="108">
        <v>2474</v>
      </c>
      <c r="S2476">
        <v>2474</v>
      </c>
      <c r="AI2476">
        <v>2474</v>
      </c>
      <c r="AM2476" s="104"/>
    </row>
    <row r="2477" spans="1:39">
      <c r="A2477" s="108">
        <v>2475</v>
      </c>
      <c r="S2477">
        <v>2475</v>
      </c>
      <c r="AI2477">
        <v>2475</v>
      </c>
      <c r="AM2477" s="104"/>
    </row>
    <row r="2478" spans="1:39">
      <c r="A2478" s="108">
        <v>2476</v>
      </c>
      <c r="S2478">
        <v>2476</v>
      </c>
      <c r="AI2478">
        <v>2476</v>
      </c>
      <c r="AM2478" s="104"/>
    </row>
    <row r="2479" spans="1:39">
      <c r="A2479" s="108">
        <v>2477</v>
      </c>
      <c r="S2479">
        <v>2477</v>
      </c>
      <c r="AI2479">
        <v>2477</v>
      </c>
      <c r="AM2479" s="104"/>
    </row>
    <row r="2480" spans="1:39">
      <c r="A2480" s="108">
        <v>2478</v>
      </c>
      <c r="S2480">
        <v>2478</v>
      </c>
      <c r="AI2480">
        <v>2478</v>
      </c>
      <c r="AM2480" s="104"/>
    </row>
    <row r="2481" spans="1:39">
      <c r="A2481" s="108">
        <v>2479</v>
      </c>
      <c r="S2481">
        <v>2479</v>
      </c>
      <c r="AI2481">
        <v>2479</v>
      </c>
      <c r="AM2481" s="104"/>
    </row>
    <row r="2482" spans="1:39">
      <c r="A2482" s="108">
        <v>2480</v>
      </c>
      <c r="S2482">
        <v>2480</v>
      </c>
      <c r="AI2482">
        <v>2480</v>
      </c>
      <c r="AM2482" s="104"/>
    </row>
    <row r="2483" spans="1:39">
      <c r="A2483" s="108">
        <v>2481</v>
      </c>
      <c r="S2483">
        <v>2481</v>
      </c>
      <c r="AI2483">
        <v>2481</v>
      </c>
      <c r="AM2483" s="104"/>
    </row>
    <row r="2484" spans="1:39">
      <c r="A2484" s="108">
        <v>2482</v>
      </c>
      <c r="S2484">
        <v>2482</v>
      </c>
      <c r="AI2484">
        <v>2482</v>
      </c>
      <c r="AM2484" s="104"/>
    </row>
    <row r="2485" spans="1:39">
      <c r="A2485" s="108">
        <v>2483</v>
      </c>
      <c r="S2485">
        <v>2483</v>
      </c>
      <c r="AI2485">
        <v>2483</v>
      </c>
      <c r="AM2485" s="104"/>
    </row>
    <row r="2486" spans="1:39">
      <c r="A2486" s="108">
        <v>2484</v>
      </c>
      <c r="S2486">
        <v>2484</v>
      </c>
      <c r="AI2486">
        <v>2484</v>
      </c>
      <c r="AM2486" s="104"/>
    </row>
    <row r="2487" spans="1:39">
      <c r="A2487" s="108">
        <v>2485</v>
      </c>
      <c r="S2487">
        <v>2485</v>
      </c>
      <c r="AI2487">
        <v>2485</v>
      </c>
      <c r="AM2487" s="104"/>
    </row>
    <row r="2488" spans="1:39">
      <c r="A2488" s="108">
        <v>2486</v>
      </c>
      <c r="S2488">
        <v>2486</v>
      </c>
      <c r="AI2488">
        <v>2486</v>
      </c>
      <c r="AM2488" s="104"/>
    </row>
    <row r="2489" spans="1:39">
      <c r="A2489" s="108">
        <v>2487</v>
      </c>
      <c r="S2489">
        <v>2487</v>
      </c>
      <c r="AI2489">
        <v>2487</v>
      </c>
      <c r="AM2489" s="104"/>
    </row>
    <row r="2490" spans="1:39">
      <c r="A2490" s="108">
        <v>2488</v>
      </c>
      <c r="S2490">
        <v>2488</v>
      </c>
      <c r="AI2490">
        <v>2488</v>
      </c>
      <c r="AM2490" s="104"/>
    </row>
    <row r="2491" spans="1:39">
      <c r="A2491" s="108">
        <v>2489</v>
      </c>
      <c r="S2491">
        <v>2489</v>
      </c>
      <c r="AI2491">
        <v>2489</v>
      </c>
      <c r="AM2491" s="104"/>
    </row>
    <row r="2492" spans="1:39">
      <c r="A2492" s="108">
        <v>2490</v>
      </c>
      <c r="S2492">
        <v>2490</v>
      </c>
      <c r="AI2492">
        <v>2490</v>
      </c>
      <c r="AM2492" s="104"/>
    </row>
    <row r="2493" spans="1:39">
      <c r="A2493" s="108">
        <v>2491</v>
      </c>
      <c r="S2493">
        <v>2491</v>
      </c>
      <c r="AI2493">
        <v>2491</v>
      </c>
      <c r="AM2493" s="104"/>
    </row>
    <row r="2494" spans="1:39">
      <c r="A2494" s="108">
        <v>2492</v>
      </c>
      <c r="S2494">
        <v>2492</v>
      </c>
      <c r="AI2494">
        <v>2492</v>
      </c>
      <c r="AM2494" s="104"/>
    </row>
    <row r="2495" spans="1:39">
      <c r="A2495" s="108">
        <v>2493</v>
      </c>
      <c r="S2495">
        <v>2493</v>
      </c>
      <c r="AI2495">
        <v>2493</v>
      </c>
      <c r="AM2495" s="104"/>
    </row>
    <row r="2496" spans="1:39">
      <c r="A2496" s="108">
        <v>2494</v>
      </c>
      <c r="S2496">
        <v>2494</v>
      </c>
      <c r="AI2496">
        <v>2494</v>
      </c>
      <c r="AM2496" s="104"/>
    </row>
    <row r="2497" spans="1:39">
      <c r="A2497" s="108">
        <v>2495</v>
      </c>
      <c r="S2497">
        <v>2495</v>
      </c>
      <c r="AI2497">
        <v>2495</v>
      </c>
      <c r="AM2497" s="104"/>
    </row>
    <row r="2498" spans="1:39">
      <c r="A2498" s="108">
        <v>2496</v>
      </c>
      <c r="S2498">
        <v>2496</v>
      </c>
      <c r="AI2498">
        <v>2496</v>
      </c>
      <c r="AM2498" s="104"/>
    </row>
    <row r="2499" spans="1:39">
      <c r="A2499" s="108">
        <v>2497</v>
      </c>
      <c r="S2499">
        <v>2497</v>
      </c>
      <c r="AI2499">
        <v>2497</v>
      </c>
      <c r="AM2499" s="104"/>
    </row>
    <row r="2500" spans="1:39">
      <c r="A2500" s="108">
        <v>2498</v>
      </c>
      <c r="S2500">
        <v>2498</v>
      </c>
      <c r="AI2500">
        <v>2498</v>
      </c>
      <c r="AM2500" s="104"/>
    </row>
    <row r="2501" spans="1:39">
      <c r="A2501" s="108">
        <v>2499</v>
      </c>
      <c r="S2501">
        <v>2499</v>
      </c>
      <c r="AI2501">
        <v>2499</v>
      </c>
      <c r="AM2501" s="104"/>
    </row>
    <row r="2502" spans="1:39">
      <c r="A2502" s="108">
        <v>2500</v>
      </c>
      <c r="S2502">
        <v>2500</v>
      </c>
      <c r="AI2502">
        <v>2500</v>
      </c>
      <c r="AM2502" s="104"/>
    </row>
    <row r="2503" spans="1:39">
      <c r="A2503" s="108">
        <v>2501</v>
      </c>
      <c r="S2503">
        <v>2501</v>
      </c>
      <c r="AI2503">
        <v>2501</v>
      </c>
      <c r="AM2503" s="104"/>
    </row>
    <row r="2504" spans="1:39">
      <c r="A2504" s="108">
        <v>2502</v>
      </c>
      <c r="S2504">
        <v>2502</v>
      </c>
      <c r="AI2504">
        <v>2502</v>
      </c>
      <c r="AM2504" s="104"/>
    </row>
    <row r="2505" spans="1:39">
      <c r="A2505" s="108">
        <v>2503</v>
      </c>
      <c r="S2505">
        <v>2503</v>
      </c>
      <c r="AI2505">
        <v>2503</v>
      </c>
      <c r="AM2505" s="104"/>
    </row>
    <row r="2506" spans="1:39">
      <c r="A2506" s="108">
        <v>2504</v>
      </c>
      <c r="S2506">
        <v>2504</v>
      </c>
      <c r="AI2506">
        <v>2504</v>
      </c>
      <c r="AM2506" s="104"/>
    </row>
    <row r="2507" spans="1:39">
      <c r="A2507" s="108">
        <v>2505</v>
      </c>
      <c r="S2507">
        <v>2505</v>
      </c>
      <c r="AI2507">
        <v>2505</v>
      </c>
      <c r="AM2507" s="104"/>
    </row>
    <row r="2508" spans="1:39">
      <c r="A2508" s="108">
        <v>2506</v>
      </c>
      <c r="S2508">
        <v>2506</v>
      </c>
      <c r="AI2508">
        <v>2506</v>
      </c>
      <c r="AM2508" s="104"/>
    </row>
    <row r="2509" spans="1:39">
      <c r="A2509" s="108">
        <v>2507</v>
      </c>
      <c r="S2509">
        <v>2507</v>
      </c>
      <c r="AI2509">
        <v>2507</v>
      </c>
      <c r="AM2509" s="104"/>
    </row>
    <row r="2510" spans="1:39">
      <c r="A2510" s="108">
        <v>2508</v>
      </c>
      <c r="S2510">
        <v>2508</v>
      </c>
      <c r="AI2510">
        <v>2508</v>
      </c>
      <c r="AM2510" s="104"/>
    </row>
    <row r="2511" spans="1:39">
      <c r="A2511" s="108">
        <v>2509</v>
      </c>
      <c r="S2511">
        <v>2509</v>
      </c>
      <c r="AI2511">
        <v>2509</v>
      </c>
      <c r="AM2511" s="104"/>
    </row>
    <row r="2512" spans="1:39">
      <c r="A2512" s="108">
        <v>2510</v>
      </c>
      <c r="S2512">
        <v>2510</v>
      </c>
      <c r="AI2512">
        <v>2510</v>
      </c>
      <c r="AM2512" s="104"/>
    </row>
    <row r="2513" spans="1:39">
      <c r="A2513" s="108">
        <v>2511</v>
      </c>
      <c r="S2513">
        <v>2511</v>
      </c>
      <c r="AI2513">
        <v>2511</v>
      </c>
      <c r="AM2513" s="104"/>
    </row>
    <row r="2514" spans="1:39">
      <c r="A2514" s="108">
        <v>2512</v>
      </c>
      <c r="S2514">
        <v>2512</v>
      </c>
      <c r="AI2514">
        <v>2512</v>
      </c>
      <c r="AM2514" s="104"/>
    </row>
    <row r="2515" spans="1:39">
      <c r="A2515" s="108">
        <v>2513</v>
      </c>
      <c r="S2515">
        <v>2513</v>
      </c>
      <c r="AI2515">
        <v>2513</v>
      </c>
      <c r="AM2515" s="104"/>
    </row>
    <row r="2516" spans="1:39">
      <c r="A2516" s="108">
        <v>2514</v>
      </c>
      <c r="S2516">
        <v>2514</v>
      </c>
      <c r="AI2516">
        <v>2514</v>
      </c>
      <c r="AM2516" s="104"/>
    </row>
    <row r="2517" spans="1:39">
      <c r="A2517" s="108">
        <v>2515</v>
      </c>
      <c r="S2517">
        <v>2515</v>
      </c>
      <c r="AI2517">
        <v>2515</v>
      </c>
      <c r="AM2517" s="104"/>
    </row>
    <row r="2518" spans="1:39">
      <c r="A2518" s="108">
        <v>2516</v>
      </c>
      <c r="S2518">
        <v>2516</v>
      </c>
      <c r="AI2518">
        <v>2516</v>
      </c>
      <c r="AM2518" s="104"/>
    </row>
    <row r="2519" spans="1:39">
      <c r="A2519" s="108">
        <v>2517</v>
      </c>
      <c r="S2519">
        <v>2517</v>
      </c>
      <c r="AI2519">
        <v>2517</v>
      </c>
      <c r="AM2519" s="104"/>
    </row>
    <row r="2520" spans="1:39">
      <c r="A2520" s="108">
        <v>2518</v>
      </c>
      <c r="S2520">
        <v>2518</v>
      </c>
      <c r="AI2520">
        <v>2518</v>
      </c>
      <c r="AM2520" s="104"/>
    </row>
    <row r="2521" spans="1:39">
      <c r="A2521" s="108">
        <v>2519</v>
      </c>
      <c r="S2521">
        <v>2519</v>
      </c>
      <c r="AI2521">
        <v>2519</v>
      </c>
      <c r="AM2521" s="104"/>
    </row>
    <row r="2522" spans="1:39">
      <c r="A2522" s="108">
        <v>2520</v>
      </c>
      <c r="S2522">
        <v>2520</v>
      </c>
      <c r="AI2522">
        <v>2520</v>
      </c>
      <c r="AM2522" s="104"/>
    </row>
    <row r="2523" spans="1:39">
      <c r="A2523" s="108">
        <v>2521</v>
      </c>
      <c r="S2523">
        <v>2521</v>
      </c>
      <c r="AI2523">
        <v>2521</v>
      </c>
      <c r="AM2523" s="104"/>
    </row>
    <row r="2524" spans="1:39">
      <c r="A2524" s="108">
        <v>2522</v>
      </c>
      <c r="S2524">
        <v>2522</v>
      </c>
      <c r="AI2524">
        <v>2522</v>
      </c>
      <c r="AM2524" s="104"/>
    </row>
    <row r="2525" spans="1:39">
      <c r="A2525" s="108">
        <v>2523</v>
      </c>
      <c r="S2525">
        <v>2523</v>
      </c>
      <c r="AI2525">
        <v>2523</v>
      </c>
      <c r="AM2525" s="104"/>
    </row>
    <row r="2526" spans="1:39">
      <c r="A2526" s="108">
        <v>2524</v>
      </c>
      <c r="S2526">
        <v>2524</v>
      </c>
      <c r="AI2526">
        <v>2524</v>
      </c>
      <c r="AM2526" s="104"/>
    </row>
    <row r="2527" spans="1:39">
      <c r="A2527" s="108">
        <v>2525</v>
      </c>
      <c r="S2527">
        <v>2525</v>
      </c>
      <c r="AI2527">
        <v>2525</v>
      </c>
      <c r="AM2527" s="104"/>
    </row>
    <row r="2528" spans="1:39">
      <c r="A2528" s="108">
        <v>2526</v>
      </c>
      <c r="S2528">
        <v>2526</v>
      </c>
      <c r="AI2528">
        <v>2526</v>
      </c>
      <c r="AM2528" s="104"/>
    </row>
    <row r="2529" spans="1:39">
      <c r="A2529" s="108">
        <v>2527</v>
      </c>
      <c r="S2529">
        <v>2527</v>
      </c>
      <c r="AI2529">
        <v>2527</v>
      </c>
      <c r="AM2529" s="104"/>
    </row>
    <row r="2530" spans="1:39">
      <c r="A2530" s="108">
        <v>2528</v>
      </c>
      <c r="S2530">
        <v>2528</v>
      </c>
      <c r="AI2530">
        <v>2528</v>
      </c>
      <c r="AM2530" s="104"/>
    </row>
    <row r="2531" spans="1:39">
      <c r="A2531" s="108">
        <v>2529</v>
      </c>
      <c r="S2531">
        <v>2529</v>
      </c>
      <c r="AI2531">
        <v>2529</v>
      </c>
      <c r="AM2531" s="104"/>
    </row>
    <row r="2532" spans="1:39">
      <c r="A2532" s="108">
        <v>2530</v>
      </c>
      <c r="S2532">
        <v>2530</v>
      </c>
      <c r="AI2532">
        <v>2530</v>
      </c>
      <c r="AM2532" s="104"/>
    </row>
    <row r="2533" spans="1:39">
      <c r="A2533" s="108">
        <v>2531</v>
      </c>
      <c r="S2533">
        <v>2531</v>
      </c>
      <c r="AI2533">
        <v>2531</v>
      </c>
      <c r="AM2533" s="104"/>
    </row>
    <row r="2534" spans="1:39">
      <c r="A2534" s="108">
        <v>2532</v>
      </c>
      <c r="S2534">
        <v>2532</v>
      </c>
      <c r="AI2534">
        <v>2532</v>
      </c>
      <c r="AM2534" s="104"/>
    </row>
    <row r="2535" spans="1:39">
      <c r="A2535" s="108">
        <v>2533</v>
      </c>
      <c r="S2535">
        <v>2533</v>
      </c>
      <c r="AI2535">
        <v>2533</v>
      </c>
      <c r="AM2535" s="104"/>
    </row>
    <row r="2536" spans="1:39">
      <c r="A2536" s="108">
        <v>2534</v>
      </c>
      <c r="S2536">
        <v>2534</v>
      </c>
      <c r="AI2536">
        <v>2534</v>
      </c>
      <c r="AM2536" s="104"/>
    </row>
    <row r="2537" spans="1:39">
      <c r="A2537" s="108">
        <v>2535</v>
      </c>
      <c r="S2537">
        <v>2535</v>
      </c>
      <c r="AI2537">
        <v>2535</v>
      </c>
      <c r="AM2537" s="104"/>
    </row>
    <row r="2538" spans="1:39">
      <c r="A2538" s="108">
        <v>2536</v>
      </c>
      <c r="S2538">
        <v>2536</v>
      </c>
      <c r="AI2538">
        <v>2536</v>
      </c>
      <c r="AM2538" s="104"/>
    </row>
    <row r="2539" spans="1:39">
      <c r="A2539" s="108">
        <v>2537</v>
      </c>
      <c r="S2539">
        <v>2537</v>
      </c>
      <c r="AI2539">
        <v>2537</v>
      </c>
      <c r="AM2539" s="104"/>
    </row>
    <row r="2540" spans="1:39">
      <c r="A2540" s="108">
        <v>2538</v>
      </c>
      <c r="S2540">
        <v>2538</v>
      </c>
      <c r="AI2540">
        <v>2538</v>
      </c>
      <c r="AM2540" s="104"/>
    </row>
    <row r="2541" spans="1:39">
      <c r="A2541" s="108">
        <v>2539</v>
      </c>
      <c r="S2541">
        <v>2539</v>
      </c>
      <c r="AI2541">
        <v>2539</v>
      </c>
      <c r="AM2541" s="104"/>
    </row>
    <row r="2542" spans="1:39">
      <c r="A2542" s="108">
        <v>2540</v>
      </c>
      <c r="S2542">
        <v>2540</v>
      </c>
      <c r="AI2542">
        <v>2540</v>
      </c>
      <c r="AM2542" s="104"/>
    </row>
    <row r="2543" spans="1:39">
      <c r="A2543" s="108">
        <v>2541</v>
      </c>
      <c r="S2543">
        <v>2541</v>
      </c>
      <c r="AI2543">
        <v>2541</v>
      </c>
      <c r="AM2543" s="104"/>
    </row>
    <row r="2544" spans="1:39">
      <c r="A2544" s="108">
        <v>2542</v>
      </c>
      <c r="S2544">
        <v>2542</v>
      </c>
      <c r="AI2544">
        <v>2542</v>
      </c>
      <c r="AM2544" s="104"/>
    </row>
    <row r="2545" spans="1:39">
      <c r="A2545" s="108">
        <v>2543</v>
      </c>
      <c r="S2545">
        <v>2543</v>
      </c>
      <c r="AI2545">
        <v>2543</v>
      </c>
      <c r="AM2545" s="104"/>
    </row>
    <row r="2546" spans="1:39">
      <c r="A2546" s="108">
        <v>2544</v>
      </c>
      <c r="S2546">
        <v>2544</v>
      </c>
      <c r="AI2546">
        <v>2544</v>
      </c>
      <c r="AM2546" s="104"/>
    </row>
    <row r="2547" spans="1:39">
      <c r="A2547" s="108">
        <v>2545</v>
      </c>
      <c r="S2547">
        <v>2545</v>
      </c>
      <c r="AI2547">
        <v>2545</v>
      </c>
      <c r="AM2547" s="104"/>
    </row>
    <row r="2548" spans="1:39">
      <c r="A2548" s="108">
        <v>2546</v>
      </c>
      <c r="S2548">
        <v>2546</v>
      </c>
      <c r="AI2548">
        <v>2546</v>
      </c>
      <c r="AM2548" s="104"/>
    </row>
    <row r="2549" spans="1:39">
      <c r="A2549" s="108">
        <v>2547</v>
      </c>
      <c r="S2549">
        <v>2547</v>
      </c>
      <c r="AI2549">
        <v>2547</v>
      </c>
      <c r="AM2549" s="104"/>
    </row>
    <row r="2550" spans="1:39">
      <c r="A2550" s="108">
        <v>2548</v>
      </c>
      <c r="S2550">
        <v>2548</v>
      </c>
      <c r="AI2550">
        <v>2548</v>
      </c>
      <c r="AM2550" s="104"/>
    </row>
    <row r="2551" spans="1:39">
      <c r="A2551" s="108">
        <v>2549</v>
      </c>
      <c r="S2551">
        <v>2549</v>
      </c>
      <c r="AI2551">
        <v>2549</v>
      </c>
      <c r="AM2551" s="104"/>
    </row>
    <row r="2552" spans="1:39">
      <c r="A2552" s="108">
        <v>2550</v>
      </c>
      <c r="S2552">
        <v>2550</v>
      </c>
      <c r="AI2552">
        <v>2550</v>
      </c>
      <c r="AM2552" s="104"/>
    </row>
    <row r="2553" spans="1:39">
      <c r="A2553" s="108">
        <v>2551</v>
      </c>
      <c r="S2553">
        <v>2551</v>
      </c>
      <c r="AI2553">
        <v>2551</v>
      </c>
      <c r="AM2553" s="104"/>
    </row>
    <row r="2554" spans="1:39">
      <c r="A2554" s="108">
        <v>2552</v>
      </c>
      <c r="S2554">
        <v>2552</v>
      </c>
      <c r="AI2554">
        <v>2552</v>
      </c>
      <c r="AM2554" s="104"/>
    </row>
    <row r="2555" spans="1:39">
      <c r="A2555" s="108">
        <v>2553</v>
      </c>
      <c r="S2555">
        <v>2553</v>
      </c>
      <c r="AI2555">
        <v>2553</v>
      </c>
      <c r="AM2555" s="104"/>
    </row>
    <row r="2556" spans="1:39">
      <c r="A2556" s="108">
        <v>2554</v>
      </c>
      <c r="S2556">
        <v>2554</v>
      </c>
      <c r="AI2556">
        <v>2554</v>
      </c>
      <c r="AM2556" s="104"/>
    </row>
    <row r="2557" spans="1:39">
      <c r="A2557" s="108">
        <v>2555</v>
      </c>
      <c r="S2557">
        <v>2555</v>
      </c>
      <c r="AI2557">
        <v>2555</v>
      </c>
      <c r="AM2557" s="104"/>
    </row>
    <row r="2558" spans="1:39">
      <c r="A2558" s="108">
        <v>2556</v>
      </c>
      <c r="S2558">
        <v>2556</v>
      </c>
      <c r="AI2558">
        <v>2556</v>
      </c>
      <c r="AM2558" s="104"/>
    </row>
    <row r="2559" spans="1:39">
      <c r="A2559" s="108">
        <v>2557</v>
      </c>
      <c r="S2559">
        <v>2557</v>
      </c>
      <c r="AI2559">
        <v>2557</v>
      </c>
      <c r="AM2559" s="104"/>
    </row>
    <row r="2560" spans="1:39">
      <c r="A2560" s="108">
        <v>2558</v>
      </c>
      <c r="S2560">
        <v>2558</v>
      </c>
      <c r="AI2560">
        <v>2558</v>
      </c>
      <c r="AM2560" s="104"/>
    </row>
    <row r="2561" spans="1:39">
      <c r="A2561" s="108">
        <v>2559</v>
      </c>
      <c r="S2561">
        <v>2559</v>
      </c>
      <c r="AI2561">
        <v>2559</v>
      </c>
      <c r="AM2561" s="104"/>
    </row>
    <row r="2562" spans="1:39">
      <c r="A2562" s="108">
        <v>2560</v>
      </c>
      <c r="S2562">
        <v>2560</v>
      </c>
      <c r="AI2562">
        <v>2560</v>
      </c>
      <c r="AM2562" s="104"/>
    </row>
    <row r="2563" spans="1:39">
      <c r="A2563" s="108">
        <v>2561</v>
      </c>
      <c r="S2563">
        <v>2561</v>
      </c>
      <c r="AI2563">
        <v>2561</v>
      </c>
      <c r="AM2563" s="104"/>
    </row>
    <row r="2564" spans="1:39">
      <c r="A2564" s="108">
        <v>2562</v>
      </c>
      <c r="S2564">
        <v>2562</v>
      </c>
      <c r="AI2564">
        <v>2562</v>
      </c>
      <c r="AM2564" s="104"/>
    </row>
    <row r="2565" spans="1:39">
      <c r="A2565" s="108">
        <v>2563</v>
      </c>
      <c r="S2565">
        <v>2563</v>
      </c>
      <c r="AI2565">
        <v>2563</v>
      </c>
      <c r="AM2565" s="104"/>
    </row>
    <row r="2566" spans="1:39">
      <c r="A2566" s="108">
        <v>2564</v>
      </c>
      <c r="S2566">
        <v>2564</v>
      </c>
      <c r="AI2566">
        <v>2564</v>
      </c>
      <c r="AM2566" s="104"/>
    </row>
    <row r="2567" spans="1:39">
      <c r="A2567" s="108">
        <v>2565</v>
      </c>
      <c r="S2567">
        <v>2565</v>
      </c>
      <c r="AI2567">
        <v>2565</v>
      </c>
      <c r="AM2567" s="104"/>
    </row>
    <row r="2568" spans="1:39">
      <c r="A2568" s="108">
        <v>2566</v>
      </c>
      <c r="S2568">
        <v>2566</v>
      </c>
      <c r="AI2568">
        <v>2566</v>
      </c>
      <c r="AM2568" s="104"/>
    </row>
    <row r="2569" spans="1:39">
      <c r="A2569" s="108">
        <v>2567</v>
      </c>
      <c r="S2569">
        <v>2567</v>
      </c>
      <c r="AI2569">
        <v>2567</v>
      </c>
      <c r="AM2569" s="104"/>
    </row>
    <row r="2570" spans="1:39">
      <c r="A2570" s="108">
        <v>2568</v>
      </c>
      <c r="S2570">
        <v>2568</v>
      </c>
      <c r="AI2570">
        <v>2568</v>
      </c>
      <c r="AM2570" s="104"/>
    </row>
    <row r="2571" spans="1:39">
      <c r="A2571" s="108">
        <v>2569</v>
      </c>
      <c r="S2571">
        <v>2569</v>
      </c>
      <c r="AI2571">
        <v>2569</v>
      </c>
      <c r="AM2571" s="104"/>
    </row>
    <row r="2572" spans="1:39">
      <c r="A2572" s="108">
        <v>2570</v>
      </c>
      <c r="S2572">
        <v>2570</v>
      </c>
      <c r="AI2572">
        <v>2570</v>
      </c>
      <c r="AM2572" s="104"/>
    </row>
    <row r="2573" spans="1:39">
      <c r="A2573" s="108">
        <v>2571</v>
      </c>
      <c r="S2573">
        <v>2571</v>
      </c>
      <c r="AI2573">
        <v>2571</v>
      </c>
      <c r="AM2573" s="104"/>
    </row>
    <row r="2574" spans="1:39">
      <c r="A2574" s="108">
        <v>2572</v>
      </c>
      <c r="S2574">
        <v>2572</v>
      </c>
      <c r="AI2574">
        <v>2572</v>
      </c>
      <c r="AM2574" s="104"/>
    </row>
    <row r="2575" spans="1:39">
      <c r="A2575" s="108">
        <v>2573</v>
      </c>
      <c r="S2575">
        <v>2573</v>
      </c>
      <c r="AI2575">
        <v>2573</v>
      </c>
      <c r="AM2575" s="104"/>
    </row>
    <row r="2576" spans="1:39">
      <c r="A2576" s="108">
        <v>2574</v>
      </c>
      <c r="S2576">
        <v>2574</v>
      </c>
      <c r="AI2576">
        <v>2574</v>
      </c>
      <c r="AM2576" s="104"/>
    </row>
    <row r="2577" spans="1:39">
      <c r="A2577" s="108">
        <v>2575</v>
      </c>
      <c r="S2577">
        <v>2575</v>
      </c>
      <c r="AI2577">
        <v>2575</v>
      </c>
      <c r="AM2577" s="104"/>
    </row>
    <row r="2578" spans="1:39">
      <c r="A2578" s="108">
        <v>2576</v>
      </c>
      <c r="S2578">
        <v>2576</v>
      </c>
      <c r="AI2578">
        <v>2576</v>
      </c>
      <c r="AM2578" s="104"/>
    </row>
    <row r="2579" spans="1:39">
      <c r="A2579" s="108">
        <v>2577</v>
      </c>
      <c r="S2579">
        <v>2577</v>
      </c>
      <c r="AI2579">
        <v>2577</v>
      </c>
      <c r="AM2579" s="104"/>
    </row>
    <row r="2580" spans="1:39">
      <c r="A2580" s="108">
        <v>2578</v>
      </c>
      <c r="S2580">
        <v>2578</v>
      </c>
      <c r="AI2580">
        <v>2578</v>
      </c>
      <c r="AM2580" s="104"/>
    </row>
    <row r="2581" spans="1:39">
      <c r="A2581" s="108">
        <v>2579</v>
      </c>
      <c r="S2581">
        <v>2579</v>
      </c>
      <c r="AI2581">
        <v>2579</v>
      </c>
      <c r="AM2581" s="104"/>
    </row>
    <row r="2582" spans="1:39">
      <c r="A2582" s="108">
        <v>2580</v>
      </c>
      <c r="S2582">
        <v>2580</v>
      </c>
      <c r="AI2582">
        <v>2580</v>
      </c>
      <c r="AM2582" s="104"/>
    </row>
    <row r="2583" spans="1:39">
      <c r="A2583" s="108">
        <v>2581</v>
      </c>
      <c r="S2583">
        <v>2581</v>
      </c>
      <c r="AI2583">
        <v>2581</v>
      </c>
      <c r="AM2583" s="104"/>
    </row>
    <row r="2584" spans="1:39">
      <c r="A2584" s="108">
        <v>2582</v>
      </c>
      <c r="S2584">
        <v>2582</v>
      </c>
      <c r="AI2584">
        <v>2582</v>
      </c>
      <c r="AM2584" s="104"/>
    </row>
    <row r="2585" spans="1:39">
      <c r="A2585" s="108">
        <v>2583</v>
      </c>
      <c r="S2585">
        <v>2583</v>
      </c>
      <c r="AI2585">
        <v>2583</v>
      </c>
      <c r="AM2585" s="104"/>
    </row>
    <row r="2586" spans="1:39">
      <c r="A2586" s="108">
        <v>2584</v>
      </c>
      <c r="S2586">
        <v>2584</v>
      </c>
      <c r="AI2586">
        <v>2584</v>
      </c>
      <c r="AM2586" s="104"/>
    </row>
    <row r="2587" spans="1:39">
      <c r="A2587" s="108">
        <v>2585</v>
      </c>
      <c r="S2587">
        <v>2585</v>
      </c>
      <c r="AI2587">
        <v>2585</v>
      </c>
      <c r="AM2587" s="104"/>
    </row>
    <row r="2588" spans="1:39">
      <c r="A2588" s="108">
        <v>2586</v>
      </c>
      <c r="S2588">
        <v>2586</v>
      </c>
      <c r="AI2588">
        <v>2586</v>
      </c>
      <c r="AM2588" s="104"/>
    </row>
    <row r="2589" spans="1:39">
      <c r="A2589" s="108">
        <v>2587</v>
      </c>
      <c r="S2589">
        <v>2587</v>
      </c>
      <c r="AI2589">
        <v>2587</v>
      </c>
      <c r="AM2589" s="104"/>
    </row>
    <row r="2590" spans="1:39">
      <c r="A2590" s="108">
        <v>2588</v>
      </c>
      <c r="S2590">
        <v>2588</v>
      </c>
      <c r="AI2590">
        <v>2588</v>
      </c>
      <c r="AM2590" s="104"/>
    </row>
    <row r="2591" spans="1:39">
      <c r="A2591" s="108">
        <v>2589</v>
      </c>
      <c r="S2591">
        <v>2589</v>
      </c>
      <c r="AI2591">
        <v>2589</v>
      </c>
      <c r="AM2591" s="104"/>
    </row>
    <row r="2592" spans="1:39">
      <c r="A2592" s="108">
        <v>2590</v>
      </c>
      <c r="S2592">
        <v>2590</v>
      </c>
      <c r="AI2592">
        <v>2590</v>
      </c>
      <c r="AM2592" s="104"/>
    </row>
    <row r="2593" spans="1:39">
      <c r="A2593" s="108">
        <v>2591</v>
      </c>
      <c r="S2593">
        <v>2591</v>
      </c>
      <c r="AI2593">
        <v>2591</v>
      </c>
      <c r="AM2593" s="104"/>
    </row>
    <row r="2594" spans="1:39">
      <c r="A2594" s="108">
        <v>2592</v>
      </c>
      <c r="S2594">
        <v>2592</v>
      </c>
      <c r="AI2594">
        <v>2592</v>
      </c>
      <c r="AM2594" s="104"/>
    </row>
    <row r="2595" spans="1:39">
      <c r="A2595" s="108">
        <v>2593</v>
      </c>
      <c r="S2595">
        <v>2593</v>
      </c>
      <c r="AI2595">
        <v>2593</v>
      </c>
      <c r="AM2595" s="104"/>
    </row>
    <row r="2596" spans="1:39">
      <c r="A2596" s="108">
        <v>2594</v>
      </c>
      <c r="S2596">
        <v>2594</v>
      </c>
      <c r="AI2596">
        <v>2594</v>
      </c>
      <c r="AM2596" s="104"/>
    </row>
    <row r="2597" spans="1:39">
      <c r="A2597" s="108">
        <v>2595</v>
      </c>
      <c r="S2597">
        <v>2595</v>
      </c>
      <c r="AI2597">
        <v>2595</v>
      </c>
      <c r="AM2597" s="104"/>
    </row>
    <row r="2598" spans="1:39">
      <c r="A2598" s="108">
        <v>2596</v>
      </c>
      <c r="S2598">
        <v>2596</v>
      </c>
      <c r="AI2598">
        <v>2596</v>
      </c>
      <c r="AM2598" s="104"/>
    </row>
    <row r="2599" spans="1:39">
      <c r="A2599" s="108">
        <v>2597</v>
      </c>
      <c r="S2599">
        <v>2597</v>
      </c>
      <c r="AI2599">
        <v>2597</v>
      </c>
      <c r="AM2599" s="104"/>
    </row>
    <row r="2600" spans="1:39">
      <c r="A2600" s="108">
        <v>2598</v>
      </c>
      <c r="S2600">
        <v>2598</v>
      </c>
      <c r="AI2600">
        <v>2598</v>
      </c>
      <c r="AM2600" s="104"/>
    </row>
    <row r="2601" spans="1:39">
      <c r="A2601" s="108">
        <v>2599</v>
      </c>
      <c r="S2601">
        <v>2599</v>
      </c>
      <c r="AI2601">
        <v>2599</v>
      </c>
      <c r="AM2601" s="104"/>
    </row>
    <row r="2602" spans="1:39">
      <c r="A2602" s="108">
        <v>2600</v>
      </c>
      <c r="S2602">
        <v>2600</v>
      </c>
      <c r="AI2602">
        <v>2600</v>
      </c>
      <c r="AM2602" s="104"/>
    </row>
    <row r="2603" spans="1:39">
      <c r="A2603" s="108">
        <v>2601</v>
      </c>
      <c r="S2603">
        <v>2601</v>
      </c>
      <c r="AI2603">
        <v>2601</v>
      </c>
      <c r="AM2603" s="104"/>
    </row>
    <row r="2604" spans="1:39">
      <c r="A2604" s="108">
        <v>2602</v>
      </c>
      <c r="S2604">
        <v>2602</v>
      </c>
      <c r="AI2604">
        <v>2602</v>
      </c>
      <c r="AM2604" s="104"/>
    </row>
    <row r="2605" spans="1:39">
      <c r="A2605" s="108">
        <v>2603</v>
      </c>
      <c r="S2605">
        <v>2603</v>
      </c>
      <c r="AI2605">
        <v>2603</v>
      </c>
      <c r="AM2605" s="104"/>
    </row>
    <row r="2606" spans="1:39">
      <c r="A2606" s="108">
        <v>2604</v>
      </c>
      <c r="S2606">
        <v>2604</v>
      </c>
      <c r="AI2606">
        <v>2604</v>
      </c>
      <c r="AM2606" s="104"/>
    </row>
    <row r="2607" spans="1:39">
      <c r="A2607" s="108">
        <v>2605</v>
      </c>
      <c r="S2607">
        <v>2605</v>
      </c>
      <c r="AI2607">
        <v>2605</v>
      </c>
      <c r="AM2607" s="104"/>
    </row>
    <row r="2608" spans="1:39">
      <c r="A2608" s="108">
        <v>2606</v>
      </c>
      <c r="S2608">
        <v>2606</v>
      </c>
      <c r="AI2608">
        <v>2606</v>
      </c>
      <c r="AM2608" s="104"/>
    </row>
    <row r="2609" spans="1:39">
      <c r="A2609" s="108">
        <v>2607</v>
      </c>
      <c r="S2609">
        <v>2607</v>
      </c>
      <c r="AI2609">
        <v>2607</v>
      </c>
      <c r="AM2609" s="104"/>
    </row>
    <row r="2610" spans="1:39">
      <c r="A2610" s="108">
        <v>2608</v>
      </c>
      <c r="S2610">
        <v>2608</v>
      </c>
      <c r="AI2610">
        <v>2608</v>
      </c>
      <c r="AM2610" s="104"/>
    </row>
    <row r="2611" spans="1:39">
      <c r="A2611" s="108">
        <v>2609</v>
      </c>
      <c r="S2611">
        <v>2609</v>
      </c>
      <c r="AI2611">
        <v>2609</v>
      </c>
      <c r="AM2611" s="104"/>
    </row>
    <row r="2612" spans="1:39">
      <c r="A2612" s="108">
        <v>2610</v>
      </c>
      <c r="S2612">
        <v>2610</v>
      </c>
      <c r="AI2612">
        <v>2610</v>
      </c>
      <c r="AM2612" s="104"/>
    </row>
    <row r="2613" spans="1:39">
      <c r="A2613" s="108">
        <v>2611</v>
      </c>
      <c r="S2613">
        <v>2611</v>
      </c>
      <c r="AI2613">
        <v>2611</v>
      </c>
      <c r="AM2613" s="104"/>
    </row>
    <row r="2614" spans="1:39">
      <c r="A2614" s="108">
        <v>2612</v>
      </c>
      <c r="S2614">
        <v>2612</v>
      </c>
      <c r="AI2614">
        <v>2612</v>
      </c>
      <c r="AM2614" s="104"/>
    </row>
    <row r="2615" spans="1:39">
      <c r="A2615" s="108">
        <v>2613</v>
      </c>
      <c r="S2615">
        <v>2613</v>
      </c>
      <c r="AI2615">
        <v>2613</v>
      </c>
      <c r="AM2615" s="104"/>
    </row>
    <row r="2616" spans="1:39">
      <c r="A2616" s="108">
        <v>2614</v>
      </c>
      <c r="S2616">
        <v>2614</v>
      </c>
      <c r="AI2616">
        <v>2614</v>
      </c>
      <c r="AM2616" s="104"/>
    </row>
    <row r="2617" spans="1:39">
      <c r="A2617" s="108">
        <v>2615</v>
      </c>
      <c r="S2617">
        <v>2615</v>
      </c>
      <c r="AI2617">
        <v>2615</v>
      </c>
      <c r="AM2617" s="104"/>
    </row>
    <row r="2618" spans="1:39">
      <c r="A2618" s="108">
        <v>2616</v>
      </c>
      <c r="S2618">
        <v>2616</v>
      </c>
      <c r="AI2618">
        <v>2616</v>
      </c>
      <c r="AM2618" s="104"/>
    </row>
    <row r="2619" spans="1:39">
      <c r="A2619" s="108">
        <v>2617</v>
      </c>
      <c r="S2619">
        <v>2617</v>
      </c>
      <c r="AI2619">
        <v>2617</v>
      </c>
      <c r="AM2619" s="104"/>
    </row>
    <row r="2620" spans="1:39">
      <c r="A2620" s="108">
        <v>2618</v>
      </c>
      <c r="S2620">
        <v>2618</v>
      </c>
      <c r="AI2620">
        <v>2618</v>
      </c>
      <c r="AM2620" s="104"/>
    </row>
    <row r="2621" spans="1:39">
      <c r="A2621" s="108">
        <v>2619</v>
      </c>
      <c r="S2621">
        <v>2619</v>
      </c>
      <c r="AI2621">
        <v>2619</v>
      </c>
      <c r="AM2621" s="104"/>
    </row>
    <row r="2622" spans="1:39">
      <c r="A2622" s="108">
        <v>2620</v>
      </c>
      <c r="S2622">
        <v>2620</v>
      </c>
      <c r="AI2622">
        <v>2620</v>
      </c>
      <c r="AM2622" s="104"/>
    </row>
    <row r="2623" spans="1:39">
      <c r="A2623" s="108">
        <v>2621</v>
      </c>
      <c r="S2623">
        <v>2621</v>
      </c>
      <c r="AI2623">
        <v>2621</v>
      </c>
      <c r="AM2623" s="104"/>
    </row>
    <row r="2624" spans="1:39">
      <c r="A2624" s="108">
        <v>2622</v>
      </c>
      <c r="S2624">
        <v>2622</v>
      </c>
      <c r="AI2624">
        <v>2622</v>
      </c>
      <c r="AM2624" s="104"/>
    </row>
    <row r="2625" spans="1:39">
      <c r="A2625" s="108">
        <v>2623</v>
      </c>
      <c r="S2625">
        <v>2623</v>
      </c>
      <c r="AI2625">
        <v>2623</v>
      </c>
      <c r="AM2625" s="104"/>
    </row>
    <row r="2626" spans="1:39">
      <c r="A2626" s="108">
        <v>2624</v>
      </c>
      <c r="S2626">
        <v>2624</v>
      </c>
      <c r="AI2626">
        <v>2624</v>
      </c>
      <c r="AM2626" s="104"/>
    </row>
    <row r="2627" spans="1:39">
      <c r="A2627" s="108">
        <v>2625</v>
      </c>
      <c r="S2627">
        <v>2625</v>
      </c>
      <c r="AI2627">
        <v>2625</v>
      </c>
      <c r="AM2627" s="104"/>
    </row>
    <row r="2628" spans="1:39">
      <c r="A2628" s="108">
        <v>2626</v>
      </c>
      <c r="S2628">
        <v>2626</v>
      </c>
      <c r="AI2628">
        <v>2626</v>
      </c>
      <c r="AM2628" s="104"/>
    </row>
    <row r="2629" spans="1:39">
      <c r="A2629" s="108">
        <v>2627</v>
      </c>
      <c r="S2629">
        <v>2627</v>
      </c>
      <c r="AI2629">
        <v>2627</v>
      </c>
      <c r="AM2629" s="104"/>
    </row>
    <row r="2630" spans="1:39">
      <c r="A2630" s="108">
        <v>2628</v>
      </c>
      <c r="S2630">
        <v>2628</v>
      </c>
      <c r="AI2630">
        <v>2628</v>
      </c>
      <c r="AM2630" s="104"/>
    </row>
    <row r="2631" spans="1:39">
      <c r="A2631" s="108">
        <v>2629</v>
      </c>
      <c r="S2631">
        <v>2629</v>
      </c>
      <c r="AI2631">
        <v>2629</v>
      </c>
      <c r="AM2631" s="104"/>
    </row>
    <row r="2632" spans="1:39">
      <c r="A2632" s="108">
        <v>2630</v>
      </c>
      <c r="S2632">
        <v>2630</v>
      </c>
      <c r="AI2632">
        <v>2630</v>
      </c>
      <c r="AM2632" s="104"/>
    </row>
    <row r="2633" spans="1:39">
      <c r="A2633" s="108">
        <v>2631</v>
      </c>
      <c r="S2633">
        <v>2631</v>
      </c>
      <c r="AI2633">
        <v>2631</v>
      </c>
      <c r="AM2633" s="104"/>
    </row>
    <row r="2634" spans="1:39">
      <c r="A2634" s="108">
        <v>2632</v>
      </c>
      <c r="S2634">
        <v>2632</v>
      </c>
      <c r="AI2634">
        <v>2632</v>
      </c>
      <c r="AM2634" s="104"/>
    </row>
    <row r="2635" spans="1:39">
      <c r="A2635" s="108">
        <v>2633</v>
      </c>
      <c r="S2635">
        <v>2633</v>
      </c>
      <c r="AI2635">
        <v>2633</v>
      </c>
      <c r="AM2635" s="104"/>
    </row>
    <row r="2636" spans="1:39">
      <c r="A2636" s="108">
        <v>2634</v>
      </c>
      <c r="S2636">
        <v>2634</v>
      </c>
      <c r="AI2636">
        <v>2634</v>
      </c>
      <c r="AM2636" s="104"/>
    </row>
    <row r="2637" spans="1:39">
      <c r="A2637" s="108">
        <v>2635</v>
      </c>
      <c r="S2637">
        <v>2635</v>
      </c>
      <c r="AI2637">
        <v>2635</v>
      </c>
      <c r="AM2637" s="104"/>
    </row>
    <row r="2638" spans="1:39">
      <c r="A2638" s="108">
        <v>2636</v>
      </c>
      <c r="S2638">
        <v>2636</v>
      </c>
      <c r="AI2638">
        <v>2636</v>
      </c>
      <c r="AM2638" s="104"/>
    </row>
    <row r="2639" spans="1:39">
      <c r="A2639" s="108">
        <v>2637</v>
      </c>
      <c r="S2639">
        <v>2637</v>
      </c>
      <c r="AI2639">
        <v>2637</v>
      </c>
      <c r="AM2639" s="104"/>
    </row>
    <row r="2640" spans="1:39">
      <c r="A2640" s="108">
        <v>2638</v>
      </c>
      <c r="S2640">
        <v>2638</v>
      </c>
      <c r="AI2640">
        <v>2638</v>
      </c>
      <c r="AM2640" s="104"/>
    </row>
    <row r="2641" spans="1:39">
      <c r="A2641" s="108">
        <v>2639</v>
      </c>
      <c r="S2641">
        <v>2639</v>
      </c>
      <c r="AI2641">
        <v>2639</v>
      </c>
      <c r="AM2641" s="104"/>
    </row>
    <row r="2642" spans="1:39">
      <c r="A2642" s="108">
        <v>2640</v>
      </c>
      <c r="S2642">
        <v>2640</v>
      </c>
      <c r="AI2642">
        <v>2640</v>
      </c>
      <c r="AM2642" s="104"/>
    </row>
    <row r="2643" spans="1:39">
      <c r="A2643" s="108">
        <v>2641</v>
      </c>
      <c r="S2643">
        <v>2641</v>
      </c>
      <c r="AI2643">
        <v>2641</v>
      </c>
      <c r="AM2643" s="104"/>
    </row>
    <row r="2644" spans="1:39">
      <c r="A2644" s="108">
        <v>2642</v>
      </c>
      <c r="S2644">
        <v>2642</v>
      </c>
      <c r="AI2644">
        <v>2642</v>
      </c>
      <c r="AM2644" s="104"/>
    </row>
    <row r="2645" spans="1:39">
      <c r="A2645" s="108">
        <v>2643</v>
      </c>
      <c r="S2645">
        <v>2643</v>
      </c>
      <c r="AI2645">
        <v>2643</v>
      </c>
      <c r="AM2645" s="104"/>
    </row>
    <row r="2646" spans="1:39">
      <c r="A2646" s="108">
        <v>2644</v>
      </c>
      <c r="S2646">
        <v>2644</v>
      </c>
      <c r="AI2646">
        <v>2644</v>
      </c>
      <c r="AM2646" s="104"/>
    </row>
    <row r="2647" spans="1:39">
      <c r="A2647" s="108">
        <v>2645</v>
      </c>
      <c r="S2647">
        <v>2645</v>
      </c>
      <c r="AI2647">
        <v>2645</v>
      </c>
      <c r="AM2647" s="104"/>
    </row>
    <row r="2648" spans="1:39">
      <c r="A2648" s="108">
        <v>2646</v>
      </c>
      <c r="S2648">
        <v>2646</v>
      </c>
      <c r="AI2648">
        <v>2646</v>
      </c>
      <c r="AM2648" s="104"/>
    </row>
    <row r="2649" spans="1:39">
      <c r="A2649" s="108">
        <v>2647</v>
      </c>
      <c r="S2649">
        <v>2647</v>
      </c>
      <c r="AI2649">
        <v>2647</v>
      </c>
      <c r="AM2649" s="104"/>
    </row>
    <row r="2650" spans="1:39">
      <c r="A2650" s="108">
        <v>2648</v>
      </c>
      <c r="S2650">
        <v>2648</v>
      </c>
      <c r="AI2650">
        <v>2648</v>
      </c>
      <c r="AM2650" s="104"/>
    </row>
    <row r="2651" spans="1:39">
      <c r="A2651" s="108">
        <v>2649</v>
      </c>
      <c r="S2651">
        <v>2649</v>
      </c>
      <c r="AI2651">
        <v>2649</v>
      </c>
      <c r="AM2651" s="104"/>
    </row>
    <row r="2652" spans="1:39">
      <c r="A2652" s="108">
        <v>2650</v>
      </c>
      <c r="S2652">
        <v>2650</v>
      </c>
      <c r="AI2652">
        <v>2650</v>
      </c>
      <c r="AM2652" s="104"/>
    </row>
    <row r="2653" spans="1:39">
      <c r="A2653" s="108">
        <v>2651</v>
      </c>
      <c r="S2653">
        <v>2651</v>
      </c>
      <c r="AI2653">
        <v>2651</v>
      </c>
      <c r="AM2653" s="104"/>
    </row>
    <row r="2654" spans="1:39">
      <c r="A2654" s="108">
        <v>2652</v>
      </c>
      <c r="S2654">
        <v>2652</v>
      </c>
      <c r="AI2654">
        <v>2652</v>
      </c>
      <c r="AM2654" s="104"/>
    </row>
    <row r="2655" spans="1:39">
      <c r="A2655" s="108">
        <v>2653</v>
      </c>
      <c r="S2655">
        <v>2653</v>
      </c>
      <c r="AI2655">
        <v>2653</v>
      </c>
      <c r="AM2655" s="104"/>
    </row>
    <row r="2656" spans="1:39">
      <c r="A2656" s="108">
        <v>2654</v>
      </c>
      <c r="S2656">
        <v>2654</v>
      </c>
      <c r="AI2656">
        <v>2654</v>
      </c>
      <c r="AM2656" s="104"/>
    </row>
    <row r="2657" spans="1:39">
      <c r="A2657" s="108">
        <v>2655</v>
      </c>
      <c r="S2657">
        <v>2655</v>
      </c>
      <c r="AI2657">
        <v>2655</v>
      </c>
      <c r="AM2657" s="104"/>
    </row>
    <row r="2658" spans="1:39">
      <c r="A2658" s="108">
        <v>2656</v>
      </c>
      <c r="S2658">
        <v>2656</v>
      </c>
      <c r="AI2658">
        <v>2656</v>
      </c>
      <c r="AM2658" s="104"/>
    </row>
    <row r="2659" spans="1:39">
      <c r="A2659" s="108">
        <v>2657</v>
      </c>
      <c r="S2659">
        <v>2657</v>
      </c>
      <c r="AI2659">
        <v>2657</v>
      </c>
      <c r="AM2659" s="104"/>
    </row>
    <row r="2660" spans="1:39">
      <c r="A2660" s="108">
        <v>2658</v>
      </c>
      <c r="S2660">
        <v>2658</v>
      </c>
      <c r="AI2660">
        <v>2658</v>
      </c>
      <c r="AM2660" s="104"/>
    </row>
    <row r="2661" spans="1:39">
      <c r="A2661" s="108">
        <v>2659</v>
      </c>
      <c r="S2661">
        <v>2659</v>
      </c>
      <c r="AI2661">
        <v>2659</v>
      </c>
      <c r="AM2661" s="104"/>
    </row>
    <row r="2662" spans="1:39">
      <c r="A2662" s="108">
        <v>2660</v>
      </c>
      <c r="S2662">
        <v>2660</v>
      </c>
      <c r="AI2662">
        <v>2660</v>
      </c>
      <c r="AM2662" s="104"/>
    </row>
    <row r="2663" spans="1:39">
      <c r="A2663" s="108">
        <v>2661</v>
      </c>
      <c r="S2663">
        <v>2661</v>
      </c>
      <c r="AI2663">
        <v>2661</v>
      </c>
      <c r="AM2663" s="104"/>
    </row>
    <row r="2664" spans="1:39">
      <c r="A2664" s="108">
        <v>2662</v>
      </c>
      <c r="S2664">
        <v>2662</v>
      </c>
      <c r="AI2664">
        <v>2662</v>
      </c>
      <c r="AM2664" s="104"/>
    </row>
    <row r="2665" spans="1:39">
      <c r="A2665" s="108">
        <v>2663</v>
      </c>
      <c r="S2665">
        <v>2663</v>
      </c>
      <c r="AI2665">
        <v>2663</v>
      </c>
      <c r="AM2665" s="104"/>
    </row>
    <row r="2666" spans="1:39">
      <c r="A2666" s="108">
        <v>2664</v>
      </c>
      <c r="S2666">
        <v>2664</v>
      </c>
      <c r="AI2666">
        <v>2664</v>
      </c>
      <c r="AM2666" s="104"/>
    </row>
    <row r="2667" spans="1:39">
      <c r="A2667" s="108">
        <v>2665</v>
      </c>
      <c r="S2667">
        <v>2665</v>
      </c>
      <c r="AI2667">
        <v>2665</v>
      </c>
      <c r="AM2667" s="104"/>
    </row>
    <row r="2668" spans="1:39">
      <c r="A2668" s="108">
        <v>2666</v>
      </c>
      <c r="S2668">
        <v>2666</v>
      </c>
      <c r="AI2668">
        <v>2666</v>
      </c>
      <c r="AM2668" s="104"/>
    </row>
    <row r="2669" spans="1:39">
      <c r="A2669" s="108">
        <v>2667</v>
      </c>
      <c r="S2669">
        <v>2667</v>
      </c>
      <c r="AI2669">
        <v>2667</v>
      </c>
      <c r="AM2669" s="104"/>
    </row>
    <row r="2670" spans="1:39">
      <c r="A2670" s="108">
        <v>2668</v>
      </c>
      <c r="S2670">
        <v>2668</v>
      </c>
      <c r="AI2670">
        <v>2668</v>
      </c>
      <c r="AM2670" s="104"/>
    </row>
    <row r="2671" spans="1:39">
      <c r="A2671" s="108">
        <v>2669</v>
      </c>
      <c r="S2671">
        <v>2669</v>
      </c>
      <c r="AI2671">
        <v>2669</v>
      </c>
      <c r="AM2671" s="104"/>
    </row>
    <row r="2672" spans="1:39">
      <c r="A2672" s="108">
        <v>2670</v>
      </c>
      <c r="S2672">
        <v>2670</v>
      </c>
      <c r="AI2672">
        <v>2670</v>
      </c>
      <c r="AM2672" s="104"/>
    </row>
    <row r="2673" spans="1:39">
      <c r="A2673" s="108">
        <v>2671</v>
      </c>
      <c r="S2673">
        <v>2671</v>
      </c>
      <c r="AI2673">
        <v>2671</v>
      </c>
      <c r="AM2673" s="104"/>
    </row>
    <row r="2674" spans="1:39">
      <c r="A2674" s="108">
        <v>2672</v>
      </c>
      <c r="S2674">
        <v>2672</v>
      </c>
      <c r="AI2674">
        <v>2672</v>
      </c>
      <c r="AM2674" s="104"/>
    </row>
    <row r="2675" spans="1:39">
      <c r="A2675" s="108">
        <v>2673</v>
      </c>
      <c r="S2675">
        <v>2673</v>
      </c>
      <c r="AI2675">
        <v>2673</v>
      </c>
      <c r="AM2675" s="104"/>
    </row>
    <row r="2676" spans="1:39">
      <c r="A2676" s="108">
        <v>2674</v>
      </c>
      <c r="S2676">
        <v>2674</v>
      </c>
      <c r="AI2676">
        <v>2674</v>
      </c>
      <c r="AM2676" s="104"/>
    </row>
    <row r="2677" spans="1:39">
      <c r="A2677" s="108">
        <v>2675</v>
      </c>
      <c r="S2677">
        <v>2675</v>
      </c>
      <c r="AI2677">
        <v>2675</v>
      </c>
      <c r="AM2677" s="104"/>
    </row>
    <row r="2678" spans="1:39">
      <c r="A2678" s="108">
        <v>2676</v>
      </c>
      <c r="S2678">
        <v>2676</v>
      </c>
      <c r="AI2678">
        <v>2676</v>
      </c>
      <c r="AM2678" s="104"/>
    </row>
    <row r="2679" spans="1:39">
      <c r="A2679" s="108">
        <v>2677</v>
      </c>
      <c r="S2679">
        <v>2677</v>
      </c>
      <c r="AI2679">
        <v>2677</v>
      </c>
      <c r="AM2679" s="104"/>
    </row>
    <row r="2680" spans="1:39">
      <c r="A2680" s="108">
        <v>2678</v>
      </c>
      <c r="S2680">
        <v>2678</v>
      </c>
      <c r="AI2680">
        <v>2678</v>
      </c>
      <c r="AM2680" s="104"/>
    </row>
    <row r="2681" spans="1:39">
      <c r="A2681" s="108">
        <v>2679</v>
      </c>
      <c r="S2681">
        <v>2679</v>
      </c>
      <c r="AI2681">
        <v>2679</v>
      </c>
      <c r="AM2681" s="104"/>
    </row>
    <row r="2682" spans="1:39">
      <c r="A2682" s="108">
        <v>2680</v>
      </c>
      <c r="S2682">
        <v>2680</v>
      </c>
      <c r="AI2682">
        <v>2680</v>
      </c>
      <c r="AM2682" s="104"/>
    </row>
    <row r="2683" spans="1:39">
      <c r="A2683" s="108">
        <v>2681</v>
      </c>
      <c r="S2683">
        <v>2681</v>
      </c>
      <c r="AI2683">
        <v>2681</v>
      </c>
      <c r="AM2683" s="104"/>
    </row>
    <row r="2684" spans="1:39">
      <c r="A2684" s="108">
        <v>2682</v>
      </c>
      <c r="S2684">
        <v>2682</v>
      </c>
      <c r="AI2684">
        <v>2682</v>
      </c>
      <c r="AM2684" s="104"/>
    </row>
    <row r="2685" spans="1:39">
      <c r="A2685" s="108">
        <v>2683</v>
      </c>
      <c r="S2685">
        <v>2683</v>
      </c>
      <c r="AI2685">
        <v>2683</v>
      </c>
      <c r="AM2685" s="104"/>
    </row>
    <row r="2686" spans="1:39">
      <c r="A2686" s="108">
        <v>2684</v>
      </c>
      <c r="S2686">
        <v>2684</v>
      </c>
      <c r="AI2686">
        <v>2684</v>
      </c>
      <c r="AM2686" s="104"/>
    </row>
    <row r="2687" spans="1:39">
      <c r="A2687" s="108">
        <v>2685</v>
      </c>
      <c r="S2687">
        <v>2685</v>
      </c>
      <c r="AI2687">
        <v>2685</v>
      </c>
      <c r="AM2687" s="104"/>
    </row>
    <row r="2688" spans="1:39">
      <c r="A2688" s="108">
        <v>2686</v>
      </c>
      <c r="S2688">
        <v>2686</v>
      </c>
      <c r="AI2688">
        <v>2686</v>
      </c>
      <c r="AM2688" s="104"/>
    </row>
    <row r="2689" spans="1:39">
      <c r="A2689" s="108">
        <v>2687</v>
      </c>
      <c r="S2689">
        <v>2687</v>
      </c>
      <c r="AI2689">
        <v>2687</v>
      </c>
      <c r="AM2689" s="104"/>
    </row>
    <row r="2690" spans="1:39">
      <c r="A2690" s="108">
        <v>2688</v>
      </c>
      <c r="S2690">
        <v>2688</v>
      </c>
      <c r="AI2690">
        <v>2688</v>
      </c>
      <c r="AM2690" s="104"/>
    </row>
    <row r="2691" spans="1:39">
      <c r="A2691" s="108">
        <v>2689</v>
      </c>
      <c r="S2691">
        <v>2689</v>
      </c>
      <c r="AI2691">
        <v>2689</v>
      </c>
      <c r="AM2691" s="104"/>
    </row>
    <row r="2692" spans="1:39">
      <c r="A2692" s="108">
        <v>2690</v>
      </c>
      <c r="S2692">
        <v>2690</v>
      </c>
      <c r="AI2692">
        <v>2690</v>
      </c>
      <c r="AM2692" s="104"/>
    </row>
    <row r="2693" spans="1:39">
      <c r="A2693" s="108">
        <v>2691</v>
      </c>
      <c r="S2693">
        <v>2691</v>
      </c>
      <c r="AI2693">
        <v>2691</v>
      </c>
      <c r="AM2693" s="104"/>
    </row>
    <row r="2694" spans="1:39">
      <c r="A2694" s="108">
        <v>2692</v>
      </c>
      <c r="S2694">
        <v>2692</v>
      </c>
      <c r="AI2694">
        <v>2692</v>
      </c>
      <c r="AM2694" s="104"/>
    </row>
    <row r="2695" spans="1:39">
      <c r="A2695" s="108">
        <v>2693</v>
      </c>
      <c r="S2695">
        <v>2693</v>
      </c>
      <c r="AI2695">
        <v>2693</v>
      </c>
      <c r="AM2695" s="104"/>
    </row>
    <row r="2696" spans="1:39">
      <c r="A2696" s="108">
        <v>2694</v>
      </c>
      <c r="S2696">
        <v>2694</v>
      </c>
      <c r="AI2696">
        <v>2694</v>
      </c>
      <c r="AM2696" s="104"/>
    </row>
    <row r="2697" spans="1:39">
      <c r="A2697" s="108">
        <v>2695</v>
      </c>
      <c r="S2697">
        <v>2695</v>
      </c>
      <c r="AI2697">
        <v>2695</v>
      </c>
      <c r="AM2697" s="104"/>
    </row>
    <row r="2698" spans="1:39">
      <c r="A2698" s="108">
        <v>2696</v>
      </c>
      <c r="S2698">
        <v>2696</v>
      </c>
      <c r="AI2698">
        <v>2696</v>
      </c>
      <c r="AM2698" s="104"/>
    </row>
    <row r="2699" spans="1:39">
      <c r="A2699" s="108">
        <v>2697</v>
      </c>
      <c r="S2699">
        <v>2697</v>
      </c>
      <c r="AI2699">
        <v>2697</v>
      </c>
      <c r="AM2699" s="104"/>
    </row>
    <row r="2700" spans="1:39">
      <c r="A2700" s="108">
        <v>2698</v>
      </c>
      <c r="S2700">
        <v>2698</v>
      </c>
      <c r="AI2700">
        <v>2698</v>
      </c>
      <c r="AM2700" s="104"/>
    </row>
    <row r="2701" spans="1:39">
      <c r="A2701" s="108">
        <v>2699</v>
      </c>
      <c r="S2701">
        <v>2699</v>
      </c>
      <c r="AI2701">
        <v>2699</v>
      </c>
      <c r="AM2701" s="104"/>
    </row>
    <row r="2702" spans="1:39">
      <c r="A2702" s="108">
        <v>2700</v>
      </c>
      <c r="S2702">
        <v>2700</v>
      </c>
      <c r="AI2702">
        <v>2700</v>
      </c>
      <c r="AM2702" s="104"/>
    </row>
    <row r="2703" spans="1:39">
      <c r="A2703" s="108">
        <v>2701</v>
      </c>
      <c r="S2703">
        <v>2701</v>
      </c>
      <c r="AI2703">
        <v>2701</v>
      </c>
      <c r="AM2703" s="104"/>
    </row>
    <row r="2704" spans="1:39">
      <c r="A2704" s="108">
        <v>2702</v>
      </c>
      <c r="S2704">
        <v>2702</v>
      </c>
      <c r="AI2704">
        <v>2702</v>
      </c>
      <c r="AM2704" s="104"/>
    </row>
    <row r="2705" spans="1:39">
      <c r="A2705" s="108">
        <v>2703</v>
      </c>
      <c r="S2705">
        <v>2703</v>
      </c>
      <c r="AI2705">
        <v>2703</v>
      </c>
      <c r="AM2705" s="104"/>
    </row>
    <row r="2706" spans="1:39">
      <c r="A2706" s="108">
        <v>2704</v>
      </c>
      <c r="S2706">
        <v>2704</v>
      </c>
      <c r="AI2706">
        <v>2704</v>
      </c>
      <c r="AM2706" s="104"/>
    </row>
    <row r="2707" spans="1:39">
      <c r="A2707" s="108">
        <v>2705</v>
      </c>
      <c r="S2707">
        <v>2705</v>
      </c>
      <c r="AI2707">
        <v>2705</v>
      </c>
      <c r="AM2707" s="104"/>
    </row>
    <row r="2708" spans="1:39">
      <c r="A2708" s="108">
        <v>2706</v>
      </c>
      <c r="S2708">
        <v>2706</v>
      </c>
      <c r="AI2708">
        <v>2706</v>
      </c>
      <c r="AM2708" s="104"/>
    </row>
    <row r="2709" spans="1:39">
      <c r="A2709" s="108">
        <v>2707</v>
      </c>
      <c r="S2709">
        <v>2707</v>
      </c>
      <c r="AI2709">
        <v>2707</v>
      </c>
      <c r="AM2709" s="104"/>
    </row>
    <row r="2710" spans="1:39">
      <c r="A2710" s="108">
        <v>2708</v>
      </c>
      <c r="S2710">
        <v>2708</v>
      </c>
      <c r="AI2710">
        <v>2708</v>
      </c>
      <c r="AM2710" s="104"/>
    </row>
    <row r="2711" spans="1:39">
      <c r="A2711" s="108">
        <v>2709</v>
      </c>
      <c r="S2711">
        <v>2709</v>
      </c>
      <c r="AI2711">
        <v>2709</v>
      </c>
      <c r="AM2711" s="104"/>
    </row>
    <row r="2712" spans="1:39">
      <c r="A2712" s="108">
        <v>2710</v>
      </c>
      <c r="S2712">
        <v>2710</v>
      </c>
      <c r="AI2712">
        <v>2710</v>
      </c>
      <c r="AM2712" s="104"/>
    </row>
    <row r="2713" spans="1:39">
      <c r="A2713" s="108">
        <v>2711</v>
      </c>
      <c r="S2713">
        <v>2711</v>
      </c>
      <c r="AI2713">
        <v>2711</v>
      </c>
      <c r="AM2713" s="104"/>
    </row>
    <row r="2714" spans="1:39">
      <c r="A2714" s="108">
        <v>2712</v>
      </c>
      <c r="S2714">
        <v>2712</v>
      </c>
      <c r="AI2714">
        <v>2712</v>
      </c>
      <c r="AM2714" s="104"/>
    </row>
    <row r="2715" spans="1:39">
      <c r="A2715" s="108">
        <v>2713</v>
      </c>
      <c r="S2715">
        <v>2713</v>
      </c>
      <c r="AI2715">
        <v>2713</v>
      </c>
      <c r="AM2715" s="104"/>
    </row>
    <row r="2716" spans="1:39">
      <c r="A2716" s="108">
        <v>2714</v>
      </c>
      <c r="S2716">
        <v>2714</v>
      </c>
      <c r="AI2716">
        <v>2714</v>
      </c>
      <c r="AM2716" s="104"/>
    </row>
    <row r="2717" spans="1:39">
      <c r="A2717" s="108">
        <v>2715</v>
      </c>
      <c r="S2717">
        <v>2715</v>
      </c>
      <c r="AI2717">
        <v>2715</v>
      </c>
      <c r="AM2717" s="104"/>
    </row>
    <row r="2718" spans="1:39">
      <c r="A2718" s="108">
        <v>2716</v>
      </c>
      <c r="S2718">
        <v>2716</v>
      </c>
      <c r="AI2718">
        <v>2716</v>
      </c>
      <c r="AM2718" s="104"/>
    </row>
    <row r="2719" spans="1:39">
      <c r="A2719" s="108">
        <v>2717</v>
      </c>
      <c r="S2719">
        <v>2717</v>
      </c>
      <c r="AI2719">
        <v>2717</v>
      </c>
      <c r="AM2719" s="104"/>
    </row>
    <row r="2720" spans="1:39">
      <c r="A2720" s="108">
        <v>2718</v>
      </c>
      <c r="S2720">
        <v>2718</v>
      </c>
      <c r="AI2720">
        <v>2718</v>
      </c>
      <c r="AM2720" s="104"/>
    </row>
    <row r="2721" spans="1:39">
      <c r="A2721" s="108">
        <v>2719</v>
      </c>
      <c r="S2721">
        <v>2719</v>
      </c>
      <c r="AI2721">
        <v>2719</v>
      </c>
      <c r="AM2721" s="104"/>
    </row>
    <row r="2722" spans="1:39">
      <c r="A2722" s="108">
        <v>2720</v>
      </c>
      <c r="S2722">
        <v>2720</v>
      </c>
      <c r="AI2722">
        <v>2720</v>
      </c>
      <c r="AM2722" s="104"/>
    </row>
    <row r="2723" spans="1:39">
      <c r="A2723" s="108">
        <v>2721</v>
      </c>
      <c r="S2723">
        <v>2721</v>
      </c>
      <c r="AI2723">
        <v>2721</v>
      </c>
      <c r="AM2723" s="104"/>
    </row>
    <row r="2724" spans="1:39">
      <c r="A2724" s="108">
        <v>2722</v>
      </c>
      <c r="S2724">
        <v>2722</v>
      </c>
      <c r="AI2724">
        <v>2722</v>
      </c>
      <c r="AM2724" s="104"/>
    </row>
    <row r="2725" spans="1:39">
      <c r="A2725" s="108">
        <v>2723</v>
      </c>
      <c r="S2725">
        <v>2723</v>
      </c>
      <c r="AI2725">
        <v>2723</v>
      </c>
      <c r="AM2725" s="104"/>
    </row>
    <row r="2726" spans="1:39">
      <c r="A2726" s="108">
        <v>2724</v>
      </c>
      <c r="S2726">
        <v>2724</v>
      </c>
      <c r="AI2726">
        <v>2724</v>
      </c>
      <c r="AM2726" s="104"/>
    </row>
    <row r="2727" spans="1:39">
      <c r="A2727" s="108">
        <v>2725</v>
      </c>
      <c r="S2727">
        <v>2725</v>
      </c>
      <c r="AI2727">
        <v>2725</v>
      </c>
      <c r="AM2727" s="104"/>
    </row>
    <row r="2728" spans="1:39">
      <c r="A2728" s="108">
        <v>2726</v>
      </c>
      <c r="S2728">
        <v>2726</v>
      </c>
      <c r="AI2728">
        <v>2726</v>
      </c>
      <c r="AM2728" s="104"/>
    </row>
    <row r="2729" spans="1:39">
      <c r="A2729" s="108">
        <v>2727</v>
      </c>
      <c r="S2729">
        <v>2727</v>
      </c>
      <c r="AI2729">
        <v>2727</v>
      </c>
      <c r="AM2729" s="104"/>
    </row>
    <row r="2730" spans="1:39">
      <c r="A2730" s="108">
        <v>2728</v>
      </c>
      <c r="S2730">
        <v>2728</v>
      </c>
      <c r="AI2730">
        <v>2728</v>
      </c>
      <c r="AM2730" s="104"/>
    </row>
    <row r="2731" spans="1:39">
      <c r="A2731" s="108">
        <v>2729</v>
      </c>
      <c r="S2731">
        <v>2729</v>
      </c>
      <c r="AI2731">
        <v>2729</v>
      </c>
      <c r="AM2731" s="104"/>
    </row>
    <row r="2732" spans="1:39">
      <c r="A2732" s="108">
        <v>2730</v>
      </c>
      <c r="S2732">
        <v>2730</v>
      </c>
      <c r="AI2732">
        <v>2730</v>
      </c>
      <c r="AM2732" s="104"/>
    </row>
    <row r="2733" spans="1:39">
      <c r="A2733" s="108">
        <v>2731</v>
      </c>
      <c r="S2733">
        <v>2731</v>
      </c>
      <c r="AI2733">
        <v>2731</v>
      </c>
      <c r="AM2733" s="104"/>
    </row>
    <row r="2734" spans="1:39">
      <c r="A2734" s="108">
        <v>2732</v>
      </c>
      <c r="S2734">
        <v>2732</v>
      </c>
      <c r="AI2734">
        <v>2732</v>
      </c>
      <c r="AM2734" s="104"/>
    </row>
    <row r="2735" spans="1:39">
      <c r="A2735" s="108">
        <v>2733</v>
      </c>
      <c r="S2735">
        <v>2733</v>
      </c>
      <c r="AI2735">
        <v>2733</v>
      </c>
      <c r="AM2735" s="104"/>
    </row>
    <row r="2736" spans="1:39">
      <c r="A2736" s="108">
        <v>2734</v>
      </c>
      <c r="S2736">
        <v>2734</v>
      </c>
      <c r="AI2736">
        <v>2734</v>
      </c>
      <c r="AM2736" s="104"/>
    </row>
    <row r="2737" spans="1:39">
      <c r="A2737" s="108">
        <v>2735</v>
      </c>
      <c r="S2737">
        <v>2735</v>
      </c>
      <c r="AI2737">
        <v>2735</v>
      </c>
      <c r="AM2737" s="104"/>
    </row>
    <row r="2738" spans="1:39">
      <c r="A2738" s="108">
        <v>2736</v>
      </c>
      <c r="S2738">
        <v>2736</v>
      </c>
      <c r="AI2738">
        <v>2736</v>
      </c>
      <c r="AM2738" s="104"/>
    </row>
    <row r="2739" spans="1:39">
      <c r="A2739" s="108">
        <v>2737</v>
      </c>
      <c r="S2739">
        <v>2737</v>
      </c>
      <c r="AI2739">
        <v>2737</v>
      </c>
      <c r="AM2739" s="104"/>
    </row>
    <row r="2740" spans="1:39">
      <c r="A2740" s="108">
        <v>2738</v>
      </c>
      <c r="S2740">
        <v>2738</v>
      </c>
      <c r="AI2740">
        <v>2738</v>
      </c>
      <c r="AM2740" s="104"/>
    </row>
    <row r="2741" spans="1:39">
      <c r="A2741" s="108">
        <v>2739</v>
      </c>
      <c r="S2741">
        <v>2739</v>
      </c>
      <c r="AI2741">
        <v>2739</v>
      </c>
      <c r="AM2741" s="104"/>
    </row>
    <row r="2742" spans="1:39">
      <c r="A2742" s="108">
        <v>2740</v>
      </c>
      <c r="S2742">
        <v>2740</v>
      </c>
      <c r="AI2742">
        <v>2740</v>
      </c>
      <c r="AM2742" s="104"/>
    </row>
    <row r="2743" spans="1:39">
      <c r="A2743" s="108">
        <v>2741</v>
      </c>
      <c r="S2743">
        <v>2741</v>
      </c>
      <c r="AI2743">
        <v>2741</v>
      </c>
      <c r="AM2743" s="104"/>
    </row>
    <row r="2744" spans="1:39">
      <c r="A2744" s="108">
        <v>2742</v>
      </c>
      <c r="S2744">
        <v>2742</v>
      </c>
      <c r="AI2744">
        <v>2742</v>
      </c>
      <c r="AM2744" s="104"/>
    </row>
    <row r="2745" spans="1:39">
      <c r="A2745" s="108">
        <v>2743</v>
      </c>
      <c r="S2745">
        <v>2743</v>
      </c>
      <c r="AI2745">
        <v>2743</v>
      </c>
      <c r="AM2745" s="104"/>
    </row>
    <row r="2746" spans="1:39">
      <c r="A2746" s="108">
        <v>2744</v>
      </c>
      <c r="S2746">
        <v>2744</v>
      </c>
      <c r="AI2746">
        <v>2744</v>
      </c>
      <c r="AM2746" s="104"/>
    </row>
    <row r="2747" spans="1:39">
      <c r="A2747" s="108">
        <v>2745</v>
      </c>
      <c r="S2747">
        <v>2745</v>
      </c>
      <c r="AI2747">
        <v>2745</v>
      </c>
      <c r="AM2747" s="104"/>
    </row>
    <row r="2748" spans="1:39">
      <c r="A2748" s="108">
        <v>2746</v>
      </c>
      <c r="S2748">
        <v>2746</v>
      </c>
      <c r="AI2748">
        <v>2746</v>
      </c>
      <c r="AM2748" s="104"/>
    </row>
    <row r="2749" spans="1:39">
      <c r="A2749" s="108">
        <v>2747</v>
      </c>
      <c r="S2749">
        <v>2747</v>
      </c>
      <c r="AI2749">
        <v>2747</v>
      </c>
      <c r="AM2749" s="104"/>
    </row>
    <row r="2750" spans="1:39">
      <c r="A2750" s="108">
        <v>2748</v>
      </c>
      <c r="S2750">
        <v>2748</v>
      </c>
      <c r="AI2750">
        <v>2748</v>
      </c>
      <c r="AM2750" s="104"/>
    </row>
    <row r="2751" spans="1:39">
      <c r="A2751" s="108">
        <v>2749</v>
      </c>
      <c r="S2751">
        <v>2749</v>
      </c>
      <c r="AI2751">
        <v>2749</v>
      </c>
      <c r="AM2751" s="104"/>
    </row>
    <row r="2752" spans="1:39">
      <c r="A2752" s="108">
        <v>2750</v>
      </c>
      <c r="S2752">
        <v>2750</v>
      </c>
      <c r="AI2752">
        <v>2750</v>
      </c>
      <c r="AM2752" s="104"/>
    </row>
    <row r="2753" spans="1:39">
      <c r="A2753" s="108">
        <v>2751</v>
      </c>
      <c r="S2753">
        <v>2751</v>
      </c>
      <c r="AI2753">
        <v>2751</v>
      </c>
      <c r="AM2753" s="104"/>
    </row>
    <row r="2754" spans="1:39">
      <c r="A2754" s="108">
        <v>2752</v>
      </c>
      <c r="S2754">
        <v>2752</v>
      </c>
      <c r="AI2754">
        <v>2752</v>
      </c>
      <c r="AM2754" s="104"/>
    </row>
    <row r="2755" spans="1:39">
      <c r="A2755" s="108">
        <v>2753</v>
      </c>
      <c r="S2755">
        <v>2753</v>
      </c>
      <c r="AI2755">
        <v>2753</v>
      </c>
      <c r="AM2755" s="104"/>
    </row>
    <row r="2756" spans="1:39">
      <c r="A2756" s="108">
        <v>2754</v>
      </c>
      <c r="S2756">
        <v>2754</v>
      </c>
      <c r="AI2756">
        <v>2754</v>
      </c>
      <c r="AM2756" s="104"/>
    </row>
    <row r="2757" spans="1:39">
      <c r="A2757" s="108">
        <v>2755</v>
      </c>
      <c r="S2757">
        <v>2755</v>
      </c>
      <c r="AI2757">
        <v>2755</v>
      </c>
      <c r="AM2757" s="104"/>
    </row>
    <row r="2758" spans="1:39">
      <c r="A2758" s="108">
        <v>2756</v>
      </c>
      <c r="S2758">
        <v>2756</v>
      </c>
      <c r="AI2758">
        <v>2756</v>
      </c>
      <c r="AM2758" s="104"/>
    </row>
    <row r="2759" spans="1:39">
      <c r="A2759" s="108">
        <v>2757</v>
      </c>
      <c r="S2759">
        <v>2757</v>
      </c>
      <c r="AI2759">
        <v>2757</v>
      </c>
      <c r="AM2759" s="104"/>
    </row>
    <row r="2760" spans="1:39">
      <c r="A2760" s="108">
        <v>2758</v>
      </c>
      <c r="S2760">
        <v>2758</v>
      </c>
      <c r="AI2760">
        <v>2758</v>
      </c>
      <c r="AM2760" s="104"/>
    </row>
    <row r="2761" spans="1:39">
      <c r="A2761" s="108">
        <v>2759</v>
      </c>
      <c r="S2761">
        <v>2759</v>
      </c>
      <c r="AI2761">
        <v>2759</v>
      </c>
      <c r="AM2761" s="104"/>
    </row>
    <row r="2762" spans="1:39">
      <c r="A2762" s="108">
        <v>2760</v>
      </c>
      <c r="S2762">
        <v>2760</v>
      </c>
      <c r="AI2762">
        <v>2760</v>
      </c>
      <c r="AM2762" s="104"/>
    </row>
    <row r="2763" spans="1:39">
      <c r="A2763" s="108">
        <v>2761</v>
      </c>
      <c r="S2763">
        <v>2761</v>
      </c>
      <c r="AI2763">
        <v>2761</v>
      </c>
      <c r="AM2763" s="104"/>
    </row>
    <row r="2764" spans="1:39">
      <c r="A2764" s="108">
        <v>2762</v>
      </c>
      <c r="S2764">
        <v>2762</v>
      </c>
      <c r="AI2764">
        <v>2762</v>
      </c>
      <c r="AM2764" s="104"/>
    </row>
    <row r="2765" spans="1:39">
      <c r="A2765" s="108">
        <v>2763</v>
      </c>
      <c r="S2765">
        <v>2763</v>
      </c>
      <c r="AI2765">
        <v>2763</v>
      </c>
      <c r="AM2765" s="104"/>
    </row>
    <row r="2766" spans="1:39">
      <c r="A2766" s="108">
        <v>2764</v>
      </c>
      <c r="S2766">
        <v>2764</v>
      </c>
      <c r="AI2766">
        <v>2764</v>
      </c>
      <c r="AM2766" s="104"/>
    </row>
    <row r="2767" spans="1:39">
      <c r="A2767" s="108">
        <v>2765</v>
      </c>
      <c r="S2767">
        <v>2765</v>
      </c>
      <c r="AI2767">
        <v>2765</v>
      </c>
      <c r="AM2767" s="104"/>
    </row>
    <row r="2768" spans="1:39">
      <c r="A2768" s="108">
        <v>2766</v>
      </c>
      <c r="S2768">
        <v>2766</v>
      </c>
      <c r="AI2768">
        <v>2766</v>
      </c>
      <c r="AM2768" s="104"/>
    </row>
    <row r="2769" spans="1:39">
      <c r="A2769" s="108">
        <v>2767</v>
      </c>
      <c r="S2769">
        <v>2767</v>
      </c>
      <c r="AI2769">
        <v>2767</v>
      </c>
      <c r="AM2769" s="104"/>
    </row>
    <row r="2770" spans="1:39">
      <c r="A2770" s="108">
        <v>2768</v>
      </c>
      <c r="S2770">
        <v>2768</v>
      </c>
      <c r="AI2770">
        <v>2768</v>
      </c>
      <c r="AM2770" s="104"/>
    </row>
    <row r="2771" spans="1:39">
      <c r="A2771" s="108">
        <v>2769</v>
      </c>
      <c r="S2771">
        <v>2769</v>
      </c>
      <c r="AI2771">
        <v>2769</v>
      </c>
      <c r="AM2771" s="104"/>
    </row>
    <row r="2772" spans="1:39">
      <c r="A2772" s="108">
        <v>2770</v>
      </c>
      <c r="S2772">
        <v>2770</v>
      </c>
      <c r="AI2772">
        <v>2770</v>
      </c>
      <c r="AM2772" s="104"/>
    </row>
    <row r="2773" spans="1:39">
      <c r="A2773" s="108">
        <v>2771</v>
      </c>
      <c r="S2773">
        <v>2771</v>
      </c>
      <c r="AI2773">
        <v>2771</v>
      </c>
      <c r="AM2773" s="104"/>
    </row>
    <row r="2774" spans="1:39">
      <c r="A2774" s="108">
        <v>2772</v>
      </c>
      <c r="S2774">
        <v>2772</v>
      </c>
      <c r="AI2774">
        <v>2772</v>
      </c>
      <c r="AM2774" s="104"/>
    </row>
    <row r="2775" spans="1:39">
      <c r="A2775" s="108">
        <v>2773</v>
      </c>
      <c r="S2775">
        <v>2773</v>
      </c>
      <c r="AI2775">
        <v>2773</v>
      </c>
      <c r="AM2775" s="104"/>
    </row>
    <row r="2776" spans="1:39">
      <c r="A2776" s="108">
        <v>2774</v>
      </c>
      <c r="S2776">
        <v>2774</v>
      </c>
      <c r="AI2776">
        <v>2774</v>
      </c>
      <c r="AM2776" s="104"/>
    </row>
    <row r="2777" spans="1:39">
      <c r="A2777" s="108">
        <v>2775</v>
      </c>
      <c r="S2777">
        <v>2775</v>
      </c>
      <c r="AI2777">
        <v>2775</v>
      </c>
      <c r="AM2777" s="104"/>
    </row>
    <row r="2778" spans="1:39">
      <c r="A2778" s="108">
        <v>2776</v>
      </c>
      <c r="S2778">
        <v>2776</v>
      </c>
      <c r="AI2778">
        <v>2776</v>
      </c>
      <c r="AM2778" s="104"/>
    </row>
    <row r="2779" spans="1:39">
      <c r="A2779" s="108">
        <v>2777</v>
      </c>
      <c r="S2779">
        <v>2777</v>
      </c>
      <c r="AI2779">
        <v>2777</v>
      </c>
      <c r="AM2779" s="104"/>
    </row>
    <row r="2780" spans="1:39">
      <c r="A2780" s="108">
        <v>2778</v>
      </c>
      <c r="S2780">
        <v>2778</v>
      </c>
      <c r="AI2780">
        <v>2778</v>
      </c>
      <c r="AM2780" s="104"/>
    </row>
    <row r="2781" spans="1:39">
      <c r="A2781" s="108">
        <v>2779</v>
      </c>
      <c r="S2781">
        <v>2779</v>
      </c>
      <c r="AI2781">
        <v>2779</v>
      </c>
      <c r="AM2781" s="104"/>
    </row>
    <row r="2782" spans="1:39">
      <c r="A2782" s="108">
        <v>2780</v>
      </c>
      <c r="S2782">
        <v>2780</v>
      </c>
      <c r="AI2782">
        <v>2780</v>
      </c>
      <c r="AM2782" s="104"/>
    </row>
    <row r="2783" spans="1:39">
      <c r="A2783" s="108">
        <v>2781</v>
      </c>
      <c r="S2783">
        <v>2781</v>
      </c>
      <c r="AI2783">
        <v>2781</v>
      </c>
      <c r="AM2783" s="104"/>
    </row>
    <row r="2784" spans="1:39">
      <c r="A2784" s="108">
        <v>2782</v>
      </c>
      <c r="S2784">
        <v>2782</v>
      </c>
      <c r="AI2784">
        <v>2782</v>
      </c>
      <c r="AM2784" s="104"/>
    </row>
    <row r="2785" spans="1:39">
      <c r="A2785" s="108">
        <v>2783</v>
      </c>
      <c r="S2785">
        <v>2783</v>
      </c>
      <c r="AI2785">
        <v>2783</v>
      </c>
      <c r="AM2785" s="104"/>
    </row>
    <row r="2786" spans="1:39">
      <c r="A2786" s="108">
        <v>2784</v>
      </c>
      <c r="S2786">
        <v>2784</v>
      </c>
      <c r="AI2786">
        <v>2784</v>
      </c>
      <c r="AM2786" s="104"/>
    </row>
    <row r="2787" spans="1:39">
      <c r="A2787" s="108">
        <v>2785</v>
      </c>
      <c r="S2787">
        <v>2785</v>
      </c>
      <c r="AI2787">
        <v>2785</v>
      </c>
      <c r="AM2787" s="104"/>
    </row>
    <row r="2788" spans="1:39">
      <c r="A2788" s="108">
        <v>2786</v>
      </c>
      <c r="S2788">
        <v>2786</v>
      </c>
      <c r="AI2788">
        <v>2786</v>
      </c>
      <c r="AM2788" s="104"/>
    </row>
    <row r="2789" spans="1:39">
      <c r="A2789" s="108">
        <v>2787</v>
      </c>
      <c r="S2789">
        <v>2787</v>
      </c>
      <c r="AI2789">
        <v>2787</v>
      </c>
      <c r="AM2789" s="104"/>
    </row>
    <row r="2790" spans="1:39">
      <c r="A2790" s="108">
        <v>2788</v>
      </c>
      <c r="S2790">
        <v>2788</v>
      </c>
      <c r="AI2790">
        <v>2788</v>
      </c>
      <c r="AM2790" s="104"/>
    </row>
    <row r="2791" spans="1:39">
      <c r="A2791" s="108">
        <v>2789</v>
      </c>
      <c r="S2791">
        <v>2789</v>
      </c>
      <c r="AI2791">
        <v>2789</v>
      </c>
      <c r="AM2791" s="104"/>
    </row>
    <row r="2792" spans="1:39">
      <c r="A2792" s="108">
        <v>2790</v>
      </c>
      <c r="S2792">
        <v>2790</v>
      </c>
      <c r="AI2792">
        <v>2790</v>
      </c>
      <c r="AM2792" s="104"/>
    </row>
    <row r="2793" spans="1:39">
      <c r="A2793" s="108">
        <v>2791</v>
      </c>
      <c r="S2793">
        <v>2791</v>
      </c>
      <c r="AI2793">
        <v>2791</v>
      </c>
      <c r="AM2793" s="104"/>
    </row>
    <row r="2794" spans="1:39">
      <c r="A2794" s="108">
        <v>2792</v>
      </c>
      <c r="S2794">
        <v>2792</v>
      </c>
      <c r="AI2794">
        <v>2792</v>
      </c>
      <c r="AM2794" s="104"/>
    </row>
    <row r="2795" spans="1:39">
      <c r="A2795" s="108">
        <v>2793</v>
      </c>
      <c r="S2795">
        <v>2793</v>
      </c>
      <c r="AI2795">
        <v>2793</v>
      </c>
      <c r="AM2795" s="104"/>
    </row>
    <row r="2796" spans="1:39">
      <c r="A2796" s="108">
        <v>2794</v>
      </c>
      <c r="S2796">
        <v>2794</v>
      </c>
      <c r="AI2796">
        <v>2794</v>
      </c>
      <c r="AM2796" s="104"/>
    </row>
    <row r="2797" spans="1:39">
      <c r="A2797" s="108">
        <v>2795</v>
      </c>
      <c r="S2797">
        <v>2795</v>
      </c>
      <c r="AI2797">
        <v>2795</v>
      </c>
      <c r="AM2797" s="104"/>
    </row>
    <row r="2798" spans="1:39">
      <c r="A2798" s="108">
        <v>2796</v>
      </c>
      <c r="S2798">
        <v>2796</v>
      </c>
      <c r="AI2798">
        <v>2796</v>
      </c>
      <c r="AM2798" s="104"/>
    </row>
    <row r="2799" spans="1:39">
      <c r="A2799" s="108">
        <v>2797</v>
      </c>
      <c r="S2799">
        <v>2797</v>
      </c>
      <c r="AI2799">
        <v>2797</v>
      </c>
      <c r="AM2799" s="104"/>
    </row>
    <row r="2800" spans="1:39">
      <c r="A2800" s="108">
        <v>2798</v>
      </c>
      <c r="S2800">
        <v>2798</v>
      </c>
      <c r="AI2800">
        <v>2798</v>
      </c>
      <c r="AM2800" s="104"/>
    </row>
    <row r="2801" spans="1:39">
      <c r="A2801" s="108">
        <v>2799</v>
      </c>
      <c r="S2801">
        <v>2799</v>
      </c>
      <c r="AI2801">
        <v>2799</v>
      </c>
      <c r="AM2801" s="104"/>
    </row>
    <row r="2802" spans="1:39">
      <c r="A2802" s="108">
        <v>2800</v>
      </c>
      <c r="S2802">
        <v>2800</v>
      </c>
      <c r="AI2802">
        <v>2800</v>
      </c>
      <c r="AM2802" s="104"/>
    </row>
    <row r="2803" spans="1:39">
      <c r="A2803" s="108">
        <v>2801</v>
      </c>
      <c r="S2803">
        <v>2801</v>
      </c>
      <c r="AI2803">
        <v>2801</v>
      </c>
      <c r="AM2803" s="104"/>
    </row>
    <row r="2804" spans="1:39">
      <c r="A2804" s="108">
        <v>2802</v>
      </c>
      <c r="S2804">
        <v>2802</v>
      </c>
      <c r="AI2804">
        <v>2802</v>
      </c>
      <c r="AM2804" s="104"/>
    </row>
    <row r="2805" spans="1:39">
      <c r="A2805" s="108">
        <v>2803</v>
      </c>
      <c r="S2805">
        <v>2803</v>
      </c>
      <c r="AI2805">
        <v>2803</v>
      </c>
      <c r="AM2805" s="104"/>
    </row>
    <row r="2806" spans="1:39">
      <c r="A2806" s="108">
        <v>2804</v>
      </c>
      <c r="S2806">
        <v>2804</v>
      </c>
      <c r="AI2806">
        <v>2804</v>
      </c>
      <c r="AM2806" s="104"/>
    </row>
    <row r="2807" spans="1:39">
      <c r="A2807" s="108">
        <v>2805</v>
      </c>
      <c r="S2807">
        <v>2805</v>
      </c>
      <c r="AI2807">
        <v>2805</v>
      </c>
      <c r="AM2807" s="104"/>
    </row>
    <row r="2808" spans="1:39">
      <c r="A2808" s="108">
        <v>2806</v>
      </c>
      <c r="S2808">
        <v>2806</v>
      </c>
      <c r="AI2808">
        <v>2806</v>
      </c>
      <c r="AM2808" s="104"/>
    </row>
    <row r="2809" spans="1:39">
      <c r="A2809" s="108">
        <v>2807</v>
      </c>
      <c r="S2809">
        <v>2807</v>
      </c>
      <c r="AI2809">
        <v>2807</v>
      </c>
      <c r="AM2809" s="104"/>
    </row>
    <row r="2810" spans="1:39">
      <c r="A2810" s="108">
        <v>2808</v>
      </c>
      <c r="S2810">
        <v>2808</v>
      </c>
      <c r="AI2810">
        <v>2808</v>
      </c>
      <c r="AM2810" s="104"/>
    </row>
    <row r="2811" spans="1:39">
      <c r="A2811" s="108">
        <v>2809</v>
      </c>
      <c r="S2811">
        <v>2809</v>
      </c>
      <c r="AI2811">
        <v>2809</v>
      </c>
      <c r="AM2811" s="104"/>
    </row>
    <row r="2812" spans="1:39">
      <c r="A2812" s="108">
        <v>2810</v>
      </c>
      <c r="S2812">
        <v>2810</v>
      </c>
      <c r="AI2812">
        <v>2810</v>
      </c>
      <c r="AM2812" s="104"/>
    </row>
    <row r="2813" spans="1:39">
      <c r="A2813" s="108">
        <v>2811</v>
      </c>
      <c r="S2813">
        <v>2811</v>
      </c>
      <c r="AI2813">
        <v>2811</v>
      </c>
      <c r="AM2813" s="104"/>
    </row>
    <row r="2814" spans="1:39">
      <c r="A2814" s="108">
        <v>2812</v>
      </c>
      <c r="S2814">
        <v>2812</v>
      </c>
      <c r="AI2814">
        <v>2812</v>
      </c>
      <c r="AM2814" s="104"/>
    </row>
    <row r="2815" spans="1:39">
      <c r="A2815" s="108">
        <v>2813</v>
      </c>
      <c r="S2815">
        <v>2813</v>
      </c>
      <c r="AI2815">
        <v>2813</v>
      </c>
      <c r="AM2815" s="104"/>
    </row>
    <row r="2816" spans="1:39">
      <c r="A2816" s="108">
        <v>2814</v>
      </c>
      <c r="S2816">
        <v>2814</v>
      </c>
      <c r="AI2816">
        <v>2814</v>
      </c>
      <c r="AM2816" s="104"/>
    </row>
    <row r="2817" spans="1:39">
      <c r="A2817" s="108">
        <v>2815</v>
      </c>
      <c r="S2817">
        <v>2815</v>
      </c>
      <c r="AI2817">
        <v>2815</v>
      </c>
      <c r="AM2817" s="104"/>
    </row>
    <row r="2818" spans="1:39">
      <c r="A2818" s="108">
        <v>2816</v>
      </c>
      <c r="S2818">
        <v>2816</v>
      </c>
      <c r="AI2818">
        <v>2816</v>
      </c>
      <c r="AM2818" s="104"/>
    </row>
    <row r="2819" spans="1:39">
      <c r="A2819" s="108">
        <v>2817</v>
      </c>
      <c r="S2819">
        <v>2817</v>
      </c>
      <c r="AI2819">
        <v>2817</v>
      </c>
      <c r="AM2819" s="104"/>
    </row>
    <row r="2820" spans="1:39">
      <c r="A2820" s="108">
        <v>2818</v>
      </c>
      <c r="S2820">
        <v>2818</v>
      </c>
      <c r="AI2820">
        <v>2818</v>
      </c>
      <c r="AM2820" s="104"/>
    </row>
    <row r="2821" spans="1:39">
      <c r="A2821" s="108">
        <v>2819</v>
      </c>
      <c r="S2821">
        <v>2819</v>
      </c>
      <c r="AI2821">
        <v>2819</v>
      </c>
      <c r="AM2821" s="104"/>
    </row>
    <row r="2822" spans="1:39">
      <c r="A2822" s="108">
        <v>2820</v>
      </c>
      <c r="S2822">
        <v>2820</v>
      </c>
      <c r="AI2822">
        <v>2820</v>
      </c>
      <c r="AM2822" s="104"/>
    </row>
    <row r="2823" spans="1:39">
      <c r="A2823" s="108">
        <v>2821</v>
      </c>
      <c r="S2823">
        <v>2821</v>
      </c>
      <c r="AI2823">
        <v>2821</v>
      </c>
      <c r="AM2823" s="104"/>
    </row>
    <row r="2824" spans="1:39">
      <c r="A2824" s="108">
        <v>2822</v>
      </c>
      <c r="S2824">
        <v>2822</v>
      </c>
      <c r="AI2824">
        <v>2822</v>
      </c>
      <c r="AM2824" s="104"/>
    </row>
    <row r="2825" spans="1:39">
      <c r="A2825" s="108">
        <v>2823</v>
      </c>
      <c r="S2825">
        <v>2823</v>
      </c>
      <c r="AI2825">
        <v>2823</v>
      </c>
      <c r="AM2825" s="104"/>
    </row>
    <row r="2826" spans="1:39">
      <c r="A2826" s="108">
        <v>2824</v>
      </c>
      <c r="S2826">
        <v>2824</v>
      </c>
      <c r="AI2826">
        <v>2824</v>
      </c>
      <c r="AM2826" s="104"/>
    </row>
    <row r="2827" spans="1:39">
      <c r="A2827" s="108">
        <v>2825</v>
      </c>
      <c r="S2827">
        <v>2825</v>
      </c>
      <c r="AI2827">
        <v>2825</v>
      </c>
      <c r="AM2827" s="104"/>
    </row>
    <row r="2828" spans="1:39">
      <c r="A2828" s="108">
        <v>2826</v>
      </c>
      <c r="S2828">
        <v>2826</v>
      </c>
      <c r="AI2828">
        <v>2826</v>
      </c>
      <c r="AM2828" s="104"/>
    </row>
    <row r="2829" spans="1:39">
      <c r="A2829" s="108">
        <v>2827</v>
      </c>
      <c r="S2829">
        <v>2827</v>
      </c>
      <c r="AI2829">
        <v>2827</v>
      </c>
      <c r="AM2829" s="104"/>
    </row>
    <row r="2830" spans="1:39">
      <c r="A2830" s="108">
        <v>2828</v>
      </c>
      <c r="S2830">
        <v>2828</v>
      </c>
      <c r="AI2830">
        <v>2828</v>
      </c>
      <c r="AM2830" s="104"/>
    </row>
    <row r="2831" spans="1:39">
      <c r="A2831" s="108">
        <v>2829</v>
      </c>
      <c r="S2831">
        <v>2829</v>
      </c>
      <c r="AI2831">
        <v>2829</v>
      </c>
      <c r="AM2831" s="104"/>
    </row>
    <row r="2832" spans="1:39">
      <c r="A2832" s="108">
        <v>2830</v>
      </c>
      <c r="S2832">
        <v>2830</v>
      </c>
      <c r="AI2832">
        <v>2830</v>
      </c>
      <c r="AM2832" s="104"/>
    </row>
    <row r="2833" spans="1:39">
      <c r="A2833" s="108">
        <v>2831</v>
      </c>
      <c r="S2833">
        <v>2831</v>
      </c>
      <c r="AI2833">
        <v>2831</v>
      </c>
      <c r="AM2833" s="104"/>
    </row>
    <row r="2834" spans="1:39">
      <c r="A2834" s="108">
        <v>2832</v>
      </c>
      <c r="S2834">
        <v>2832</v>
      </c>
      <c r="AI2834">
        <v>2832</v>
      </c>
      <c r="AM2834" s="104"/>
    </row>
    <row r="2835" spans="1:39">
      <c r="A2835" s="108">
        <v>2833</v>
      </c>
      <c r="S2835">
        <v>2833</v>
      </c>
      <c r="AI2835">
        <v>2833</v>
      </c>
      <c r="AM2835" s="104"/>
    </row>
    <row r="2836" spans="1:39">
      <c r="A2836" s="108">
        <v>2834</v>
      </c>
      <c r="S2836">
        <v>2834</v>
      </c>
      <c r="AI2836">
        <v>2834</v>
      </c>
      <c r="AM2836" s="104"/>
    </row>
    <row r="2837" spans="1:39">
      <c r="A2837" s="108">
        <v>2835</v>
      </c>
      <c r="S2837">
        <v>2835</v>
      </c>
      <c r="AI2837">
        <v>2835</v>
      </c>
      <c r="AM2837" s="104"/>
    </row>
    <row r="2838" spans="1:39">
      <c r="A2838" s="108">
        <v>2836</v>
      </c>
      <c r="S2838">
        <v>2836</v>
      </c>
      <c r="AI2838">
        <v>2836</v>
      </c>
      <c r="AM2838" s="104"/>
    </row>
    <row r="2839" spans="1:39">
      <c r="A2839" s="108">
        <v>2837</v>
      </c>
      <c r="S2839">
        <v>2837</v>
      </c>
      <c r="AI2839">
        <v>2837</v>
      </c>
      <c r="AM2839" s="104"/>
    </row>
    <row r="2840" spans="1:39">
      <c r="A2840" s="108">
        <v>2838</v>
      </c>
      <c r="S2840">
        <v>2838</v>
      </c>
      <c r="AI2840">
        <v>2838</v>
      </c>
      <c r="AM2840" s="104"/>
    </row>
    <row r="2841" spans="1:39">
      <c r="A2841" s="108">
        <v>2839</v>
      </c>
      <c r="S2841">
        <v>2839</v>
      </c>
      <c r="AI2841">
        <v>2839</v>
      </c>
      <c r="AM2841" s="104"/>
    </row>
    <row r="2842" spans="1:39">
      <c r="A2842" s="108">
        <v>2840</v>
      </c>
      <c r="S2842">
        <v>2840</v>
      </c>
      <c r="AI2842">
        <v>2840</v>
      </c>
      <c r="AM2842" s="104"/>
    </row>
    <row r="2843" spans="1:39">
      <c r="A2843" s="108">
        <v>2841</v>
      </c>
      <c r="S2843">
        <v>2841</v>
      </c>
      <c r="AI2843">
        <v>2841</v>
      </c>
      <c r="AM2843" s="104"/>
    </row>
    <row r="2844" spans="1:39">
      <c r="A2844" s="108">
        <v>2842</v>
      </c>
      <c r="S2844">
        <v>2842</v>
      </c>
      <c r="AI2844">
        <v>2842</v>
      </c>
      <c r="AM2844" s="104"/>
    </row>
    <row r="2845" spans="1:39">
      <c r="A2845" s="108">
        <v>2843</v>
      </c>
      <c r="S2845">
        <v>2843</v>
      </c>
      <c r="AI2845">
        <v>2843</v>
      </c>
      <c r="AM2845" s="104"/>
    </row>
    <row r="2846" spans="1:39">
      <c r="A2846" s="108">
        <v>2844</v>
      </c>
      <c r="S2846">
        <v>2844</v>
      </c>
      <c r="AI2846">
        <v>2844</v>
      </c>
      <c r="AM2846" s="104"/>
    </row>
    <row r="2847" spans="1:39">
      <c r="A2847" s="108">
        <v>2845</v>
      </c>
      <c r="S2847">
        <v>2845</v>
      </c>
      <c r="AI2847">
        <v>2845</v>
      </c>
      <c r="AM2847" s="104"/>
    </row>
    <row r="2848" spans="1:39">
      <c r="A2848" s="108">
        <v>2846</v>
      </c>
      <c r="S2848">
        <v>2846</v>
      </c>
      <c r="AI2848">
        <v>2846</v>
      </c>
      <c r="AM2848" s="104"/>
    </row>
    <row r="2849" spans="1:39">
      <c r="A2849" s="108">
        <v>2847</v>
      </c>
      <c r="S2849">
        <v>2847</v>
      </c>
      <c r="AI2849">
        <v>2847</v>
      </c>
      <c r="AM2849" s="104"/>
    </row>
    <row r="2850" spans="1:39">
      <c r="A2850" s="108">
        <v>2848</v>
      </c>
      <c r="S2850">
        <v>2848</v>
      </c>
      <c r="AI2850">
        <v>2848</v>
      </c>
      <c r="AM2850" s="104"/>
    </row>
    <row r="2851" spans="1:39">
      <c r="A2851" s="108">
        <v>2849</v>
      </c>
      <c r="S2851">
        <v>2849</v>
      </c>
      <c r="AI2851">
        <v>2849</v>
      </c>
      <c r="AM2851" s="104"/>
    </row>
    <row r="2852" spans="1:39">
      <c r="A2852" s="108">
        <v>2850</v>
      </c>
      <c r="S2852">
        <v>2850</v>
      </c>
      <c r="AI2852">
        <v>2850</v>
      </c>
      <c r="AM2852" s="104"/>
    </row>
    <row r="2853" spans="1:39">
      <c r="A2853" s="108">
        <v>2851</v>
      </c>
      <c r="S2853">
        <v>2851</v>
      </c>
      <c r="AI2853">
        <v>2851</v>
      </c>
      <c r="AM2853" s="104"/>
    </row>
    <row r="2854" spans="1:39">
      <c r="A2854" s="108">
        <v>2852</v>
      </c>
      <c r="S2854">
        <v>2852</v>
      </c>
      <c r="AI2854">
        <v>2852</v>
      </c>
      <c r="AM2854" s="104"/>
    </row>
    <row r="2855" spans="1:39">
      <c r="A2855" s="108">
        <v>2853</v>
      </c>
      <c r="S2855">
        <v>2853</v>
      </c>
      <c r="AI2855">
        <v>2853</v>
      </c>
      <c r="AM2855" s="104"/>
    </row>
    <row r="2856" spans="1:39">
      <c r="A2856" s="108">
        <v>2854</v>
      </c>
      <c r="S2856">
        <v>2854</v>
      </c>
      <c r="AI2856">
        <v>2854</v>
      </c>
      <c r="AM2856" s="104"/>
    </row>
    <row r="2857" spans="1:39">
      <c r="A2857" s="108">
        <v>2855</v>
      </c>
      <c r="S2857">
        <v>2855</v>
      </c>
      <c r="AI2857">
        <v>2855</v>
      </c>
      <c r="AM2857" s="104"/>
    </row>
    <row r="2858" spans="1:39">
      <c r="A2858" s="108">
        <v>2856</v>
      </c>
      <c r="S2858">
        <v>2856</v>
      </c>
      <c r="AI2858">
        <v>2856</v>
      </c>
      <c r="AM2858" s="104"/>
    </row>
    <row r="2859" spans="1:39">
      <c r="A2859" s="108">
        <v>2857</v>
      </c>
      <c r="S2859">
        <v>2857</v>
      </c>
      <c r="AI2859">
        <v>2857</v>
      </c>
      <c r="AM2859" s="104"/>
    </row>
    <row r="2860" spans="1:39">
      <c r="A2860" s="108">
        <v>2858</v>
      </c>
      <c r="S2860">
        <v>2858</v>
      </c>
      <c r="AI2860">
        <v>2858</v>
      </c>
      <c r="AM2860" s="104"/>
    </row>
    <row r="2861" spans="1:39">
      <c r="A2861" s="108">
        <v>2859</v>
      </c>
      <c r="S2861">
        <v>2859</v>
      </c>
      <c r="AI2861">
        <v>2859</v>
      </c>
      <c r="AM2861" s="104"/>
    </row>
    <row r="2862" spans="1:39">
      <c r="A2862" s="108">
        <v>2860</v>
      </c>
      <c r="S2862">
        <v>2860</v>
      </c>
      <c r="AI2862">
        <v>2860</v>
      </c>
      <c r="AM2862" s="104"/>
    </row>
    <row r="2863" spans="1:39">
      <c r="A2863" s="108">
        <v>2861</v>
      </c>
      <c r="S2863">
        <v>2861</v>
      </c>
      <c r="AI2863">
        <v>2861</v>
      </c>
      <c r="AM2863" s="104"/>
    </row>
    <row r="2864" spans="1:39">
      <c r="A2864" s="108">
        <v>2862</v>
      </c>
      <c r="S2864">
        <v>2862</v>
      </c>
      <c r="AI2864">
        <v>2862</v>
      </c>
      <c r="AM2864" s="104"/>
    </row>
    <row r="2865" spans="1:39">
      <c r="A2865" s="108">
        <v>2863</v>
      </c>
      <c r="S2865">
        <v>2863</v>
      </c>
      <c r="AI2865">
        <v>2863</v>
      </c>
      <c r="AM2865" s="104"/>
    </row>
    <row r="2866" spans="1:39">
      <c r="A2866" s="108">
        <v>2864</v>
      </c>
      <c r="S2866">
        <v>2864</v>
      </c>
      <c r="AI2866">
        <v>2864</v>
      </c>
      <c r="AM2866" s="104"/>
    </row>
    <row r="2867" spans="1:39">
      <c r="A2867" s="108">
        <v>2865</v>
      </c>
      <c r="S2867">
        <v>2865</v>
      </c>
      <c r="AI2867">
        <v>2865</v>
      </c>
      <c r="AM2867" s="104"/>
    </row>
    <row r="2868" spans="1:39">
      <c r="A2868" s="108">
        <v>2866</v>
      </c>
      <c r="S2868">
        <v>2866</v>
      </c>
      <c r="AI2868">
        <v>2866</v>
      </c>
      <c r="AM2868" s="104"/>
    </row>
    <row r="2869" spans="1:39">
      <c r="A2869" s="108">
        <v>2867</v>
      </c>
      <c r="S2869">
        <v>2867</v>
      </c>
      <c r="AI2869">
        <v>2867</v>
      </c>
      <c r="AM2869" s="104"/>
    </row>
    <row r="2870" spans="1:39">
      <c r="A2870" s="108">
        <v>2868</v>
      </c>
      <c r="S2870">
        <v>2868</v>
      </c>
      <c r="AI2870">
        <v>2868</v>
      </c>
      <c r="AM2870" s="104"/>
    </row>
    <row r="2871" spans="1:39">
      <c r="A2871" s="108">
        <v>2869</v>
      </c>
      <c r="S2871">
        <v>2869</v>
      </c>
      <c r="AI2871">
        <v>2869</v>
      </c>
      <c r="AM2871" s="104"/>
    </row>
    <row r="2872" spans="1:39">
      <c r="A2872" s="108">
        <v>2870</v>
      </c>
      <c r="S2872">
        <v>2870</v>
      </c>
      <c r="AI2872">
        <v>2870</v>
      </c>
      <c r="AM2872" s="104"/>
    </row>
    <row r="2873" spans="1:39">
      <c r="A2873" s="108">
        <v>2871</v>
      </c>
      <c r="S2873">
        <v>2871</v>
      </c>
      <c r="AI2873">
        <v>2871</v>
      </c>
      <c r="AM2873" s="104"/>
    </row>
    <row r="2874" spans="1:39">
      <c r="A2874" s="108">
        <v>2872</v>
      </c>
      <c r="S2874">
        <v>2872</v>
      </c>
      <c r="AI2874">
        <v>2872</v>
      </c>
      <c r="AM2874" s="104"/>
    </row>
    <row r="2875" spans="1:39">
      <c r="A2875" s="108">
        <v>2873</v>
      </c>
      <c r="S2875">
        <v>2873</v>
      </c>
      <c r="AI2875">
        <v>2873</v>
      </c>
      <c r="AM2875" s="104"/>
    </row>
    <row r="2876" spans="1:39">
      <c r="A2876" s="108">
        <v>2874</v>
      </c>
      <c r="S2876">
        <v>2874</v>
      </c>
      <c r="AI2876">
        <v>2874</v>
      </c>
      <c r="AM2876" s="104"/>
    </row>
    <row r="2877" spans="1:39">
      <c r="A2877" s="108">
        <v>2875</v>
      </c>
      <c r="S2877">
        <v>2875</v>
      </c>
      <c r="AI2877">
        <v>2875</v>
      </c>
      <c r="AM2877" s="104"/>
    </row>
    <row r="2878" spans="1:39">
      <c r="A2878" s="108">
        <v>2876</v>
      </c>
      <c r="S2878">
        <v>2876</v>
      </c>
      <c r="AI2878">
        <v>2876</v>
      </c>
      <c r="AM2878" s="104"/>
    </row>
    <row r="2879" spans="1:39">
      <c r="A2879" s="108">
        <v>2877</v>
      </c>
      <c r="S2879">
        <v>2877</v>
      </c>
      <c r="AI2879">
        <v>2877</v>
      </c>
      <c r="AM2879" s="104"/>
    </row>
    <row r="2880" spans="1:39">
      <c r="A2880" s="108">
        <v>2878</v>
      </c>
      <c r="S2880">
        <v>2878</v>
      </c>
      <c r="AI2880">
        <v>2878</v>
      </c>
      <c r="AM2880" s="104"/>
    </row>
    <row r="2881" spans="1:39">
      <c r="A2881" s="108">
        <v>2879</v>
      </c>
      <c r="S2881">
        <v>2879</v>
      </c>
      <c r="AI2881">
        <v>2879</v>
      </c>
      <c r="AM2881" s="104"/>
    </row>
    <row r="2882" spans="1:39">
      <c r="A2882" s="108">
        <v>2880</v>
      </c>
      <c r="S2882">
        <v>2880</v>
      </c>
      <c r="AI2882">
        <v>2880</v>
      </c>
      <c r="AM2882" s="104"/>
    </row>
    <row r="2883" spans="1:39">
      <c r="A2883" s="108">
        <v>2881</v>
      </c>
      <c r="S2883">
        <v>2881</v>
      </c>
      <c r="AI2883">
        <v>2881</v>
      </c>
      <c r="AM2883" s="104"/>
    </row>
    <row r="2884" spans="1:39">
      <c r="A2884" s="108">
        <v>2882</v>
      </c>
      <c r="S2884">
        <v>2882</v>
      </c>
      <c r="AI2884">
        <v>2882</v>
      </c>
      <c r="AM2884" s="104"/>
    </row>
    <row r="2885" spans="1:39">
      <c r="A2885" s="108">
        <v>2883</v>
      </c>
      <c r="S2885">
        <v>2883</v>
      </c>
      <c r="AI2885">
        <v>2883</v>
      </c>
      <c r="AM2885" s="104"/>
    </row>
    <row r="2886" spans="1:39">
      <c r="A2886" s="108">
        <v>2884</v>
      </c>
      <c r="S2886">
        <v>2884</v>
      </c>
      <c r="AI2886">
        <v>2884</v>
      </c>
      <c r="AM2886" s="104"/>
    </row>
    <row r="2887" spans="1:39">
      <c r="A2887" s="108">
        <v>2885</v>
      </c>
      <c r="S2887">
        <v>2885</v>
      </c>
      <c r="AI2887">
        <v>2885</v>
      </c>
      <c r="AM2887" s="104"/>
    </row>
    <row r="2888" spans="1:39">
      <c r="A2888" s="108">
        <v>2886</v>
      </c>
      <c r="S2888">
        <v>2886</v>
      </c>
      <c r="AI2888">
        <v>2886</v>
      </c>
      <c r="AM2888" s="104"/>
    </row>
    <row r="2889" spans="1:39">
      <c r="A2889" s="108">
        <v>2887</v>
      </c>
      <c r="S2889">
        <v>2887</v>
      </c>
      <c r="AI2889">
        <v>2887</v>
      </c>
      <c r="AM2889" s="104"/>
    </row>
    <row r="2890" spans="1:39">
      <c r="A2890" s="108">
        <v>2888</v>
      </c>
      <c r="S2890">
        <v>2888</v>
      </c>
      <c r="AI2890">
        <v>2888</v>
      </c>
      <c r="AM2890" s="104"/>
    </row>
    <row r="2891" spans="1:39">
      <c r="A2891" s="108">
        <v>2889</v>
      </c>
      <c r="S2891">
        <v>2889</v>
      </c>
      <c r="AI2891">
        <v>2889</v>
      </c>
      <c r="AM2891" s="104"/>
    </row>
    <row r="2892" spans="1:39">
      <c r="A2892" s="108">
        <v>2890</v>
      </c>
      <c r="S2892">
        <v>2890</v>
      </c>
      <c r="AI2892">
        <v>2890</v>
      </c>
      <c r="AM2892" s="104"/>
    </row>
    <row r="2893" spans="1:39">
      <c r="A2893" s="108">
        <v>2891</v>
      </c>
      <c r="S2893">
        <v>2891</v>
      </c>
      <c r="AI2893">
        <v>2891</v>
      </c>
      <c r="AM2893" s="104"/>
    </row>
    <row r="2894" spans="1:39">
      <c r="A2894" s="108">
        <v>2892</v>
      </c>
      <c r="S2894">
        <v>2892</v>
      </c>
      <c r="AI2894">
        <v>2892</v>
      </c>
      <c r="AM2894" s="104"/>
    </row>
    <row r="2895" spans="1:39">
      <c r="A2895" s="108">
        <v>2893</v>
      </c>
      <c r="S2895">
        <v>2893</v>
      </c>
      <c r="AI2895">
        <v>2893</v>
      </c>
      <c r="AM2895" s="104"/>
    </row>
    <row r="2896" spans="1:39">
      <c r="A2896" s="108">
        <v>2894</v>
      </c>
      <c r="S2896">
        <v>2894</v>
      </c>
      <c r="AI2896">
        <v>2894</v>
      </c>
      <c r="AM2896" s="104"/>
    </row>
    <row r="2897" spans="1:39">
      <c r="A2897" s="108">
        <v>2895</v>
      </c>
      <c r="S2897">
        <v>2895</v>
      </c>
      <c r="AI2897">
        <v>2895</v>
      </c>
      <c r="AM2897" s="104"/>
    </row>
    <row r="2898" spans="1:39">
      <c r="A2898" s="108">
        <v>2896</v>
      </c>
      <c r="S2898">
        <v>2896</v>
      </c>
      <c r="AI2898">
        <v>2896</v>
      </c>
      <c r="AM2898" s="104"/>
    </row>
    <row r="2899" spans="1:39">
      <c r="A2899" s="108">
        <v>2897</v>
      </c>
      <c r="S2899">
        <v>2897</v>
      </c>
      <c r="AI2899">
        <v>2897</v>
      </c>
      <c r="AM2899" s="104"/>
    </row>
    <row r="2900" spans="1:39">
      <c r="A2900" s="108">
        <v>2898</v>
      </c>
      <c r="S2900">
        <v>2898</v>
      </c>
      <c r="AI2900">
        <v>2898</v>
      </c>
      <c r="AM2900" s="104"/>
    </row>
    <row r="2901" spans="1:39">
      <c r="A2901" s="108">
        <v>2899</v>
      </c>
      <c r="S2901">
        <v>2899</v>
      </c>
      <c r="AI2901">
        <v>2899</v>
      </c>
      <c r="AM2901" s="104"/>
    </row>
    <row r="2902" spans="1:39">
      <c r="A2902" s="108">
        <v>2900</v>
      </c>
      <c r="S2902">
        <v>2900</v>
      </c>
      <c r="AI2902">
        <v>2900</v>
      </c>
      <c r="AM2902" s="104"/>
    </row>
    <row r="2903" spans="1:39">
      <c r="A2903" s="108">
        <v>2901</v>
      </c>
      <c r="S2903">
        <v>2901</v>
      </c>
      <c r="AI2903">
        <v>2901</v>
      </c>
      <c r="AM2903" s="104"/>
    </row>
    <row r="2904" spans="1:39">
      <c r="A2904" s="108">
        <v>2902</v>
      </c>
      <c r="S2904">
        <v>2902</v>
      </c>
      <c r="AI2904">
        <v>2902</v>
      </c>
      <c r="AM2904" s="104"/>
    </row>
    <row r="2905" spans="1:39">
      <c r="A2905" s="108">
        <v>2903</v>
      </c>
      <c r="S2905">
        <v>2903</v>
      </c>
      <c r="AI2905">
        <v>2903</v>
      </c>
      <c r="AM2905" s="104"/>
    </row>
    <row r="2906" spans="1:39">
      <c r="A2906" s="108">
        <v>2904</v>
      </c>
      <c r="S2906">
        <v>2904</v>
      </c>
      <c r="AI2906">
        <v>2904</v>
      </c>
      <c r="AM2906" s="104"/>
    </row>
    <row r="2907" spans="1:39">
      <c r="A2907" s="108">
        <v>2905</v>
      </c>
      <c r="S2907">
        <v>2905</v>
      </c>
      <c r="AI2907">
        <v>2905</v>
      </c>
      <c r="AM2907" s="104"/>
    </row>
    <row r="2908" spans="1:39">
      <c r="A2908" s="108">
        <v>2906</v>
      </c>
      <c r="S2908">
        <v>2906</v>
      </c>
      <c r="AI2908">
        <v>2906</v>
      </c>
      <c r="AM2908" s="104"/>
    </row>
    <row r="2909" spans="1:39">
      <c r="A2909" s="108">
        <v>2907</v>
      </c>
      <c r="S2909">
        <v>2907</v>
      </c>
      <c r="AI2909">
        <v>2907</v>
      </c>
      <c r="AM2909" s="104"/>
    </row>
    <row r="2910" spans="1:39">
      <c r="A2910" s="108">
        <v>2908</v>
      </c>
      <c r="S2910">
        <v>2908</v>
      </c>
      <c r="AI2910">
        <v>2908</v>
      </c>
      <c r="AM2910" s="104"/>
    </row>
    <row r="2911" spans="1:39">
      <c r="A2911" s="108">
        <v>2909</v>
      </c>
      <c r="S2911">
        <v>2909</v>
      </c>
      <c r="AI2911">
        <v>2909</v>
      </c>
      <c r="AM2911" s="104"/>
    </row>
    <row r="2912" spans="1:39">
      <c r="A2912" s="108">
        <v>2910</v>
      </c>
      <c r="S2912">
        <v>2910</v>
      </c>
      <c r="AI2912">
        <v>2910</v>
      </c>
      <c r="AM2912" s="104"/>
    </row>
    <row r="2913" spans="1:39">
      <c r="A2913" s="108">
        <v>2911</v>
      </c>
      <c r="S2913">
        <v>2911</v>
      </c>
      <c r="AI2913">
        <v>2911</v>
      </c>
      <c r="AM2913" s="104"/>
    </row>
    <row r="2914" spans="1:39">
      <c r="A2914" s="108">
        <v>2912</v>
      </c>
      <c r="S2914">
        <v>2912</v>
      </c>
      <c r="AI2914">
        <v>2912</v>
      </c>
      <c r="AM2914" s="104"/>
    </row>
    <row r="2915" spans="1:39">
      <c r="A2915" s="108">
        <v>2913</v>
      </c>
      <c r="S2915">
        <v>2913</v>
      </c>
      <c r="AI2915">
        <v>2913</v>
      </c>
      <c r="AM2915" s="104"/>
    </row>
    <row r="2916" spans="1:39">
      <c r="A2916" s="108">
        <v>2914</v>
      </c>
      <c r="S2916">
        <v>2914</v>
      </c>
      <c r="AI2916">
        <v>2914</v>
      </c>
      <c r="AM2916" s="104"/>
    </row>
    <row r="2917" spans="1:39">
      <c r="A2917" s="108">
        <v>2915</v>
      </c>
      <c r="S2917">
        <v>2915</v>
      </c>
      <c r="AI2917">
        <v>2915</v>
      </c>
      <c r="AM2917" s="104"/>
    </row>
    <row r="2918" spans="1:39">
      <c r="A2918" s="108">
        <v>2916</v>
      </c>
      <c r="S2918">
        <v>2916</v>
      </c>
      <c r="AI2918">
        <v>2916</v>
      </c>
      <c r="AM2918" s="104"/>
    </row>
    <row r="2919" spans="1:39">
      <c r="A2919" s="108">
        <v>2917</v>
      </c>
      <c r="S2919">
        <v>2917</v>
      </c>
      <c r="AI2919">
        <v>2917</v>
      </c>
      <c r="AM2919" s="104"/>
    </row>
    <row r="2920" spans="1:39">
      <c r="A2920" s="108">
        <v>2918</v>
      </c>
      <c r="S2920">
        <v>2918</v>
      </c>
      <c r="AI2920">
        <v>2918</v>
      </c>
      <c r="AM2920" s="104"/>
    </row>
    <row r="2921" spans="1:39">
      <c r="A2921" s="108">
        <v>2919</v>
      </c>
      <c r="S2921">
        <v>2919</v>
      </c>
      <c r="AI2921">
        <v>2919</v>
      </c>
      <c r="AM2921" s="104"/>
    </row>
    <row r="2922" spans="1:39">
      <c r="A2922" s="108">
        <v>2920</v>
      </c>
      <c r="S2922">
        <v>2920</v>
      </c>
      <c r="AI2922">
        <v>2920</v>
      </c>
      <c r="AM2922" s="104"/>
    </row>
    <row r="2923" spans="1:39">
      <c r="A2923" s="108">
        <v>2921</v>
      </c>
      <c r="S2923">
        <v>2921</v>
      </c>
      <c r="AI2923">
        <v>2921</v>
      </c>
      <c r="AM2923" s="104"/>
    </row>
    <row r="2924" spans="1:39">
      <c r="A2924" s="108">
        <v>2922</v>
      </c>
      <c r="S2924">
        <v>2922</v>
      </c>
      <c r="AI2924">
        <v>2922</v>
      </c>
      <c r="AM2924" s="104"/>
    </row>
    <row r="2925" spans="1:39">
      <c r="A2925" s="108">
        <v>2923</v>
      </c>
      <c r="S2925">
        <v>2923</v>
      </c>
      <c r="AI2925">
        <v>2923</v>
      </c>
      <c r="AM2925" s="104"/>
    </row>
    <row r="2926" spans="1:39">
      <c r="A2926" s="108">
        <v>2924</v>
      </c>
      <c r="S2926">
        <v>2924</v>
      </c>
      <c r="AI2926">
        <v>2924</v>
      </c>
      <c r="AM2926" s="104"/>
    </row>
    <row r="2927" spans="1:39">
      <c r="A2927" s="108">
        <v>2925</v>
      </c>
      <c r="S2927">
        <v>2925</v>
      </c>
      <c r="AI2927">
        <v>2925</v>
      </c>
      <c r="AM2927" s="104"/>
    </row>
    <row r="2928" spans="1:39">
      <c r="A2928" s="108">
        <v>2926</v>
      </c>
      <c r="S2928">
        <v>2926</v>
      </c>
      <c r="AI2928">
        <v>2926</v>
      </c>
      <c r="AM2928" s="104"/>
    </row>
    <row r="2929" spans="1:39">
      <c r="A2929" s="108">
        <v>2927</v>
      </c>
      <c r="S2929">
        <v>2927</v>
      </c>
      <c r="AI2929">
        <v>2927</v>
      </c>
      <c r="AM2929" s="104"/>
    </row>
    <row r="2930" spans="1:39">
      <c r="A2930" s="108">
        <v>2928</v>
      </c>
      <c r="S2930">
        <v>2928</v>
      </c>
      <c r="AI2930">
        <v>2928</v>
      </c>
      <c r="AM2930" s="104"/>
    </row>
    <row r="2931" spans="1:39">
      <c r="A2931" s="108">
        <v>2929</v>
      </c>
      <c r="S2931">
        <v>2929</v>
      </c>
      <c r="AI2931">
        <v>2929</v>
      </c>
      <c r="AM2931" s="104"/>
    </row>
    <row r="2932" spans="1:39">
      <c r="A2932" s="108">
        <v>2930</v>
      </c>
      <c r="S2932">
        <v>2930</v>
      </c>
      <c r="AI2932">
        <v>2930</v>
      </c>
      <c r="AM2932" s="104"/>
    </row>
    <row r="2933" spans="1:39">
      <c r="A2933" s="108">
        <v>2931</v>
      </c>
      <c r="S2933">
        <v>2931</v>
      </c>
      <c r="AI2933">
        <v>2931</v>
      </c>
      <c r="AM2933" s="104"/>
    </row>
    <row r="2934" spans="1:39">
      <c r="A2934" s="108">
        <v>2932</v>
      </c>
      <c r="S2934">
        <v>2932</v>
      </c>
      <c r="AI2934">
        <v>2932</v>
      </c>
      <c r="AM2934" s="104"/>
    </row>
    <row r="2935" spans="1:39">
      <c r="A2935" s="108">
        <v>2933</v>
      </c>
      <c r="S2935">
        <v>2933</v>
      </c>
      <c r="AI2935">
        <v>2933</v>
      </c>
      <c r="AM2935" s="104"/>
    </row>
    <row r="2936" spans="1:39">
      <c r="A2936" s="108">
        <v>2934</v>
      </c>
      <c r="S2936">
        <v>2934</v>
      </c>
      <c r="AI2936">
        <v>2934</v>
      </c>
      <c r="AM2936" s="104"/>
    </row>
    <row r="2937" spans="1:39">
      <c r="A2937" s="108">
        <v>2935</v>
      </c>
      <c r="S2937">
        <v>2935</v>
      </c>
      <c r="AI2937">
        <v>2935</v>
      </c>
      <c r="AM2937" s="104"/>
    </row>
    <row r="2938" spans="1:39">
      <c r="A2938" s="108">
        <v>2936</v>
      </c>
      <c r="S2938">
        <v>2936</v>
      </c>
      <c r="AI2938">
        <v>2936</v>
      </c>
      <c r="AM2938" s="104"/>
    </row>
    <row r="2939" spans="1:39">
      <c r="A2939" s="108">
        <v>2937</v>
      </c>
      <c r="S2939">
        <v>2937</v>
      </c>
      <c r="AI2939">
        <v>2937</v>
      </c>
      <c r="AM2939" s="104"/>
    </row>
    <row r="2940" spans="1:39">
      <c r="A2940" s="108">
        <v>2938</v>
      </c>
      <c r="S2940">
        <v>2938</v>
      </c>
      <c r="AI2940">
        <v>2938</v>
      </c>
      <c r="AM2940" s="104"/>
    </row>
    <row r="2941" spans="1:39">
      <c r="A2941" s="108">
        <v>2939</v>
      </c>
      <c r="S2941">
        <v>2939</v>
      </c>
      <c r="AI2941">
        <v>2939</v>
      </c>
      <c r="AM2941" s="104"/>
    </row>
    <row r="2942" spans="1:39">
      <c r="A2942" s="108">
        <v>2940</v>
      </c>
      <c r="S2942">
        <v>2940</v>
      </c>
      <c r="AI2942">
        <v>2940</v>
      </c>
      <c r="AM2942" s="104"/>
    </row>
    <row r="2943" spans="1:39">
      <c r="A2943" s="108">
        <v>2941</v>
      </c>
      <c r="S2943">
        <v>2941</v>
      </c>
      <c r="AI2943">
        <v>2941</v>
      </c>
      <c r="AM2943" s="104"/>
    </row>
    <row r="2944" spans="1:39">
      <c r="A2944" s="108">
        <v>2942</v>
      </c>
      <c r="S2944">
        <v>2942</v>
      </c>
      <c r="AI2944">
        <v>2942</v>
      </c>
      <c r="AM2944" s="104"/>
    </row>
    <row r="2945" spans="1:39">
      <c r="A2945" s="108">
        <v>2943</v>
      </c>
      <c r="S2945">
        <v>2943</v>
      </c>
      <c r="AI2945">
        <v>2943</v>
      </c>
      <c r="AM2945" s="104"/>
    </row>
    <row r="2946" spans="1:39">
      <c r="A2946" s="108">
        <v>2944</v>
      </c>
      <c r="S2946">
        <v>2944</v>
      </c>
      <c r="AI2946">
        <v>2944</v>
      </c>
      <c r="AM2946" s="104"/>
    </row>
    <row r="2947" spans="1:39">
      <c r="A2947" s="108">
        <v>2945</v>
      </c>
      <c r="S2947">
        <v>2945</v>
      </c>
      <c r="AI2947">
        <v>2945</v>
      </c>
      <c r="AM2947" s="104"/>
    </row>
    <row r="2948" spans="1:39">
      <c r="A2948" s="108">
        <v>2946</v>
      </c>
      <c r="S2948">
        <v>2946</v>
      </c>
      <c r="AI2948">
        <v>2946</v>
      </c>
      <c r="AM2948" s="104"/>
    </row>
    <row r="2949" spans="1:39">
      <c r="A2949" s="108">
        <v>2947</v>
      </c>
      <c r="S2949">
        <v>2947</v>
      </c>
      <c r="AI2949">
        <v>2947</v>
      </c>
      <c r="AM2949" s="104"/>
    </row>
    <row r="2950" spans="1:39">
      <c r="A2950" s="108">
        <v>2948</v>
      </c>
      <c r="S2950">
        <v>2948</v>
      </c>
      <c r="AI2950">
        <v>2948</v>
      </c>
      <c r="AM2950" s="104"/>
    </row>
    <row r="2951" spans="1:39">
      <c r="A2951" s="108">
        <v>2949</v>
      </c>
      <c r="S2951">
        <v>2949</v>
      </c>
      <c r="AI2951">
        <v>2949</v>
      </c>
      <c r="AM2951" s="104"/>
    </row>
    <row r="2952" spans="1:39">
      <c r="A2952" s="108">
        <v>2950</v>
      </c>
      <c r="S2952">
        <v>2950</v>
      </c>
      <c r="AI2952">
        <v>2950</v>
      </c>
      <c r="AM2952" s="104"/>
    </row>
    <row r="2953" spans="1:39">
      <c r="A2953" s="108">
        <v>2951</v>
      </c>
      <c r="S2953">
        <v>2951</v>
      </c>
      <c r="AI2953">
        <v>2951</v>
      </c>
      <c r="AM2953" s="104"/>
    </row>
    <row r="2954" spans="1:39">
      <c r="A2954" s="108">
        <v>2952</v>
      </c>
      <c r="S2954">
        <v>2952</v>
      </c>
      <c r="AI2954">
        <v>2952</v>
      </c>
      <c r="AM2954" s="104"/>
    </row>
    <row r="2955" spans="1:39">
      <c r="A2955" s="108">
        <v>2953</v>
      </c>
      <c r="S2955">
        <v>2953</v>
      </c>
      <c r="AI2955">
        <v>2953</v>
      </c>
      <c r="AM2955" s="104"/>
    </row>
    <row r="2956" spans="1:39">
      <c r="A2956" s="108">
        <v>2954</v>
      </c>
      <c r="S2956">
        <v>2954</v>
      </c>
      <c r="AI2956">
        <v>2954</v>
      </c>
      <c r="AM2956" s="104"/>
    </row>
    <row r="2957" spans="1:39">
      <c r="A2957" s="108">
        <v>2955</v>
      </c>
      <c r="S2957">
        <v>2955</v>
      </c>
      <c r="AI2957">
        <v>2955</v>
      </c>
      <c r="AM2957" s="104"/>
    </row>
    <row r="2958" spans="1:39">
      <c r="A2958" s="108">
        <v>2956</v>
      </c>
      <c r="S2958">
        <v>2956</v>
      </c>
      <c r="AI2958">
        <v>2956</v>
      </c>
      <c r="AM2958" s="104"/>
    </row>
    <row r="2959" spans="1:39">
      <c r="A2959" s="108">
        <v>2957</v>
      </c>
      <c r="S2959">
        <v>2957</v>
      </c>
      <c r="AI2959">
        <v>2957</v>
      </c>
      <c r="AM2959" s="104"/>
    </row>
    <row r="2960" spans="1:39">
      <c r="A2960" s="108">
        <v>2958</v>
      </c>
      <c r="S2960">
        <v>2958</v>
      </c>
      <c r="AI2960">
        <v>2958</v>
      </c>
      <c r="AM2960" s="104"/>
    </row>
    <row r="2961" spans="1:39">
      <c r="A2961" s="108">
        <v>2959</v>
      </c>
      <c r="S2961">
        <v>2959</v>
      </c>
      <c r="AI2961">
        <v>2959</v>
      </c>
      <c r="AM2961" s="104"/>
    </row>
    <row r="2962" spans="1:39">
      <c r="A2962" s="108">
        <v>2960</v>
      </c>
      <c r="S2962">
        <v>2960</v>
      </c>
      <c r="AI2962">
        <v>2960</v>
      </c>
      <c r="AM2962" s="104"/>
    </row>
    <row r="2963" spans="1:39">
      <c r="A2963" s="108">
        <v>2961</v>
      </c>
      <c r="S2963">
        <v>2961</v>
      </c>
      <c r="AI2963">
        <v>2961</v>
      </c>
      <c r="AM2963" s="104"/>
    </row>
    <row r="2964" spans="1:39">
      <c r="A2964" s="108">
        <v>2962</v>
      </c>
      <c r="S2964">
        <v>2962</v>
      </c>
      <c r="AI2964">
        <v>2962</v>
      </c>
      <c r="AM2964" s="104"/>
    </row>
    <row r="2965" spans="1:39">
      <c r="A2965" s="108">
        <v>2963</v>
      </c>
      <c r="S2965">
        <v>2963</v>
      </c>
      <c r="AI2965">
        <v>2963</v>
      </c>
      <c r="AM2965" s="104"/>
    </row>
    <row r="2966" spans="1:39">
      <c r="A2966" s="108">
        <v>2964</v>
      </c>
      <c r="S2966">
        <v>2964</v>
      </c>
      <c r="AI2966">
        <v>2964</v>
      </c>
      <c r="AM2966" s="104"/>
    </row>
    <row r="2967" spans="1:39">
      <c r="A2967" s="108">
        <v>2965</v>
      </c>
      <c r="S2967">
        <v>2965</v>
      </c>
      <c r="AI2967">
        <v>2965</v>
      </c>
      <c r="AM2967" s="104"/>
    </row>
    <row r="2968" spans="1:39">
      <c r="A2968" s="108">
        <v>2966</v>
      </c>
      <c r="S2968">
        <v>2966</v>
      </c>
      <c r="AI2968">
        <v>2966</v>
      </c>
      <c r="AM2968" s="104"/>
    </row>
    <row r="2969" spans="1:39">
      <c r="A2969" s="108">
        <v>2967</v>
      </c>
      <c r="S2969">
        <v>2967</v>
      </c>
      <c r="AI2969">
        <v>2967</v>
      </c>
      <c r="AM2969" s="104"/>
    </row>
    <row r="2970" spans="1:39">
      <c r="A2970" s="108">
        <v>2968</v>
      </c>
      <c r="S2970">
        <v>2968</v>
      </c>
      <c r="AI2970">
        <v>2968</v>
      </c>
      <c r="AM2970" s="104"/>
    </row>
    <row r="2971" spans="1:39">
      <c r="A2971" s="108">
        <v>2969</v>
      </c>
      <c r="S2971">
        <v>2969</v>
      </c>
      <c r="AI2971">
        <v>2969</v>
      </c>
      <c r="AM2971" s="104"/>
    </row>
    <row r="2972" spans="1:39">
      <c r="A2972" s="108">
        <v>2970</v>
      </c>
      <c r="S2972">
        <v>2970</v>
      </c>
      <c r="AI2972">
        <v>2970</v>
      </c>
      <c r="AM2972" s="104"/>
    </row>
    <row r="2973" spans="1:39">
      <c r="A2973" s="108">
        <v>2971</v>
      </c>
      <c r="S2973">
        <v>2971</v>
      </c>
      <c r="AI2973">
        <v>2971</v>
      </c>
      <c r="AM2973" s="104"/>
    </row>
    <row r="2974" spans="1:39">
      <c r="A2974" s="108">
        <v>2972</v>
      </c>
      <c r="S2974">
        <v>2972</v>
      </c>
      <c r="AI2974">
        <v>2972</v>
      </c>
      <c r="AM2974" s="104"/>
    </row>
    <row r="2975" spans="1:39">
      <c r="A2975" s="108">
        <v>2973</v>
      </c>
      <c r="S2975">
        <v>2973</v>
      </c>
      <c r="AI2975">
        <v>2973</v>
      </c>
      <c r="AM2975" s="104"/>
    </row>
    <row r="2976" spans="1:39">
      <c r="A2976" s="108">
        <v>2974</v>
      </c>
      <c r="S2976">
        <v>2974</v>
      </c>
      <c r="AI2976">
        <v>2974</v>
      </c>
      <c r="AM2976" s="104"/>
    </row>
    <row r="2977" spans="1:39">
      <c r="A2977" s="108">
        <v>2975</v>
      </c>
      <c r="S2977">
        <v>2975</v>
      </c>
      <c r="AI2977">
        <v>2975</v>
      </c>
      <c r="AM2977" s="104"/>
    </row>
    <row r="2978" spans="1:39">
      <c r="A2978" s="108">
        <v>2976</v>
      </c>
      <c r="S2978">
        <v>2976</v>
      </c>
      <c r="AI2978">
        <v>2976</v>
      </c>
      <c r="AM2978" s="104"/>
    </row>
    <row r="2979" spans="1:39">
      <c r="A2979" s="108">
        <v>2977</v>
      </c>
      <c r="S2979">
        <v>2977</v>
      </c>
      <c r="AI2979">
        <v>2977</v>
      </c>
      <c r="AM2979" s="104"/>
    </row>
    <row r="2980" spans="1:39">
      <c r="A2980" s="108">
        <v>2978</v>
      </c>
      <c r="S2980">
        <v>2978</v>
      </c>
      <c r="AI2980">
        <v>2978</v>
      </c>
      <c r="AM2980" s="104"/>
    </row>
    <row r="2981" spans="1:39">
      <c r="A2981" s="108">
        <v>2979</v>
      </c>
      <c r="S2981">
        <v>2979</v>
      </c>
      <c r="AI2981">
        <v>2979</v>
      </c>
      <c r="AM2981" s="104"/>
    </row>
    <row r="2982" spans="1:39">
      <c r="A2982" s="108">
        <v>2980</v>
      </c>
      <c r="S2982">
        <v>2980</v>
      </c>
      <c r="AI2982">
        <v>2980</v>
      </c>
      <c r="AM2982" s="104"/>
    </row>
    <row r="2983" spans="1:39">
      <c r="A2983" s="108">
        <v>2981</v>
      </c>
      <c r="S2983">
        <v>2981</v>
      </c>
      <c r="AI2983">
        <v>2981</v>
      </c>
      <c r="AM2983" s="104"/>
    </row>
    <row r="2984" spans="1:39">
      <c r="A2984" s="108">
        <v>2982</v>
      </c>
      <c r="S2984">
        <v>2982</v>
      </c>
      <c r="AI2984">
        <v>2982</v>
      </c>
      <c r="AM2984" s="104"/>
    </row>
    <row r="2985" spans="1:39">
      <c r="A2985" s="108">
        <v>2983</v>
      </c>
      <c r="S2985">
        <v>2983</v>
      </c>
      <c r="AI2985">
        <v>2983</v>
      </c>
      <c r="AM2985" s="104"/>
    </row>
    <row r="2986" spans="1:39">
      <c r="A2986" s="108">
        <v>2984</v>
      </c>
      <c r="S2986">
        <v>2984</v>
      </c>
      <c r="AI2986">
        <v>2984</v>
      </c>
      <c r="AM2986" s="104"/>
    </row>
    <row r="2987" spans="1:39">
      <c r="A2987" s="108">
        <v>2985</v>
      </c>
      <c r="S2987">
        <v>2985</v>
      </c>
      <c r="AI2987">
        <v>2985</v>
      </c>
      <c r="AM2987" s="104"/>
    </row>
    <row r="2988" spans="1:39">
      <c r="A2988" s="108">
        <v>2986</v>
      </c>
      <c r="S2988">
        <v>2986</v>
      </c>
      <c r="AI2988">
        <v>2986</v>
      </c>
      <c r="AM2988" s="104"/>
    </row>
    <row r="2989" spans="1:39">
      <c r="A2989" s="108">
        <v>2987</v>
      </c>
      <c r="S2989">
        <v>2987</v>
      </c>
      <c r="AI2989">
        <v>2987</v>
      </c>
      <c r="AM2989" s="104"/>
    </row>
    <row r="2990" spans="1:39">
      <c r="A2990" s="108">
        <v>2988</v>
      </c>
      <c r="S2990">
        <v>2988</v>
      </c>
      <c r="AI2990">
        <v>2988</v>
      </c>
      <c r="AM2990" s="104"/>
    </row>
    <row r="2991" spans="1:39">
      <c r="A2991" s="108">
        <v>2989</v>
      </c>
      <c r="S2991">
        <v>2989</v>
      </c>
      <c r="AI2991">
        <v>2989</v>
      </c>
      <c r="AM2991" s="104"/>
    </row>
    <row r="2992" spans="1:39">
      <c r="A2992" s="108">
        <v>2990</v>
      </c>
      <c r="S2992">
        <v>2990</v>
      </c>
      <c r="AI2992">
        <v>2990</v>
      </c>
      <c r="AM2992" s="104"/>
    </row>
    <row r="2993" spans="1:39">
      <c r="A2993" s="108">
        <v>2991</v>
      </c>
      <c r="S2993">
        <v>2991</v>
      </c>
      <c r="AI2993">
        <v>2991</v>
      </c>
      <c r="AM2993" s="104"/>
    </row>
    <row r="2994" spans="1:39">
      <c r="A2994" s="108">
        <v>2992</v>
      </c>
      <c r="S2994">
        <v>2992</v>
      </c>
      <c r="AI2994">
        <v>2992</v>
      </c>
      <c r="AM2994" s="104"/>
    </row>
    <row r="2995" spans="1:39">
      <c r="A2995" s="108">
        <v>2993</v>
      </c>
      <c r="S2995">
        <v>2993</v>
      </c>
      <c r="AI2995">
        <v>2993</v>
      </c>
      <c r="AM2995" s="104"/>
    </row>
    <row r="2996" spans="1:39">
      <c r="A2996" s="108">
        <v>2994</v>
      </c>
      <c r="S2996">
        <v>2994</v>
      </c>
      <c r="AI2996">
        <v>2994</v>
      </c>
      <c r="AM2996" s="104"/>
    </row>
    <row r="2997" spans="1:39">
      <c r="A2997" s="108">
        <v>2995</v>
      </c>
      <c r="S2997">
        <v>2995</v>
      </c>
      <c r="AI2997">
        <v>2995</v>
      </c>
      <c r="AM2997" s="104"/>
    </row>
    <row r="2998" spans="1:39">
      <c r="A2998" s="108">
        <v>2996</v>
      </c>
      <c r="S2998">
        <v>2996</v>
      </c>
      <c r="AI2998">
        <v>2996</v>
      </c>
      <c r="AM2998" s="104"/>
    </row>
    <row r="2999" spans="1:39">
      <c r="A2999" s="108">
        <v>2997</v>
      </c>
      <c r="S2999">
        <v>2997</v>
      </c>
      <c r="AI2999">
        <v>2997</v>
      </c>
      <c r="AM2999" s="104"/>
    </row>
    <row r="3000" spans="1:39">
      <c r="A3000" s="108">
        <v>2998</v>
      </c>
      <c r="S3000">
        <v>2998</v>
      </c>
      <c r="AI3000">
        <v>2998</v>
      </c>
      <c r="AM3000" s="104"/>
    </row>
    <row r="3001" spans="1:39">
      <c r="A3001" s="108">
        <v>2999</v>
      </c>
      <c r="S3001">
        <v>2999</v>
      </c>
      <c r="AI3001">
        <v>2999</v>
      </c>
      <c r="AM3001" s="104"/>
    </row>
    <row r="3002" spans="1:39">
      <c r="A3002" s="108">
        <v>3000</v>
      </c>
      <c r="S3002">
        <v>3000</v>
      </c>
      <c r="AI3002">
        <v>3000</v>
      </c>
      <c r="AM3002" s="104"/>
    </row>
    <row r="3003" spans="1:39">
      <c r="A3003" s="108">
        <v>3001</v>
      </c>
      <c r="S3003">
        <v>3001</v>
      </c>
      <c r="AI3003">
        <v>3001</v>
      </c>
      <c r="AM3003" s="104"/>
    </row>
    <row r="3004" spans="1:39">
      <c r="A3004" s="108">
        <v>3002</v>
      </c>
      <c r="S3004">
        <v>3002</v>
      </c>
      <c r="AI3004">
        <v>3002</v>
      </c>
      <c r="AM3004" s="104"/>
    </row>
    <row r="3005" spans="1:39">
      <c r="A3005" s="108">
        <v>3003</v>
      </c>
      <c r="S3005">
        <v>3003</v>
      </c>
      <c r="AI3005">
        <v>3003</v>
      </c>
      <c r="AM3005" s="104"/>
    </row>
    <row r="3006" spans="1:39">
      <c r="A3006" s="108">
        <v>3004</v>
      </c>
      <c r="S3006">
        <v>3004</v>
      </c>
      <c r="AI3006">
        <v>3004</v>
      </c>
      <c r="AM3006" s="104"/>
    </row>
    <row r="3007" spans="1:39">
      <c r="A3007" s="108">
        <v>3005</v>
      </c>
      <c r="S3007">
        <v>3005</v>
      </c>
      <c r="AI3007">
        <v>3005</v>
      </c>
      <c r="AM3007" s="104"/>
    </row>
    <row r="3008" spans="1:39">
      <c r="A3008" s="108">
        <v>3006</v>
      </c>
      <c r="S3008">
        <v>3006</v>
      </c>
      <c r="AI3008">
        <v>3006</v>
      </c>
      <c r="AM3008" s="104"/>
    </row>
    <row r="3009" spans="1:39">
      <c r="A3009" s="108">
        <v>3007</v>
      </c>
      <c r="S3009">
        <v>3007</v>
      </c>
      <c r="AI3009">
        <v>3007</v>
      </c>
      <c r="AM3009" s="104"/>
    </row>
    <row r="3010" spans="1:39">
      <c r="A3010" s="108">
        <v>3008</v>
      </c>
      <c r="S3010">
        <v>3008</v>
      </c>
      <c r="AI3010">
        <v>3008</v>
      </c>
      <c r="AM3010" s="104"/>
    </row>
    <row r="3011" spans="1:39">
      <c r="A3011" s="108">
        <v>3009</v>
      </c>
      <c r="S3011">
        <v>3009</v>
      </c>
      <c r="AI3011">
        <v>3009</v>
      </c>
      <c r="AM3011" s="104"/>
    </row>
    <row r="3012" spans="1:39">
      <c r="A3012" s="108">
        <v>3010</v>
      </c>
      <c r="S3012">
        <v>3010</v>
      </c>
      <c r="AI3012">
        <v>3010</v>
      </c>
      <c r="AM3012" s="104"/>
    </row>
    <row r="3013" spans="1:39">
      <c r="A3013" s="108">
        <v>3011</v>
      </c>
      <c r="S3013">
        <v>3011</v>
      </c>
      <c r="AI3013">
        <v>3011</v>
      </c>
      <c r="AM3013" s="104"/>
    </row>
    <row r="3014" spans="1:39">
      <c r="A3014" s="108">
        <v>3012</v>
      </c>
      <c r="S3014">
        <v>3012</v>
      </c>
      <c r="AI3014">
        <v>3012</v>
      </c>
      <c r="AM3014" s="104"/>
    </row>
    <row r="3015" spans="1:39">
      <c r="A3015" s="108">
        <v>3013</v>
      </c>
      <c r="S3015">
        <v>3013</v>
      </c>
      <c r="AI3015">
        <v>3013</v>
      </c>
      <c r="AM3015" s="104"/>
    </row>
    <row r="3016" spans="1:39">
      <c r="A3016" s="108">
        <v>3014</v>
      </c>
      <c r="S3016">
        <v>3014</v>
      </c>
      <c r="AI3016">
        <v>3014</v>
      </c>
      <c r="AM3016" s="104"/>
    </row>
    <row r="3017" spans="1:39">
      <c r="A3017" s="108">
        <v>3015</v>
      </c>
      <c r="S3017">
        <v>3015</v>
      </c>
      <c r="AI3017">
        <v>3015</v>
      </c>
      <c r="AM3017" s="104"/>
    </row>
    <row r="3018" spans="1:39">
      <c r="A3018" s="108">
        <v>3016</v>
      </c>
      <c r="S3018">
        <v>3016</v>
      </c>
      <c r="AI3018">
        <v>3016</v>
      </c>
      <c r="AM3018" s="104"/>
    </row>
    <row r="3019" spans="1:39">
      <c r="A3019" s="108">
        <v>3017</v>
      </c>
      <c r="S3019">
        <v>3017</v>
      </c>
      <c r="AI3019">
        <v>3017</v>
      </c>
      <c r="AM3019" s="104"/>
    </row>
    <row r="3020" spans="1:39">
      <c r="A3020" s="108">
        <v>3018</v>
      </c>
      <c r="S3020">
        <v>3018</v>
      </c>
      <c r="AI3020">
        <v>3018</v>
      </c>
      <c r="AM3020" s="104"/>
    </row>
    <row r="3021" spans="1:39">
      <c r="A3021" s="108">
        <v>3019</v>
      </c>
      <c r="S3021">
        <v>3019</v>
      </c>
      <c r="AI3021">
        <v>3019</v>
      </c>
      <c r="AM3021" s="104"/>
    </row>
    <row r="3022" spans="1:39">
      <c r="A3022" s="108">
        <v>3020</v>
      </c>
      <c r="S3022">
        <v>3020</v>
      </c>
      <c r="AI3022">
        <v>3020</v>
      </c>
      <c r="AM3022" s="104"/>
    </row>
    <row r="3023" spans="1:39">
      <c r="A3023" s="108">
        <v>3021</v>
      </c>
      <c r="S3023">
        <v>3021</v>
      </c>
      <c r="AI3023">
        <v>3021</v>
      </c>
      <c r="AM3023" s="104"/>
    </row>
    <row r="3024" spans="1:39">
      <c r="A3024" s="108">
        <v>3022</v>
      </c>
      <c r="S3024">
        <v>3022</v>
      </c>
      <c r="AI3024">
        <v>3022</v>
      </c>
      <c r="AM3024" s="104"/>
    </row>
    <row r="3025" spans="1:39">
      <c r="A3025" s="108">
        <v>3023</v>
      </c>
      <c r="S3025">
        <v>3023</v>
      </c>
      <c r="AI3025">
        <v>3023</v>
      </c>
      <c r="AM3025" s="104"/>
    </row>
    <row r="3026" spans="1:39">
      <c r="A3026" s="108">
        <v>3024</v>
      </c>
      <c r="S3026">
        <v>3024</v>
      </c>
      <c r="AI3026">
        <v>3024</v>
      </c>
      <c r="AM3026" s="104"/>
    </row>
    <row r="3027" spans="1:39">
      <c r="A3027" s="108">
        <v>3025</v>
      </c>
      <c r="S3027">
        <v>3025</v>
      </c>
      <c r="AI3027">
        <v>3025</v>
      </c>
      <c r="AM3027" s="104"/>
    </row>
    <row r="3028" spans="1:39">
      <c r="A3028" s="108">
        <v>3026</v>
      </c>
      <c r="S3028">
        <v>3026</v>
      </c>
      <c r="AI3028">
        <v>3026</v>
      </c>
      <c r="AM3028" s="104"/>
    </row>
    <row r="3029" spans="1:39">
      <c r="A3029" s="108">
        <v>3027</v>
      </c>
      <c r="S3029">
        <v>3027</v>
      </c>
      <c r="AI3029">
        <v>3027</v>
      </c>
      <c r="AM3029" s="104"/>
    </row>
    <row r="3030" spans="1:39">
      <c r="A3030" s="108">
        <v>3028</v>
      </c>
      <c r="S3030">
        <v>3028</v>
      </c>
      <c r="AI3030">
        <v>3028</v>
      </c>
      <c r="AM3030" s="104"/>
    </row>
    <row r="3031" spans="1:39">
      <c r="A3031" s="108">
        <v>3029</v>
      </c>
      <c r="S3031">
        <v>3029</v>
      </c>
      <c r="AI3031">
        <v>3029</v>
      </c>
      <c r="AM3031" s="104"/>
    </row>
    <row r="3032" spans="1:39">
      <c r="A3032" s="108">
        <v>3030</v>
      </c>
      <c r="S3032">
        <v>3030</v>
      </c>
      <c r="AI3032">
        <v>3030</v>
      </c>
      <c r="AM3032" s="104"/>
    </row>
    <row r="3033" spans="1:39">
      <c r="A3033" s="108">
        <v>3031</v>
      </c>
      <c r="S3033">
        <v>3031</v>
      </c>
      <c r="AI3033">
        <v>3031</v>
      </c>
      <c r="AM3033" s="104"/>
    </row>
    <row r="3034" spans="1:39">
      <c r="A3034" s="108">
        <v>3032</v>
      </c>
      <c r="S3034">
        <v>3032</v>
      </c>
      <c r="AI3034">
        <v>3032</v>
      </c>
      <c r="AM3034" s="104"/>
    </row>
    <row r="3035" spans="1:39">
      <c r="A3035" s="108">
        <v>3033</v>
      </c>
      <c r="S3035">
        <v>3033</v>
      </c>
      <c r="AI3035">
        <v>3033</v>
      </c>
      <c r="AM3035" s="104"/>
    </row>
    <row r="3036" spans="1:39">
      <c r="A3036" s="108">
        <v>3034</v>
      </c>
      <c r="S3036">
        <v>3034</v>
      </c>
      <c r="AI3036">
        <v>3034</v>
      </c>
      <c r="AM3036" s="104"/>
    </row>
    <row r="3037" spans="1:39">
      <c r="A3037" s="108">
        <v>3035</v>
      </c>
      <c r="S3037">
        <v>3035</v>
      </c>
      <c r="AI3037">
        <v>3035</v>
      </c>
      <c r="AM3037" s="104"/>
    </row>
    <row r="3038" spans="1:39">
      <c r="A3038" s="108">
        <v>3036</v>
      </c>
      <c r="S3038">
        <v>3036</v>
      </c>
      <c r="AI3038">
        <v>3036</v>
      </c>
      <c r="AM3038" s="104"/>
    </row>
    <row r="3039" spans="1:39">
      <c r="A3039" s="108">
        <v>3037</v>
      </c>
      <c r="S3039">
        <v>3037</v>
      </c>
      <c r="AI3039">
        <v>3037</v>
      </c>
      <c r="AM3039" s="104"/>
    </row>
    <row r="3040" spans="1:39">
      <c r="A3040" s="108">
        <v>3038</v>
      </c>
      <c r="S3040">
        <v>3038</v>
      </c>
      <c r="AI3040">
        <v>3038</v>
      </c>
      <c r="AM3040" s="104"/>
    </row>
    <row r="3041" spans="1:39">
      <c r="A3041" s="108">
        <v>3039</v>
      </c>
      <c r="S3041">
        <v>3039</v>
      </c>
      <c r="AI3041">
        <v>3039</v>
      </c>
      <c r="AM3041" s="104"/>
    </row>
    <row r="3042" spans="1:39">
      <c r="A3042" s="108">
        <v>3040</v>
      </c>
      <c r="S3042">
        <v>3040</v>
      </c>
      <c r="AI3042">
        <v>3040</v>
      </c>
      <c r="AM3042" s="104"/>
    </row>
    <row r="3043" spans="1:39">
      <c r="A3043" s="108">
        <v>3041</v>
      </c>
      <c r="S3043">
        <v>3041</v>
      </c>
      <c r="AI3043">
        <v>3041</v>
      </c>
      <c r="AM3043" s="104"/>
    </row>
    <row r="3044" spans="1:39">
      <c r="A3044" s="108">
        <v>3042</v>
      </c>
      <c r="S3044">
        <v>3042</v>
      </c>
      <c r="AI3044">
        <v>3042</v>
      </c>
      <c r="AM3044" s="104"/>
    </row>
    <row r="3045" spans="1:39">
      <c r="A3045" s="108">
        <v>3043</v>
      </c>
      <c r="S3045">
        <v>3043</v>
      </c>
      <c r="AI3045">
        <v>3043</v>
      </c>
      <c r="AM3045" s="104"/>
    </row>
    <row r="3046" spans="1:39">
      <c r="A3046" s="108">
        <v>3044</v>
      </c>
      <c r="S3046">
        <v>3044</v>
      </c>
      <c r="AI3046">
        <v>3044</v>
      </c>
      <c r="AM3046" s="104"/>
    </row>
    <row r="3047" spans="1:39">
      <c r="A3047" s="108">
        <v>3045</v>
      </c>
      <c r="S3047">
        <v>3045</v>
      </c>
      <c r="AI3047">
        <v>3045</v>
      </c>
      <c r="AM3047" s="104"/>
    </row>
    <row r="3048" spans="1:39">
      <c r="A3048" s="108">
        <v>3046</v>
      </c>
      <c r="S3048">
        <v>3046</v>
      </c>
      <c r="AI3048">
        <v>3046</v>
      </c>
      <c r="AM3048" s="104"/>
    </row>
    <row r="3049" spans="1:39">
      <c r="A3049" s="108">
        <v>3047</v>
      </c>
      <c r="S3049">
        <v>3047</v>
      </c>
      <c r="AI3049">
        <v>3047</v>
      </c>
      <c r="AM3049" s="104"/>
    </row>
    <row r="3050" spans="1:39">
      <c r="A3050" s="108">
        <v>3048</v>
      </c>
      <c r="S3050">
        <v>3048</v>
      </c>
      <c r="AI3050">
        <v>3048</v>
      </c>
      <c r="AM3050" s="104"/>
    </row>
    <row r="3051" spans="1:39">
      <c r="A3051" s="108">
        <v>3049</v>
      </c>
      <c r="S3051">
        <v>3049</v>
      </c>
      <c r="AI3051">
        <v>3049</v>
      </c>
      <c r="AM3051" s="104"/>
    </row>
    <row r="3052" spans="1:39">
      <c r="A3052" s="108">
        <v>3050</v>
      </c>
      <c r="S3052">
        <v>3050</v>
      </c>
      <c r="AI3052">
        <v>3050</v>
      </c>
      <c r="AM3052" s="104"/>
    </row>
    <row r="3053" spans="1:39">
      <c r="A3053" s="108">
        <v>3051</v>
      </c>
      <c r="S3053">
        <v>3051</v>
      </c>
      <c r="AI3053">
        <v>3051</v>
      </c>
      <c r="AM3053" s="104"/>
    </row>
    <row r="3054" spans="1:39">
      <c r="A3054" s="108">
        <v>3052</v>
      </c>
      <c r="S3054">
        <v>3052</v>
      </c>
      <c r="AI3054">
        <v>3052</v>
      </c>
      <c r="AM3054" s="104"/>
    </row>
    <row r="3055" spans="1:39">
      <c r="A3055" s="108">
        <v>3053</v>
      </c>
      <c r="S3055">
        <v>3053</v>
      </c>
      <c r="AI3055">
        <v>3053</v>
      </c>
      <c r="AM3055" s="104"/>
    </row>
    <row r="3056" spans="1:39">
      <c r="A3056" s="108">
        <v>3054</v>
      </c>
      <c r="S3056">
        <v>3054</v>
      </c>
      <c r="AI3056">
        <v>3054</v>
      </c>
      <c r="AM3056" s="104"/>
    </row>
    <row r="3057" spans="1:39">
      <c r="A3057" s="108">
        <v>3055</v>
      </c>
      <c r="S3057">
        <v>3055</v>
      </c>
      <c r="AI3057">
        <v>3055</v>
      </c>
      <c r="AM3057" s="104"/>
    </row>
    <row r="3058" spans="1:39">
      <c r="A3058" s="108">
        <v>3056</v>
      </c>
      <c r="S3058">
        <v>3056</v>
      </c>
      <c r="AI3058">
        <v>3056</v>
      </c>
      <c r="AM3058" s="104"/>
    </row>
    <row r="3059" spans="1:39">
      <c r="A3059" s="108">
        <v>3057</v>
      </c>
      <c r="S3059">
        <v>3057</v>
      </c>
      <c r="AI3059">
        <v>3057</v>
      </c>
      <c r="AM3059" s="104"/>
    </row>
    <row r="3060" spans="1:39">
      <c r="A3060" s="108">
        <v>3058</v>
      </c>
      <c r="S3060">
        <v>3058</v>
      </c>
      <c r="AI3060">
        <v>3058</v>
      </c>
      <c r="AM3060" s="104"/>
    </row>
    <row r="3061" spans="1:39">
      <c r="A3061" s="108">
        <v>3059</v>
      </c>
      <c r="S3061">
        <v>3059</v>
      </c>
      <c r="AI3061">
        <v>3059</v>
      </c>
      <c r="AM3061" s="104"/>
    </row>
    <row r="3062" spans="1:39">
      <c r="A3062" s="108">
        <v>3060</v>
      </c>
      <c r="S3062">
        <v>3060</v>
      </c>
      <c r="AI3062">
        <v>3060</v>
      </c>
      <c r="AM3062" s="104"/>
    </row>
    <row r="3063" spans="1:39">
      <c r="A3063" s="108">
        <v>3061</v>
      </c>
      <c r="S3063">
        <v>3061</v>
      </c>
      <c r="AI3063">
        <v>3061</v>
      </c>
      <c r="AM3063" s="104"/>
    </row>
    <row r="3064" spans="1:39">
      <c r="A3064" s="108">
        <v>3062</v>
      </c>
      <c r="S3064">
        <v>3062</v>
      </c>
      <c r="AI3064">
        <v>3062</v>
      </c>
      <c r="AM3064" s="104"/>
    </row>
    <row r="3065" spans="1:39">
      <c r="A3065" s="108">
        <v>3063</v>
      </c>
      <c r="S3065">
        <v>3063</v>
      </c>
      <c r="AI3065">
        <v>3063</v>
      </c>
      <c r="AM3065" s="104"/>
    </row>
    <row r="3066" spans="1:39">
      <c r="A3066" s="108">
        <v>3064</v>
      </c>
      <c r="S3066">
        <v>3064</v>
      </c>
      <c r="AI3066">
        <v>3064</v>
      </c>
      <c r="AM3066" s="104"/>
    </row>
    <row r="3067" spans="1:39">
      <c r="A3067" s="108">
        <v>3065</v>
      </c>
      <c r="S3067">
        <v>3065</v>
      </c>
      <c r="AI3067">
        <v>3065</v>
      </c>
      <c r="AM3067" s="104"/>
    </row>
    <row r="3068" spans="1:39">
      <c r="A3068" s="108">
        <v>3066</v>
      </c>
      <c r="S3068">
        <v>3066</v>
      </c>
      <c r="AI3068">
        <v>3066</v>
      </c>
      <c r="AM3068" s="104"/>
    </row>
    <row r="3069" spans="1:39">
      <c r="A3069" s="108">
        <v>3067</v>
      </c>
      <c r="S3069">
        <v>3067</v>
      </c>
      <c r="AI3069">
        <v>3067</v>
      </c>
      <c r="AM3069" s="104"/>
    </row>
    <row r="3070" spans="1:39">
      <c r="A3070" s="108">
        <v>3068</v>
      </c>
      <c r="S3070">
        <v>3068</v>
      </c>
      <c r="AI3070">
        <v>3068</v>
      </c>
      <c r="AM3070" s="104"/>
    </row>
    <row r="3071" spans="1:39">
      <c r="A3071" s="108">
        <v>3069</v>
      </c>
      <c r="S3071">
        <v>3069</v>
      </c>
      <c r="AI3071">
        <v>3069</v>
      </c>
      <c r="AM3071" s="104"/>
    </row>
    <row r="3072" spans="1:39">
      <c r="A3072" s="108">
        <v>3070</v>
      </c>
      <c r="S3072">
        <v>3070</v>
      </c>
      <c r="AI3072">
        <v>3070</v>
      </c>
      <c r="AM3072" s="104"/>
    </row>
    <row r="3073" spans="1:39">
      <c r="A3073" s="108">
        <v>3071</v>
      </c>
      <c r="S3073">
        <v>3071</v>
      </c>
      <c r="AI3073">
        <v>3071</v>
      </c>
      <c r="AM3073" s="104"/>
    </row>
    <row r="3074" spans="1:39">
      <c r="A3074" s="108">
        <v>3072</v>
      </c>
      <c r="S3074">
        <v>3072</v>
      </c>
      <c r="AI3074">
        <v>3072</v>
      </c>
      <c r="AM3074" s="104"/>
    </row>
    <row r="3075" spans="1:39">
      <c r="A3075" s="108">
        <v>3073</v>
      </c>
      <c r="S3075">
        <v>3073</v>
      </c>
      <c r="AI3075">
        <v>3073</v>
      </c>
      <c r="AM3075" s="104"/>
    </row>
    <row r="3076" spans="1:39">
      <c r="A3076" s="108">
        <v>3074</v>
      </c>
      <c r="S3076">
        <v>3074</v>
      </c>
      <c r="AI3076">
        <v>3074</v>
      </c>
      <c r="AM3076" s="104"/>
    </row>
    <row r="3077" spans="1:39">
      <c r="A3077" s="108">
        <v>3075</v>
      </c>
      <c r="S3077">
        <v>3075</v>
      </c>
      <c r="AI3077">
        <v>3075</v>
      </c>
      <c r="AM3077" s="104"/>
    </row>
    <row r="3078" spans="1:39">
      <c r="A3078" s="108">
        <v>3076</v>
      </c>
      <c r="S3078">
        <v>3076</v>
      </c>
      <c r="AI3078">
        <v>3076</v>
      </c>
      <c r="AM3078" s="104"/>
    </row>
    <row r="3079" spans="1:39">
      <c r="A3079" s="108">
        <v>3077</v>
      </c>
      <c r="S3079">
        <v>3077</v>
      </c>
      <c r="AI3079">
        <v>3077</v>
      </c>
      <c r="AM3079" s="104"/>
    </row>
    <row r="3080" spans="1:39">
      <c r="A3080" s="108">
        <v>3078</v>
      </c>
      <c r="S3080">
        <v>3078</v>
      </c>
      <c r="AI3080">
        <v>3078</v>
      </c>
      <c r="AM3080" s="104"/>
    </row>
    <row r="3081" spans="1:39">
      <c r="A3081" s="108">
        <v>3079</v>
      </c>
      <c r="S3081">
        <v>3079</v>
      </c>
      <c r="AI3081">
        <v>3079</v>
      </c>
      <c r="AM3081" s="104"/>
    </row>
    <row r="3082" spans="1:39">
      <c r="A3082" s="108">
        <v>3080</v>
      </c>
      <c r="S3082">
        <v>3080</v>
      </c>
      <c r="AI3082">
        <v>3080</v>
      </c>
      <c r="AM3082" s="104"/>
    </row>
    <row r="3083" spans="1:39">
      <c r="A3083" s="108">
        <v>3081</v>
      </c>
      <c r="S3083">
        <v>3081</v>
      </c>
      <c r="AI3083">
        <v>3081</v>
      </c>
      <c r="AM3083" s="104"/>
    </row>
    <row r="3084" spans="1:39">
      <c r="A3084" s="108">
        <v>3082</v>
      </c>
      <c r="S3084">
        <v>3082</v>
      </c>
      <c r="AI3084">
        <v>3082</v>
      </c>
      <c r="AM3084" s="104"/>
    </row>
    <row r="3085" spans="1:39">
      <c r="A3085" s="108">
        <v>3083</v>
      </c>
      <c r="S3085">
        <v>3083</v>
      </c>
      <c r="AI3085">
        <v>3083</v>
      </c>
      <c r="AM3085" s="104"/>
    </row>
    <row r="3086" spans="1:39">
      <c r="A3086" s="108">
        <v>3084</v>
      </c>
      <c r="S3086">
        <v>3084</v>
      </c>
      <c r="AI3086">
        <v>3084</v>
      </c>
      <c r="AM3086" s="104"/>
    </row>
    <row r="3087" spans="1:39">
      <c r="A3087" s="108">
        <v>3085</v>
      </c>
      <c r="S3087">
        <v>3085</v>
      </c>
      <c r="AI3087">
        <v>3085</v>
      </c>
      <c r="AM3087" s="104"/>
    </row>
    <row r="3088" spans="1:39">
      <c r="A3088" s="108">
        <v>3086</v>
      </c>
      <c r="S3088">
        <v>3086</v>
      </c>
      <c r="AI3088">
        <v>3086</v>
      </c>
      <c r="AM3088" s="104"/>
    </row>
    <row r="3089" spans="1:39">
      <c r="A3089" s="108">
        <v>3087</v>
      </c>
      <c r="S3089">
        <v>3087</v>
      </c>
      <c r="AI3089">
        <v>3087</v>
      </c>
      <c r="AM3089" s="104"/>
    </row>
    <row r="3090" spans="1:39">
      <c r="A3090" s="108">
        <v>3088</v>
      </c>
      <c r="S3090">
        <v>3088</v>
      </c>
      <c r="AI3090">
        <v>3088</v>
      </c>
      <c r="AM3090" s="104"/>
    </row>
    <row r="3091" spans="1:39">
      <c r="A3091" s="108">
        <v>3089</v>
      </c>
      <c r="S3091">
        <v>3089</v>
      </c>
      <c r="AI3091">
        <v>3089</v>
      </c>
      <c r="AM3091" s="104"/>
    </row>
    <row r="3092" spans="1:39">
      <c r="A3092" s="108">
        <v>3090</v>
      </c>
      <c r="S3092">
        <v>3090</v>
      </c>
      <c r="AI3092">
        <v>3090</v>
      </c>
      <c r="AM3092" s="104"/>
    </row>
    <row r="3093" spans="1:39">
      <c r="A3093" s="108">
        <v>3091</v>
      </c>
      <c r="S3093">
        <v>3091</v>
      </c>
      <c r="AI3093">
        <v>3091</v>
      </c>
      <c r="AM3093" s="104"/>
    </row>
    <row r="3094" spans="1:39">
      <c r="A3094" s="108">
        <v>3092</v>
      </c>
      <c r="S3094">
        <v>3092</v>
      </c>
      <c r="AI3094">
        <v>3092</v>
      </c>
      <c r="AM3094" s="104"/>
    </row>
    <row r="3095" spans="1:39">
      <c r="A3095" s="108">
        <v>3093</v>
      </c>
      <c r="S3095">
        <v>3093</v>
      </c>
      <c r="AI3095">
        <v>3093</v>
      </c>
      <c r="AM3095" s="104"/>
    </row>
    <row r="3096" spans="1:39">
      <c r="A3096" s="108">
        <v>3094</v>
      </c>
      <c r="S3096">
        <v>3094</v>
      </c>
      <c r="AI3096">
        <v>3094</v>
      </c>
      <c r="AM3096" s="104"/>
    </row>
    <row r="3097" spans="1:39">
      <c r="A3097" s="108">
        <v>3095</v>
      </c>
      <c r="S3097">
        <v>3095</v>
      </c>
      <c r="AI3097">
        <v>3095</v>
      </c>
      <c r="AM3097" s="104"/>
    </row>
    <row r="3098" spans="1:39">
      <c r="A3098" s="108">
        <v>3096</v>
      </c>
      <c r="S3098">
        <v>3096</v>
      </c>
      <c r="AI3098">
        <v>3096</v>
      </c>
      <c r="AM3098" s="104"/>
    </row>
    <row r="3099" spans="1:39">
      <c r="A3099" s="108">
        <v>3097</v>
      </c>
      <c r="S3099">
        <v>3097</v>
      </c>
      <c r="AI3099">
        <v>3097</v>
      </c>
      <c r="AM3099" s="104"/>
    </row>
    <row r="3100" spans="1:39">
      <c r="A3100" s="108">
        <v>3098</v>
      </c>
      <c r="S3100">
        <v>3098</v>
      </c>
      <c r="AI3100">
        <v>3098</v>
      </c>
      <c r="AM3100" s="104"/>
    </row>
    <row r="3101" spans="1:39">
      <c r="A3101" s="108">
        <v>3099</v>
      </c>
      <c r="S3101">
        <v>3099</v>
      </c>
      <c r="AI3101">
        <v>3099</v>
      </c>
      <c r="AM3101" s="104"/>
    </row>
    <row r="3102" spans="1:39">
      <c r="A3102" s="108">
        <v>3100</v>
      </c>
      <c r="S3102">
        <v>3100</v>
      </c>
      <c r="AI3102">
        <v>3100</v>
      </c>
      <c r="AM3102" s="104"/>
    </row>
    <row r="3103" spans="1:39">
      <c r="A3103" s="108">
        <v>3101</v>
      </c>
      <c r="S3103">
        <v>3101</v>
      </c>
      <c r="AI3103">
        <v>3101</v>
      </c>
      <c r="AM3103" s="104"/>
    </row>
    <row r="3104" spans="1:39">
      <c r="A3104" s="108">
        <v>3102</v>
      </c>
      <c r="S3104">
        <v>3102</v>
      </c>
      <c r="AI3104">
        <v>3102</v>
      </c>
      <c r="AM3104" s="104"/>
    </row>
    <row r="3105" spans="1:39">
      <c r="A3105" s="108">
        <v>3103</v>
      </c>
      <c r="S3105">
        <v>3103</v>
      </c>
      <c r="AI3105">
        <v>3103</v>
      </c>
      <c r="AM3105" s="104"/>
    </row>
    <row r="3106" spans="1:39">
      <c r="A3106" s="108">
        <v>3104</v>
      </c>
      <c r="S3106">
        <v>3104</v>
      </c>
      <c r="AI3106">
        <v>3104</v>
      </c>
      <c r="AM3106" s="104"/>
    </row>
    <row r="3107" spans="1:39">
      <c r="A3107" s="108">
        <v>3105</v>
      </c>
      <c r="S3107">
        <v>3105</v>
      </c>
      <c r="AI3107">
        <v>3105</v>
      </c>
      <c r="AM3107" s="104"/>
    </row>
    <row r="3108" spans="1:39">
      <c r="A3108" s="108">
        <v>3106</v>
      </c>
      <c r="S3108">
        <v>3106</v>
      </c>
      <c r="AI3108">
        <v>3106</v>
      </c>
      <c r="AM3108" s="104"/>
    </row>
    <row r="3109" spans="1:39">
      <c r="A3109" s="108">
        <v>3107</v>
      </c>
      <c r="S3109">
        <v>3107</v>
      </c>
      <c r="AI3109">
        <v>3107</v>
      </c>
      <c r="AM3109" s="104"/>
    </row>
    <row r="3110" spans="1:39">
      <c r="A3110" s="108">
        <v>3108</v>
      </c>
      <c r="S3110">
        <v>3108</v>
      </c>
      <c r="AI3110">
        <v>3108</v>
      </c>
      <c r="AM3110" s="104"/>
    </row>
    <row r="3111" spans="1:39">
      <c r="A3111" s="108">
        <v>3109</v>
      </c>
      <c r="S3111">
        <v>3109</v>
      </c>
      <c r="AI3111">
        <v>3109</v>
      </c>
      <c r="AM3111" s="104"/>
    </row>
    <row r="3112" spans="1:39">
      <c r="A3112" s="108">
        <v>3110</v>
      </c>
      <c r="S3112">
        <v>3110</v>
      </c>
      <c r="AI3112">
        <v>3110</v>
      </c>
      <c r="AM3112" s="104"/>
    </row>
    <row r="3113" spans="1:39">
      <c r="A3113" s="108">
        <v>3111</v>
      </c>
      <c r="S3113">
        <v>3111</v>
      </c>
      <c r="AI3113">
        <v>3111</v>
      </c>
      <c r="AM3113" s="104"/>
    </row>
    <row r="3114" spans="1:39">
      <c r="A3114" s="108">
        <v>3112</v>
      </c>
      <c r="S3114">
        <v>3112</v>
      </c>
      <c r="AI3114">
        <v>3112</v>
      </c>
      <c r="AM3114" s="104"/>
    </row>
    <row r="3115" spans="1:39">
      <c r="A3115" s="108">
        <v>3113</v>
      </c>
      <c r="S3115">
        <v>3113</v>
      </c>
      <c r="AI3115">
        <v>3113</v>
      </c>
      <c r="AM3115" s="104"/>
    </row>
    <row r="3116" spans="1:39">
      <c r="A3116" s="108">
        <v>3114</v>
      </c>
      <c r="S3116">
        <v>3114</v>
      </c>
      <c r="AI3116">
        <v>3114</v>
      </c>
      <c r="AM3116" s="104"/>
    </row>
    <row r="3117" spans="1:39">
      <c r="A3117" s="108">
        <v>3115</v>
      </c>
      <c r="S3117">
        <v>3115</v>
      </c>
      <c r="AI3117">
        <v>3115</v>
      </c>
      <c r="AM3117" s="104"/>
    </row>
    <row r="3118" spans="1:39">
      <c r="A3118" s="108">
        <v>3116</v>
      </c>
      <c r="S3118">
        <v>3116</v>
      </c>
      <c r="AI3118">
        <v>3116</v>
      </c>
      <c r="AM3118" s="104"/>
    </row>
    <row r="3119" spans="1:39">
      <c r="A3119" s="108">
        <v>3117</v>
      </c>
      <c r="S3119">
        <v>3117</v>
      </c>
      <c r="AI3119">
        <v>3117</v>
      </c>
      <c r="AM3119" s="104"/>
    </row>
    <row r="3120" spans="1:39">
      <c r="A3120" s="108">
        <v>3118</v>
      </c>
      <c r="S3120">
        <v>3118</v>
      </c>
      <c r="AI3120">
        <v>3118</v>
      </c>
      <c r="AM3120" s="104"/>
    </row>
    <row r="3121" spans="1:39">
      <c r="A3121" s="108">
        <v>3119</v>
      </c>
      <c r="S3121">
        <v>3119</v>
      </c>
      <c r="AI3121">
        <v>3119</v>
      </c>
      <c r="AM3121" s="104"/>
    </row>
    <row r="3122" spans="1:39">
      <c r="A3122" s="108">
        <v>3120</v>
      </c>
      <c r="S3122">
        <v>3120</v>
      </c>
      <c r="AI3122">
        <v>3120</v>
      </c>
      <c r="AM3122" s="104"/>
    </row>
    <row r="3123" spans="1:39">
      <c r="A3123" s="108">
        <v>3121</v>
      </c>
      <c r="S3123">
        <v>3121</v>
      </c>
      <c r="AI3123">
        <v>3121</v>
      </c>
      <c r="AM3123" s="104"/>
    </row>
    <row r="3124" spans="1:39">
      <c r="A3124" s="108">
        <v>3122</v>
      </c>
      <c r="S3124">
        <v>3122</v>
      </c>
      <c r="AI3124">
        <v>3122</v>
      </c>
      <c r="AM3124" s="104"/>
    </row>
    <row r="3125" spans="1:39">
      <c r="A3125" s="108">
        <v>3123</v>
      </c>
      <c r="S3125">
        <v>3123</v>
      </c>
      <c r="AI3125">
        <v>3123</v>
      </c>
      <c r="AM3125" s="104"/>
    </row>
    <row r="3126" spans="1:39">
      <c r="A3126" s="108">
        <v>3124</v>
      </c>
      <c r="S3126">
        <v>3124</v>
      </c>
      <c r="AI3126">
        <v>3124</v>
      </c>
      <c r="AM3126" s="104"/>
    </row>
    <row r="3127" spans="1:39">
      <c r="A3127" s="108">
        <v>3125</v>
      </c>
      <c r="S3127">
        <v>3125</v>
      </c>
      <c r="AI3127">
        <v>3125</v>
      </c>
      <c r="AM3127" s="104"/>
    </row>
    <row r="3128" spans="1:39">
      <c r="A3128" s="108">
        <v>3126</v>
      </c>
      <c r="S3128">
        <v>3126</v>
      </c>
      <c r="AI3128">
        <v>3126</v>
      </c>
      <c r="AM3128" s="104"/>
    </row>
    <row r="3129" spans="1:39">
      <c r="A3129" s="108">
        <v>3127</v>
      </c>
      <c r="S3129">
        <v>3127</v>
      </c>
      <c r="AI3129">
        <v>3127</v>
      </c>
      <c r="AM3129" s="104"/>
    </row>
    <row r="3130" spans="1:39">
      <c r="A3130" s="108">
        <v>3128</v>
      </c>
      <c r="S3130">
        <v>3128</v>
      </c>
      <c r="AI3130">
        <v>3128</v>
      </c>
      <c r="AM3130" s="104"/>
    </row>
    <row r="3131" spans="1:39">
      <c r="A3131" s="108">
        <v>3129</v>
      </c>
      <c r="S3131">
        <v>3129</v>
      </c>
      <c r="AI3131">
        <v>3129</v>
      </c>
      <c r="AM3131" s="104"/>
    </row>
    <row r="3132" spans="1:39">
      <c r="A3132" s="108">
        <v>3130</v>
      </c>
      <c r="S3132">
        <v>3130</v>
      </c>
      <c r="AI3132">
        <v>3130</v>
      </c>
      <c r="AM3132" s="104"/>
    </row>
    <row r="3133" spans="1:39">
      <c r="A3133" s="108">
        <v>3131</v>
      </c>
      <c r="S3133">
        <v>3131</v>
      </c>
      <c r="AI3133">
        <v>3131</v>
      </c>
      <c r="AM3133" s="104"/>
    </row>
    <row r="3134" spans="1:39">
      <c r="A3134" s="108">
        <v>3132</v>
      </c>
      <c r="S3134">
        <v>3132</v>
      </c>
      <c r="AI3134">
        <v>3132</v>
      </c>
      <c r="AM3134" s="104"/>
    </row>
    <row r="3135" spans="1:39">
      <c r="A3135" s="108">
        <v>3133</v>
      </c>
      <c r="S3135">
        <v>3133</v>
      </c>
      <c r="AI3135">
        <v>3133</v>
      </c>
      <c r="AM3135" s="104"/>
    </row>
    <row r="3136" spans="1:39">
      <c r="A3136" s="108">
        <v>3134</v>
      </c>
      <c r="S3136">
        <v>3134</v>
      </c>
      <c r="AI3136">
        <v>3134</v>
      </c>
      <c r="AM3136" s="104"/>
    </row>
    <row r="3137" spans="1:39">
      <c r="A3137" s="108">
        <v>3135</v>
      </c>
      <c r="S3137">
        <v>3135</v>
      </c>
      <c r="AI3137">
        <v>3135</v>
      </c>
      <c r="AM3137" s="104"/>
    </row>
    <row r="3138" spans="1:39">
      <c r="A3138" s="108">
        <v>3136</v>
      </c>
      <c r="S3138">
        <v>3136</v>
      </c>
      <c r="AI3138">
        <v>3136</v>
      </c>
      <c r="AM3138" s="104"/>
    </row>
    <row r="3139" spans="1:39">
      <c r="A3139" s="108">
        <v>3137</v>
      </c>
      <c r="S3139">
        <v>3137</v>
      </c>
      <c r="AI3139">
        <v>3137</v>
      </c>
      <c r="AM3139" s="104"/>
    </row>
    <row r="3140" spans="1:39">
      <c r="A3140" s="108">
        <v>3138</v>
      </c>
      <c r="S3140">
        <v>3138</v>
      </c>
      <c r="AI3140">
        <v>3138</v>
      </c>
      <c r="AM3140" s="104"/>
    </row>
    <row r="3141" spans="1:39">
      <c r="A3141" s="108">
        <v>3139</v>
      </c>
      <c r="S3141">
        <v>3139</v>
      </c>
      <c r="AI3141">
        <v>3139</v>
      </c>
      <c r="AM3141" s="104"/>
    </row>
    <row r="3142" spans="1:39">
      <c r="A3142" s="108">
        <v>3140</v>
      </c>
      <c r="S3142">
        <v>3140</v>
      </c>
      <c r="AI3142">
        <v>3140</v>
      </c>
      <c r="AM3142" s="104"/>
    </row>
    <row r="3143" spans="1:39">
      <c r="A3143" s="108">
        <v>3141</v>
      </c>
      <c r="S3143">
        <v>3141</v>
      </c>
      <c r="AI3143">
        <v>3141</v>
      </c>
      <c r="AM3143" s="104"/>
    </row>
    <row r="3144" spans="1:39">
      <c r="A3144" s="108">
        <v>3142</v>
      </c>
      <c r="S3144">
        <v>3142</v>
      </c>
      <c r="AI3144">
        <v>3142</v>
      </c>
      <c r="AM3144" s="104"/>
    </row>
    <row r="3145" spans="1:39">
      <c r="A3145" s="108">
        <v>3143</v>
      </c>
      <c r="S3145">
        <v>3143</v>
      </c>
      <c r="AI3145">
        <v>3143</v>
      </c>
      <c r="AM3145" s="104"/>
    </row>
    <row r="3146" spans="1:39">
      <c r="A3146" s="108">
        <v>3144</v>
      </c>
      <c r="S3146">
        <v>3144</v>
      </c>
      <c r="AI3146">
        <v>3144</v>
      </c>
      <c r="AM3146" s="104"/>
    </row>
    <row r="3147" spans="1:39">
      <c r="A3147" s="108">
        <v>3145</v>
      </c>
      <c r="S3147">
        <v>3145</v>
      </c>
      <c r="AI3147">
        <v>3145</v>
      </c>
      <c r="AM3147" s="104"/>
    </row>
    <row r="3148" spans="1:39">
      <c r="A3148" s="108">
        <v>3146</v>
      </c>
      <c r="S3148">
        <v>3146</v>
      </c>
      <c r="AI3148">
        <v>3146</v>
      </c>
      <c r="AM3148" s="104"/>
    </row>
    <row r="3149" spans="1:39">
      <c r="A3149" s="108">
        <v>3147</v>
      </c>
      <c r="S3149">
        <v>3147</v>
      </c>
      <c r="AI3149">
        <v>3147</v>
      </c>
      <c r="AM3149" s="104"/>
    </row>
    <row r="3150" spans="1:39">
      <c r="A3150" s="108">
        <v>3148</v>
      </c>
      <c r="S3150">
        <v>3148</v>
      </c>
      <c r="AI3150">
        <v>3148</v>
      </c>
      <c r="AM3150" s="104"/>
    </row>
    <row r="3151" spans="1:39">
      <c r="A3151" s="108">
        <v>3149</v>
      </c>
      <c r="S3151">
        <v>3149</v>
      </c>
      <c r="AI3151">
        <v>3149</v>
      </c>
      <c r="AM3151" s="104"/>
    </row>
    <row r="3152" spans="1:39">
      <c r="A3152" s="108">
        <v>3150</v>
      </c>
      <c r="S3152">
        <v>3150</v>
      </c>
      <c r="AI3152">
        <v>3150</v>
      </c>
      <c r="AM3152" s="104"/>
    </row>
    <row r="3153" spans="1:39">
      <c r="A3153" s="108">
        <v>3151</v>
      </c>
      <c r="S3153">
        <v>3151</v>
      </c>
      <c r="AI3153">
        <v>3151</v>
      </c>
      <c r="AM3153" s="104"/>
    </row>
    <row r="3154" spans="1:39">
      <c r="A3154" s="108">
        <v>3152</v>
      </c>
      <c r="S3154">
        <v>3152</v>
      </c>
      <c r="AI3154">
        <v>3152</v>
      </c>
      <c r="AM3154" s="104"/>
    </row>
    <row r="3155" spans="1:39">
      <c r="A3155" s="108">
        <v>3153</v>
      </c>
      <c r="S3155">
        <v>3153</v>
      </c>
      <c r="AI3155">
        <v>3153</v>
      </c>
      <c r="AM3155" s="104"/>
    </row>
    <row r="3156" spans="1:39">
      <c r="A3156" s="108">
        <v>3154</v>
      </c>
      <c r="S3156">
        <v>3154</v>
      </c>
      <c r="AI3156">
        <v>3154</v>
      </c>
      <c r="AM3156" s="104"/>
    </row>
    <row r="3157" spans="1:39">
      <c r="A3157" s="108">
        <v>3155</v>
      </c>
      <c r="S3157">
        <v>3155</v>
      </c>
      <c r="AI3157">
        <v>3155</v>
      </c>
      <c r="AM3157" s="104"/>
    </row>
    <row r="3158" spans="1:39">
      <c r="A3158" s="108">
        <v>3156</v>
      </c>
      <c r="S3158">
        <v>3156</v>
      </c>
      <c r="AI3158">
        <v>3156</v>
      </c>
      <c r="AM3158" s="104"/>
    </row>
    <row r="3159" spans="1:39">
      <c r="A3159" s="108">
        <v>3157</v>
      </c>
      <c r="S3159">
        <v>3157</v>
      </c>
      <c r="AI3159">
        <v>3157</v>
      </c>
      <c r="AM3159" s="104"/>
    </row>
    <row r="3160" spans="1:39">
      <c r="A3160" s="108">
        <v>3158</v>
      </c>
      <c r="S3160">
        <v>3158</v>
      </c>
      <c r="AI3160">
        <v>3158</v>
      </c>
      <c r="AM3160" s="104"/>
    </row>
    <row r="3161" spans="1:39">
      <c r="A3161" s="108">
        <v>3159</v>
      </c>
      <c r="S3161">
        <v>3159</v>
      </c>
      <c r="AI3161">
        <v>3159</v>
      </c>
      <c r="AM3161" s="104"/>
    </row>
    <row r="3162" spans="1:39">
      <c r="A3162" s="108">
        <v>3160</v>
      </c>
      <c r="S3162">
        <v>3160</v>
      </c>
      <c r="AI3162">
        <v>3160</v>
      </c>
      <c r="AM3162" s="104"/>
    </row>
    <row r="3163" spans="1:39">
      <c r="A3163" s="108">
        <v>3161</v>
      </c>
      <c r="S3163">
        <v>3161</v>
      </c>
      <c r="AI3163">
        <v>3161</v>
      </c>
      <c r="AM3163" s="104"/>
    </row>
    <row r="3164" spans="1:39">
      <c r="A3164" s="108">
        <v>3162</v>
      </c>
      <c r="S3164">
        <v>3162</v>
      </c>
      <c r="AI3164">
        <v>3162</v>
      </c>
      <c r="AM3164" s="104"/>
    </row>
    <row r="3165" spans="1:39">
      <c r="A3165" s="108">
        <v>3163</v>
      </c>
      <c r="S3165">
        <v>3163</v>
      </c>
      <c r="AI3165">
        <v>3163</v>
      </c>
      <c r="AM3165" s="104"/>
    </row>
    <row r="3166" spans="1:39">
      <c r="A3166" s="108">
        <v>3164</v>
      </c>
      <c r="S3166">
        <v>3164</v>
      </c>
      <c r="AI3166">
        <v>3164</v>
      </c>
      <c r="AM3166" s="104"/>
    </row>
    <row r="3167" spans="1:39">
      <c r="A3167" s="108">
        <v>3165</v>
      </c>
      <c r="S3167">
        <v>3165</v>
      </c>
      <c r="AI3167">
        <v>3165</v>
      </c>
      <c r="AM3167" s="104"/>
    </row>
    <row r="3168" spans="1:39">
      <c r="A3168" s="108">
        <v>3166</v>
      </c>
      <c r="S3168">
        <v>3166</v>
      </c>
      <c r="AI3168">
        <v>3166</v>
      </c>
      <c r="AM3168" s="104"/>
    </row>
    <row r="3169" spans="1:39">
      <c r="A3169" s="108">
        <v>3167</v>
      </c>
      <c r="S3169">
        <v>3167</v>
      </c>
      <c r="AI3169">
        <v>3167</v>
      </c>
      <c r="AM3169" s="104"/>
    </row>
    <row r="3170" spans="1:39">
      <c r="A3170" s="108">
        <v>3168</v>
      </c>
      <c r="S3170">
        <v>3168</v>
      </c>
      <c r="AI3170">
        <v>3168</v>
      </c>
      <c r="AM3170" s="104"/>
    </row>
    <row r="3171" spans="1:39">
      <c r="A3171" s="108">
        <v>3169</v>
      </c>
      <c r="S3171">
        <v>3169</v>
      </c>
      <c r="AI3171">
        <v>3169</v>
      </c>
      <c r="AM3171" s="104"/>
    </row>
    <row r="3172" spans="1:39">
      <c r="A3172" s="108">
        <v>3170</v>
      </c>
      <c r="S3172">
        <v>3170</v>
      </c>
      <c r="AI3172">
        <v>3170</v>
      </c>
      <c r="AM3172" s="104"/>
    </row>
    <row r="3173" spans="1:39">
      <c r="A3173" s="108">
        <v>3171</v>
      </c>
      <c r="S3173">
        <v>3171</v>
      </c>
      <c r="AI3173">
        <v>3171</v>
      </c>
      <c r="AM3173" s="104"/>
    </row>
    <row r="3174" spans="1:39">
      <c r="A3174" s="108">
        <v>3172</v>
      </c>
      <c r="S3174">
        <v>3172</v>
      </c>
      <c r="AI3174">
        <v>3172</v>
      </c>
      <c r="AM3174" s="104"/>
    </row>
    <row r="3175" spans="1:39">
      <c r="A3175" s="108">
        <v>3173</v>
      </c>
      <c r="S3175">
        <v>3173</v>
      </c>
      <c r="AI3175">
        <v>3173</v>
      </c>
      <c r="AM3175" s="104"/>
    </row>
    <row r="3176" spans="1:39">
      <c r="A3176" s="108">
        <v>3174</v>
      </c>
      <c r="S3176">
        <v>3174</v>
      </c>
      <c r="AI3176">
        <v>3174</v>
      </c>
      <c r="AM3176" s="104"/>
    </row>
    <row r="3177" spans="1:39">
      <c r="A3177" s="108">
        <v>3175</v>
      </c>
      <c r="S3177">
        <v>3175</v>
      </c>
      <c r="AI3177">
        <v>3175</v>
      </c>
      <c r="AM3177" s="104"/>
    </row>
    <row r="3178" spans="1:39">
      <c r="A3178" s="108">
        <v>3176</v>
      </c>
      <c r="S3178">
        <v>3176</v>
      </c>
      <c r="AI3178">
        <v>3176</v>
      </c>
      <c r="AM3178" s="104"/>
    </row>
    <row r="3179" spans="1:39">
      <c r="A3179" s="108">
        <v>3177</v>
      </c>
      <c r="S3179">
        <v>3177</v>
      </c>
      <c r="AI3179">
        <v>3177</v>
      </c>
      <c r="AM3179" s="104"/>
    </row>
    <row r="3180" spans="1:39">
      <c r="A3180" s="108">
        <v>3178</v>
      </c>
      <c r="S3180">
        <v>3178</v>
      </c>
      <c r="AI3180">
        <v>3178</v>
      </c>
      <c r="AM3180" s="104"/>
    </row>
    <row r="3181" spans="1:39">
      <c r="A3181" s="108">
        <v>3179</v>
      </c>
      <c r="S3181">
        <v>3179</v>
      </c>
      <c r="AI3181">
        <v>3179</v>
      </c>
      <c r="AM3181" s="104"/>
    </row>
    <row r="3182" spans="1:39">
      <c r="A3182" s="108">
        <v>3180</v>
      </c>
      <c r="S3182">
        <v>3180</v>
      </c>
      <c r="AI3182">
        <v>3180</v>
      </c>
      <c r="AM3182" s="104"/>
    </row>
    <row r="3183" spans="1:39">
      <c r="A3183" s="108">
        <v>3181</v>
      </c>
      <c r="S3183">
        <v>3181</v>
      </c>
      <c r="AI3183">
        <v>3181</v>
      </c>
      <c r="AM3183" s="104"/>
    </row>
    <row r="3184" spans="1:39">
      <c r="A3184" s="108">
        <v>3182</v>
      </c>
      <c r="S3184">
        <v>3182</v>
      </c>
      <c r="AI3184">
        <v>3182</v>
      </c>
      <c r="AM3184" s="104"/>
    </row>
    <row r="3185" spans="1:39">
      <c r="A3185" s="108">
        <v>3183</v>
      </c>
      <c r="S3185">
        <v>3183</v>
      </c>
      <c r="AI3185">
        <v>3183</v>
      </c>
      <c r="AM3185" s="104"/>
    </row>
    <row r="3186" spans="1:39">
      <c r="A3186" s="108">
        <v>3184</v>
      </c>
      <c r="S3186">
        <v>3184</v>
      </c>
      <c r="AI3186">
        <v>3184</v>
      </c>
      <c r="AM3186" s="104"/>
    </row>
    <row r="3187" spans="1:39">
      <c r="A3187" s="108">
        <v>3185</v>
      </c>
      <c r="S3187">
        <v>3185</v>
      </c>
      <c r="AI3187">
        <v>3185</v>
      </c>
      <c r="AM3187" s="104"/>
    </row>
    <row r="3188" spans="1:39">
      <c r="A3188" s="108">
        <v>3186</v>
      </c>
      <c r="S3188">
        <v>3186</v>
      </c>
      <c r="AI3188">
        <v>3186</v>
      </c>
      <c r="AM3188" s="104"/>
    </row>
    <row r="3189" spans="1:39">
      <c r="A3189" s="108">
        <v>3187</v>
      </c>
      <c r="S3189">
        <v>3187</v>
      </c>
      <c r="AI3189">
        <v>3187</v>
      </c>
      <c r="AM3189" s="104"/>
    </row>
    <row r="3190" spans="1:39">
      <c r="A3190" s="108">
        <v>3188</v>
      </c>
      <c r="S3190">
        <v>3188</v>
      </c>
      <c r="AI3190">
        <v>3188</v>
      </c>
      <c r="AM3190" s="104"/>
    </row>
    <row r="3191" spans="1:39">
      <c r="A3191" s="108">
        <v>3189</v>
      </c>
      <c r="S3191">
        <v>3189</v>
      </c>
      <c r="AI3191">
        <v>3189</v>
      </c>
      <c r="AM3191" s="104"/>
    </row>
    <row r="3192" spans="1:39">
      <c r="A3192" s="108">
        <v>3190</v>
      </c>
      <c r="S3192">
        <v>3190</v>
      </c>
      <c r="AI3192">
        <v>3190</v>
      </c>
      <c r="AM3192" s="104"/>
    </row>
    <row r="3193" spans="1:39">
      <c r="A3193" s="108">
        <v>3191</v>
      </c>
      <c r="S3193">
        <v>3191</v>
      </c>
      <c r="AI3193">
        <v>3191</v>
      </c>
      <c r="AM3193" s="104"/>
    </row>
    <row r="3194" spans="1:39">
      <c r="A3194" s="108">
        <v>3192</v>
      </c>
      <c r="S3194">
        <v>3192</v>
      </c>
      <c r="AI3194">
        <v>3192</v>
      </c>
      <c r="AM3194" s="104"/>
    </row>
    <row r="3195" spans="1:39">
      <c r="A3195" s="108">
        <v>3193</v>
      </c>
      <c r="S3195">
        <v>3193</v>
      </c>
      <c r="AI3195">
        <v>3193</v>
      </c>
      <c r="AM3195" s="104"/>
    </row>
    <row r="3196" spans="1:39">
      <c r="A3196" s="108">
        <v>3194</v>
      </c>
      <c r="S3196">
        <v>3194</v>
      </c>
      <c r="AI3196">
        <v>3194</v>
      </c>
      <c r="AM3196" s="104"/>
    </row>
    <row r="3197" spans="1:39">
      <c r="A3197" s="108">
        <v>3195</v>
      </c>
      <c r="S3197">
        <v>3195</v>
      </c>
      <c r="AI3197">
        <v>3195</v>
      </c>
      <c r="AM3197" s="104"/>
    </row>
    <row r="3198" spans="1:39">
      <c r="A3198" s="108">
        <v>3196</v>
      </c>
      <c r="S3198">
        <v>3196</v>
      </c>
      <c r="AI3198">
        <v>3196</v>
      </c>
      <c r="AM3198" s="104"/>
    </row>
    <row r="3199" spans="1:39">
      <c r="A3199" s="108">
        <v>3197</v>
      </c>
      <c r="S3199">
        <v>3197</v>
      </c>
      <c r="AI3199">
        <v>3197</v>
      </c>
      <c r="AM3199" s="104"/>
    </row>
    <row r="3200" spans="1:39">
      <c r="A3200" s="108">
        <v>3198</v>
      </c>
      <c r="S3200">
        <v>3198</v>
      </c>
      <c r="AI3200">
        <v>3198</v>
      </c>
      <c r="AM3200" s="104"/>
    </row>
    <row r="3201" spans="1:39">
      <c r="A3201" s="108">
        <v>3199</v>
      </c>
      <c r="S3201">
        <v>3199</v>
      </c>
      <c r="AI3201">
        <v>3199</v>
      </c>
      <c r="AM3201" s="104"/>
    </row>
    <row r="3202" spans="1:39">
      <c r="A3202" s="108">
        <v>3200</v>
      </c>
      <c r="S3202">
        <v>3200</v>
      </c>
      <c r="AI3202">
        <v>3200</v>
      </c>
      <c r="AM3202" s="104"/>
    </row>
    <row r="3203" spans="1:39">
      <c r="A3203" s="108">
        <v>3201</v>
      </c>
      <c r="S3203">
        <v>3201</v>
      </c>
      <c r="AI3203">
        <v>3201</v>
      </c>
      <c r="AM3203" s="104"/>
    </row>
    <row r="3204" spans="1:39">
      <c r="A3204" s="108">
        <v>3202</v>
      </c>
      <c r="S3204">
        <v>3202</v>
      </c>
      <c r="AI3204">
        <v>3202</v>
      </c>
      <c r="AM3204" s="104"/>
    </row>
    <row r="3205" spans="1:39">
      <c r="A3205" s="108">
        <v>3203</v>
      </c>
      <c r="S3205">
        <v>3203</v>
      </c>
      <c r="AI3205">
        <v>3203</v>
      </c>
      <c r="AM3205" s="104"/>
    </row>
    <row r="3206" spans="1:39">
      <c r="A3206" s="108">
        <v>3204</v>
      </c>
      <c r="S3206">
        <v>3204</v>
      </c>
      <c r="AI3206">
        <v>3204</v>
      </c>
      <c r="AM3206" s="104"/>
    </row>
    <row r="3207" spans="1:39">
      <c r="A3207" s="108">
        <v>3205</v>
      </c>
      <c r="S3207">
        <v>3205</v>
      </c>
      <c r="AI3207">
        <v>3205</v>
      </c>
      <c r="AM3207" s="104"/>
    </row>
    <row r="3208" spans="1:39">
      <c r="A3208" s="108">
        <v>3206</v>
      </c>
      <c r="S3208">
        <v>3206</v>
      </c>
      <c r="AI3208">
        <v>3206</v>
      </c>
      <c r="AM3208" s="104"/>
    </row>
    <row r="3209" spans="1:39">
      <c r="A3209" s="108">
        <v>3207</v>
      </c>
      <c r="S3209">
        <v>3207</v>
      </c>
      <c r="AI3209">
        <v>3207</v>
      </c>
      <c r="AM3209" s="104"/>
    </row>
    <row r="3210" spans="1:39">
      <c r="A3210" s="108">
        <v>3208</v>
      </c>
      <c r="S3210">
        <v>3208</v>
      </c>
      <c r="AI3210">
        <v>3208</v>
      </c>
      <c r="AM3210" s="104"/>
    </row>
    <row r="3211" spans="1:39">
      <c r="A3211" s="108">
        <v>3209</v>
      </c>
      <c r="S3211">
        <v>3209</v>
      </c>
      <c r="AI3211">
        <v>3209</v>
      </c>
      <c r="AM3211" s="104"/>
    </row>
    <row r="3212" spans="1:39">
      <c r="A3212" s="108">
        <v>3210</v>
      </c>
      <c r="S3212">
        <v>3210</v>
      </c>
      <c r="AI3212">
        <v>3210</v>
      </c>
      <c r="AM3212" s="104"/>
    </row>
    <row r="3213" spans="1:39">
      <c r="A3213" s="108">
        <v>3211</v>
      </c>
      <c r="S3213">
        <v>3211</v>
      </c>
      <c r="AI3213">
        <v>3211</v>
      </c>
      <c r="AM3213" s="104"/>
    </row>
    <row r="3214" spans="1:39">
      <c r="A3214" s="108">
        <v>3212</v>
      </c>
      <c r="S3214">
        <v>3212</v>
      </c>
      <c r="AI3214">
        <v>3212</v>
      </c>
      <c r="AM3214" s="104"/>
    </row>
    <row r="3215" spans="1:39">
      <c r="A3215" s="108">
        <v>3213</v>
      </c>
      <c r="S3215">
        <v>3213</v>
      </c>
      <c r="AI3215">
        <v>3213</v>
      </c>
      <c r="AM3215" s="104"/>
    </row>
    <row r="3216" spans="1:39">
      <c r="A3216" s="108">
        <v>3214</v>
      </c>
      <c r="S3216">
        <v>3214</v>
      </c>
      <c r="AI3216">
        <v>3214</v>
      </c>
      <c r="AM3216" s="104"/>
    </row>
    <row r="3217" spans="1:39">
      <c r="A3217" s="108">
        <v>3215</v>
      </c>
      <c r="S3217">
        <v>3215</v>
      </c>
      <c r="AI3217">
        <v>3215</v>
      </c>
      <c r="AM3217" s="104"/>
    </row>
    <row r="3218" spans="1:39">
      <c r="A3218" s="108">
        <v>3216</v>
      </c>
      <c r="S3218">
        <v>3216</v>
      </c>
      <c r="AI3218">
        <v>3216</v>
      </c>
      <c r="AM3218" s="104"/>
    </row>
    <row r="3219" spans="1:39">
      <c r="A3219" s="108">
        <v>3217</v>
      </c>
      <c r="S3219">
        <v>3217</v>
      </c>
      <c r="AI3219">
        <v>3217</v>
      </c>
      <c r="AM3219" s="104"/>
    </row>
    <row r="3220" spans="1:39">
      <c r="A3220" s="108">
        <v>3218</v>
      </c>
      <c r="S3220">
        <v>3218</v>
      </c>
      <c r="AI3220">
        <v>3218</v>
      </c>
      <c r="AM3220" s="104"/>
    </row>
    <row r="3221" spans="1:39">
      <c r="A3221" s="108">
        <v>3219</v>
      </c>
      <c r="S3221">
        <v>3219</v>
      </c>
      <c r="AI3221">
        <v>3219</v>
      </c>
      <c r="AM3221" s="104"/>
    </row>
    <row r="3222" spans="1:39">
      <c r="A3222" s="108">
        <v>3220</v>
      </c>
      <c r="S3222">
        <v>3220</v>
      </c>
      <c r="AI3222">
        <v>3220</v>
      </c>
      <c r="AM3222" s="104"/>
    </row>
    <row r="3223" spans="1:39">
      <c r="A3223" s="108">
        <v>3221</v>
      </c>
      <c r="S3223">
        <v>3221</v>
      </c>
      <c r="AI3223">
        <v>3221</v>
      </c>
      <c r="AM3223" s="104"/>
    </row>
    <row r="3224" spans="1:39">
      <c r="A3224" s="108">
        <v>3222</v>
      </c>
      <c r="S3224">
        <v>3222</v>
      </c>
      <c r="AI3224">
        <v>3222</v>
      </c>
      <c r="AM3224" s="104"/>
    </row>
    <row r="3225" spans="1:39">
      <c r="A3225" s="108">
        <v>3223</v>
      </c>
      <c r="S3225">
        <v>3223</v>
      </c>
      <c r="AI3225">
        <v>3223</v>
      </c>
      <c r="AM3225" s="104"/>
    </row>
    <row r="3226" spans="1:39">
      <c r="A3226" s="108">
        <v>3224</v>
      </c>
      <c r="S3226">
        <v>3224</v>
      </c>
      <c r="AI3226">
        <v>3224</v>
      </c>
      <c r="AM3226" s="104"/>
    </row>
    <row r="3227" spans="1:39">
      <c r="A3227" s="108">
        <v>3225</v>
      </c>
      <c r="S3227">
        <v>3225</v>
      </c>
      <c r="AI3227">
        <v>3225</v>
      </c>
      <c r="AM3227" s="104"/>
    </row>
    <row r="3228" spans="1:39">
      <c r="A3228" s="108">
        <v>3226</v>
      </c>
      <c r="S3228">
        <v>3226</v>
      </c>
      <c r="AI3228">
        <v>3226</v>
      </c>
      <c r="AM3228" s="104"/>
    </row>
    <row r="3229" spans="1:39">
      <c r="A3229" s="108">
        <v>3227</v>
      </c>
      <c r="S3229">
        <v>3227</v>
      </c>
      <c r="AI3229">
        <v>3227</v>
      </c>
      <c r="AM3229" s="104"/>
    </row>
    <row r="3230" spans="1:39">
      <c r="A3230" s="108">
        <v>3228</v>
      </c>
      <c r="S3230">
        <v>3228</v>
      </c>
      <c r="AI3230">
        <v>3228</v>
      </c>
      <c r="AM3230" s="104"/>
    </row>
    <row r="3231" spans="1:39">
      <c r="A3231" s="108">
        <v>3229</v>
      </c>
      <c r="S3231">
        <v>3229</v>
      </c>
      <c r="AI3231">
        <v>3229</v>
      </c>
      <c r="AM3231" s="104"/>
    </row>
    <row r="3232" spans="1:39">
      <c r="A3232" s="108">
        <v>3230</v>
      </c>
      <c r="S3232">
        <v>3230</v>
      </c>
      <c r="AI3232">
        <v>3230</v>
      </c>
      <c r="AM3232" s="104"/>
    </row>
    <row r="3233" spans="1:39">
      <c r="A3233" s="108">
        <v>3231</v>
      </c>
      <c r="S3233">
        <v>3231</v>
      </c>
      <c r="AI3233">
        <v>3231</v>
      </c>
      <c r="AM3233" s="104"/>
    </row>
    <row r="3234" spans="1:39">
      <c r="A3234" s="108">
        <v>3232</v>
      </c>
      <c r="S3234">
        <v>3232</v>
      </c>
      <c r="AI3234">
        <v>3232</v>
      </c>
      <c r="AM3234" s="104"/>
    </row>
    <row r="3235" spans="1:39">
      <c r="A3235" s="108">
        <v>3233</v>
      </c>
      <c r="S3235">
        <v>3233</v>
      </c>
      <c r="AI3235">
        <v>3233</v>
      </c>
      <c r="AM3235" s="104"/>
    </row>
    <row r="3236" spans="1:39">
      <c r="A3236" s="108">
        <v>3234</v>
      </c>
      <c r="S3236">
        <v>3234</v>
      </c>
      <c r="AI3236">
        <v>3234</v>
      </c>
      <c r="AM3236" s="104"/>
    </row>
    <row r="3237" spans="1:39">
      <c r="A3237" s="108">
        <v>3235</v>
      </c>
      <c r="S3237">
        <v>3235</v>
      </c>
      <c r="AI3237">
        <v>3235</v>
      </c>
      <c r="AM3237" s="104"/>
    </row>
    <row r="3238" spans="1:39">
      <c r="A3238" s="108">
        <v>3236</v>
      </c>
      <c r="S3238">
        <v>3236</v>
      </c>
      <c r="AI3238">
        <v>3236</v>
      </c>
      <c r="AM3238" s="104"/>
    </row>
    <row r="3239" spans="1:39">
      <c r="A3239" s="108">
        <v>3237</v>
      </c>
      <c r="S3239">
        <v>3237</v>
      </c>
      <c r="AI3239">
        <v>3237</v>
      </c>
      <c r="AM3239" s="104"/>
    </row>
    <row r="3240" spans="1:39">
      <c r="A3240" s="108">
        <v>3238</v>
      </c>
      <c r="S3240">
        <v>3238</v>
      </c>
      <c r="AI3240">
        <v>3238</v>
      </c>
      <c r="AM3240" s="104"/>
    </row>
    <row r="3241" spans="1:39">
      <c r="A3241" s="108">
        <v>3239</v>
      </c>
      <c r="S3241">
        <v>3239</v>
      </c>
      <c r="AI3241">
        <v>3239</v>
      </c>
      <c r="AM3241" s="104"/>
    </row>
    <row r="3242" spans="1:39">
      <c r="A3242" s="108">
        <v>3240</v>
      </c>
      <c r="S3242">
        <v>3240</v>
      </c>
      <c r="AI3242">
        <v>3240</v>
      </c>
      <c r="AM3242" s="104"/>
    </row>
    <row r="3243" spans="1:39">
      <c r="A3243" s="108">
        <v>3241</v>
      </c>
      <c r="S3243">
        <v>3241</v>
      </c>
      <c r="AI3243">
        <v>3241</v>
      </c>
      <c r="AM3243" s="104"/>
    </row>
    <row r="3244" spans="1:39">
      <c r="A3244" s="108">
        <v>3242</v>
      </c>
      <c r="S3244">
        <v>3242</v>
      </c>
      <c r="AI3244">
        <v>3242</v>
      </c>
      <c r="AM3244" s="104"/>
    </row>
    <row r="3245" spans="1:39">
      <c r="A3245" s="108">
        <v>3243</v>
      </c>
      <c r="S3245">
        <v>3243</v>
      </c>
      <c r="AI3245">
        <v>3243</v>
      </c>
      <c r="AM3245" s="104"/>
    </row>
    <row r="3246" spans="1:39">
      <c r="A3246" s="108">
        <v>3244</v>
      </c>
      <c r="S3246">
        <v>3244</v>
      </c>
      <c r="AI3246">
        <v>3244</v>
      </c>
      <c r="AM3246" s="104"/>
    </row>
    <row r="3247" spans="1:39">
      <c r="A3247" s="108">
        <v>3245</v>
      </c>
      <c r="S3247">
        <v>3245</v>
      </c>
      <c r="AI3247">
        <v>3245</v>
      </c>
      <c r="AM3247" s="104"/>
    </row>
    <row r="3248" spans="1:39">
      <c r="A3248" s="108">
        <v>3246</v>
      </c>
      <c r="S3248">
        <v>3246</v>
      </c>
      <c r="AI3248">
        <v>3246</v>
      </c>
      <c r="AM3248" s="104"/>
    </row>
    <row r="3249" spans="1:39">
      <c r="A3249" s="108">
        <v>3247</v>
      </c>
      <c r="S3249">
        <v>3247</v>
      </c>
      <c r="AI3249">
        <v>3247</v>
      </c>
      <c r="AM3249" s="104"/>
    </row>
    <row r="3250" spans="1:39">
      <c r="A3250" s="108">
        <v>3248</v>
      </c>
      <c r="S3250">
        <v>3248</v>
      </c>
      <c r="AI3250">
        <v>3248</v>
      </c>
      <c r="AM3250" s="104"/>
    </row>
    <row r="3251" spans="1:39">
      <c r="A3251" s="108">
        <v>3249</v>
      </c>
      <c r="S3251">
        <v>3249</v>
      </c>
      <c r="AI3251">
        <v>3249</v>
      </c>
      <c r="AM3251" s="104"/>
    </row>
    <row r="3252" spans="1:39">
      <c r="A3252" s="108">
        <v>3250</v>
      </c>
      <c r="S3252">
        <v>3250</v>
      </c>
      <c r="AI3252">
        <v>3250</v>
      </c>
      <c r="AM3252" s="104"/>
    </row>
    <row r="3253" spans="1:39">
      <c r="A3253" s="108">
        <v>3251</v>
      </c>
      <c r="S3253">
        <v>3251</v>
      </c>
      <c r="AI3253">
        <v>3251</v>
      </c>
      <c r="AM3253" s="104"/>
    </row>
    <row r="3254" spans="1:39">
      <c r="A3254" s="108">
        <v>3252</v>
      </c>
      <c r="S3254">
        <v>3252</v>
      </c>
      <c r="AI3254">
        <v>3252</v>
      </c>
      <c r="AM3254" s="104"/>
    </row>
    <row r="3255" spans="1:39">
      <c r="A3255" s="108">
        <v>3253</v>
      </c>
      <c r="S3255">
        <v>3253</v>
      </c>
      <c r="AI3255">
        <v>3253</v>
      </c>
      <c r="AM3255" s="104"/>
    </row>
    <row r="3256" spans="1:39">
      <c r="A3256" s="108">
        <v>3254</v>
      </c>
      <c r="S3256">
        <v>3254</v>
      </c>
      <c r="AI3256">
        <v>3254</v>
      </c>
      <c r="AM3256" s="104"/>
    </row>
    <row r="3257" spans="1:39">
      <c r="A3257" s="108">
        <v>3255</v>
      </c>
      <c r="S3257">
        <v>3255</v>
      </c>
      <c r="AI3257">
        <v>3255</v>
      </c>
      <c r="AM3257" s="104"/>
    </row>
    <row r="3258" spans="1:39">
      <c r="A3258" s="108">
        <v>3256</v>
      </c>
      <c r="S3258">
        <v>3256</v>
      </c>
      <c r="AI3258">
        <v>3256</v>
      </c>
      <c r="AM3258" s="104"/>
    </row>
    <row r="3259" spans="1:39">
      <c r="A3259" s="108">
        <v>3257</v>
      </c>
      <c r="S3259">
        <v>3257</v>
      </c>
      <c r="AI3259">
        <v>3257</v>
      </c>
      <c r="AM3259" s="104"/>
    </row>
    <row r="3260" spans="1:39">
      <c r="A3260" s="108">
        <v>3258</v>
      </c>
      <c r="S3260">
        <v>3258</v>
      </c>
      <c r="AI3260">
        <v>3258</v>
      </c>
      <c r="AM3260" s="104"/>
    </row>
    <row r="3261" spans="1:39">
      <c r="A3261" s="108">
        <v>3259</v>
      </c>
      <c r="S3261">
        <v>3259</v>
      </c>
      <c r="AI3261">
        <v>3259</v>
      </c>
      <c r="AM3261" s="104"/>
    </row>
    <row r="3262" spans="1:39">
      <c r="A3262" s="108">
        <v>3260</v>
      </c>
      <c r="S3262">
        <v>3260</v>
      </c>
      <c r="AI3262">
        <v>3260</v>
      </c>
      <c r="AM3262" s="104"/>
    </row>
    <row r="3263" spans="1:39">
      <c r="A3263" s="108">
        <v>3261</v>
      </c>
      <c r="S3263">
        <v>3261</v>
      </c>
      <c r="AI3263">
        <v>3261</v>
      </c>
      <c r="AM3263" s="104"/>
    </row>
    <row r="3264" spans="1:39">
      <c r="A3264" s="108">
        <v>3262</v>
      </c>
      <c r="S3264">
        <v>3262</v>
      </c>
      <c r="AI3264">
        <v>3262</v>
      </c>
      <c r="AM3264" s="104"/>
    </row>
    <row r="3265" spans="1:39">
      <c r="A3265" s="108">
        <v>3263</v>
      </c>
      <c r="S3265">
        <v>3263</v>
      </c>
      <c r="AI3265">
        <v>3263</v>
      </c>
      <c r="AM3265" s="104"/>
    </row>
    <row r="3266" spans="1:39">
      <c r="A3266" s="108">
        <v>3264</v>
      </c>
      <c r="S3266">
        <v>3264</v>
      </c>
      <c r="AI3266">
        <v>3264</v>
      </c>
      <c r="AM3266" s="104"/>
    </row>
    <row r="3267" spans="1:39">
      <c r="A3267" s="108">
        <v>3265</v>
      </c>
      <c r="S3267">
        <v>3265</v>
      </c>
      <c r="AI3267">
        <v>3265</v>
      </c>
      <c r="AM3267" s="104"/>
    </row>
    <row r="3268" spans="1:39">
      <c r="A3268" s="108">
        <v>3266</v>
      </c>
      <c r="S3268">
        <v>3266</v>
      </c>
      <c r="AI3268">
        <v>3266</v>
      </c>
      <c r="AM3268" s="104"/>
    </row>
    <row r="3269" spans="1:39">
      <c r="A3269" s="108">
        <v>3267</v>
      </c>
      <c r="S3269">
        <v>3267</v>
      </c>
      <c r="AI3269">
        <v>3267</v>
      </c>
      <c r="AM3269" s="104"/>
    </row>
    <row r="3270" spans="1:39">
      <c r="A3270" s="108">
        <v>3268</v>
      </c>
      <c r="S3270">
        <v>3268</v>
      </c>
      <c r="AI3270">
        <v>3268</v>
      </c>
      <c r="AM3270" s="104"/>
    </row>
    <row r="3271" spans="1:39">
      <c r="A3271" s="108">
        <v>3269</v>
      </c>
      <c r="S3271">
        <v>3269</v>
      </c>
      <c r="AI3271">
        <v>3269</v>
      </c>
      <c r="AM3271" s="104"/>
    </row>
    <row r="3272" spans="1:39">
      <c r="A3272" s="108">
        <v>3270</v>
      </c>
      <c r="S3272">
        <v>3270</v>
      </c>
      <c r="AI3272">
        <v>3270</v>
      </c>
      <c r="AM3272" s="104"/>
    </row>
    <row r="3273" spans="1:39">
      <c r="A3273" s="108">
        <v>3271</v>
      </c>
      <c r="S3273">
        <v>3271</v>
      </c>
      <c r="AI3273">
        <v>3271</v>
      </c>
      <c r="AM3273" s="104"/>
    </row>
    <row r="3274" spans="1:39">
      <c r="A3274" s="108">
        <v>3272</v>
      </c>
      <c r="S3274">
        <v>3272</v>
      </c>
      <c r="AI3274">
        <v>3272</v>
      </c>
      <c r="AM3274" s="104"/>
    </row>
    <row r="3275" spans="1:39">
      <c r="A3275" s="108">
        <v>3273</v>
      </c>
      <c r="S3275">
        <v>3273</v>
      </c>
      <c r="AI3275">
        <v>3273</v>
      </c>
      <c r="AM3275" s="104"/>
    </row>
    <row r="3276" spans="1:39">
      <c r="A3276" s="108">
        <v>3274</v>
      </c>
      <c r="S3276">
        <v>3274</v>
      </c>
      <c r="AI3276">
        <v>3274</v>
      </c>
      <c r="AM3276" s="104"/>
    </row>
    <row r="3277" spans="1:39">
      <c r="A3277" s="108">
        <v>3275</v>
      </c>
      <c r="S3277">
        <v>3275</v>
      </c>
      <c r="AI3277">
        <v>3275</v>
      </c>
      <c r="AM3277" s="104"/>
    </row>
    <row r="3278" spans="1:39">
      <c r="A3278" s="108">
        <v>3276</v>
      </c>
      <c r="S3278">
        <v>3276</v>
      </c>
      <c r="AI3278">
        <v>3276</v>
      </c>
      <c r="AM3278" s="104"/>
    </row>
    <row r="3279" spans="1:39">
      <c r="A3279" s="108">
        <v>3277</v>
      </c>
      <c r="S3279">
        <v>3277</v>
      </c>
      <c r="AI3279">
        <v>3277</v>
      </c>
      <c r="AM3279" s="104"/>
    </row>
    <row r="3280" spans="1:39">
      <c r="A3280" s="108">
        <v>3278</v>
      </c>
      <c r="S3280">
        <v>3278</v>
      </c>
      <c r="AI3280">
        <v>3278</v>
      </c>
      <c r="AM3280" s="104"/>
    </row>
    <row r="3281" spans="1:39">
      <c r="A3281" s="108">
        <v>3279</v>
      </c>
      <c r="S3281">
        <v>3279</v>
      </c>
      <c r="AI3281">
        <v>3279</v>
      </c>
      <c r="AM3281" s="104"/>
    </row>
    <row r="3282" spans="1:39">
      <c r="A3282" s="108">
        <v>3280</v>
      </c>
      <c r="S3282">
        <v>3280</v>
      </c>
      <c r="AI3282">
        <v>3280</v>
      </c>
      <c r="AM3282" s="104"/>
    </row>
    <row r="3283" spans="1:39">
      <c r="A3283" s="108">
        <v>3281</v>
      </c>
      <c r="S3283">
        <v>3281</v>
      </c>
      <c r="AI3283">
        <v>3281</v>
      </c>
      <c r="AM3283" s="104"/>
    </row>
    <row r="3284" spans="1:39">
      <c r="A3284" s="108">
        <v>3282</v>
      </c>
      <c r="S3284">
        <v>3282</v>
      </c>
      <c r="AI3284">
        <v>3282</v>
      </c>
      <c r="AM3284" s="104"/>
    </row>
    <row r="3285" spans="1:39">
      <c r="A3285" s="108">
        <v>3283</v>
      </c>
      <c r="S3285">
        <v>3283</v>
      </c>
      <c r="AI3285">
        <v>3283</v>
      </c>
      <c r="AM3285" s="104"/>
    </row>
    <row r="3286" spans="1:39">
      <c r="A3286" s="108">
        <v>3284</v>
      </c>
      <c r="S3286">
        <v>3284</v>
      </c>
      <c r="AI3286">
        <v>3284</v>
      </c>
      <c r="AM3286" s="104"/>
    </row>
    <row r="3287" spans="1:39">
      <c r="A3287" s="108">
        <v>3285</v>
      </c>
      <c r="S3287">
        <v>3285</v>
      </c>
      <c r="AI3287">
        <v>3285</v>
      </c>
      <c r="AM3287" s="104"/>
    </row>
    <row r="3288" spans="1:39">
      <c r="A3288" s="108">
        <v>3286</v>
      </c>
      <c r="S3288">
        <v>3286</v>
      </c>
      <c r="AI3288">
        <v>3286</v>
      </c>
      <c r="AM3288" s="104"/>
    </row>
    <row r="3289" spans="1:39">
      <c r="A3289" s="108">
        <v>3287</v>
      </c>
      <c r="S3289">
        <v>3287</v>
      </c>
      <c r="AI3289">
        <v>3287</v>
      </c>
      <c r="AM3289" s="104"/>
    </row>
    <row r="3290" spans="1:39">
      <c r="A3290" s="108">
        <v>3288</v>
      </c>
      <c r="S3290">
        <v>3288</v>
      </c>
      <c r="AI3290">
        <v>3288</v>
      </c>
      <c r="AM3290" s="104"/>
    </row>
    <row r="3291" spans="1:39">
      <c r="A3291" s="108">
        <v>3289</v>
      </c>
      <c r="S3291">
        <v>3289</v>
      </c>
      <c r="AI3291">
        <v>3289</v>
      </c>
      <c r="AM3291" s="104"/>
    </row>
    <row r="3292" spans="1:39">
      <c r="A3292" s="108">
        <v>3290</v>
      </c>
      <c r="S3292">
        <v>3290</v>
      </c>
      <c r="AI3292">
        <v>3290</v>
      </c>
      <c r="AM3292" s="104"/>
    </row>
    <row r="3293" spans="1:39">
      <c r="A3293" s="108">
        <v>3291</v>
      </c>
      <c r="S3293">
        <v>3291</v>
      </c>
      <c r="AI3293">
        <v>3291</v>
      </c>
      <c r="AM3293" s="104"/>
    </row>
    <row r="3294" spans="1:39">
      <c r="A3294" s="108">
        <v>3292</v>
      </c>
      <c r="S3294">
        <v>3292</v>
      </c>
      <c r="AI3294">
        <v>3292</v>
      </c>
      <c r="AM3294" s="104"/>
    </row>
    <row r="3295" spans="1:39">
      <c r="A3295" s="108">
        <v>3293</v>
      </c>
      <c r="S3295">
        <v>3293</v>
      </c>
      <c r="AI3295">
        <v>3293</v>
      </c>
      <c r="AM3295" s="104"/>
    </row>
    <row r="3296" spans="1:39">
      <c r="A3296" s="108">
        <v>3294</v>
      </c>
      <c r="S3296">
        <v>3294</v>
      </c>
      <c r="AI3296">
        <v>3294</v>
      </c>
      <c r="AM3296" s="104"/>
    </row>
    <row r="3297" spans="1:39">
      <c r="A3297" s="108">
        <v>3295</v>
      </c>
      <c r="S3297">
        <v>3295</v>
      </c>
      <c r="AI3297">
        <v>3295</v>
      </c>
      <c r="AM3297" s="104"/>
    </row>
    <row r="3298" spans="1:39">
      <c r="A3298" s="108">
        <v>3296</v>
      </c>
      <c r="S3298">
        <v>3296</v>
      </c>
      <c r="AI3298">
        <v>3296</v>
      </c>
      <c r="AM3298" s="104"/>
    </row>
    <row r="3299" spans="1:39">
      <c r="A3299" s="108">
        <v>3297</v>
      </c>
      <c r="S3299">
        <v>3297</v>
      </c>
      <c r="AI3299">
        <v>3297</v>
      </c>
      <c r="AM3299" s="104"/>
    </row>
    <row r="3300" spans="1:39">
      <c r="A3300" s="108">
        <v>3298</v>
      </c>
      <c r="S3300">
        <v>3298</v>
      </c>
      <c r="AI3300">
        <v>3298</v>
      </c>
      <c r="AM3300" s="104"/>
    </row>
    <row r="3301" spans="1:39">
      <c r="A3301" s="108">
        <v>3299</v>
      </c>
      <c r="S3301">
        <v>3299</v>
      </c>
      <c r="AI3301">
        <v>3299</v>
      </c>
      <c r="AM3301" s="104"/>
    </row>
    <row r="3302" spans="1:39">
      <c r="A3302" s="108">
        <v>3300</v>
      </c>
      <c r="S3302">
        <v>3300</v>
      </c>
      <c r="AI3302">
        <v>3300</v>
      </c>
      <c r="AM3302" s="104"/>
    </row>
    <row r="3303" spans="1:39">
      <c r="A3303" s="108">
        <v>3301</v>
      </c>
      <c r="S3303">
        <v>3301</v>
      </c>
      <c r="AI3303">
        <v>3301</v>
      </c>
      <c r="AM3303" s="104"/>
    </row>
    <row r="3304" spans="1:39">
      <c r="A3304" s="108">
        <v>3302</v>
      </c>
      <c r="S3304">
        <v>3302</v>
      </c>
      <c r="AI3304">
        <v>3302</v>
      </c>
      <c r="AM3304" s="104"/>
    </row>
    <row r="3305" spans="1:39">
      <c r="A3305" s="108">
        <v>3303</v>
      </c>
      <c r="S3305">
        <v>3303</v>
      </c>
      <c r="AI3305">
        <v>3303</v>
      </c>
      <c r="AM3305" s="104"/>
    </row>
    <row r="3306" spans="1:39">
      <c r="A3306" s="108">
        <v>3304</v>
      </c>
      <c r="S3306">
        <v>3304</v>
      </c>
      <c r="AI3306">
        <v>3304</v>
      </c>
      <c r="AM3306" s="104"/>
    </row>
    <row r="3307" spans="1:39">
      <c r="A3307" s="108">
        <v>3305</v>
      </c>
      <c r="S3307">
        <v>3305</v>
      </c>
      <c r="AI3307">
        <v>3305</v>
      </c>
      <c r="AM3307" s="104"/>
    </row>
    <row r="3308" spans="1:39">
      <c r="A3308" s="108">
        <v>3306</v>
      </c>
      <c r="S3308">
        <v>3306</v>
      </c>
      <c r="AI3308">
        <v>3306</v>
      </c>
      <c r="AM3308" s="104"/>
    </row>
    <row r="3309" spans="1:39">
      <c r="A3309" s="108">
        <v>3307</v>
      </c>
      <c r="S3309">
        <v>3307</v>
      </c>
      <c r="AI3309">
        <v>3307</v>
      </c>
      <c r="AM3309" s="104"/>
    </row>
    <row r="3310" spans="1:39">
      <c r="A3310" s="108">
        <v>3308</v>
      </c>
      <c r="S3310">
        <v>3308</v>
      </c>
      <c r="AI3310">
        <v>3308</v>
      </c>
      <c r="AM3310" s="104"/>
    </row>
    <row r="3311" spans="1:39">
      <c r="A3311" s="108">
        <v>3309</v>
      </c>
      <c r="S3311">
        <v>3309</v>
      </c>
      <c r="AI3311">
        <v>3309</v>
      </c>
      <c r="AM3311" s="104"/>
    </row>
    <row r="3312" spans="1:39">
      <c r="A3312" s="108">
        <v>3310</v>
      </c>
      <c r="S3312">
        <v>3310</v>
      </c>
      <c r="AI3312">
        <v>3310</v>
      </c>
      <c r="AM3312" s="104"/>
    </row>
    <row r="3313" spans="1:39">
      <c r="A3313" s="108">
        <v>3311</v>
      </c>
      <c r="S3313">
        <v>3311</v>
      </c>
      <c r="AI3313">
        <v>3311</v>
      </c>
      <c r="AM3313" s="104"/>
    </row>
    <row r="3314" spans="1:39">
      <c r="A3314" s="108">
        <v>3312</v>
      </c>
      <c r="S3314">
        <v>3312</v>
      </c>
      <c r="AI3314">
        <v>3312</v>
      </c>
      <c r="AM3314" s="104"/>
    </row>
    <row r="3315" spans="1:39">
      <c r="A3315" s="108">
        <v>3313</v>
      </c>
      <c r="S3315">
        <v>3313</v>
      </c>
      <c r="AI3315">
        <v>3313</v>
      </c>
      <c r="AM3315" s="104"/>
    </row>
    <row r="3316" spans="1:39">
      <c r="A3316" s="108">
        <v>3314</v>
      </c>
      <c r="S3316">
        <v>3314</v>
      </c>
      <c r="AI3316">
        <v>3314</v>
      </c>
      <c r="AM3316" s="104"/>
    </row>
    <row r="3317" spans="1:39">
      <c r="A3317" s="108">
        <v>3315</v>
      </c>
      <c r="S3317">
        <v>3315</v>
      </c>
      <c r="AI3317">
        <v>3315</v>
      </c>
      <c r="AM3317" s="104"/>
    </row>
    <row r="3318" spans="1:39">
      <c r="A3318" s="108">
        <v>3316</v>
      </c>
      <c r="S3318">
        <v>3316</v>
      </c>
      <c r="AI3318">
        <v>3316</v>
      </c>
      <c r="AM3318" s="104"/>
    </row>
    <row r="3319" spans="1:39">
      <c r="A3319" s="108">
        <v>3317</v>
      </c>
      <c r="S3319">
        <v>3317</v>
      </c>
      <c r="AI3319">
        <v>3317</v>
      </c>
      <c r="AM3319" s="104"/>
    </row>
    <row r="3320" spans="1:39">
      <c r="A3320" s="108">
        <v>3318</v>
      </c>
      <c r="S3320">
        <v>3318</v>
      </c>
      <c r="AI3320">
        <v>3318</v>
      </c>
      <c r="AM3320" s="104"/>
    </row>
    <row r="3321" spans="1:39">
      <c r="A3321" s="108">
        <v>3319</v>
      </c>
      <c r="S3321">
        <v>3319</v>
      </c>
      <c r="AI3321">
        <v>3319</v>
      </c>
      <c r="AM3321" s="104"/>
    </row>
    <row r="3322" spans="1:39">
      <c r="A3322" s="108">
        <v>3320</v>
      </c>
      <c r="S3322">
        <v>3320</v>
      </c>
      <c r="AI3322">
        <v>3320</v>
      </c>
      <c r="AM3322" s="104"/>
    </row>
    <row r="3323" spans="1:39">
      <c r="A3323" s="108">
        <v>3321</v>
      </c>
      <c r="S3323">
        <v>3321</v>
      </c>
      <c r="AI3323">
        <v>3321</v>
      </c>
      <c r="AM3323" s="104"/>
    </row>
    <row r="3324" spans="1:39">
      <c r="A3324" s="108">
        <v>3322</v>
      </c>
      <c r="S3324">
        <v>3322</v>
      </c>
      <c r="AI3324">
        <v>3322</v>
      </c>
      <c r="AM3324" s="104"/>
    </row>
    <row r="3325" spans="1:39">
      <c r="A3325" s="108">
        <v>3323</v>
      </c>
      <c r="S3325">
        <v>3323</v>
      </c>
      <c r="AI3325">
        <v>3323</v>
      </c>
      <c r="AM3325" s="104"/>
    </row>
    <row r="3326" spans="1:39">
      <c r="A3326" s="108">
        <v>3324</v>
      </c>
      <c r="S3326">
        <v>3324</v>
      </c>
      <c r="AI3326">
        <v>3324</v>
      </c>
      <c r="AM3326" s="104"/>
    </row>
    <row r="3327" spans="1:39">
      <c r="A3327" s="108">
        <v>3325</v>
      </c>
      <c r="S3327">
        <v>3325</v>
      </c>
      <c r="AI3327">
        <v>3325</v>
      </c>
      <c r="AM3327" s="104"/>
    </row>
    <row r="3328" spans="1:39">
      <c r="A3328" s="108">
        <v>3326</v>
      </c>
      <c r="S3328">
        <v>3326</v>
      </c>
      <c r="AI3328">
        <v>3326</v>
      </c>
      <c r="AM3328" s="104"/>
    </row>
    <row r="3329" spans="1:39">
      <c r="A3329" s="108">
        <v>3327</v>
      </c>
      <c r="S3329">
        <v>3327</v>
      </c>
      <c r="AI3329">
        <v>3327</v>
      </c>
      <c r="AM3329" s="104"/>
    </row>
    <row r="3330" spans="1:39">
      <c r="A3330" s="108">
        <v>3328</v>
      </c>
      <c r="S3330">
        <v>3328</v>
      </c>
      <c r="AI3330">
        <v>3328</v>
      </c>
      <c r="AM3330" s="104"/>
    </row>
    <row r="3331" spans="1:39">
      <c r="A3331" s="108">
        <v>3329</v>
      </c>
      <c r="S3331">
        <v>3329</v>
      </c>
      <c r="AI3331">
        <v>3329</v>
      </c>
      <c r="AM3331" s="104"/>
    </row>
    <row r="3332" spans="1:39">
      <c r="A3332" s="108">
        <v>3330</v>
      </c>
      <c r="S3332">
        <v>3330</v>
      </c>
      <c r="AI3332">
        <v>3330</v>
      </c>
      <c r="AM3332" s="104"/>
    </row>
    <row r="3333" spans="1:39">
      <c r="A3333" s="108">
        <v>3331</v>
      </c>
      <c r="S3333">
        <v>3331</v>
      </c>
      <c r="AI3333">
        <v>3331</v>
      </c>
      <c r="AM3333" s="104"/>
    </row>
    <row r="3334" spans="1:39">
      <c r="A3334" s="108">
        <v>3332</v>
      </c>
      <c r="S3334">
        <v>3332</v>
      </c>
      <c r="AI3334">
        <v>3332</v>
      </c>
      <c r="AM3334" s="104"/>
    </row>
    <row r="3335" spans="1:39">
      <c r="A3335" s="108">
        <v>3333</v>
      </c>
      <c r="S3335">
        <v>3333</v>
      </c>
      <c r="AI3335">
        <v>3333</v>
      </c>
      <c r="AM3335" s="104"/>
    </row>
    <row r="3336" spans="1:39">
      <c r="A3336" s="108">
        <v>3334</v>
      </c>
      <c r="S3336">
        <v>3334</v>
      </c>
      <c r="AI3336">
        <v>3334</v>
      </c>
      <c r="AM3336" s="104"/>
    </row>
    <row r="3337" spans="1:39">
      <c r="A3337" s="108">
        <v>3335</v>
      </c>
      <c r="S3337">
        <v>3335</v>
      </c>
      <c r="AI3337">
        <v>3335</v>
      </c>
      <c r="AM3337" s="104"/>
    </row>
    <row r="3338" spans="1:39">
      <c r="A3338" s="108">
        <v>3336</v>
      </c>
      <c r="S3338">
        <v>3336</v>
      </c>
      <c r="AI3338">
        <v>3336</v>
      </c>
      <c r="AM3338" s="104"/>
    </row>
    <row r="3339" spans="1:39">
      <c r="A3339" s="108">
        <v>3337</v>
      </c>
      <c r="S3339">
        <v>3337</v>
      </c>
      <c r="AI3339">
        <v>3337</v>
      </c>
      <c r="AM3339" s="104"/>
    </row>
    <row r="3340" spans="1:39">
      <c r="A3340" s="108">
        <v>3338</v>
      </c>
      <c r="S3340">
        <v>3338</v>
      </c>
      <c r="AI3340">
        <v>3338</v>
      </c>
      <c r="AM3340" s="104"/>
    </row>
    <row r="3341" spans="1:39">
      <c r="A3341" s="108">
        <v>3339</v>
      </c>
      <c r="S3341">
        <v>3339</v>
      </c>
      <c r="AI3341">
        <v>3339</v>
      </c>
      <c r="AM3341" s="104"/>
    </row>
    <row r="3342" spans="1:39">
      <c r="A3342" s="108">
        <v>3340</v>
      </c>
      <c r="S3342">
        <v>3340</v>
      </c>
      <c r="AI3342">
        <v>3340</v>
      </c>
      <c r="AM3342" s="104"/>
    </row>
    <row r="3343" spans="1:39">
      <c r="A3343" s="108">
        <v>3341</v>
      </c>
      <c r="S3343">
        <v>3341</v>
      </c>
      <c r="AI3343">
        <v>3341</v>
      </c>
      <c r="AM3343" s="104"/>
    </row>
    <row r="3344" spans="1:39">
      <c r="A3344" s="108">
        <v>3342</v>
      </c>
      <c r="S3344">
        <v>3342</v>
      </c>
      <c r="AI3344">
        <v>3342</v>
      </c>
      <c r="AM3344" s="104"/>
    </row>
    <row r="3345" spans="1:39">
      <c r="A3345" s="108">
        <v>3343</v>
      </c>
      <c r="S3345">
        <v>3343</v>
      </c>
      <c r="AI3345">
        <v>3343</v>
      </c>
      <c r="AM3345" s="104"/>
    </row>
    <row r="3346" spans="1:39">
      <c r="A3346" s="108">
        <v>3344</v>
      </c>
      <c r="S3346">
        <v>3344</v>
      </c>
      <c r="AI3346">
        <v>3344</v>
      </c>
      <c r="AM3346" s="104"/>
    </row>
    <row r="3347" spans="1:39">
      <c r="A3347" s="108">
        <v>3345</v>
      </c>
      <c r="S3347">
        <v>3345</v>
      </c>
      <c r="AI3347">
        <v>3345</v>
      </c>
      <c r="AM3347" s="104"/>
    </row>
    <row r="3348" spans="1:39">
      <c r="A3348" s="108">
        <v>3346</v>
      </c>
      <c r="S3348">
        <v>3346</v>
      </c>
      <c r="AI3348">
        <v>3346</v>
      </c>
      <c r="AM3348" s="104"/>
    </row>
    <row r="3349" spans="1:39">
      <c r="A3349" s="108">
        <v>3347</v>
      </c>
      <c r="S3349">
        <v>3347</v>
      </c>
      <c r="AI3349">
        <v>3347</v>
      </c>
      <c r="AM3349" s="104"/>
    </row>
    <row r="3350" spans="1:39">
      <c r="A3350" s="108">
        <v>3348</v>
      </c>
      <c r="S3350">
        <v>3348</v>
      </c>
      <c r="AI3350">
        <v>3348</v>
      </c>
      <c r="AM3350" s="104"/>
    </row>
    <row r="3351" spans="1:39">
      <c r="A3351" s="108">
        <v>3349</v>
      </c>
      <c r="S3351">
        <v>3349</v>
      </c>
      <c r="AI3351">
        <v>3349</v>
      </c>
      <c r="AM3351" s="104"/>
    </row>
    <row r="3352" spans="1:39">
      <c r="A3352" s="108">
        <v>3350</v>
      </c>
      <c r="S3352">
        <v>3350</v>
      </c>
      <c r="AI3352">
        <v>3350</v>
      </c>
      <c r="AM3352" s="104"/>
    </row>
    <row r="3353" spans="1:39">
      <c r="A3353" s="108">
        <v>3351</v>
      </c>
      <c r="S3353">
        <v>3351</v>
      </c>
      <c r="AI3353">
        <v>3351</v>
      </c>
      <c r="AM3353" s="104"/>
    </row>
    <row r="3354" spans="1:39">
      <c r="A3354" s="108">
        <v>3352</v>
      </c>
      <c r="S3354">
        <v>3352</v>
      </c>
      <c r="AI3354">
        <v>3352</v>
      </c>
      <c r="AM3354" s="104"/>
    </row>
    <row r="3355" spans="1:39">
      <c r="A3355" s="108">
        <v>3353</v>
      </c>
      <c r="S3355">
        <v>3353</v>
      </c>
      <c r="AI3355">
        <v>3353</v>
      </c>
      <c r="AM3355" s="104"/>
    </row>
    <row r="3356" spans="1:39">
      <c r="A3356" s="108">
        <v>3354</v>
      </c>
      <c r="S3356">
        <v>3354</v>
      </c>
      <c r="AI3356">
        <v>3354</v>
      </c>
      <c r="AM3356" s="104"/>
    </row>
    <row r="3357" spans="1:39">
      <c r="A3357" s="108">
        <v>3355</v>
      </c>
      <c r="S3357">
        <v>3355</v>
      </c>
      <c r="AI3357">
        <v>3355</v>
      </c>
      <c r="AM3357" s="104"/>
    </row>
    <row r="3358" spans="1:39">
      <c r="A3358" s="108">
        <v>3356</v>
      </c>
      <c r="S3358">
        <v>3356</v>
      </c>
      <c r="AI3358">
        <v>3356</v>
      </c>
      <c r="AM3358" s="104"/>
    </row>
    <row r="3359" spans="1:39">
      <c r="A3359" s="108">
        <v>3357</v>
      </c>
      <c r="S3359">
        <v>3357</v>
      </c>
      <c r="AI3359">
        <v>3357</v>
      </c>
      <c r="AM3359" s="104"/>
    </row>
    <row r="3360" spans="1:39">
      <c r="A3360" s="108">
        <v>3358</v>
      </c>
      <c r="S3360">
        <v>3358</v>
      </c>
      <c r="AI3360">
        <v>3358</v>
      </c>
      <c r="AM3360" s="104"/>
    </row>
    <row r="3361" spans="1:39">
      <c r="A3361" s="108">
        <v>3359</v>
      </c>
      <c r="S3361">
        <v>3359</v>
      </c>
      <c r="AI3361">
        <v>3359</v>
      </c>
      <c r="AM3361" s="104"/>
    </row>
    <row r="3362" spans="1:39">
      <c r="A3362" s="108">
        <v>3360</v>
      </c>
      <c r="S3362">
        <v>3360</v>
      </c>
      <c r="AI3362">
        <v>3360</v>
      </c>
      <c r="AM3362" s="104"/>
    </row>
    <row r="3363" spans="1:39">
      <c r="A3363" s="108">
        <v>3361</v>
      </c>
      <c r="S3363">
        <v>3361</v>
      </c>
      <c r="AI3363">
        <v>3361</v>
      </c>
      <c r="AM3363" s="104"/>
    </row>
    <row r="3364" spans="1:39">
      <c r="A3364" s="108">
        <v>3362</v>
      </c>
      <c r="S3364">
        <v>3362</v>
      </c>
      <c r="AI3364">
        <v>3362</v>
      </c>
      <c r="AM3364" s="104"/>
    </row>
    <row r="3365" spans="1:39">
      <c r="A3365" s="108">
        <v>3363</v>
      </c>
      <c r="S3365">
        <v>3363</v>
      </c>
      <c r="AI3365">
        <v>3363</v>
      </c>
      <c r="AM3365" s="104"/>
    </row>
    <row r="3366" spans="1:39">
      <c r="A3366" s="108">
        <v>3364</v>
      </c>
      <c r="S3366">
        <v>3364</v>
      </c>
      <c r="AI3366">
        <v>3364</v>
      </c>
      <c r="AM3366" s="104"/>
    </row>
    <row r="3367" spans="1:39">
      <c r="A3367" s="108">
        <v>3365</v>
      </c>
      <c r="S3367">
        <v>3365</v>
      </c>
      <c r="AI3367">
        <v>3365</v>
      </c>
      <c r="AM3367" s="104"/>
    </row>
    <row r="3368" spans="1:39">
      <c r="A3368" s="108">
        <v>3366</v>
      </c>
      <c r="S3368">
        <v>3366</v>
      </c>
      <c r="AI3368">
        <v>3366</v>
      </c>
      <c r="AM3368" s="104"/>
    </row>
    <row r="3369" spans="1:39">
      <c r="A3369" s="108">
        <v>3367</v>
      </c>
      <c r="S3369">
        <v>3367</v>
      </c>
      <c r="AI3369">
        <v>3367</v>
      </c>
      <c r="AM3369" s="104"/>
    </row>
    <row r="3370" spans="1:39">
      <c r="A3370" s="108">
        <v>3368</v>
      </c>
      <c r="S3370">
        <v>3368</v>
      </c>
      <c r="AI3370">
        <v>3368</v>
      </c>
      <c r="AM3370" s="104"/>
    </row>
    <row r="3371" spans="1:39">
      <c r="A3371" s="108">
        <v>3369</v>
      </c>
      <c r="S3371">
        <v>3369</v>
      </c>
      <c r="AI3371">
        <v>3369</v>
      </c>
      <c r="AM3371" s="104"/>
    </row>
    <row r="3372" spans="1:39">
      <c r="A3372" s="108">
        <v>3370</v>
      </c>
      <c r="S3372">
        <v>3370</v>
      </c>
      <c r="AI3372">
        <v>3370</v>
      </c>
      <c r="AM3372" s="104"/>
    </row>
    <row r="3373" spans="1:39">
      <c r="A3373" s="108">
        <v>3371</v>
      </c>
      <c r="S3373">
        <v>3371</v>
      </c>
      <c r="AI3373">
        <v>3371</v>
      </c>
      <c r="AM3373" s="104"/>
    </row>
    <row r="3374" spans="1:39">
      <c r="A3374" s="108">
        <v>3372</v>
      </c>
      <c r="S3374">
        <v>3372</v>
      </c>
      <c r="AI3374">
        <v>3372</v>
      </c>
      <c r="AM3374" s="104"/>
    </row>
    <row r="3375" spans="1:39">
      <c r="A3375" s="108">
        <v>3373</v>
      </c>
      <c r="S3375">
        <v>3373</v>
      </c>
      <c r="AI3375">
        <v>3373</v>
      </c>
      <c r="AM3375" s="104"/>
    </row>
    <row r="3376" spans="1:39">
      <c r="A3376" s="108">
        <v>3374</v>
      </c>
      <c r="S3376">
        <v>3374</v>
      </c>
      <c r="AI3376">
        <v>3374</v>
      </c>
      <c r="AM3376" s="104"/>
    </row>
    <row r="3377" spans="1:39">
      <c r="A3377" s="108">
        <v>3375</v>
      </c>
      <c r="S3377">
        <v>3375</v>
      </c>
      <c r="AI3377">
        <v>3375</v>
      </c>
      <c r="AM3377" s="104"/>
    </row>
    <row r="3378" spans="1:39">
      <c r="A3378" s="108">
        <v>3376</v>
      </c>
      <c r="S3378">
        <v>3376</v>
      </c>
      <c r="AI3378">
        <v>3376</v>
      </c>
      <c r="AM3378" s="104"/>
    </row>
    <row r="3379" spans="1:39">
      <c r="A3379" s="108">
        <v>3377</v>
      </c>
      <c r="S3379">
        <v>3377</v>
      </c>
      <c r="AI3379">
        <v>3377</v>
      </c>
      <c r="AM3379" s="104"/>
    </row>
    <row r="3380" spans="1:39">
      <c r="A3380" s="108">
        <v>3378</v>
      </c>
      <c r="S3380">
        <v>3378</v>
      </c>
      <c r="AI3380">
        <v>3378</v>
      </c>
      <c r="AM3380" s="104"/>
    </row>
    <row r="3381" spans="1:39">
      <c r="A3381" s="108">
        <v>3379</v>
      </c>
      <c r="S3381">
        <v>3379</v>
      </c>
      <c r="AI3381">
        <v>3379</v>
      </c>
      <c r="AM3381" s="104"/>
    </row>
    <row r="3382" spans="1:39">
      <c r="A3382" s="108">
        <v>3380</v>
      </c>
      <c r="S3382">
        <v>3380</v>
      </c>
      <c r="AI3382">
        <v>3380</v>
      </c>
      <c r="AM3382" s="104"/>
    </row>
    <row r="3383" spans="1:39">
      <c r="A3383" s="108">
        <v>3381</v>
      </c>
      <c r="S3383">
        <v>3381</v>
      </c>
      <c r="AI3383">
        <v>3381</v>
      </c>
      <c r="AM3383" s="104"/>
    </row>
    <row r="3384" spans="1:39">
      <c r="A3384" s="108">
        <v>3382</v>
      </c>
      <c r="S3384">
        <v>3382</v>
      </c>
      <c r="AI3384">
        <v>3382</v>
      </c>
      <c r="AM3384" s="104"/>
    </row>
    <row r="3385" spans="1:39">
      <c r="A3385" s="108">
        <v>3383</v>
      </c>
      <c r="S3385">
        <v>3383</v>
      </c>
      <c r="AI3385">
        <v>3383</v>
      </c>
      <c r="AM3385" s="104"/>
    </row>
    <row r="3386" spans="1:39">
      <c r="A3386" s="108">
        <v>3384</v>
      </c>
      <c r="S3386">
        <v>3384</v>
      </c>
      <c r="AI3386">
        <v>3384</v>
      </c>
      <c r="AM3386" s="104"/>
    </row>
    <row r="3387" spans="1:39">
      <c r="A3387" s="108">
        <v>3385</v>
      </c>
      <c r="S3387">
        <v>3385</v>
      </c>
      <c r="AI3387">
        <v>3385</v>
      </c>
      <c r="AM3387" s="104"/>
    </row>
    <row r="3388" spans="1:39">
      <c r="A3388" s="108">
        <v>3386</v>
      </c>
      <c r="S3388">
        <v>3386</v>
      </c>
      <c r="AI3388">
        <v>3386</v>
      </c>
      <c r="AM3388" s="104"/>
    </row>
    <row r="3389" spans="1:39">
      <c r="A3389" s="108">
        <v>3387</v>
      </c>
      <c r="S3389">
        <v>3387</v>
      </c>
      <c r="AI3389">
        <v>3387</v>
      </c>
      <c r="AM3389" s="104"/>
    </row>
    <row r="3390" spans="1:39">
      <c r="A3390" s="108">
        <v>3388</v>
      </c>
      <c r="S3390">
        <v>3388</v>
      </c>
      <c r="AI3390">
        <v>3388</v>
      </c>
      <c r="AM3390" s="104"/>
    </row>
    <row r="3391" spans="1:39">
      <c r="A3391" s="108">
        <v>3389</v>
      </c>
      <c r="S3391">
        <v>3389</v>
      </c>
      <c r="AI3391">
        <v>3389</v>
      </c>
      <c r="AM3391" s="104"/>
    </row>
    <row r="3392" spans="1:39">
      <c r="A3392" s="108">
        <v>3390</v>
      </c>
      <c r="S3392">
        <v>3390</v>
      </c>
      <c r="AI3392">
        <v>3390</v>
      </c>
      <c r="AM3392" s="104"/>
    </row>
    <row r="3393" spans="1:39">
      <c r="A3393" s="108">
        <v>3391</v>
      </c>
      <c r="S3393">
        <v>3391</v>
      </c>
      <c r="AI3393">
        <v>3391</v>
      </c>
      <c r="AM3393" s="104"/>
    </row>
    <row r="3394" spans="1:39">
      <c r="A3394" s="108">
        <v>3392</v>
      </c>
      <c r="S3394">
        <v>3392</v>
      </c>
      <c r="AI3394">
        <v>3392</v>
      </c>
      <c r="AM3394" s="104"/>
    </row>
    <row r="3395" spans="1:39">
      <c r="A3395" s="108">
        <v>3393</v>
      </c>
      <c r="S3395">
        <v>3393</v>
      </c>
      <c r="AI3395">
        <v>3393</v>
      </c>
      <c r="AM3395" s="104"/>
    </row>
    <row r="3396" spans="1:39">
      <c r="A3396" s="108">
        <v>3394</v>
      </c>
      <c r="S3396">
        <v>3394</v>
      </c>
      <c r="AI3396">
        <v>3394</v>
      </c>
      <c r="AM3396" s="104"/>
    </row>
    <row r="3397" spans="1:39">
      <c r="A3397" s="108">
        <v>3395</v>
      </c>
      <c r="S3397">
        <v>3395</v>
      </c>
      <c r="AI3397">
        <v>3395</v>
      </c>
      <c r="AM3397" s="104"/>
    </row>
    <row r="3398" spans="1:39">
      <c r="A3398" s="108">
        <v>3396</v>
      </c>
      <c r="S3398">
        <v>3396</v>
      </c>
      <c r="AI3398">
        <v>3396</v>
      </c>
      <c r="AM3398" s="104"/>
    </row>
    <row r="3399" spans="1:39">
      <c r="A3399" s="108">
        <v>3397</v>
      </c>
      <c r="S3399">
        <v>3397</v>
      </c>
      <c r="AI3399">
        <v>3397</v>
      </c>
      <c r="AM3399" s="104"/>
    </row>
    <row r="3400" spans="1:39">
      <c r="A3400" s="108">
        <v>3398</v>
      </c>
      <c r="S3400">
        <v>3398</v>
      </c>
      <c r="AI3400">
        <v>3398</v>
      </c>
      <c r="AM3400" s="104"/>
    </row>
    <row r="3401" spans="1:39">
      <c r="A3401" s="108">
        <v>3399</v>
      </c>
      <c r="S3401">
        <v>3399</v>
      </c>
      <c r="AI3401">
        <v>3399</v>
      </c>
      <c r="AM3401" s="104"/>
    </row>
    <row r="3402" spans="1:39">
      <c r="A3402" s="108">
        <v>3400</v>
      </c>
      <c r="S3402">
        <v>3400</v>
      </c>
      <c r="AI3402">
        <v>3400</v>
      </c>
      <c r="AM3402" s="104"/>
    </row>
    <row r="3403" spans="1:39">
      <c r="A3403" s="108">
        <v>3401</v>
      </c>
      <c r="S3403">
        <v>3401</v>
      </c>
      <c r="AI3403">
        <v>3401</v>
      </c>
      <c r="AM3403" s="104"/>
    </row>
    <row r="3404" spans="1:39">
      <c r="A3404" s="108">
        <v>3402</v>
      </c>
      <c r="S3404">
        <v>3402</v>
      </c>
      <c r="AI3404">
        <v>3402</v>
      </c>
      <c r="AM3404" s="104"/>
    </row>
    <row r="3405" spans="1:39">
      <c r="A3405" s="108">
        <v>3403</v>
      </c>
      <c r="S3405">
        <v>3403</v>
      </c>
      <c r="AI3405">
        <v>3403</v>
      </c>
      <c r="AM3405" s="104"/>
    </row>
    <row r="3406" spans="1:39">
      <c r="A3406" s="108">
        <v>3404</v>
      </c>
      <c r="S3406">
        <v>3404</v>
      </c>
      <c r="AI3406">
        <v>3404</v>
      </c>
      <c r="AM3406" s="104"/>
    </row>
    <row r="3407" spans="1:39">
      <c r="A3407" s="108">
        <v>3405</v>
      </c>
      <c r="S3407">
        <v>3405</v>
      </c>
      <c r="AI3407">
        <v>3405</v>
      </c>
      <c r="AM3407" s="104"/>
    </row>
    <row r="3408" spans="1:39">
      <c r="A3408" s="108">
        <v>3406</v>
      </c>
      <c r="S3408">
        <v>3406</v>
      </c>
      <c r="AI3408">
        <v>3406</v>
      </c>
      <c r="AM3408" s="104"/>
    </row>
    <row r="3409" spans="1:39">
      <c r="A3409" s="108">
        <v>3407</v>
      </c>
      <c r="S3409">
        <v>3407</v>
      </c>
      <c r="AI3409">
        <v>3407</v>
      </c>
      <c r="AM3409" s="104"/>
    </row>
    <row r="3410" spans="1:39">
      <c r="A3410" s="108">
        <v>3408</v>
      </c>
      <c r="S3410">
        <v>3408</v>
      </c>
      <c r="AI3410">
        <v>3408</v>
      </c>
      <c r="AM3410" s="104"/>
    </row>
    <row r="3411" spans="1:39">
      <c r="A3411" s="108">
        <v>3409</v>
      </c>
      <c r="S3411">
        <v>3409</v>
      </c>
      <c r="AI3411">
        <v>3409</v>
      </c>
      <c r="AM3411" s="104"/>
    </row>
    <row r="3412" spans="1:39">
      <c r="A3412" s="108">
        <v>3410</v>
      </c>
      <c r="S3412">
        <v>3410</v>
      </c>
      <c r="AI3412">
        <v>3410</v>
      </c>
      <c r="AM3412" s="104"/>
    </row>
    <row r="3413" spans="1:39">
      <c r="A3413" s="108">
        <v>3411</v>
      </c>
      <c r="S3413">
        <v>3411</v>
      </c>
      <c r="AI3413">
        <v>3411</v>
      </c>
      <c r="AM3413" s="104"/>
    </row>
    <row r="3414" spans="1:39">
      <c r="A3414" s="108">
        <v>3412</v>
      </c>
      <c r="S3414">
        <v>3412</v>
      </c>
      <c r="AI3414">
        <v>3412</v>
      </c>
      <c r="AM3414" s="104"/>
    </row>
    <row r="3415" spans="1:39">
      <c r="A3415" s="108">
        <v>3413</v>
      </c>
      <c r="S3415">
        <v>3413</v>
      </c>
      <c r="AI3415">
        <v>3413</v>
      </c>
      <c r="AM3415" s="104"/>
    </row>
    <row r="3416" spans="1:39">
      <c r="A3416" s="108">
        <v>3414</v>
      </c>
      <c r="S3416">
        <v>3414</v>
      </c>
      <c r="AI3416">
        <v>3414</v>
      </c>
      <c r="AM3416" s="104"/>
    </row>
    <row r="3417" spans="1:39">
      <c r="A3417" s="108">
        <v>3415</v>
      </c>
      <c r="S3417">
        <v>3415</v>
      </c>
      <c r="AI3417">
        <v>3415</v>
      </c>
      <c r="AM3417" s="104"/>
    </row>
    <row r="3418" spans="1:39">
      <c r="A3418" s="108">
        <v>3416</v>
      </c>
      <c r="S3418">
        <v>3416</v>
      </c>
      <c r="AI3418">
        <v>3416</v>
      </c>
      <c r="AM3418" s="104"/>
    </row>
    <row r="3419" spans="1:39">
      <c r="A3419" s="108">
        <v>3417</v>
      </c>
      <c r="S3419">
        <v>3417</v>
      </c>
      <c r="AI3419">
        <v>3417</v>
      </c>
      <c r="AM3419" s="104"/>
    </row>
    <row r="3420" spans="1:39">
      <c r="A3420" s="108">
        <v>3418</v>
      </c>
      <c r="S3420">
        <v>3418</v>
      </c>
      <c r="AI3420">
        <v>3418</v>
      </c>
      <c r="AM3420" s="104"/>
    </row>
    <row r="3421" spans="1:39">
      <c r="A3421" s="108">
        <v>3419</v>
      </c>
      <c r="S3421">
        <v>3419</v>
      </c>
      <c r="AI3421">
        <v>3419</v>
      </c>
      <c r="AM3421" s="104"/>
    </row>
    <row r="3422" spans="1:39">
      <c r="A3422" s="108">
        <v>3420</v>
      </c>
      <c r="S3422">
        <v>3420</v>
      </c>
      <c r="AI3422">
        <v>3420</v>
      </c>
      <c r="AM3422" s="104"/>
    </row>
    <row r="3423" spans="1:39">
      <c r="A3423" s="108">
        <v>3421</v>
      </c>
      <c r="S3423">
        <v>3421</v>
      </c>
      <c r="AI3423">
        <v>3421</v>
      </c>
      <c r="AM3423" s="104"/>
    </row>
    <row r="3424" spans="1:39">
      <c r="A3424" s="108">
        <v>3422</v>
      </c>
      <c r="S3424">
        <v>3422</v>
      </c>
      <c r="AI3424">
        <v>3422</v>
      </c>
      <c r="AM3424" s="104"/>
    </row>
    <row r="3425" spans="1:39">
      <c r="A3425" s="108">
        <v>3423</v>
      </c>
      <c r="S3425">
        <v>3423</v>
      </c>
      <c r="AI3425">
        <v>3423</v>
      </c>
      <c r="AM3425" s="104"/>
    </row>
    <row r="3426" spans="1:39">
      <c r="A3426" s="108">
        <v>3424</v>
      </c>
      <c r="S3426">
        <v>3424</v>
      </c>
      <c r="AI3426">
        <v>3424</v>
      </c>
      <c r="AM3426" s="104"/>
    </row>
    <row r="3427" spans="1:39">
      <c r="A3427" s="108">
        <v>3425</v>
      </c>
      <c r="S3427">
        <v>3425</v>
      </c>
      <c r="AI3427">
        <v>3425</v>
      </c>
      <c r="AM3427" s="104"/>
    </row>
    <row r="3428" spans="1:39">
      <c r="A3428" s="108">
        <v>3426</v>
      </c>
      <c r="S3428">
        <v>3426</v>
      </c>
      <c r="AI3428">
        <v>3426</v>
      </c>
      <c r="AM3428" s="104"/>
    </row>
    <row r="3429" spans="1:39">
      <c r="A3429" s="108">
        <v>3427</v>
      </c>
      <c r="S3429">
        <v>3427</v>
      </c>
      <c r="AI3429">
        <v>3427</v>
      </c>
      <c r="AM3429" s="104"/>
    </row>
    <row r="3430" spans="1:39">
      <c r="A3430" s="108">
        <v>3428</v>
      </c>
      <c r="S3430">
        <v>3428</v>
      </c>
      <c r="AI3430">
        <v>3428</v>
      </c>
      <c r="AM3430" s="104"/>
    </row>
    <row r="3431" spans="1:39">
      <c r="A3431" s="108">
        <v>3429</v>
      </c>
      <c r="S3431">
        <v>3429</v>
      </c>
      <c r="AI3431">
        <v>3429</v>
      </c>
      <c r="AM3431" s="104"/>
    </row>
    <row r="3432" spans="1:39">
      <c r="A3432" s="108">
        <v>3430</v>
      </c>
      <c r="S3432">
        <v>3430</v>
      </c>
      <c r="AI3432">
        <v>3430</v>
      </c>
      <c r="AM3432" s="104"/>
    </row>
    <row r="3433" spans="1:39">
      <c r="A3433" s="108">
        <v>3431</v>
      </c>
      <c r="S3433">
        <v>3431</v>
      </c>
      <c r="AI3433">
        <v>3431</v>
      </c>
      <c r="AM3433" s="104"/>
    </row>
    <row r="3434" spans="1:39">
      <c r="A3434" s="108">
        <v>3432</v>
      </c>
      <c r="S3434">
        <v>3432</v>
      </c>
      <c r="AI3434">
        <v>3432</v>
      </c>
      <c r="AM3434" s="104"/>
    </row>
    <row r="3435" spans="1:39">
      <c r="A3435" s="108">
        <v>3433</v>
      </c>
      <c r="S3435">
        <v>3433</v>
      </c>
      <c r="AI3435">
        <v>3433</v>
      </c>
      <c r="AM3435" s="104"/>
    </row>
    <row r="3436" spans="1:39">
      <c r="A3436" s="108">
        <v>3434</v>
      </c>
      <c r="S3436">
        <v>3434</v>
      </c>
      <c r="AI3436">
        <v>3434</v>
      </c>
      <c r="AM3436" s="104"/>
    </row>
    <row r="3437" spans="1:39">
      <c r="A3437" s="108">
        <v>3435</v>
      </c>
      <c r="S3437">
        <v>3435</v>
      </c>
      <c r="AI3437">
        <v>3435</v>
      </c>
      <c r="AM3437" s="104"/>
    </row>
    <row r="3438" spans="1:39">
      <c r="A3438" s="108">
        <v>3436</v>
      </c>
      <c r="S3438">
        <v>3436</v>
      </c>
      <c r="AI3438">
        <v>3436</v>
      </c>
      <c r="AM3438" s="104"/>
    </row>
    <row r="3439" spans="1:39">
      <c r="A3439" s="108">
        <v>3437</v>
      </c>
      <c r="S3439">
        <v>3437</v>
      </c>
      <c r="AI3439">
        <v>3437</v>
      </c>
      <c r="AM3439" s="104"/>
    </row>
    <row r="3440" spans="1:39">
      <c r="A3440" s="108">
        <v>3438</v>
      </c>
      <c r="S3440">
        <v>3438</v>
      </c>
      <c r="AI3440">
        <v>3438</v>
      </c>
      <c r="AM3440" s="104"/>
    </row>
    <row r="3441" spans="1:39">
      <c r="A3441" s="108">
        <v>3439</v>
      </c>
      <c r="S3441">
        <v>3439</v>
      </c>
      <c r="AI3441">
        <v>3439</v>
      </c>
      <c r="AM3441" s="104"/>
    </row>
    <row r="3442" spans="1:39">
      <c r="A3442" s="108">
        <v>3440</v>
      </c>
      <c r="S3442">
        <v>3440</v>
      </c>
      <c r="AI3442">
        <v>3440</v>
      </c>
      <c r="AM3442" s="104"/>
    </row>
    <row r="3443" spans="1:39">
      <c r="A3443" s="108">
        <v>3441</v>
      </c>
      <c r="S3443">
        <v>3441</v>
      </c>
      <c r="AI3443">
        <v>3441</v>
      </c>
      <c r="AM3443" s="104"/>
    </row>
    <row r="3444" spans="1:39">
      <c r="A3444" s="108">
        <v>3442</v>
      </c>
      <c r="S3444">
        <v>3442</v>
      </c>
      <c r="AI3444">
        <v>3442</v>
      </c>
      <c r="AM3444" s="104"/>
    </row>
    <row r="3445" spans="1:39">
      <c r="A3445" s="108">
        <v>3443</v>
      </c>
      <c r="S3445">
        <v>3443</v>
      </c>
      <c r="AI3445">
        <v>3443</v>
      </c>
      <c r="AM3445" s="104"/>
    </row>
    <row r="3446" spans="1:39">
      <c r="A3446" s="108">
        <v>3444</v>
      </c>
      <c r="S3446">
        <v>3444</v>
      </c>
      <c r="AI3446">
        <v>3444</v>
      </c>
      <c r="AM3446" s="104"/>
    </row>
    <row r="3447" spans="1:39">
      <c r="A3447" s="108">
        <v>3445</v>
      </c>
      <c r="S3447">
        <v>3445</v>
      </c>
      <c r="AI3447">
        <v>3445</v>
      </c>
      <c r="AM3447" s="104"/>
    </row>
    <row r="3448" spans="1:39">
      <c r="A3448" s="108">
        <v>3446</v>
      </c>
      <c r="S3448">
        <v>3446</v>
      </c>
      <c r="AI3448">
        <v>3446</v>
      </c>
      <c r="AM3448" s="104"/>
    </row>
    <row r="3449" spans="1:39">
      <c r="A3449" s="108">
        <v>3447</v>
      </c>
      <c r="S3449">
        <v>3447</v>
      </c>
      <c r="AI3449">
        <v>3447</v>
      </c>
      <c r="AM3449" s="104"/>
    </row>
    <row r="3450" spans="1:39">
      <c r="A3450" s="108">
        <v>3448</v>
      </c>
      <c r="S3450">
        <v>3448</v>
      </c>
      <c r="AI3450">
        <v>3448</v>
      </c>
      <c r="AM3450" s="104"/>
    </row>
    <row r="3451" spans="1:39">
      <c r="A3451" s="108">
        <v>3449</v>
      </c>
      <c r="S3451">
        <v>3449</v>
      </c>
      <c r="AI3451">
        <v>3449</v>
      </c>
      <c r="AM3451" s="104"/>
    </row>
    <row r="3452" spans="1:39">
      <c r="A3452" s="108">
        <v>3450</v>
      </c>
      <c r="S3452">
        <v>3450</v>
      </c>
      <c r="AI3452">
        <v>3450</v>
      </c>
      <c r="AM3452" s="104"/>
    </row>
    <row r="3453" spans="1:39">
      <c r="A3453" s="108">
        <v>3451</v>
      </c>
      <c r="S3453">
        <v>3451</v>
      </c>
      <c r="AI3453">
        <v>3451</v>
      </c>
      <c r="AM3453" s="104"/>
    </row>
    <row r="3454" spans="1:39">
      <c r="A3454" s="108">
        <v>3452</v>
      </c>
      <c r="S3454">
        <v>3452</v>
      </c>
      <c r="AI3454">
        <v>3452</v>
      </c>
      <c r="AM3454" s="104"/>
    </row>
    <row r="3455" spans="1:39">
      <c r="A3455" s="108">
        <v>3453</v>
      </c>
      <c r="S3455">
        <v>3453</v>
      </c>
      <c r="AI3455">
        <v>3453</v>
      </c>
      <c r="AM3455" s="104"/>
    </row>
    <row r="3456" spans="1:39">
      <c r="A3456" s="108">
        <v>3454</v>
      </c>
      <c r="S3456">
        <v>3454</v>
      </c>
      <c r="AI3456">
        <v>3454</v>
      </c>
      <c r="AM3456" s="104"/>
    </row>
    <row r="3457" spans="1:39">
      <c r="A3457" s="108">
        <v>3455</v>
      </c>
      <c r="S3457">
        <v>3455</v>
      </c>
      <c r="AI3457">
        <v>3455</v>
      </c>
      <c r="AM3457" s="104"/>
    </row>
    <row r="3458" spans="1:39">
      <c r="A3458" s="108">
        <v>3456</v>
      </c>
      <c r="S3458">
        <v>3456</v>
      </c>
      <c r="AI3458">
        <v>3456</v>
      </c>
      <c r="AM3458" s="104"/>
    </row>
    <row r="3459" spans="1:39">
      <c r="A3459" s="108">
        <v>3457</v>
      </c>
      <c r="S3459">
        <v>3457</v>
      </c>
      <c r="AI3459">
        <v>3457</v>
      </c>
      <c r="AM3459" s="104"/>
    </row>
    <row r="3460" spans="1:39">
      <c r="A3460" s="108">
        <v>3458</v>
      </c>
      <c r="S3460">
        <v>3458</v>
      </c>
      <c r="AI3460">
        <v>3458</v>
      </c>
      <c r="AM3460" s="104"/>
    </row>
    <row r="3461" spans="1:39">
      <c r="A3461" s="108">
        <v>3459</v>
      </c>
      <c r="S3461">
        <v>3459</v>
      </c>
      <c r="AI3461">
        <v>3459</v>
      </c>
      <c r="AM3461" s="104"/>
    </row>
    <row r="3462" spans="1:39">
      <c r="A3462" s="108">
        <v>3460</v>
      </c>
      <c r="S3462">
        <v>3460</v>
      </c>
      <c r="AI3462">
        <v>3460</v>
      </c>
      <c r="AM3462" s="104"/>
    </row>
    <row r="3463" spans="1:39">
      <c r="A3463" s="108">
        <v>3461</v>
      </c>
      <c r="S3463">
        <v>3461</v>
      </c>
      <c r="AI3463">
        <v>3461</v>
      </c>
      <c r="AM3463" s="104"/>
    </row>
    <row r="3464" spans="1:39">
      <c r="A3464" s="108">
        <v>3462</v>
      </c>
      <c r="S3464">
        <v>3462</v>
      </c>
      <c r="AI3464">
        <v>3462</v>
      </c>
      <c r="AM3464" s="104"/>
    </row>
    <row r="3465" spans="1:39">
      <c r="A3465" s="108">
        <v>3463</v>
      </c>
      <c r="S3465">
        <v>3463</v>
      </c>
      <c r="AI3465">
        <v>3463</v>
      </c>
      <c r="AM3465" s="104"/>
    </row>
    <row r="3466" spans="1:39">
      <c r="A3466" s="108">
        <v>3464</v>
      </c>
      <c r="S3466">
        <v>3464</v>
      </c>
      <c r="AI3466">
        <v>3464</v>
      </c>
      <c r="AM3466" s="104"/>
    </row>
    <row r="3467" spans="1:39">
      <c r="A3467" s="108">
        <v>3465</v>
      </c>
      <c r="S3467">
        <v>3465</v>
      </c>
      <c r="AI3467">
        <v>3465</v>
      </c>
      <c r="AM3467" s="104"/>
    </row>
    <row r="3468" spans="1:39">
      <c r="A3468" s="108">
        <v>3466</v>
      </c>
      <c r="S3468">
        <v>3466</v>
      </c>
      <c r="AI3468">
        <v>3466</v>
      </c>
      <c r="AM3468" s="104"/>
    </row>
    <row r="3469" spans="1:39">
      <c r="A3469" s="108">
        <v>3467</v>
      </c>
      <c r="S3469">
        <v>3467</v>
      </c>
      <c r="AI3469">
        <v>3467</v>
      </c>
      <c r="AM3469" s="104"/>
    </row>
    <row r="3470" spans="1:39">
      <c r="A3470" s="108">
        <v>3468</v>
      </c>
      <c r="S3470">
        <v>3468</v>
      </c>
      <c r="AI3470">
        <v>3468</v>
      </c>
      <c r="AM3470" s="104"/>
    </row>
    <row r="3471" spans="1:39">
      <c r="A3471" s="108">
        <v>3469</v>
      </c>
      <c r="S3471">
        <v>3469</v>
      </c>
      <c r="AI3471">
        <v>3469</v>
      </c>
      <c r="AM3471" s="104"/>
    </row>
    <row r="3472" spans="1:39">
      <c r="A3472" s="108">
        <v>3470</v>
      </c>
      <c r="S3472">
        <v>3470</v>
      </c>
      <c r="AI3472">
        <v>3470</v>
      </c>
      <c r="AM3472" s="104"/>
    </row>
    <row r="3473" spans="1:39">
      <c r="A3473" s="108">
        <v>3471</v>
      </c>
      <c r="S3473">
        <v>3471</v>
      </c>
      <c r="AI3473">
        <v>3471</v>
      </c>
      <c r="AM3473" s="104"/>
    </row>
    <row r="3474" spans="1:39">
      <c r="A3474" s="108">
        <v>3472</v>
      </c>
      <c r="S3474">
        <v>3472</v>
      </c>
      <c r="AI3474">
        <v>3472</v>
      </c>
      <c r="AM3474" s="104"/>
    </row>
    <row r="3475" spans="1:39">
      <c r="A3475" s="108">
        <v>3473</v>
      </c>
      <c r="S3475">
        <v>3473</v>
      </c>
      <c r="AI3475">
        <v>3473</v>
      </c>
      <c r="AM3475" s="104"/>
    </row>
    <row r="3476" spans="1:39">
      <c r="A3476" s="108">
        <v>3474</v>
      </c>
      <c r="S3476">
        <v>3474</v>
      </c>
      <c r="AI3476">
        <v>3474</v>
      </c>
      <c r="AM3476" s="104"/>
    </row>
    <row r="3477" spans="1:39">
      <c r="A3477" s="108">
        <v>3475</v>
      </c>
      <c r="S3477">
        <v>3475</v>
      </c>
      <c r="AI3477">
        <v>3475</v>
      </c>
      <c r="AM3477" s="104"/>
    </row>
    <row r="3478" spans="1:39">
      <c r="A3478" s="108">
        <v>3476</v>
      </c>
      <c r="S3478">
        <v>3476</v>
      </c>
      <c r="AI3478">
        <v>3476</v>
      </c>
      <c r="AM3478" s="104"/>
    </row>
    <row r="3479" spans="1:39">
      <c r="A3479" s="108">
        <v>3477</v>
      </c>
      <c r="S3479">
        <v>3477</v>
      </c>
      <c r="AI3479">
        <v>3477</v>
      </c>
      <c r="AM3479" s="104"/>
    </row>
    <row r="3480" spans="1:39">
      <c r="A3480" s="108">
        <v>3478</v>
      </c>
      <c r="S3480">
        <v>3478</v>
      </c>
      <c r="AI3480">
        <v>3478</v>
      </c>
      <c r="AM3480" s="104"/>
    </row>
    <row r="3481" spans="1:39">
      <c r="A3481" s="108">
        <v>3479</v>
      </c>
      <c r="S3481">
        <v>3479</v>
      </c>
      <c r="AI3481">
        <v>3479</v>
      </c>
      <c r="AM3481" s="104"/>
    </row>
    <row r="3482" spans="1:39">
      <c r="A3482" s="108">
        <v>3480</v>
      </c>
      <c r="S3482">
        <v>3480</v>
      </c>
      <c r="AI3482">
        <v>3480</v>
      </c>
      <c r="AM3482" s="104"/>
    </row>
    <row r="3483" spans="1:39">
      <c r="A3483" s="108">
        <v>3481</v>
      </c>
      <c r="S3483">
        <v>3481</v>
      </c>
      <c r="AI3483">
        <v>3481</v>
      </c>
      <c r="AM3483" s="104"/>
    </row>
    <row r="3484" spans="1:39">
      <c r="A3484" s="108">
        <v>3482</v>
      </c>
      <c r="S3484">
        <v>3482</v>
      </c>
      <c r="AI3484">
        <v>3482</v>
      </c>
      <c r="AM3484" s="104"/>
    </row>
    <row r="3485" spans="1:39">
      <c r="A3485" s="108">
        <v>3483</v>
      </c>
      <c r="S3485">
        <v>3483</v>
      </c>
      <c r="AI3485">
        <v>3483</v>
      </c>
      <c r="AM3485" s="104"/>
    </row>
    <row r="3486" spans="1:39">
      <c r="A3486" s="108">
        <v>3484</v>
      </c>
      <c r="S3486">
        <v>3484</v>
      </c>
      <c r="AI3486">
        <v>3484</v>
      </c>
      <c r="AM3486" s="104"/>
    </row>
    <row r="3487" spans="1:39">
      <c r="A3487" s="108">
        <v>3485</v>
      </c>
      <c r="S3487">
        <v>3485</v>
      </c>
      <c r="AI3487">
        <v>3485</v>
      </c>
      <c r="AM3487" s="104"/>
    </row>
    <row r="3488" spans="1:39">
      <c r="A3488" s="108">
        <v>3486</v>
      </c>
      <c r="S3488">
        <v>3486</v>
      </c>
      <c r="AI3488">
        <v>3486</v>
      </c>
      <c r="AM3488" s="104"/>
    </row>
    <row r="3489" spans="1:39">
      <c r="A3489" s="108">
        <v>3487</v>
      </c>
      <c r="S3489">
        <v>3487</v>
      </c>
      <c r="AI3489">
        <v>3487</v>
      </c>
      <c r="AM3489" s="104"/>
    </row>
    <row r="3490" spans="1:39">
      <c r="A3490" s="108">
        <v>3488</v>
      </c>
      <c r="S3490">
        <v>3488</v>
      </c>
      <c r="AI3490">
        <v>3488</v>
      </c>
      <c r="AM3490" s="104"/>
    </row>
    <row r="3491" spans="1:39">
      <c r="A3491" s="108">
        <v>3489</v>
      </c>
      <c r="S3491">
        <v>3489</v>
      </c>
      <c r="AI3491">
        <v>3489</v>
      </c>
      <c r="AM3491" s="104"/>
    </row>
    <row r="3492" spans="1:39">
      <c r="A3492" s="108">
        <v>3490</v>
      </c>
      <c r="S3492">
        <v>3490</v>
      </c>
      <c r="AI3492">
        <v>3490</v>
      </c>
      <c r="AM3492" s="104"/>
    </row>
    <row r="3493" spans="1:39">
      <c r="A3493" s="108">
        <v>3491</v>
      </c>
      <c r="S3493">
        <v>3491</v>
      </c>
      <c r="AI3493">
        <v>3491</v>
      </c>
      <c r="AM3493" s="104"/>
    </row>
    <row r="3494" spans="1:39">
      <c r="A3494" s="108">
        <v>3492</v>
      </c>
      <c r="S3494">
        <v>3492</v>
      </c>
      <c r="AI3494">
        <v>3492</v>
      </c>
      <c r="AM3494" s="104"/>
    </row>
    <row r="3495" spans="1:39">
      <c r="A3495" s="108">
        <v>3493</v>
      </c>
      <c r="S3495">
        <v>3493</v>
      </c>
      <c r="AI3495">
        <v>3493</v>
      </c>
      <c r="AM3495" s="104"/>
    </row>
    <row r="3496" spans="1:39">
      <c r="A3496" s="108">
        <v>3494</v>
      </c>
      <c r="S3496">
        <v>3494</v>
      </c>
      <c r="AI3496">
        <v>3494</v>
      </c>
      <c r="AM3496" s="104"/>
    </row>
    <row r="3497" spans="1:39">
      <c r="A3497" s="108">
        <v>3495</v>
      </c>
      <c r="S3497">
        <v>3495</v>
      </c>
      <c r="AI3497">
        <v>3495</v>
      </c>
      <c r="AM3497" s="104"/>
    </row>
    <row r="3498" spans="1:39">
      <c r="A3498" s="108">
        <v>3496</v>
      </c>
      <c r="S3498">
        <v>3496</v>
      </c>
      <c r="AI3498">
        <v>3496</v>
      </c>
      <c r="AM3498" s="104"/>
    </row>
    <row r="3499" spans="1:39">
      <c r="A3499" s="108">
        <v>3497</v>
      </c>
      <c r="S3499">
        <v>3497</v>
      </c>
      <c r="AI3499">
        <v>3497</v>
      </c>
      <c r="AM3499" s="104"/>
    </row>
    <row r="3500" spans="1:39">
      <c r="A3500" s="108">
        <v>3498</v>
      </c>
      <c r="S3500">
        <v>3498</v>
      </c>
      <c r="AI3500">
        <v>3498</v>
      </c>
      <c r="AM3500" s="104"/>
    </row>
    <row r="3501" spans="1:39">
      <c r="A3501" s="108">
        <v>3499</v>
      </c>
      <c r="S3501">
        <v>3499</v>
      </c>
      <c r="AI3501">
        <v>3499</v>
      </c>
      <c r="AM3501" s="104"/>
    </row>
    <row r="3502" spans="1:39">
      <c r="A3502" s="108">
        <v>3500</v>
      </c>
      <c r="S3502">
        <v>3500</v>
      </c>
      <c r="AI3502">
        <v>3500</v>
      </c>
      <c r="AM3502" s="104"/>
    </row>
    <row r="3503" spans="1:39">
      <c r="A3503" s="108">
        <v>3501</v>
      </c>
      <c r="S3503">
        <v>3501</v>
      </c>
      <c r="AI3503">
        <v>3501</v>
      </c>
      <c r="AM3503" s="104"/>
    </row>
    <row r="3504" spans="1:39">
      <c r="A3504" s="108">
        <v>3502</v>
      </c>
      <c r="S3504">
        <v>3502</v>
      </c>
      <c r="AI3504">
        <v>3502</v>
      </c>
      <c r="AM3504" s="104"/>
    </row>
    <row r="3505" spans="1:39">
      <c r="A3505" s="108">
        <v>3503</v>
      </c>
      <c r="S3505">
        <v>3503</v>
      </c>
      <c r="AI3505">
        <v>3503</v>
      </c>
      <c r="AM3505" s="104"/>
    </row>
    <row r="3506" spans="1:39">
      <c r="A3506" s="108">
        <v>3504</v>
      </c>
      <c r="S3506">
        <v>3504</v>
      </c>
      <c r="AI3506">
        <v>3504</v>
      </c>
      <c r="AM3506" s="104"/>
    </row>
    <row r="3507" spans="1:39">
      <c r="A3507" s="108">
        <v>3505</v>
      </c>
      <c r="S3507">
        <v>3505</v>
      </c>
      <c r="AI3507">
        <v>3505</v>
      </c>
      <c r="AM3507" s="104"/>
    </row>
    <row r="3508" spans="1:39">
      <c r="A3508" s="108">
        <v>3506</v>
      </c>
      <c r="S3508">
        <v>3506</v>
      </c>
      <c r="AI3508">
        <v>3506</v>
      </c>
      <c r="AM3508" s="104"/>
    </row>
    <row r="3509" spans="1:39">
      <c r="A3509" s="108">
        <v>3507</v>
      </c>
      <c r="S3509">
        <v>3507</v>
      </c>
      <c r="AI3509">
        <v>3507</v>
      </c>
      <c r="AM3509" s="104"/>
    </row>
    <row r="3510" spans="1:39">
      <c r="A3510" s="108">
        <v>3508</v>
      </c>
      <c r="S3510">
        <v>3508</v>
      </c>
      <c r="AI3510">
        <v>3508</v>
      </c>
      <c r="AM3510" s="104"/>
    </row>
    <row r="3511" spans="1:39">
      <c r="A3511" s="108">
        <v>3509</v>
      </c>
      <c r="S3511">
        <v>3509</v>
      </c>
      <c r="AI3511">
        <v>3509</v>
      </c>
      <c r="AM3511" s="104"/>
    </row>
    <row r="3512" spans="1:39">
      <c r="A3512" s="108">
        <v>3510</v>
      </c>
      <c r="S3512">
        <v>3510</v>
      </c>
      <c r="AI3512">
        <v>3510</v>
      </c>
      <c r="AM3512" s="104"/>
    </row>
    <row r="3513" spans="1:39">
      <c r="A3513" s="108">
        <v>3511</v>
      </c>
      <c r="S3513">
        <v>3511</v>
      </c>
      <c r="AI3513">
        <v>3511</v>
      </c>
      <c r="AM3513" s="104"/>
    </row>
    <row r="3514" spans="1:39">
      <c r="A3514" s="108">
        <v>3512</v>
      </c>
      <c r="S3514">
        <v>3512</v>
      </c>
      <c r="AI3514">
        <v>3512</v>
      </c>
      <c r="AM3514" s="104"/>
    </row>
    <row r="3515" spans="1:39">
      <c r="A3515" s="108">
        <v>3513</v>
      </c>
      <c r="S3515">
        <v>3513</v>
      </c>
      <c r="AI3515">
        <v>3513</v>
      </c>
      <c r="AM3515" s="104"/>
    </row>
    <row r="3516" spans="1:39">
      <c r="A3516" s="108">
        <v>3514</v>
      </c>
      <c r="S3516">
        <v>3514</v>
      </c>
      <c r="AI3516">
        <v>3514</v>
      </c>
      <c r="AM3516" s="104"/>
    </row>
    <row r="3517" spans="1:39">
      <c r="A3517" s="108">
        <v>3515</v>
      </c>
      <c r="S3517">
        <v>3515</v>
      </c>
      <c r="AI3517">
        <v>3515</v>
      </c>
      <c r="AM3517" s="104"/>
    </row>
    <row r="3518" spans="1:39">
      <c r="A3518" s="108">
        <v>3516</v>
      </c>
      <c r="S3518">
        <v>3516</v>
      </c>
      <c r="AI3518">
        <v>3516</v>
      </c>
      <c r="AM3518" s="104"/>
    </row>
    <row r="3519" spans="1:39">
      <c r="A3519" s="108">
        <v>3517</v>
      </c>
      <c r="S3519">
        <v>3517</v>
      </c>
      <c r="AI3519">
        <v>3517</v>
      </c>
      <c r="AM3519" s="104"/>
    </row>
    <row r="3520" spans="1:39">
      <c r="A3520" s="108">
        <v>3518</v>
      </c>
      <c r="S3520">
        <v>3518</v>
      </c>
      <c r="AI3520">
        <v>3518</v>
      </c>
      <c r="AM3520" s="104"/>
    </row>
    <row r="3521" spans="1:39">
      <c r="A3521" s="108">
        <v>3519</v>
      </c>
      <c r="S3521">
        <v>3519</v>
      </c>
      <c r="AI3521">
        <v>3519</v>
      </c>
      <c r="AM3521" s="104"/>
    </row>
    <row r="3522" spans="1:39">
      <c r="A3522" s="108">
        <v>3520</v>
      </c>
      <c r="S3522">
        <v>3520</v>
      </c>
      <c r="AI3522">
        <v>3520</v>
      </c>
      <c r="AM3522" s="104"/>
    </row>
    <row r="3523" spans="1:39">
      <c r="A3523" s="108">
        <v>3521</v>
      </c>
      <c r="S3523">
        <v>3521</v>
      </c>
      <c r="AI3523">
        <v>3521</v>
      </c>
      <c r="AM3523" s="104"/>
    </row>
    <row r="3524" spans="1:39">
      <c r="A3524" s="108">
        <v>3522</v>
      </c>
      <c r="S3524">
        <v>3522</v>
      </c>
      <c r="AI3524">
        <v>3522</v>
      </c>
      <c r="AM3524" s="104"/>
    </row>
    <row r="3525" spans="1:39">
      <c r="A3525" s="108">
        <v>3523</v>
      </c>
      <c r="S3525">
        <v>3523</v>
      </c>
      <c r="AI3525">
        <v>3523</v>
      </c>
      <c r="AM3525" s="104"/>
    </row>
    <row r="3526" spans="1:39">
      <c r="A3526" s="108">
        <v>3524</v>
      </c>
      <c r="S3526">
        <v>3524</v>
      </c>
      <c r="AI3526">
        <v>3524</v>
      </c>
      <c r="AM3526" s="104"/>
    </row>
    <row r="3527" spans="1:39">
      <c r="A3527" s="108">
        <v>3525</v>
      </c>
      <c r="S3527">
        <v>3525</v>
      </c>
      <c r="AI3527">
        <v>3525</v>
      </c>
      <c r="AM3527" s="104"/>
    </row>
    <row r="3528" spans="1:39">
      <c r="A3528" s="108">
        <v>3526</v>
      </c>
      <c r="S3528">
        <v>3526</v>
      </c>
      <c r="AI3528">
        <v>3526</v>
      </c>
      <c r="AM3528" s="104"/>
    </row>
    <row r="3529" spans="1:39">
      <c r="A3529" s="108">
        <v>3527</v>
      </c>
      <c r="S3529">
        <v>3527</v>
      </c>
      <c r="AI3529">
        <v>3527</v>
      </c>
      <c r="AM3529" s="104"/>
    </row>
    <row r="3530" spans="1:39">
      <c r="A3530" s="108">
        <v>3528</v>
      </c>
      <c r="S3530">
        <v>3528</v>
      </c>
      <c r="AI3530">
        <v>3528</v>
      </c>
      <c r="AM3530" s="104"/>
    </row>
    <row r="3531" spans="1:39">
      <c r="A3531" s="108">
        <v>3529</v>
      </c>
      <c r="S3531">
        <v>3529</v>
      </c>
      <c r="AI3531">
        <v>3529</v>
      </c>
      <c r="AM3531" s="104"/>
    </row>
    <row r="3532" spans="1:39">
      <c r="A3532" s="108">
        <v>3530</v>
      </c>
      <c r="S3532">
        <v>3530</v>
      </c>
      <c r="AI3532">
        <v>3530</v>
      </c>
      <c r="AM3532" s="104"/>
    </row>
    <row r="3533" spans="1:39">
      <c r="A3533" s="108">
        <v>3531</v>
      </c>
      <c r="S3533">
        <v>3531</v>
      </c>
      <c r="AI3533">
        <v>3531</v>
      </c>
      <c r="AM3533" s="104"/>
    </row>
    <row r="3534" spans="1:39">
      <c r="A3534" s="108">
        <v>3532</v>
      </c>
      <c r="S3534">
        <v>3532</v>
      </c>
      <c r="AI3534">
        <v>3532</v>
      </c>
      <c r="AM3534" s="104"/>
    </row>
    <row r="3535" spans="1:39">
      <c r="A3535" s="108">
        <v>3533</v>
      </c>
      <c r="S3535">
        <v>3533</v>
      </c>
      <c r="AI3535">
        <v>3533</v>
      </c>
      <c r="AM3535" s="104"/>
    </row>
    <row r="3536" spans="1:39">
      <c r="A3536" s="108">
        <v>3534</v>
      </c>
      <c r="S3536">
        <v>3534</v>
      </c>
      <c r="AI3536">
        <v>3534</v>
      </c>
      <c r="AM3536" s="104"/>
    </row>
    <row r="3537" spans="1:39">
      <c r="A3537" s="108">
        <v>3535</v>
      </c>
      <c r="S3537">
        <v>3535</v>
      </c>
      <c r="AI3537">
        <v>3535</v>
      </c>
      <c r="AM3537" s="104"/>
    </row>
    <row r="3538" spans="1:39">
      <c r="A3538" s="108">
        <v>3536</v>
      </c>
      <c r="S3538">
        <v>3536</v>
      </c>
      <c r="AI3538">
        <v>3536</v>
      </c>
      <c r="AM3538" s="104"/>
    </row>
    <row r="3539" spans="1:39">
      <c r="A3539" s="108">
        <v>3537</v>
      </c>
      <c r="S3539">
        <v>3537</v>
      </c>
      <c r="AI3539">
        <v>3537</v>
      </c>
      <c r="AM3539" s="104"/>
    </row>
    <row r="3540" spans="1:39">
      <c r="A3540" s="108">
        <v>3538</v>
      </c>
      <c r="S3540">
        <v>3538</v>
      </c>
      <c r="AI3540">
        <v>3538</v>
      </c>
      <c r="AM3540" s="104"/>
    </row>
    <row r="3541" spans="1:39">
      <c r="A3541" s="108">
        <v>3539</v>
      </c>
      <c r="S3541">
        <v>3539</v>
      </c>
      <c r="AI3541">
        <v>3539</v>
      </c>
      <c r="AM3541" s="104"/>
    </row>
    <row r="3542" spans="1:39">
      <c r="A3542" s="108">
        <v>3540</v>
      </c>
      <c r="S3542">
        <v>3540</v>
      </c>
      <c r="AI3542">
        <v>3540</v>
      </c>
      <c r="AM3542" s="104"/>
    </row>
    <row r="3543" spans="1:39">
      <c r="A3543" s="108">
        <v>3541</v>
      </c>
      <c r="S3543">
        <v>3541</v>
      </c>
      <c r="AI3543">
        <v>3541</v>
      </c>
      <c r="AM3543" s="104"/>
    </row>
    <row r="3544" spans="1:39">
      <c r="A3544" s="108">
        <v>3542</v>
      </c>
      <c r="S3544">
        <v>3542</v>
      </c>
      <c r="AI3544">
        <v>3542</v>
      </c>
      <c r="AM3544" s="104"/>
    </row>
    <row r="3545" spans="1:39">
      <c r="A3545" s="108">
        <v>3543</v>
      </c>
      <c r="S3545">
        <v>3543</v>
      </c>
      <c r="AI3545">
        <v>3543</v>
      </c>
      <c r="AM3545" s="104"/>
    </row>
    <row r="3546" spans="1:39">
      <c r="A3546" s="108">
        <v>3544</v>
      </c>
      <c r="S3546">
        <v>3544</v>
      </c>
      <c r="AI3546">
        <v>3544</v>
      </c>
      <c r="AM3546" s="104"/>
    </row>
    <row r="3547" spans="1:39">
      <c r="A3547" s="108">
        <v>3545</v>
      </c>
      <c r="S3547">
        <v>3545</v>
      </c>
      <c r="AI3547">
        <v>3545</v>
      </c>
      <c r="AM3547" s="104"/>
    </row>
    <row r="3548" spans="1:39">
      <c r="A3548" s="108">
        <v>3546</v>
      </c>
      <c r="S3548">
        <v>3546</v>
      </c>
      <c r="AI3548">
        <v>3546</v>
      </c>
      <c r="AM3548" s="104"/>
    </row>
    <row r="3549" spans="1:39">
      <c r="A3549" s="108">
        <v>3547</v>
      </c>
      <c r="S3549">
        <v>3547</v>
      </c>
      <c r="AI3549">
        <v>3547</v>
      </c>
      <c r="AM3549" s="104"/>
    </row>
    <row r="3550" spans="1:39">
      <c r="A3550" s="108">
        <v>3548</v>
      </c>
      <c r="S3550">
        <v>3548</v>
      </c>
      <c r="AI3550">
        <v>3548</v>
      </c>
      <c r="AM3550" s="104"/>
    </row>
    <row r="3551" spans="1:39">
      <c r="A3551" s="108">
        <v>3549</v>
      </c>
      <c r="S3551">
        <v>3549</v>
      </c>
      <c r="AI3551">
        <v>3549</v>
      </c>
      <c r="AM3551" s="104"/>
    </row>
    <row r="3552" spans="1:39">
      <c r="A3552" s="108">
        <v>3550</v>
      </c>
      <c r="S3552">
        <v>3550</v>
      </c>
      <c r="AI3552">
        <v>3550</v>
      </c>
      <c r="AM3552" s="104"/>
    </row>
    <row r="3553" spans="1:39">
      <c r="A3553" s="108">
        <v>3551</v>
      </c>
      <c r="S3553">
        <v>3551</v>
      </c>
      <c r="AI3553">
        <v>3551</v>
      </c>
      <c r="AM3553" s="104"/>
    </row>
    <row r="3554" spans="1:39">
      <c r="A3554" s="108">
        <v>3552</v>
      </c>
      <c r="S3554">
        <v>3552</v>
      </c>
      <c r="AI3554">
        <v>3552</v>
      </c>
      <c r="AM3554" s="104"/>
    </row>
    <row r="3555" spans="1:39">
      <c r="A3555" s="108">
        <v>3553</v>
      </c>
      <c r="S3555">
        <v>3553</v>
      </c>
      <c r="AI3555">
        <v>3553</v>
      </c>
      <c r="AM3555" s="104"/>
    </row>
    <row r="3556" spans="1:39">
      <c r="A3556" s="108">
        <v>3554</v>
      </c>
      <c r="S3556">
        <v>3554</v>
      </c>
      <c r="AI3556">
        <v>3554</v>
      </c>
      <c r="AM3556" s="104"/>
    </row>
    <row r="3557" spans="1:39">
      <c r="A3557" s="108">
        <v>3555</v>
      </c>
      <c r="S3557">
        <v>3555</v>
      </c>
      <c r="AI3557">
        <v>3555</v>
      </c>
      <c r="AM3557" s="104"/>
    </row>
    <row r="3558" spans="1:39">
      <c r="A3558" s="108">
        <v>3556</v>
      </c>
      <c r="S3558">
        <v>3556</v>
      </c>
      <c r="AI3558">
        <v>3556</v>
      </c>
      <c r="AM3558" s="104"/>
    </row>
    <row r="3559" spans="1:39">
      <c r="A3559" s="108">
        <v>3557</v>
      </c>
      <c r="S3559">
        <v>3557</v>
      </c>
      <c r="AI3559">
        <v>3557</v>
      </c>
      <c r="AM3559" s="104"/>
    </row>
    <row r="3560" spans="1:39">
      <c r="A3560" s="108">
        <v>3558</v>
      </c>
      <c r="S3560">
        <v>3558</v>
      </c>
      <c r="AI3560">
        <v>3558</v>
      </c>
      <c r="AM3560" s="104"/>
    </row>
    <row r="3561" spans="1:39">
      <c r="A3561" s="108">
        <v>3559</v>
      </c>
      <c r="S3561">
        <v>3559</v>
      </c>
      <c r="AI3561">
        <v>3559</v>
      </c>
      <c r="AM3561" s="104"/>
    </row>
    <row r="3562" spans="1:39">
      <c r="A3562" s="108">
        <v>3560</v>
      </c>
      <c r="S3562">
        <v>3560</v>
      </c>
      <c r="AI3562">
        <v>3560</v>
      </c>
      <c r="AM3562" s="104"/>
    </row>
    <row r="3563" spans="1:39">
      <c r="A3563" s="108">
        <v>3561</v>
      </c>
      <c r="S3563">
        <v>3561</v>
      </c>
      <c r="AI3563">
        <v>3561</v>
      </c>
      <c r="AM3563" s="104"/>
    </row>
    <row r="3564" spans="1:39">
      <c r="A3564" s="108">
        <v>3562</v>
      </c>
      <c r="S3564">
        <v>3562</v>
      </c>
      <c r="AI3564">
        <v>3562</v>
      </c>
      <c r="AM3564" s="104"/>
    </row>
    <row r="3565" spans="1:39">
      <c r="A3565" s="108">
        <v>3563</v>
      </c>
      <c r="S3565">
        <v>3563</v>
      </c>
      <c r="AI3565">
        <v>3563</v>
      </c>
      <c r="AM3565" s="104"/>
    </row>
    <row r="3566" spans="1:39">
      <c r="A3566" s="108">
        <v>3564</v>
      </c>
      <c r="S3566">
        <v>3564</v>
      </c>
      <c r="AI3566">
        <v>3564</v>
      </c>
      <c r="AM3566" s="104"/>
    </row>
    <row r="3567" spans="1:39">
      <c r="A3567" s="108">
        <v>3565</v>
      </c>
      <c r="S3567">
        <v>3565</v>
      </c>
      <c r="AI3567">
        <v>3565</v>
      </c>
      <c r="AM3567" s="104"/>
    </row>
    <row r="3568" spans="1:39">
      <c r="A3568" s="108">
        <v>3566</v>
      </c>
      <c r="S3568">
        <v>3566</v>
      </c>
      <c r="AI3568">
        <v>3566</v>
      </c>
      <c r="AM3568" s="104"/>
    </row>
    <row r="3569" spans="1:39">
      <c r="A3569" s="108">
        <v>3567</v>
      </c>
      <c r="S3569">
        <v>3567</v>
      </c>
      <c r="AI3569">
        <v>3567</v>
      </c>
      <c r="AM3569" s="104"/>
    </row>
    <row r="3570" spans="1:39">
      <c r="A3570" s="108">
        <v>3568</v>
      </c>
      <c r="S3570">
        <v>3568</v>
      </c>
      <c r="AI3570">
        <v>3568</v>
      </c>
      <c r="AM3570" s="104"/>
    </row>
    <row r="3571" spans="1:39">
      <c r="A3571" s="108">
        <v>3569</v>
      </c>
      <c r="S3571">
        <v>3569</v>
      </c>
      <c r="AI3571">
        <v>3569</v>
      </c>
      <c r="AM3571" s="104"/>
    </row>
    <row r="3572" spans="1:39">
      <c r="A3572" s="108">
        <v>3570</v>
      </c>
      <c r="S3572">
        <v>3570</v>
      </c>
      <c r="AI3572">
        <v>3570</v>
      </c>
      <c r="AM3572" s="104"/>
    </row>
    <row r="3573" spans="1:39">
      <c r="A3573" s="108">
        <v>3571</v>
      </c>
      <c r="S3573">
        <v>3571</v>
      </c>
      <c r="AI3573">
        <v>3571</v>
      </c>
      <c r="AM3573" s="104"/>
    </row>
    <row r="3574" spans="1:39">
      <c r="A3574" s="108">
        <v>3572</v>
      </c>
      <c r="S3574">
        <v>3572</v>
      </c>
      <c r="AI3574">
        <v>3572</v>
      </c>
      <c r="AM3574" s="104"/>
    </row>
    <row r="3575" spans="1:39">
      <c r="A3575" s="108">
        <v>3573</v>
      </c>
      <c r="S3575">
        <v>3573</v>
      </c>
      <c r="AI3575">
        <v>3573</v>
      </c>
      <c r="AM3575" s="104"/>
    </row>
    <row r="3576" spans="1:39">
      <c r="A3576" s="108">
        <v>3574</v>
      </c>
      <c r="S3576">
        <v>3574</v>
      </c>
      <c r="AI3576">
        <v>3574</v>
      </c>
      <c r="AM3576" s="104"/>
    </row>
    <row r="3577" spans="1:39">
      <c r="A3577" s="108">
        <v>3575</v>
      </c>
      <c r="S3577">
        <v>3575</v>
      </c>
      <c r="AI3577">
        <v>3575</v>
      </c>
      <c r="AM3577" s="104"/>
    </row>
    <row r="3578" spans="1:39">
      <c r="A3578" s="108">
        <v>3576</v>
      </c>
      <c r="S3578">
        <v>3576</v>
      </c>
      <c r="AI3578">
        <v>3576</v>
      </c>
      <c r="AM3578" s="104"/>
    </row>
    <row r="3579" spans="1:39">
      <c r="A3579" s="108">
        <v>3577</v>
      </c>
      <c r="S3579">
        <v>3577</v>
      </c>
      <c r="AI3579">
        <v>3577</v>
      </c>
      <c r="AM3579" s="104"/>
    </row>
    <row r="3580" spans="1:39">
      <c r="A3580" s="108">
        <v>3578</v>
      </c>
      <c r="S3580">
        <v>3578</v>
      </c>
      <c r="AI3580">
        <v>3578</v>
      </c>
      <c r="AM3580" s="104"/>
    </row>
    <row r="3581" spans="1:39">
      <c r="A3581" s="108">
        <v>3579</v>
      </c>
      <c r="S3581">
        <v>3579</v>
      </c>
      <c r="AI3581">
        <v>3579</v>
      </c>
      <c r="AM3581" s="104"/>
    </row>
    <row r="3582" spans="1:39">
      <c r="A3582" s="108">
        <v>3580</v>
      </c>
      <c r="S3582">
        <v>3580</v>
      </c>
      <c r="AI3582">
        <v>3580</v>
      </c>
      <c r="AM3582" s="104"/>
    </row>
    <row r="3583" spans="1:39">
      <c r="A3583" s="108">
        <v>3581</v>
      </c>
      <c r="S3583">
        <v>3581</v>
      </c>
      <c r="AI3583">
        <v>3581</v>
      </c>
      <c r="AM3583" s="104"/>
    </row>
    <row r="3584" spans="1:39">
      <c r="A3584" s="108">
        <v>3582</v>
      </c>
      <c r="S3584">
        <v>3582</v>
      </c>
      <c r="AI3584">
        <v>3582</v>
      </c>
      <c r="AM3584" s="104"/>
    </row>
    <row r="3585" spans="1:39">
      <c r="A3585" s="108">
        <v>3583</v>
      </c>
      <c r="S3585">
        <v>3583</v>
      </c>
      <c r="AI3585">
        <v>3583</v>
      </c>
      <c r="AM3585" s="104"/>
    </row>
    <row r="3586" spans="1:39">
      <c r="A3586" s="108">
        <v>3584</v>
      </c>
      <c r="S3586">
        <v>3584</v>
      </c>
      <c r="AI3586">
        <v>3584</v>
      </c>
      <c r="AM3586" s="104"/>
    </row>
    <row r="3587" spans="1:39">
      <c r="A3587" s="108">
        <v>3585</v>
      </c>
      <c r="S3587">
        <v>3585</v>
      </c>
      <c r="AI3587">
        <v>3585</v>
      </c>
      <c r="AM3587" s="104"/>
    </row>
    <row r="3588" spans="1:39">
      <c r="A3588" s="108">
        <v>3586</v>
      </c>
      <c r="S3588">
        <v>3586</v>
      </c>
      <c r="AI3588">
        <v>3586</v>
      </c>
      <c r="AM3588" s="104"/>
    </row>
    <row r="3589" spans="1:39">
      <c r="A3589" s="108">
        <v>3587</v>
      </c>
      <c r="S3589">
        <v>3587</v>
      </c>
      <c r="AI3589">
        <v>3587</v>
      </c>
      <c r="AM3589" s="104"/>
    </row>
    <row r="3590" spans="1:39">
      <c r="A3590" s="108">
        <v>3588</v>
      </c>
      <c r="S3590">
        <v>3588</v>
      </c>
      <c r="AI3590">
        <v>3588</v>
      </c>
      <c r="AM3590" s="104"/>
    </row>
    <row r="3591" spans="1:39">
      <c r="A3591" s="108">
        <v>3589</v>
      </c>
      <c r="S3591">
        <v>3589</v>
      </c>
      <c r="AI3591">
        <v>3589</v>
      </c>
      <c r="AM3591" s="104"/>
    </row>
    <row r="3592" spans="1:39">
      <c r="A3592" s="108">
        <v>3590</v>
      </c>
      <c r="S3592">
        <v>3590</v>
      </c>
      <c r="AI3592">
        <v>3590</v>
      </c>
      <c r="AM3592" s="104"/>
    </row>
    <row r="3593" spans="1:39">
      <c r="A3593" s="108">
        <v>3591</v>
      </c>
      <c r="S3593">
        <v>3591</v>
      </c>
      <c r="AI3593">
        <v>3591</v>
      </c>
      <c r="AM3593" s="104"/>
    </row>
    <row r="3594" spans="1:39">
      <c r="A3594" s="108">
        <v>3592</v>
      </c>
      <c r="S3594">
        <v>3592</v>
      </c>
      <c r="AI3594">
        <v>3592</v>
      </c>
      <c r="AM3594" s="104"/>
    </row>
    <row r="3595" spans="1:39">
      <c r="A3595" s="108">
        <v>3593</v>
      </c>
      <c r="S3595">
        <v>3593</v>
      </c>
      <c r="AI3595">
        <v>3593</v>
      </c>
      <c r="AM3595" s="104"/>
    </row>
    <row r="3596" spans="1:39">
      <c r="A3596" s="108">
        <v>3594</v>
      </c>
      <c r="S3596">
        <v>3594</v>
      </c>
      <c r="AI3596">
        <v>3594</v>
      </c>
      <c r="AM3596" s="104"/>
    </row>
    <row r="3597" spans="1:39">
      <c r="A3597" s="108">
        <v>3595</v>
      </c>
      <c r="S3597">
        <v>3595</v>
      </c>
      <c r="AI3597">
        <v>3595</v>
      </c>
      <c r="AM3597" s="104"/>
    </row>
    <row r="3598" spans="1:39">
      <c r="A3598" s="108">
        <v>3596</v>
      </c>
      <c r="S3598">
        <v>3596</v>
      </c>
      <c r="AI3598">
        <v>3596</v>
      </c>
      <c r="AM3598" s="104"/>
    </row>
    <row r="3599" spans="1:39">
      <c r="A3599" s="108">
        <v>3597</v>
      </c>
      <c r="S3599">
        <v>3597</v>
      </c>
      <c r="AI3599">
        <v>3597</v>
      </c>
      <c r="AM3599" s="104"/>
    </row>
    <row r="3600" spans="1:39">
      <c r="A3600" s="108">
        <v>3598</v>
      </c>
      <c r="S3600">
        <v>3598</v>
      </c>
      <c r="AI3600">
        <v>3598</v>
      </c>
      <c r="AM3600" s="104"/>
    </row>
    <row r="3601" spans="1:39">
      <c r="A3601" s="108">
        <v>3599</v>
      </c>
      <c r="S3601">
        <v>3599</v>
      </c>
      <c r="AI3601">
        <v>3599</v>
      </c>
      <c r="AM3601" s="104"/>
    </row>
    <row r="3602" spans="1:39">
      <c r="A3602" s="108">
        <v>3600</v>
      </c>
      <c r="S3602">
        <v>3600</v>
      </c>
      <c r="AI3602">
        <v>3600</v>
      </c>
      <c r="AM3602" s="104"/>
    </row>
    <row r="3603" spans="1:39">
      <c r="A3603" s="108">
        <v>3601</v>
      </c>
      <c r="S3603">
        <v>3601</v>
      </c>
      <c r="AI3603">
        <v>3601</v>
      </c>
      <c r="AM3603" s="104"/>
    </row>
    <row r="3604" spans="1:39">
      <c r="A3604" s="108">
        <v>3602</v>
      </c>
      <c r="S3604">
        <v>3602</v>
      </c>
      <c r="AI3604">
        <v>3602</v>
      </c>
      <c r="AM3604" s="104"/>
    </row>
    <row r="3605" spans="1:39">
      <c r="A3605" s="108">
        <v>3603</v>
      </c>
      <c r="S3605">
        <v>3603</v>
      </c>
      <c r="AI3605">
        <v>3603</v>
      </c>
      <c r="AM3605" s="104"/>
    </row>
    <row r="3606" spans="1:39">
      <c r="A3606" s="108">
        <v>3604</v>
      </c>
      <c r="S3606">
        <v>3604</v>
      </c>
      <c r="AI3606">
        <v>3604</v>
      </c>
      <c r="AM3606" s="104"/>
    </row>
    <row r="3607" spans="1:39">
      <c r="A3607" s="108">
        <v>3605</v>
      </c>
      <c r="S3607">
        <v>3605</v>
      </c>
      <c r="AI3607">
        <v>3605</v>
      </c>
      <c r="AM3607" s="104"/>
    </row>
    <row r="3608" spans="1:39">
      <c r="A3608" s="108">
        <v>3606</v>
      </c>
      <c r="S3608">
        <v>3606</v>
      </c>
      <c r="AI3608">
        <v>3606</v>
      </c>
      <c r="AM3608" s="104"/>
    </row>
    <row r="3609" spans="1:39">
      <c r="A3609" s="108">
        <v>3607</v>
      </c>
      <c r="S3609">
        <v>3607</v>
      </c>
      <c r="AI3609">
        <v>3607</v>
      </c>
      <c r="AM3609" s="104"/>
    </row>
    <row r="3610" spans="1:39">
      <c r="A3610" s="108">
        <v>3608</v>
      </c>
      <c r="S3610">
        <v>3608</v>
      </c>
      <c r="AI3610">
        <v>3608</v>
      </c>
      <c r="AM3610" s="104"/>
    </row>
    <row r="3611" spans="1:39">
      <c r="A3611" s="108">
        <v>3609</v>
      </c>
      <c r="S3611">
        <v>3609</v>
      </c>
      <c r="AI3611">
        <v>3609</v>
      </c>
      <c r="AM3611" s="104"/>
    </row>
    <row r="3612" spans="1:39">
      <c r="A3612" s="108">
        <v>3610</v>
      </c>
      <c r="S3612">
        <v>3610</v>
      </c>
      <c r="AI3612">
        <v>3610</v>
      </c>
      <c r="AM3612" s="104"/>
    </row>
    <row r="3613" spans="1:39">
      <c r="A3613" s="108">
        <v>3611</v>
      </c>
      <c r="S3613">
        <v>3611</v>
      </c>
      <c r="AI3613">
        <v>3611</v>
      </c>
      <c r="AM3613" s="104"/>
    </row>
    <row r="3614" spans="1:39">
      <c r="A3614" s="108">
        <v>3612</v>
      </c>
      <c r="S3614">
        <v>3612</v>
      </c>
      <c r="AI3614">
        <v>3612</v>
      </c>
      <c r="AM3614" s="104"/>
    </row>
    <row r="3615" spans="1:39">
      <c r="A3615" s="108">
        <v>3613</v>
      </c>
      <c r="S3615">
        <v>3613</v>
      </c>
      <c r="AI3615">
        <v>3613</v>
      </c>
      <c r="AM3615" s="104"/>
    </row>
    <row r="3616" spans="1:39">
      <c r="A3616" s="108">
        <v>3614</v>
      </c>
      <c r="S3616">
        <v>3614</v>
      </c>
      <c r="AI3616">
        <v>3614</v>
      </c>
      <c r="AM3616" s="104"/>
    </row>
    <row r="3617" spans="1:39">
      <c r="A3617" s="108">
        <v>3615</v>
      </c>
      <c r="S3617">
        <v>3615</v>
      </c>
      <c r="AI3617">
        <v>3615</v>
      </c>
      <c r="AM3617" s="104"/>
    </row>
    <row r="3618" spans="1:39">
      <c r="A3618" s="108">
        <v>3616</v>
      </c>
      <c r="S3618">
        <v>3616</v>
      </c>
      <c r="AI3618">
        <v>3616</v>
      </c>
      <c r="AM3618" s="104"/>
    </row>
    <row r="3619" spans="1:39">
      <c r="A3619" s="108">
        <v>3617</v>
      </c>
      <c r="S3619">
        <v>3617</v>
      </c>
      <c r="AI3619">
        <v>3617</v>
      </c>
      <c r="AM3619" s="104"/>
    </row>
    <row r="3620" spans="1:39">
      <c r="A3620" s="108">
        <v>3618</v>
      </c>
      <c r="S3620">
        <v>3618</v>
      </c>
      <c r="AI3620">
        <v>3618</v>
      </c>
      <c r="AM3620" s="104"/>
    </row>
    <row r="3621" spans="1:39">
      <c r="A3621" s="108">
        <v>3619</v>
      </c>
      <c r="S3621">
        <v>3619</v>
      </c>
      <c r="AI3621">
        <v>3619</v>
      </c>
      <c r="AM3621" s="104"/>
    </row>
    <row r="3622" spans="1:39">
      <c r="A3622" s="108">
        <v>3620</v>
      </c>
      <c r="S3622">
        <v>3620</v>
      </c>
      <c r="AI3622">
        <v>3620</v>
      </c>
      <c r="AM3622" s="104"/>
    </row>
    <row r="3623" spans="1:39">
      <c r="A3623" s="108">
        <v>3621</v>
      </c>
      <c r="S3623">
        <v>3621</v>
      </c>
      <c r="AI3623">
        <v>3621</v>
      </c>
      <c r="AM3623" s="104"/>
    </row>
    <row r="3624" spans="1:39">
      <c r="A3624" s="108">
        <v>3622</v>
      </c>
      <c r="S3624">
        <v>3622</v>
      </c>
      <c r="AI3624">
        <v>3622</v>
      </c>
      <c r="AM3624" s="104"/>
    </row>
    <row r="3625" spans="1:39">
      <c r="A3625" s="108">
        <v>3623</v>
      </c>
      <c r="S3625">
        <v>3623</v>
      </c>
      <c r="AI3625">
        <v>3623</v>
      </c>
      <c r="AM3625" s="104"/>
    </row>
    <row r="3626" spans="1:39">
      <c r="A3626" s="108">
        <v>3624</v>
      </c>
      <c r="S3626">
        <v>3624</v>
      </c>
      <c r="AI3626">
        <v>3624</v>
      </c>
      <c r="AM3626" s="104"/>
    </row>
    <row r="3627" spans="1:39">
      <c r="A3627" s="108">
        <v>3625</v>
      </c>
      <c r="S3627">
        <v>3625</v>
      </c>
      <c r="AI3627">
        <v>3625</v>
      </c>
      <c r="AM3627" s="104"/>
    </row>
    <row r="3628" spans="1:39">
      <c r="A3628" s="108">
        <v>3626</v>
      </c>
      <c r="S3628">
        <v>3626</v>
      </c>
      <c r="AI3628">
        <v>3626</v>
      </c>
      <c r="AM3628" s="104"/>
    </row>
    <row r="3629" spans="1:39">
      <c r="A3629" s="108">
        <v>3627</v>
      </c>
      <c r="S3629">
        <v>3627</v>
      </c>
      <c r="AI3629">
        <v>3627</v>
      </c>
      <c r="AM3629" s="104"/>
    </row>
    <row r="3630" spans="1:39">
      <c r="A3630" s="108">
        <v>3628</v>
      </c>
      <c r="S3630">
        <v>3628</v>
      </c>
      <c r="AI3630">
        <v>3628</v>
      </c>
      <c r="AM3630" s="104"/>
    </row>
    <row r="3631" spans="1:39">
      <c r="A3631" s="108">
        <v>3629</v>
      </c>
      <c r="S3631">
        <v>3629</v>
      </c>
      <c r="AI3631">
        <v>3629</v>
      </c>
      <c r="AM3631" s="104"/>
    </row>
    <row r="3632" spans="1:39">
      <c r="A3632" s="108">
        <v>3630</v>
      </c>
      <c r="S3632">
        <v>3630</v>
      </c>
      <c r="AI3632">
        <v>3630</v>
      </c>
      <c r="AM3632" s="104"/>
    </row>
    <row r="3633" spans="1:39">
      <c r="A3633" s="108">
        <v>3631</v>
      </c>
      <c r="S3633">
        <v>3631</v>
      </c>
      <c r="AI3633">
        <v>3631</v>
      </c>
      <c r="AM3633" s="104"/>
    </row>
    <row r="3634" spans="1:39">
      <c r="A3634" s="108">
        <v>3632</v>
      </c>
      <c r="S3634">
        <v>3632</v>
      </c>
      <c r="AI3634">
        <v>3632</v>
      </c>
      <c r="AM3634" s="104"/>
    </row>
    <row r="3635" spans="1:39">
      <c r="A3635" s="108">
        <v>3633</v>
      </c>
      <c r="S3635">
        <v>3633</v>
      </c>
      <c r="AI3635">
        <v>3633</v>
      </c>
      <c r="AM3635" s="104"/>
    </row>
    <row r="3636" spans="1:39">
      <c r="A3636" s="108">
        <v>3634</v>
      </c>
      <c r="S3636">
        <v>3634</v>
      </c>
      <c r="AI3636">
        <v>3634</v>
      </c>
      <c r="AM3636" s="104"/>
    </row>
    <row r="3637" spans="1:39">
      <c r="A3637" s="108">
        <v>3635</v>
      </c>
      <c r="S3637">
        <v>3635</v>
      </c>
      <c r="AI3637">
        <v>3635</v>
      </c>
      <c r="AM3637" s="104"/>
    </row>
    <row r="3638" spans="1:39">
      <c r="A3638" s="108">
        <v>3636</v>
      </c>
      <c r="S3638">
        <v>3636</v>
      </c>
      <c r="AI3638">
        <v>3636</v>
      </c>
      <c r="AM3638" s="104"/>
    </row>
    <row r="3639" spans="1:39">
      <c r="A3639" s="108">
        <v>3637</v>
      </c>
      <c r="S3639">
        <v>3637</v>
      </c>
      <c r="AI3639">
        <v>3637</v>
      </c>
      <c r="AM3639" s="104"/>
    </row>
    <row r="3640" spans="1:39">
      <c r="A3640" s="108">
        <v>3638</v>
      </c>
      <c r="S3640">
        <v>3638</v>
      </c>
      <c r="AI3640">
        <v>3638</v>
      </c>
      <c r="AM3640" s="104"/>
    </row>
    <row r="3641" spans="1:39">
      <c r="A3641" s="108">
        <v>3639</v>
      </c>
      <c r="S3641">
        <v>3639</v>
      </c>
      <c r="AI3641">
        <v>3639</v>
      </c>
      <c r="AM3641" s="104"/>
    </row>
    <row r="3642" spans="1:39">
      <c r="A3642" s="108">
        <v>3640</v>
      </c>
      <c r="S3642">
        <v>3640</v>
      </c>
      <c r="AI3642">
        <v>3640</v>
      </c>
      <c r="AM3642" s="104"/>
    </row>
    <row r="3643" spans="1:39">
      <c r="A3643" s="108">
        <v>3641</v>
      </c>
      <c r="S3643">
        <v>3641</v>
      </c>
      <c r="AI3643">
        <v>3641</v>
      </c>
      <c r="AM3643" s="104"/>
    </row>
    <row r="3644" spans="1:39">
      <c r="A3644" s="108">
        <v>3642</v>
      </c>
      <c r="S3644">
        <v>3642</v>
      </c>
      <c r="AI3644">
        <v>3642</v>
      </c>
      <c r="AM3644" s="104"/>
    </row>
    <row r="3645" spans="1:39">
      <c r="A3645" s="108">
        <v>3643</v>
      </c>
      <c r="S3645">
        <v>3643</v>
      </c>
      <c r="AI3645">
        <v>3643</v>
      </c>
      <c r="AM3645" s="104"/>
    </row>
    <row r="3646" spans="1:39">
      <c r="A3646" s="108">
        <v>3644</v>
      </c>
      <c r="S3646">
        <v>3644</v>
      </c>
      <c r="AI3646">
        <v>3644</v>
      </c>
      <c r="AM3646" s="104"/>
    </row>
    <row r="3647" spans="1:39">
      <c r="A3647" s="108">
        <v>3645</v>
      </c>
      <c r="S3647">
        <v>3645</v>
      </c>
      <c r="AI3647">
        <v>3645</v>
      </c>
      <c r="AM3647" s="104"/>
    </row>
    <row r="3648" spans="1:39">
      <c r="A3648" s="108">
        <v>3646</v>
      </c>
      <c r="S3648">
        <v>3646</v>
      </c>
      <c r="AI3648">
        <v>3646</v>
      </c>
      <c r="AM3648" s="104"/>
    </row>
    <row r="3649" spans="1:39">
      <c r="A3649" s="108">
        <v>3647</v>
      </c>
      <c r="S3649">
        <v>3647</v>
      </c>
      <c r="AI3649">
        <v>3647</v>
      </c>
      <c r="AM3649" s="104"/>
    </row>
    <row r="3650" spans="1:39">
      <c r="A3650" s="108">
        <v>3648</v>
      </c>
      <c r="S3650">
        <v>3648</v>
      </c>
      <c r="AI3650">
        <v>3648</v>
      </c>
      <c r="AM3650" s="104"/>
    </row>
    <row r="3651" spans="1:39">
      <c r="A3651" s="108">
        <v>3649</v>
      </c>
      <c r="S3651">
        <v>3649</v>
      </c>
      <c r="AI3651">
        <v>3649</v>
      </c>
      <c r="AM3651" s="104"/>
    </row>
    <row r="3652" spans="1:39">
      <c r="A3652" s="108">
        <v>3650</v>
      </c>
      <c r="S3652">
        <v>3650</v>
      </c>
      <c r="AI3652">
        <v>3650</v>
      </c>
      <c r="AM3652" s="104"/>
    </row>
    <row r="3653" spans="1:39">
      <c r="A3653" s="108">
        <v>3651</v>
      </c>
      <c r="S3653">
        <v>3651</v>
      </c>
      <c r="AI3653">
        <v>3651</v>
      </c>
      <c r="AM3653" s="104"/>
    </row>
    <row r="3654" spans="1:39">
      <c r="A3654" s="108">
        <v>3652</v>
      </c>
      <c r="S3654">
        <v>3652</v>
      </c>
      <c r="AI3654">
        <v>3652</v>
      </c>
      <c r="AM3654" s="104"/>
    </row>
    <row r="3655" spans="1:39">
      <c r="A3655" s="108">
        <v>3653</v>
      </c>
      <c r="S3655">
        <v>3653</v>
      </c>
      <c r="AI3655">
        <v>3653</v>
      </c>
      <c r="AM3655" s="104"/>
    </row>
    <row r="3656" spans="1:39">
      <c r="A3656" s="108">
        <v>3654</v>
      </c>
      <c r="S3656">
        <v>3654</v>
      </c>
      <c r="AI3656">
        <v>3654</v>
      </c>
      <c r="AM3656" s="104"/>
    </row>
    <row r="3657" spans="1:39">
      <c r="A3657" s="108">
        <v>3655</v>
      </c>
      <c r="S3657">
        <v>3655</v>
      </c>
      <c r="AI3657">
        <v>3655</v>
      </c>
      <c r="AM3657" s="104"/>
    </row>
    <row r="3658" spans="1:39">
      <c r="A3658" s="108">
        <v>3656</v>
      </c>
      <c r="S3658">
        <v>3656</v>
      </c>
      <c r="AI3658">
        <v>3656</v>
      </c>
      <c r="AM3658" s="104"/>
    </row>
    <row r="3659" spans="1:39">
      <c r="A3659" s="108">
        <v>3657</v>
      </c>
      <c r="S3659">
        <v>3657</v>
      </c>
      <c r="AI3659">
        <v>3657</v>
      </c>
      <c r="AM3659" s="104"/>
    </row>
    <row r="3660" spans="1:39">
      <c r="A3660" s="108">
        <v>3658</v>
      </c>
      <c r="S3660">
        <v>3658</v>
      </c>
      <c r="AI3660">
        <v>3658</v>
      </c>
      <c r="AM3660" s="104"/>
    </row>
    <row r="3661" spans="1:39">
      <c r="A3661" s="108">
        <v>3659</v>
      </c>
      <c r="S3661">
        <v>3659</v>
      </c>
      <c r="AI3661">
        <v>3659</v>
      </c>
      <c r="AM3661" s="104"/>
    </row>
    <row r="3662" spans="1:39">
      <c r="A3662" s="108">
        <v>3660</v>
      </c>
      <c r="S3662">
        <v>3660</v>
      </c>
      <c r="AI3662">
        <v>3660</v>
      </c>
      <c r="AM3662" s="104"/>
    </row>
    <row r="3663" spans="1:39">
      <c r="A3663" s="108">
        <v>3661</v>
      </c>
      <c r="S3663">
        <v>3661</v>
      </c>
      <c r="AI3663">
        <v>3661</v>
      </c>
      <c r="AM3663" s="104"/>
    </row>
    <row r="3664" spans="1:39">
      <c r="A3664" s="108">
        <v>3662</v>
      </c>
      <c r="S3664">
        <v>3662</v>
      </c>
      <c r="AI3664">
        <v>3662</v>
      </c>
      <c r="AM3664" s="104"/>
    </row>
    <row r="3665" spans="1:39">
      <c r="A3665" s="108">
        <v>3663</v>
      </c>
      <c r="S3665">
        <v>3663</v>
      </c>
      <c r="AI3665">
        <v>3663</v>
      </c>
      <c r="AM3665" s="104"/>
    </row>
    <row r="3666" spans="1:39">
      <c r="A3666" s="108">
        <v>3664</v>
      </c>
      <c r="S3666">
        <v>3664</v>
      </c>
      <c r="AI3666">
        <v>3664</v>
      </c>
      <c r="AM3666" s="104"/>
    </row>
    <row r="3667" spans="1:39">
      <c r="A3667" s="108">
        <v>3665</v>
      </c>
      <c r="S3667">
        <v>3665</v>
      </c>
      <c r="AI3667">
        <v>3665</v>
      </c>
      <c r="AM3667" s="104"/>
    </row>
    <row r="3668" spans="1:39">
      <c r="A3668" s="108">
        <v>3666</v>
      </c>
      <c r="S3668">
        <v>3666</v>
      </c>
      <c r="AI3668">
        <v>3666</v>
      </c>
      <c r="AM3668" s="104"/>
    </row>
    <row r="3669" spans="1:39">
      <c r="A3669" s="108">
        <v>3667</v>
      </c>
      <c r="S3669">
        <v>3667</v>
      </c>
      <c r="AI3669">
        <v>3667</v>
      </c>
      <c r="AM3669" s="104"/>
    </row>
    <row r="3670" spans="1:39">
      <c r="A3670" s="108">
        <v>3668</v>
      </c>
      <c r="S3670">
        <v>3668</v>
      </c>
      <c r="AI3670">
        <v>3668</v>
      </c>
      <c r="AM3670" s="104"/>
    </row>
    <row r="3671" spans="1:39">
      <c r="A3671" s="108">
        <v>3669</v>
      </c>
      <c r="S3671">
        <v>3669</v>
      </c>
      <c r="AI3671">
        <v>3669</v>
      </c>
      <c r="AM3671" s="104"/>
    </row>
    <row r="3672" spans="1:39">
      <c r="A3672" s="108">
        <v>3670</v>
      </c>
      <c r="S3672">
        <v>3670</v>
      </c>
      <c r="AI3672">
        <v>3670</v>
      </c>
      <c r="AM3672" s="104"/>
    </row>
    <row r="3673" spans="1:39">
      <c r="A3673" s="108">
        <v>3671</v>
      </c>
      <c r="S3673">
        <v>3671</v>
      </c>
      <c r="AI3673">
        <v>3671</v>
      </c>
      <c r="AM3673" s="104"/>
    </row>
    <row r="3674" spans="1:39">
      <c r="A3674" s="108">
        <v>3672</v>
      </c>
      <c r="S3674">
        <v>3672</v>
      </c>
      <c r="AI3674">
        <v>3672</v>
      </c>
      <c r="AM3674" s="104"/>
    </row>
    <row r="3675" spans="1:39">
      <c r="A3675" s="108">
        <v>3673</v>
      </c>
      <c r="S3675">
        <v>3673</v>
      </c>
      <c r="AI3675">
        <v>3673</v>
      </c>
      <c r="AM3675" s="104"/>
    </row>
    <row r="3676" spans="1:39">
      <c r="A3676" s="108">
        <v>3674</v>
      </c>
      <c r="S3676">
        <v>3674</v>
      </c>
      <c r="AI3676">
        <v>3674</v>
      </c>
      <c r="AM3676" s="104"/>
    </row>
    <row r="3677" spans="1:39">
      <c r="A3677" s="108">
        <v>3675</v>
      </c>
      <c r="S3677">
        <v>3675</v>
      </c>
      <c r="AI3677">
        <v>3675</v>
      </c>
      <c r="AM3677" s="104"/>
    </row>
    <row r="3678" spans="1:39">
      <c r="A3678" s="108">
        <v>3676</v>
      </c>
      <c r="S3678">
        <v>3676</v>
      </c>
      <c r="AI3678">
        <v>3676</v>
      </c>
      <c r="AM3678" s="104"/>
    </row>
    <row r="3679" spans="1:39">
      <c r="A3679" s="108">
        <v>3677</v>
      </c>
      <c r="S3679">
        <v>3677</v>
      </c>
      <c r="AI3679">
        <v>3677</v>
      </c>
      <c r="AM3679" s="104"/>
    </row>
    <row r="3680" spans="1:39">
      <c r="A3680" s="108">
        <v>3678</v>
      </c>
      <c r="S3680">
        <v>3678</v>
      </c>
      <c r="AI3680">
        <v>3678</v>
      </c>
      <c r="AM3680" s="104"/>
    </row>
    <row r="3681" spans="1:39">
      <c r="A3681" s="108">
        <v>3679</v>
      </c>
      <c r="S3681">
        <v>3679</v>
      </c>
      <c r="AI3681">
        <v>3679</v>
      </c>
      <c r="AM3681" s="104"/>
    </row>
    <row r="3682" spans="1:39">
      <c r="A3682" s="108">
        <v>3680</v>
      </c>
      <c r="S3682">
        <v>3680</v>
      </c>
      <c r="AI3682">
        <v>3680</v>
      </c>
      <c r="AM3682" s="104"/>
    </row>
    <row r="3683" spans="1:39">
      <c r="A3683" s="108">
        <v>3681</v>
      </c>
      <c r="S3683">
        <v>3681</v>
      </c>
      <c r="AI3683">
        <v>3681</v>
      </c>
      <c r="AM3683" s="104"/>
    </row>
    <row r="3684" spans="1:39">
      <c r="A3684" s="108">
        <v>3682</v>
      </c>
      <c r="S3684">
        <v>3682</v>
      </c>
      <c r="AI3684">
        <v>3682</v>
      </c>
      <c r="AM3684" s="104"/>
    </row>
    <row r="3685" spans="1:39">
      <c r="A3685" s="108">
        <v>3683</v>
      </c>
      <c r="S3685">
        <v>3683</v>
      </c>
      <c r="AI3685">
        <v>3683</v>
      </c>
      <c r="AM3685" s="104"/>
    </row>
    <row r="3686" spans="1:39">
      <c r="A3686" s="108">
        <v>3684</v>
      </c>
      <c r="S3686">
        <v>3684</v>
      </c>
      <c r="AI3686">
        <v>3684</v>
      </c>
      <c r="AM3686" s="104"/>
    </row>
    <row r="3687" spans="1:39">
      <c r="A3687" s="108">
        <v>3685</v>
      </c>
      <c r="S3687">
        <v>3685</v>
      </c>
      <c r="AI3687">
        <v>3685</v>
      </c>
      <c r="AM3687" s="104"/>
    </row>
    <row r="3688" spans="1:39">
      <c r="A3688" s="108">
        <v>3686</v>
      </c>
      <c r="S3688">
        <v>3686</v>
      </c>
      <c r="AI3688">
        <v>3686</v>
      </c>
      <c r="AM3688" s="104"/>
    </row>
    <row r="3689" spans="1:39">
      <c r="A3689" s="108">
        <v>3687</v>
      </c>
      <c r="S3689">
        <v>3687</v>
      </c>
      <c r="AI3689">
        <v>3687</v>
      </c>
      <c r="AM3689" s="104"/>
    </row>
    <row r="3690" spans="1:39">
      <c r="A3690" s="108">
        <v>3688</v>
      </c>
      <c r="S3690">
        <v>3688</v>
      </c>
      <c r="AI3690">
        <v>3688</v>
      </c>
      <c r="AM3690" s="104"/>
    </row>
    <row r="3691" spans="1:39">
      <c r="A3691" s="108">
        <v>3689</v>
      </c>
      <c r="S3691">
        <v>3689</v>
      </c>
      <c r="AI3691">
        <v>3689</v>
      </c>
      <c r="AM3691" s="104"/>
    </row>
    <row r="3692" spans="1:39">
      <c r="A3692" s="108">
        <v>3690</v>
      </c>
      <c r="S3692">
        <v>3690</v>
      </c>
      <c r="AI3692">
        <v>3690</v>
      </c>
      <c r="AM3692" s="104"/>
    </row>
    <row r="3693" spans="1:39">
      <c r="A3693" s="108">
        <v>3691</v>
      </c>
      <c r="S3693">
        <v>3691</v>
      </c>
      <c r="AI3693">
        <v>3691</v>
      </c>
      <c r="AM3693" s="104"/>
    </row>
    <row r="3694" spans="1:39">
      <c r="A3694" s="108">
        <v>3692</v>
      </c>
      <c r="S3694">
        <v>3692</v>
      </c>
      <c r="AI3694">
        <v>3692</v>
      </c>
      <c r="AM3694" s="104"/>
    </row>
    <row r="3695" spans="1:39">
      <c r="A3695" s="108">
        <v>3693</v>
      </c>
      <c r="S3695">
        <v>3693</v>
      </c>
      <c r="AI3695">
        <v>3693</v>
      </c>
      <c r="AM3695" s="104"/>
    </row>
    <row r="3696" spans="1:39">
      <c r="A3696" s="108">
        <v>3694</v>
      </c>
      <c r="S3696">
        <v>3694</v>
      </c>
      <c r="AI3696">
        <v>3694</v>
      </c>
      <c r="AM3696" s="104"/>
    </row>
    <row r="3697" spans="1:39">
      <c r="A3697" s="108">
        <v>3695</v>
      </c>
      <c r="S3697">
        <v>3695</v>
      </c>
      <c r="AI3697">
        <v>3695</v>
      </c>
      <c r="AM3697" s="104"/>
    </row>
    <row r="3698" spans="1:39">
      <c r="A3698" s="108">
        <v>3696</v>
      </c>
      <c r="S3698">
        <v>3696</v>
      </c>
      <c r="AI3698">
        <v>3696</v>
      </c>
      <c r="AM3698" s="104"/>
    </row>
    <row r="3699" spans="1:39">
      <c r="A3699" s="108">
        <v>3697</v>
      </c>
      <c r="S3699">
        <v>3697</v>
      </c>
      <c r="AI3699">
        <v>3697</v>
      </c>
      <c r="AM3699" s="104"/>
    </row>
    <row r="3700" spans="1:39">
      <c r="A3700" s="108">
        <v>3698</v>
      </c>
      <c r="S3700">
        <v>3698</v>
      </c>
      <c r="AI3700">
        <v>3698</v>
      </c>
      <c r="AM3700" s="104"/>
    </row>
    <row r="3701" spans="1:39">
      <c r="A3701" s="108">
        <v>3699</v>
      </c>
      <c r="S3701">
        <v>3699</v>
      </c>
      <c r="AI3701">
        <v>3699</v>
      </c>
      <c r="AM3701" s="104"/>
    </row>
    <row r="3702" spans="1:39">
      <c r="A3702" s="108">
        <v>3700</v>
      </c>
      <c r="S3702">
        <v>3700</v>
      </c>
      <c r="AI3702">
        <v>3700</v>
      </c>
      <c r="AM3702" s="104"/>
    </row>
    <row r="3703" spans="1:39">
      <c r="A3703" s="108">
        <v>3701</v>
      </c>
      <c r="S3703">
        <v>3701</v>
      </c>
      <c r="AI3703">
        <v>3701</v>
      </c>
      <c r="AM3703" s="104"/>
    </row>
    <row r="3704" spans="1:39">
      <c r="A3704" s="108">
        <v>3702</v>
      </c>
      <c r="S3704">
        <v>3702</v>
      </c>
      <c r="AI3704">
        <v>3702</v>
      </c>
      <c r="AM3704" s="104"/>
    </row>
    <row r="3705" spans="1:39">
      <c r="A3705" s="108">
        <v>3703</v>
      </c>
      <c r="S3705">
        <v>3703</v>
      </c>
      <c r="AI3705">
        <v>3703</v>
      </c>
      <c r="AM3705" s="104"/>
    </row>
    <row r="3706" spans="1:39">
      <c r="A3706" s="108">
        <v>3704</v>
      </c>
      <c r="S3706">
        <v>3704</v>
      </c>
      <c r="AI3706">
        <v>3704</v>
      </c>
      <c r="AM3706" s="104"/>
    </row>
    <row r="3707" spans="1:39">
      <c r="A3707" s="108">
        <v>3705</v>
      </c>
      <c r="S3707">
        <v>3705</v>
      </c>
      <c r="AI3707">
        <v>3705</v>
      </c>
      <c r="AM3707" s="104"/>
    </row>
    <row r="3708" spans="1:39">
      <c r="A3708" s="108">
        <v>3706</v>
      </c>
      <c r="S3708">
        <v>3706</v>
      </c>
      <c r="AI3708">
        <v>3706</v>
      </c>
      <c r="AM3708" s="104"/>
    </row>
    <row r="3709" spans="1:39">
      <c r="A3709" s="108">
        <v>3707</v>
      </c>
      <c r="S3709">
        <v>3707</v>
      </c>
      <c r="AI3709">
        <v>3707</v>
      </c>
      <c r="AM3709" s="104"/>
    </row>
    <row r="3710" spans="1:39">
      <c r="A3710" s="108">
        <v>3708</v>
      </c>
      <c r="S3710">
        <v>3708</v>
      </c>
      <c r="AI3710">
        <v>3708</v>
      </c>
      <c r="AM3710" s="104"/>
    </row>
    <row r="3711" spans="1:39">
      <c r="A3711" s="108">
        <v>3709</v>
      </c>
      <c r="S3711">
        <v>3709</v>
      </c>
      <c r="AI3711">
        <v>3709</v>
      </c>
      <c r="AM3711" s="104"/>
    </row>
    <row r="3712" spans="1:39">
      <c r="A3712" s="108">
        <v>3710</v>
      </c>
      <c r="S3712">
        <v>3710</v>
      </c>
      <c r="AI3712">
        <v>3710</v>
      </c>
      <c r="AM3712" s="104"/>
    </row>
    <row r="3713" spans="1:39">
      <c r="A3713" s="108">
        <v>3711</v>
      </c>
      <c r="S3713">
        <v>3711</v>
      </c>
      <c r="AI3713">
        <v>3711</v>
      </c>
      <c r="AM3713" s="104"/>
    </row>
    <row r="3714" spans="1:39">
      <c r="A3714" s="108">
        <v>3712</v>
      </c>
      <c r="S3714">
        <v>3712</v>
      </c>
      <c r="AI3714">
        <v>3712</v>
      </c>
      <c r="AM3714" s="104"/>
    </row>
    <row r="3715" spans="1:39">
      <c r="A3715" s="108">
        <v>3713</v>
      </c>
      <c r="S3715">
        <v>3713</v>
      </c>
      <c r="AI3715">
        <v>3713</v>
      </c>
      <c r="AM3715" s="104"/>
    </row>
    <row r="3716" spans="1:39">
      <c r="A3716" s="108">
        <v>3714</v>
      </c>
      <c r="S3716">
        <v>3714</v>
      </c>
      <c r="AI3716">
        <v>3714</v>
      </c>
      <c r="AM3716" s="104"/>
    </row>
    <row r="3717" spans="1:39">
      <c r="A3717" s="108">
        <v>3715</v>
      </c>
      <c r="S3717">
        <v>3715</v>
      </c>
      <c r="AI3717">
        <v>3715</v>
      </c>
      <c r="AM3717" s="104"/>
    </row>
    <row r="3718" spans="1:39">
      <c r="A3718" s="108">
        <v>3716</v>
      </c>
      <c r="S3718">
        <v>3716</v>
      </c>
      <c r="AI3718">
        <v>3716</v>
      </c>
      <c r="AM3718" s="104"/>
    </row>
    <row r="3719" spans="1:39">
      <c r="A3719" s="108">
        <v>3717</v>
      </c>
      <c r="S3719">
        <v>3717</v>
      </c>
      <c r="AI3719">
        <v>3717</v>
      </c>
      <c r="AM3719" s="104"/>
    </row>
    <row r="3720" spans="1:39">
      <c r="A3720" s="108">
        <v>3718</v>
      </c>
      <c r="S3720">
        <v>3718</v>
      </c>
      <c r="AI3720">
        <v>3718</v>
      </c>
      <c r="AM3720" s="104"/>
    </row>
    <row r="3721" spans="1:39">
      <c r="A3721" s="108">
        <v>3719</v>
      </c>
      <c r="S3721">
        <v>3719</v>
      </c>
      <c r="AI3721">
        <v>3719</v>
      </c>
      <c r="AM3721" s="104"/>
    </row>
    <row r="3722" spans="1:39">
      <c r="A3722" s="108">
        <v>3720</v>
      </c>
      <c r="S3722">
        <v>3720</v>
      </c>
      <c r="AI3722">
        <v>3720</v>
      </c>
      <c r="AM3722" s="104"/>
    </row>
    <row r="3723" spans="1:39">
      <c r="A3723" s="108">
        <v>3721</v>
      </c>
      <c r="S3723">
        <v>3721</v>
      </c>
      <c r="AI3723">
        <v>3721</v>
      </c>
      <c r="AM3723" s="104"/>
    </row>
    <row r="3724" spans="1:39">
      <c r="A3724" s="108">
        <v>3722</v>
      </c>
      <c r="S3724">
        <v>3722</v>
      </c>
      <c r="AI3724">
        <v>3722</v>
      </c>
      <c r="AM3724" s="104"/>
    </row>
    <row r="3725" spans="1:39">
      <c r="A3725" s="108">
        <v>3723</v>
      </c>
      <c r="S3725">
        <v>3723</v>
      </c>
      <c r="AI3725">
        <v>3723</v>
      </c>
      <c r="AM3725" s="104"/>
    </row>
    <row r="3726" spans="1:39">
      <c r="A3726" s="108">
        <v>3724</v>
      </c>
      <c r="S3726">
        <v>3724</v>
      </c>
      <c r="AI3726">
        <v>3724</v>
      </c>
      <c r="AM3726" s="104"/>
    </row>
    <row r="3727" spans="1:39">
      <c r="A3727" s="108">
        <v>3725</v>
      </c>
      <c r="S3727">
        <v>3725</v>
      </c>
      <c r="AI3727">
        <v>3725</v>
      </c>
      <c r="AM3727" s="104"/>
    </row>
    <row r="3728" spans="1:39">
      <c r="A3728" s="108">
        <v>3726</v>
      </c>
      <c r="S3728">
        <v>3726</v>
      </c>
      <c r="AI3728">
        <v>3726</v>
      </c>
      <c r="AM3728" s="104"/>
    </row>
    <row r="3729" spans="1:39">
      <c r="A3729" s="108">
        <v>3727</v>
      </c>
      <c r="S3729">
        <v>3727</v>
      </c>
      <c r="AI3729">
        <v>3727</v>
      </c>
      <c r="AM3729" s="104"/>
    </row>
    <row r="3730" spans="1:39">
      <c r="A3730" s="108">
        <v>3728</v>
      </c>
      <c r="S3730">
        <v>3728</v>
      </c>
      <c r="AI3730">
        <v>3728</v>
      </c>
      <c r="AM3730" s="104"/>
    </row>
    <row r="3731" spans="1:39">
      <c r="A3731" s="108">
        <v>3729</v>
      </c>
      <c r="S3731">
        <v>3729</v>
      </c>
      <c r="AI3731">
        <v>3729</v>
      </c>
      <c r="AM3731" s="104"/>
    </row>
    <row r="3732" spans="1:39">
      <c r="A3732" s="108">
        <v>3730</v>
      </c>
      <c r="S3732">
        <v>3730</v>
      </c>
      <c r="AI3732">
        <v>3730</v>
      </c>
      <c r="AM3732" s="104"/>
    </row>
    <row r="3733" spans="1:39">
      <c r="A3733" s="108">
        <v>3731</v>
      </c>
      <c r="S3733">
        <v>3731</v>
      </c>
      <c r="AI3733">
        <v>3731</v>
      </c>
      <c r="AM3733" s="104"/>
    </row>
    <row r="3734" spans="1:39">
      <c r="A3734" s="108">
        <v>3732</v>
      </c>
      <c r="S3734">
        <v>3732</v>
      </c>
      <c r="AI3734">
        <v>3732</v>
      </c>
      <c r="AM3734" s="104"/>
    </row>
    <row r="3735" spans="1:39">
      <c r="A3735" s="108">
        <v>3733</v>
      </c>
      <c r="S3735">
        <v>3733</v>
      </c>
      <c r="AI3735">
        <v>3733</v>
      </c>
      <c r="AM3735" s="104"/>
    </row>
    <row r="3736" spans="1:39">
      <c r="A3736" s="108">
        <v>3734</v>
      </c>
      <c r="S3736">
        <v>3734</v>
      </c>
      <c r="AI3736">
        <v>3734</v>
      </c>
      <c r="AM3736" s="104"/>
    </row>
    <row r="3737" spans="1:39">
      <c r="A3737" s="108">
        <v>3735</v>
      </c>
      <c r="S3737">
        <v>3735</v>
      </c>
      <c r="AI3737">
        <v>3735</v>
      </c>
      <c r="AM3737" s="104"/>
    </row>
    <row r="3738" spans="1:39">
      <c r="A3738" s="108">
        <v>3736</v>
      </c>
      <c r="S3738">
        <v>3736</v>
      </c>
      <c r="AI3738">
        <v>3736</v>
      </c>
      <c r="AM3738" s="104"/>
    </row>
    <row r="3739" spans="1:39">
      <c r="A3739" s="108">
        <v>3737</v>
      </c>
      <c r="S3739">
        <v>3737</v>
      </c>
      <c r="AI3739">
        <v>3737</v>
      </c>
      <c r="AM3739" s="104"/>
    </row>
    <row r="3740" spans="1:39">
      <c r="A3740" s="108">
        <v>3738</v>
      </c>
      <c r="S3740">
        <v>3738</v>
      </c>
      <c r="AI3740">
        <v>3738</v>
      </c>
      <c r="AM3740" s="104"/>
    </row>
    <row r="3741" spans="1:39">
      <c r="A3741" s="108">
        <v>3739</v>
      </c>
      <c r="S3741">
        <v>3739</v>
      </c>
      <c r="AI3741">
        <v>3739</v>
      </c>
      <c r="AM3741" s="104"/>
    </row>
    <row r="3742" spans="1:39">
      <c r="A3742" s="108">
        <v>3740</v>
      </c>
      <c r="S3742">
        <v>3740</v>
      </c>
      <c r="AI3742">
        <v>3740</v>
      </c>
      <c r="AM3742" s="104"/>
    </row>
    <row r="3743" spans="1:39">
      <c r="A3743" s="108">
        <v>3741</v>
      </c>
      <c r="S3743">
        <v>3741</v>
      </c>
      <c r="AI3743">
        <v>3741</v>
      </c>
      <c r="AM3743" s="104"/>
    </row>
    <row r="3744" spans="1:39">
      <c r="A3744" s="108">
        <v>3742</v>
      </c>
      <c r="S3744">
        <v>3742</v>
      </c>
      <c r="AI3744">
        <v>3742</v>
      </c>
      <c r="AM3744" s="104"/>
    </row>
    <row r="3745" spans="1:39">
      <c r="A3745" s="108">
        <v>3743</v>
      </c>
      <c r="S3745">
        <v>3743</v>
      </c>
      <c r="AI3745">
        <v>3743</v>
      </c>
      <c r="AM3745" s="104"/>
    </row>
    <row r="3746" spans="1:39">
      <c r="A3746" s="108">
        <v>3744</v>
      </c>
      <c r="S3746">
        <v>3744</v>
      </c>
      <c r="AI3746">
        <v>3744</v>
      </c>
      <c r="AM3746" s="104"/>
    </row>
    <row r="3747" spans="1:39">
      <c r="A3747" s="108">
        <v>3745</v>
      </c>
      <c r="S3747">
        <v>3745</v>
      </c>
      <c r="AI3747">
        <v>3745</v>
      </c>
      <c r="AM3747" s="104"/>
    </row>
    <row r="3748" spans="1:39">
      <c r="A3748" s="108">
        <v>3746</v>
      </c>
      <c r="S3748">
        <v>3746</v>
      </c>
      <c r="AI3748">
        <v>3746</v>
      </c>
      <c r="AM3748" s="104"/>
    </row>
    <row r="3749" spans="1:39">
      <c r="A3749" s="108">
        <v>3747</v>
      </c>
      <c r="S3749">
        <v>3747</v>
      </c>
      <c r="AI3749">
        <v>3747</v>
      </c>
      <c r="AM3749" s="104"/>
    </row>
    <row r="3750" spans="1:39">
      <c r="A3750" s="108">
        <v>3748</v>
      </c>
      <c r="S3750">
        <v>3748</v>
      </c>
      <c r="AI3750">
        <v>3748</v>
      </c>
      <c r="AM3750" s="104"/>
    </row>
    <row r="3751" spans="1:39">
      <c r="A3751" s="108">
        <v>3749</v>
      </c>
      <c r="S3751">
        <v>3749</v>
      </c>
      <c r="AI3751">
        <v>3749</v>
      </c>
      <c r="AM3751" s="104"/>
    </row>
    <row r="3752" spans="1:39">
      <c r="A3752" s="108">
        <v>3750</v>
      </c>
      <c r="S3752">
        <v>3750</v>
      </c>
      <c r="AI3752">
        <v>3750</v>
      </c>
      <c r="AM3752" s="104"/>
    </row>
    <row r="3753" spans="1:39">
      <c r="A3753" s="108">
        <v>3751</v>
      </c>
      <c r="S3753">
        <v>3751</v>
      </c>
      <c r="AI3753">
        <v>3751</v>
      </c>
      <c r="AM3753" s="104"/>
    </row>
    <row r="3754" spans="1:39">
      <c r="A3754" s="108">
        <v>3752</v>
      </c>
      <c r="S3754">
        <v>3752</v>
      </c>
      <c r="AI3754">
        <v>3752</v>
      </c>
      <c r="AM3754" s="104"/>
    </row>
    <row r="3755" spans="1:39">
      <c r="A3755" s="108">
        <v>3753</v>
      </c>
      <c r="S3755">
        <v>3753</v>
      </c>
      <c r="AI3755">
        <v>3753</v>
      </c>
      <c r="AM3755" s="104"/>
    </row>
    <row r="3756" spans="1:39">
      <c r="A3756" s="108">
        <v>3754</v>
      </c>
      <c r="S3756">
        <v>3754</v>
      </c>
      <c r="AI3756">
        <v>3754</v>
      </c>
      <c r="AM3756" s="104"/>
    </row>
    <row r="3757" spans="1:39">
      <c r="A3757" s="108">
        <v>3755</v>
      </c>
      <c r="S3757">
        <v>3755</v>
      </c>
      <c r="AI3757">
        <v>3755</v>
      </c>
      <c r="AM3757" s="104"/>
    </row>
    <row r="3758" spans="1:39">
      <c r="A3758" s="108">
        <v>3756</v>
      </c>
      <c r="S3758">
        <v>3756</v>
      </c>
      <c r="AI3758">
        <v>3756</v>
      </c>
      <c r="AM3758" s="104"/>
    </row>
    <row r="3759" spans="1:39">
      <c r="A3759" s="108">
        <v>3757</v>
      </c>
      <c r="S3759">
        <v>3757</v>
      </c>
      <c r="AI3759">
        <v>3757</v>
      </c>
      <c r="AM3759" s="104"/>
    </row>
    <row r="3760" spans="1:39">
      <c r="A3760" s="108">
        <v>3758</v>
      </c>
      <c r="S3760">
        <v>3758</v>
      </c>
      <c r="AI3760">
        <v>3758</v>
      </c>
      <c r="AM3760" s="104"/>
    </row>
    <row r="3761" spans="1:39">
      <c r="A3761" s="108">
        <v>3759</v>
      </c>
      <c r="S3761">
        <v>3759</v>
      </c>
      <c r="AI3761">
        <v>3759</v>
      </c>
      <c r="AM3761" s="104"/>
    </row>
    <row r="3762" spans="1:39">
      <c r="A3762" s="108">
        <v>3760</v>
      </c>
      <c r="S3762">
        <v>3760</v>
      </c>
      <c r="AI3762">
        <v>3760</v>
      </c>
      <c r="AM3762" s="104"/>
    </row>
    <row r="3763" spans="1:39">
      <c r="A3763" s="108">
        <v>3761</v>
      </c>
      <c r="S3763">
        <v>3761</v>
      </c>
      <c r="AI3763">
        <v>3761</v>
      </c>
      <c r="AM3763" s="104"/>
    </row>
    <row r="3764" spans="1:39">
      <c r="A3764" s="108">
        <v>3762</v>
      </c>
      <c r="S3764">
        <v>3762</v>
      </c>
      <c r="AI3764">
        <v>3762</v>
      </c>
      <c r="AM3764" s="104"/>
    </row>
    <row r="3765" spans="1:39">
      <c r="A3765" s="108">
        <v>3763</v>
      </c>
      <c r="S3765">
        <v>3763</v>
      </c>
      <c r="AI3765">
        <v>3763</v>
      </c>
      <c r="AM3765" s="104"/>
    </row>
    <row r="3766" spans="1:39">
      <c r="A3766" s="108">
        <v>3764</v>
      </c>
      <c r="S3766">
        <v>3764</v>
      </c>
      <c r="AI3766">
        <v>3764</v>
      </c>
      <c r="AM3766" s="104"/>
    </row>
    <row r="3767" spans="1:39">
      <c r="A3767" s="108">
        <v>3765</v>
      </c>
      <c r="S3767">
        <v>3765</v>
      </c>
      <c r="AI3767">
        <v>3765</v>
      </c>
      <c r="AM3767" s="104"/>
    </row>
    <row r="3768" spans="1:39">
      <c r="A3768" s="108">
        <v>3766</v>
      </c>
      <c r="S3768">
        <v>3766</v>
      </c>
      <c r="AI3768">
        <v>3766</v>
      </c>
      <c r="AM3768" s="104"/>
    </row>
    <row r="3769" spans="1:39">
      <c r="A3769" s="108">
        <v>3767</v>
      </c>
      <c r="S3769">
        <v>3767</v>
      </c>
      <c r="AI3769">
        <v>3767</v>
      </c>
      <c r="AM3769" s="104"/>
    </row>
    <row r="3770" spans="1:39">
      <c r="A3770" s="108">
        <v>3768</v>
      </c>
      <c r="S3770">
        <v>3768</v>
      </c>
      <c r="AI3770">
        <v>3768</v>
      </c>
      <c r="AM3770" s="104"/>
    </row>
    <row r="3771" spans="1:39">
      <c r="A3771" s="108">
        <v>3769</v>
      </c>
      <c r="S3771">
        <v>3769</v>
      </c>
      <c r="AI3771">
        <v>3769</v>
      </c>
      <c r="AM3771" s="104"/>
    </row>
    <row r="3772" spans="1:39">
      <c r="A3772" s="108">
        <v>3770</v>
      </c>
      <c r="S3772">
        <v>3770</v>
      </c>
      <c r="AI3772">
        <v>3770</v>
      </c>
      <c r="AM3772" s="104"/>
    </row>
    <row r="3773" spans="1:39">
      <c r="A3773" s="108">
        <v>3771</v>
      </c>
      <c r="S3773">
        <v>3771</v>
      </c>
      <c r="AI3773">
        <v>3771</v>
      </c>
      <c r="AM3773" s="104"/>
    </row>
    <row r="3774" spans="1:39">
      <c r="A3774" s="108">
        <v>3772</v>
      </c>
      <c r="S3774">
        <v>3772</v>
      </c>
      <c r="AI3774">
        <v>3772</v>
      </c>
      <c r="AM3774" s="104"/>
    </row>
    <row r="3775" spans="1:39">
      <c r="A3775" s="108">
        <v>3773</v>
      </c>
      <c r="S3775">
        <v>3773</v>
      </c>
      <c r="AI3775">
        <v>3773</v>
      </c>
      <c r="AM3775" s="104"/>
    </row>
    <row r="3776" spans="1:39">
      <c r="A3776" s="108">
        <v>3774</v>
      </c>
      <c r="S3776">
        <v>3774</v>
      </c>
      <c r="AI3776">
        <v>3774</v>
      </c>
      <c r="AM3776" s="104"/>
    </row>
    <row r="3777" spans="1:39">
      <c r="A3777" s="108">
        <v>3775</v>
      </c>
      <c r="S3777">
        <v>3775</v>
      </c>
      <c r="AI3777">
        <v>3775</v>
      </c>
      <c r="AM3777" s="104"/>
    </row>
    <row r="3778" spans="1:39">
      <c r="A3778" s="108">
        <v>3776</v>
      </c>
      <c r="S3778">
        <v>3776</v>
      </c>
      <c r="AI3778">
        <v>3776</v>
      </c>
      <c r="AM3778" s="104"/>
    </row>
    <row r="3779" spans="1:39">
      <c r="A3779" s="108">
        <v>3777</v>
      </c>
      <c r="S3779">
        <v>3777</v>
      </c>
      <c r="AI3779">
        <v>3777</v>
      </c>
      <c r="AM3779" s="104"/>
    </row>
    <row r="3780" spans="1:39">
      <c r="A3780" s="108">
        <v>3778</v>
      </c>
      <c r="S3780">
        <v>3778</v>
      </c>
      <c r="AI3780">
        <v>3778</v>
      </c>
      <c r="AM3780" s="104"/>
    </row>
    <row r="3781" spans="1:39">
      <c r="A3781" s="108">
        <v>3779</v>
      </c>
      <c r="S3781">
        <v>3779</v>
      </c>
      <c r="AI3781">
        <v>3779</v>
      </c>
      <c r="AM3781" s="104"/>
    </row>
    <row r="3782" spans="1:39">
      <c r="A3782" s="108">
        <v>3780</v>
      </c>
      <c r="S3782">
        <v>3780</v>
      </c>
      <c r="AI3782">
        <v>3780</v>
      </c>
      <c r="AM3782" s="104"/>
    </row>
    <row r="3783" spans="1:39">
      <c r="A3783" s="108">
        <v>3781</v>
      </c>
      <c r="S3783">
        <v>3781</v>
      </c>
      <c r="AI3783">
        <v>3781</v>
      </c>
      <c r="AM3783" s="104"/>
    </row>
    <row r="3784" spans="1:39">
      <c r="A3784" s="108">
        <v>3782</v>
      </c>
      <c r="S3784">
        <v>3782</v>
      </c>
      <c r="AI3784">
        <v>3782</v>
      </c>
      <c r="AM3784" s="104"/>
    </row>
    <row r="3785" spans="1:39">
      <c r="A3785" s="108">
        <v>3783</v>
      </c>
      <c r="S3785">
        <v>3783</v>
      </c>
      <c r="AI3785">
        <v>3783</v>
      </c>
      <c r="AM3785" s="104"/>
    </row>
    <row r="3786" spans="1:39">
      <c r="A3786" s="108">
        <v>3784</v>
      </c>
      <c r="S3786">
        <v>3784</v>
      </c>
      <c r="AI3786">
        <v>3784</v>
      </c>
      <c r="AM3786" s="104"/>
    </row>
    <row r="3787" spans="1:39">
      <c r="A3787" s="108">
        <v>3785</v>
      </c>
      <c r="S3787">
        <v>3785</v>
      </c>
      <c r="AI3787">
        <v>3785</v>
      </c>
      <c r="AM3787" s="104"/>
    </row>
    <row r="3788" spans="1:39">
      <c r="A3788" s="108">
        <v>3786</v>
      </c>
      <c r="S3788">
        <v>3786</v>
      </c>
      <c r="AI3788">
        <v>3786</v>
      </c>
      <c r="AM3788" s="104"/>
    </row>
    <row r="3789" spans="1:39">
      <c r="A3789" s="108">
        <v>3787</v>
      </c>
      <c r="S3789">
        <v>3787</v>
      </c>
      <c r="AI3789">
        <v>3787</v>
      </c>
      <c r="AM3789" s="104"/>
    </row>
    <row r="3790" spans="1:39">
      <c r="A3790" s="108">
        <v>3788</v>
      </c>
      <c r="S3790">
        <v>3788</v>
      </c>
      <c r="AI3790">
        <v>3788</v>
      </c>
      <c r="AM3790" s="104"/>
    </row>
    <row r="3791" spans="1:39">
      <c r="A3791" s="108">
        <v>3789</v>
      </c>
      <c r="S3791">
        <v>3789</v>
      </c>
      <c r="AI3791">
        <v>3789</v>
      </c>
      <c r="AM3791" s="104"/>
    </row>
    <row r="3792" spans="1:39">
      <c r="A3792" s="108">
        <v>3790</v>
      </c>
      <c r="S3792">
        <v>3790</v>
      </c>
      <c r="AI3792">
        <v>3790</v>
      </c>
      <c r="AM3792" s="104"/>
    </row>
    <row r="3793" spans="1:39">
      <c r="A3793" s="108">
        <v>3791</v>
      </c>
      <c r="S3793">
        <v>3791</v>
      </c>
      <c r="AI3793">
        <v>3791</v>
      </c>
      <c r="AM3793" s="104"/>
    </row>
    <row r="3794" spans="1:39">
      <c r="A3794" s="108">
        <v>3792</v>
      </c>
      <c r="S3794">
        <v>3792</v>
      </c>
      <c r="AI3794">
        <v>3792</v>
      </c>
      <c r="AM3794" s="104"/>
    </row>
    <row r="3795" spans="1:39">
      <c r="A3795" s="108">
        <v>3793</v>
      </c>
      <c r="S3795">
        <v>3793</v>
      </c>
      <c r="AI3795">
        <v>3793</v>
      </c>
      <c r="AM3795" s="104"/>
    </row>
    <row r="3796" spans="1:39">
      <c r="A3796" s="108">
        <v>3794</v>
      </c>
      <c r="S3796">
        <v>3794</v>
      </c>
      <c r="AI3796">
        <v>3794</v>
      </c>
      <c r="AM3796" s="104"/>
    </row>
    <row r="3797" spans="1:39">
      <c r="A3797" s="108">
        <v>3795</v>
      </c>
      <c r="S3797">
        <v>3795</v>
      </c>
      <c r="AI3797">
        <v>3795</v>
      </c>
      <c r="AM3797" s="104"/>
    </row>
    <row r="3798" spans="1:39">
      <c r="A3798" s="108">
        <v>3796</v>
      </c>
      <c r="S3798">
        <v>3796</v>
      </c>
      <c r="AI3798">
        <v>3796</v>
      </c>
      <c r="AM3798" s="104"/>
    </row>
    <row r="3799" spans="1:39">
      <c r="A3799" s="108">
        <v>3797</v>
      </c>
      <c r="S3799">
        <v>3797</v>
      </c>
      <c r="AI3799">
        <v>3797</v>
      </c>
      <c r="AM3799" s="104"/>
    </row>
    <row r="3800" spans="1:39">
      <c r="A3800" s="108">
        <v>3798</v>
      </c>
      <c r="S3800">
        <v>3798</v>
      </c>
      <c r="AI3800">
        <v>3798</v>
      </c>
      <c r="AM3800" s="104"/>
    </row>
    <row r="3801" spans="1:39">
      <c r="A3801" s="108">
        <v>3799</v>
      </c>
      <c r="S3801">
        <v>3799</v>
      </c>
      <c r="AI3801">
        <v>3799</v>
      </c>
      <c r="AM3801" s="104"/>
    </row>
    <row r="3802" spans="1:39">
      <c r="A3802" s="108">
        <v>3800</v>
      </c>
      <c r="S3802">
        <v>3800</v>
      </c>
      <c r="AI3802">
        <v>3800</v>
      </c>
      <c r="AM3802" s="104"/>
    </row>
    <row r="3803" spans="1:39">
      <c r="A3803" s="108">
        <v>3801</v>
      </c>
      <c r="S3803">
        <v>3801</v>
      </c>
      <c r="AI3803">
        <v>3801</v>
      </c>
      <c r="AM3803" s="104"/>
    </row>
    <row r="3804" spans="1:39">
      <c r="A3804" s="108">
        <v>3802</v>
      </c>
      <c r="S3804">
        <v>3802</v>
      </c>
      <c r="AI3804">
        <v>3802</v>
      </c>
      <c r="AM3804" s="104"/>
    </row>
    <row r="3805" spans="1:39">
      <c r="A3805" s="108">
        <v>3803</v>
      </c>
      <c r="S3805">
        <v>3803</v>
      </c>
      <c r="AI3805">
        <v>3803</v>
      </c>
      <c r="AM3805" s="104"/>
    </row>
    <row r="3806" spans="1:39">
      <c r="A3806" s="108">
        <v>3804</v>
      </c>
      <c r="S3806">
        <v>3804</v>
      </c>
      <c r="AI3806">
        <v>3804</v>
      </c>
      <c r="AM3806" s="104"/>
    </row>
    <row r="3807" spans="1:39">
      <c r="A3807" s="108">
        <v>3805</v>
      </c>
      <c r="S3807">
        <v>3805</v>
      </c>
      <c r="AI3807">
        <v>3805</v>
      </c>
      <c r="AM3807" s="104"/>
    </row>
    <row r="3808" spans="1:39">
      <c r="A3808" s="108">
        <v>3806</v>
      </c>
      <c r="S3808">
        <v>3806</v>
      </c>
      <c r="AI3808">
        <v>3806</v>
      </c>
      <c r="AM3808" s="104"/>
    </row>
    <row r="3809" spans="1:39">
      <c r="A3809" s="108">
        <v>3807</v>
      </c>
      <c r="S3809">
        <v>3807</v>
      </c>
      <c r="AI3809">
        <v>3807</v>
      </c>
      <c r="AM3809" s="104"/>
    </row>
    <row r="3810" spans="1:39">
      <c r="A3810" s="108">
        <v>3808</v>
      </c>
      <c r="S3810">
        <v>3808</v>
      </c>
      <c r="AI3810">
        <v>3808</v>
      </c>
      <c r="AM3810" s="104"/>
    </row>
    <row r="3811" spans="1:39">
      <c r="A3811" s="108">
        <v>3809</v>
      </c>
      <c r="S3811">
        <v>3809</v>
      </c>
      <c r="AI3811">
        <v>3809</v>
      </c>
      <c r="AM3811" s="104"/>
    </row>
    <row r="3812" spans="1:39">
      <c r="A3812" s="108">
        <v>3810</v>
      </c>
      <c r="S3812">
        <v>3810</v>
      </c>
      <c r="AI3812">
        <v>3810</v>
      </c>
      <c r="AM3812" s="104"/>
    </row>
    <row r="3813" spans="1:39">
      <c r="A3813" s="108">
        <v>3811</v>
      </c>
      <c r="S3813">
        <v>3811</v>
      </c>
      <c r="AI3813">
        <v>3811</v>
      </c>
      <c r="AM3813" s="104"/>
    </row>
    <row r="3814" spans="1:39">
      <c r="A3814" s="108">
        <v>3812</v>
      </c>
      <c r="S3814">
        <v>3812</v>
      </c>
      <c r="AI3814">
        <v>3812</v>
      </c>
      <c r="AM3814" s="104"/>
    </row>
    <row r="3815" spans="1:39">
      <c r="A3815" s="108">
        <v>3813</v>
      </c>
      <c r="S3815">
        <v>3813</v>
      </c>
      <c r="AI3815">
        <v>3813</v>
      </c>
      <c r="AM3815" s="104"/>
    </row>
    <row r="3816" spans="1:39">
      <c r="A3816" s="108">
        <v>3814</v>
      </c>
      <c r="S3816">
        <v>3814</v>
      </c>
      <c r="AI3816">
        <v>3814</v>
      </c>
      <c r="AM3816" s="104"/>
    </row>
    <row r="3817" spans="1:39">
      <c r="A3817" s="108">
        <v>3815</v>
      </c>
      <c r="S3817">
        <v>3815</v>
      </c>
      <c r="AI3817">
        <v>3815</v>
      </c>
      <c r="AM3817" s="104"/>
    </row>
    <row r="3818" spans="1:39">
      <c r="A3818" s="108">
        <v>3816</v>
      </c>
      <c r="S3818">
        <v>3816</v>
      </c>
      <c r="AI3818">
        <v>3816</v>
      </c>
      <c r="AM3818" s="104"/>
    </row>
    <row r="3819" spans="1:39">
      <c r="A3819" s="108">
        <v>3817</v>
      </c>
      <c r="S3819">
        <v>3817</v>
      </c>
      <c r="AI3819">
        <v>3817</v>
      </c>
      <c r="AM3819" s="104"/>
    </row>
    <row r="3820" spans="1:39">
      <c r="A3820" s="108">
        <v>3818</v>
      </c>
      <c r="S3820">
        <v>3818</v>
      </c>
      <c r="AI3820">
        <v>3818</v>
      </c>
      <c r="AM3820" s="104"/>
    </row>
    <row r="3821" spans="1:39">
      <c r="A3821" s="108">
        <v>3819</v>
      </c>
      <c r="S3821">
        <v>3819</v>
      </c>
      <c r="AI3821">
        <v>3819</v>
      </c>
      <c r="AM3821" s="104"/>
    </row>
    <row r="3822" spans="1:39">
      <c r="A3822" s="108">
        <v>3820</v>
      </c>
      <c r="S3822">
        <v>3820</v>
      </c>
      <c r="AI3822">
        <v>3820</v>
      </c>
      <c r="AM3822" s="104"/>
    </row>
    <row r="3823" spans="1:39">
      <c r="A3823" s="108">
        <v>3821</v>
      </c>
      <c r="S3823">
        <v>3821</v>
      </c>
      <c r="AI3823">
        <v>3821</v>
      </c>
      <c r="AM3823" s="104"/>
    </row>
    <row r="3824" spans="1:39">
      <c r="A3824" s="108">
        <v>3822</v>
      </c>
      <c r="S3824">
        <v>3822</v>
      </c>
      <c r="AI3824">
        <v>3822</v>
      </c>
      <c r="AM3824" s="104"/>
    </row>
    <row r="3825" spans="1:39">
      <c r="A3825" s="108">
        <v>3823</v>
      </c>
      <c r="S3825">
        <v>3823</v>
      </c>
      <c r="AI3825">
        <v>3823</v>
      </c>
      <c r="AM3825" s="104"/>
    </row>
    <row r="3826" spans="1:39">
      <c r="A3826" s="108">
        <v>3824</v>
      </c>
      <c r="S3826">
        <v>3824</v>
      </c>
      <c r="AI3826">
        <v>3824</v>
      </c>
      <c r="AM3826" s="104"/>
    </row>
    <row r="3827" spans="1:39">
      <c r="A3827" s="108">
        <v>3825</v>
      </c>
      <c r="S3827">
        <v>3825</v>
      </c>
      <c r="AI3827">
        <v>3825</v>
      </c>
      <c r="AM3827" s="104"/>
    </row>
    <row r="3828" spans="1:39">
      <c r="A3828" s="108">
        <v>3826</v>
      </c>
      <c r="S3828">
        <v>3826</v>
      </c>
      <c r="AI3828">
        <v>3826</v>
      </c>
      <c r="AM3828" s="104"/>
    </row>
    <row r="3829" spans="1:39">
      <c r="A3829" s="108">
        <v>3827</v>
      </c>
      <c r="S3829">
        <v>3827</v>
      </c>
      <c r="AI3829">
        <v>3827</v>
      </c>
      <c r="AM3829" s="104"/>
    </row>
    <row r="3830" spans="1:39">
      <c r="A3830" s="108">
        <v>3828</v>
      </c>
      <c r="S3830">
        <v>3828</v>
      </c>
      <c r="AI3830">
        <v>3828</v>
      </c>
      <c r="AM3830" s="104"/>
    </row>
    <row r="3831" spans="1:39">
      <c r="A3831" s="108">
        <v>3829</v>
      </c>
      <c r="S3831">
        <v>3829</v>
      </c>
      <c r="AI3831">
        <v>3829</v>
      </c>
      <c r="AM3831" s="104"/>
    </row>
    <row r="3832" spans="1:39">
      <c r="A3832" s="108">
        <v>3830</v>
      </c>
      <c r="S3832">
        <v>3830</v>
      </c>
      <c r="AI3832">
        <v>3830</v>
      </c>
      <c r="AM3832" s="104"/>
    </row>
    <row r="3833" spans="1:39">
      <c r="A3833" s="108">
        <v>3831</v>
      </c>
      <c r="S3833">
        <v>3831</v>
      </c>
      <c r="AI3833">
        <v>3831</v>
      </c>
      <c r="AM3833" s="104"/>
    </row>
    <row r="3834" spans="1:39">
      <c r="A3834" s="108">
        <v>3832</v>
      </c>
      <c r="S3834">
        <v>3832</v>
      </c>
      <c r="AI3834">
        <v>3832</v>
      </c>
      <c r="AM3834" s="104"/>
    </row>
    <row r="3835" spans="1:39">
      <c r="A3835" s="108">
        <v>3833</v>
      </c>
      <c r="S3835">
        <v>3833</v>
      </c>
      <c r="AI3835">
        <v>3833</v>
      </c>
      <c r="AM3835" s="104"/>
    </row>
    <row r="3836" spans="1:39">
      <c r="A3836" s="108">
        <v>3834</v>
      </c>
      <c r="S3836">
        <v>3834</v>
      </c>
      <c r="AI3836">
        <v>3834</v>
      </c>
      <c r="AM3836" s="104"/>
    </row>
    <row r="3837" spans="1:39">
      <c r="A3837" s="108">
        <v>3835</v>
      </c>
      <c r="S3837">
        <v>3835</v>
      </c>
      <c r="AI3837">
        <v>3835</v>
      </c>
      <c r="AM3837" s="104"/>
    </row>
    <row r="3838" spans="1:39">
      <c r="A3838" s="108">
        <v>3836</v>
      </c>
      <c r="S3838">
        <v>3836</v>
      </c>
      <c r="AI3838">
        <v>3836</v>
      </c>
      <c r="AM3838" s="104"/>
    </row>
    <row r="3839" spans="1:39">
      <c r="A3839" s="108">
        <v>3837</v>
      </c>
      <c r="S3839">
        <v>3837</v>
      </c>
      <c r="AI3839">
        <v>3837</v>
      </c>
      <c r="AM3839" s="104"/>
    </row>
    <row r="3840" spans="1:39">
      <c r="A3840" s="108">
        <v>3838</v>
      </c>
      <c r="S3840">
        <v>3838</v>
      </c>
      <c r="AI3840">
        <v>3838</v>
      </c>
      <c r="AM3840" s="104"/>
    </row>
    <row r="3841" spans="1:39">
      <c r="A3841" s="108">
        <v>3839</v>
      </c>
      <c r="S3841">
        <v>3839</v>
      </c>
      <c r="AI3841">
        <v>3839</v>
      </c>
      <c r="AM3841" s="104"/>
    </row>
    <row r="3842" spans="1:39">
      <c r="A3842" s="108">
        <v>3840</v>
      </c>
      <c r="S3842">
        <v>3840</v>
      </c>
      <c r="AI3842">
        <v>3840</v>
      </c>
      <c r="AM3842" s="104"/>
    </row>
    <row r="3843" spans="1:39">
      <c r="A3843" s="108">
        <v>3841</v>
      </c>
      <c r="S3843">
        <v>3841</v>
      </c>
      <c r="AI3843">
        <v>3841</v>
      </c>
      <c r="AM3843" s="104"/>
    </row>
    <row r="3844" spans="1:39">
      <c r="A3844" s="108">
        <v>3842</v>
      </c>
      <c r="S3844">
        <v>3842</v>
      </c>
      <c r="AI3844">
        <v>3842</v>
      </c>
      <c r="AM3844" s="104"/>
    </row>
    <row r="3845" spans="1:39">
      <c r="A3845" s="108">
        <v>3843</v>
      </c>
      <c r="S3845">
        <v>3843</v>
      </c>
      <c r="AI3845">
        <v>3843</v>
      </c>
      <c r="AM3845" s="104"/>
    </row>
    <row r="3846" spans="1:39">
      <c r="A3846" s="108">
        <v>3844</v>
      </c>
      <c r="S3846">
        <v>3844</v>
      </c>
      <c r="AI3846">
        <v>3844</v>
      </c>
      <c r="AM3846" s="104"/>
    </row>
    <row r="3847" spans="1:39">
      <c r="A3847" s="108">
        <v>3845</v>
      </c>
      <c r="S3847">
        <v>3845</v>
      </c>
      <c r="AI3847">
        <v>3845</v>
      </c>
      <c r="AM3847" s="104"/>
    </row>
    <row r="3848" spans="1:39">
      <c r="A3848" s="108">
        <v>3846</v>
      </c>
      <c r="S3848">
        <v>3846</v>
      </c>
      <c r="AI3848">
        <v>3846</v>
      </c>
      <c r="AM3848" s="104"/>
    </row>
    <row r="3849" spans="1:39">
      <c r="A3849" s="108">
        <v>3847</v>
      </c>
      <c r="S3849">
        <v>3847</v>
      </c>
      <c r="AI3849">
        <v>3847</v>
      </c>
      <c r="AM3849" s="104"/>
    </row>
    <row r="3850" spans="1:39">
      <c r="A3850" s="108">
        <v>3848</v>
      </c>
      <c r="S3850">
        <v>3848</v>
      </c>
      <c r="AI3850">
        <v>3848</v>
      </c>
      <c r="AM3850" s="104"/>
    </row>
    <row r="3851" spans="1:39">
      <c r="A3851" s="108">
        <v>3849</v>
      </c>
      <c r="S3851">
        <v>3849</v>
      </c>
      <c r="AI3851">
        <v>3849</v>
      </c>
      <c r="AM3851" s="104"/>
    </row>
    <row r="3852" spans="1:39">
      <c r="A3852" s="108">
        <v>3850</v>
      </c>
      <c r="S3852">
        <v>3850</v>
      </c>
      <c r="AI3852">
        <v>3850</v>
      </c>
      <c r="AM3852" s="104"/>
    </row>
    <row r="3853" spans="1:39">
      <c r="A3853" s="108">
        <v>3851</v>
      </c>
      <c r="S3853">
        <v>3851</v>
      </c>
      <c r="AI3853">
        <v>3851</v>
      </c>
      <c r="AM3853" s="104"/>
    </row>
    <row r="3854" spans="1:39">
      <c r="A3854" s="108">
        <v>3852</v>
      </c>
      <c r="S3854">
        <v>3852</v>
      </c>
      <c r="AI3854">
        <v>3852</v>
      </c>
      <c r="AM3854" s="104"/>
    </row>
    <row r="3855" spans="1:39">
      <c r="A3855" s="108">
        <v>3853</v>
      </c>
      <c r="S3855">
        <v>3853</v>
      </c>
      <c r="AI3855">
        <v>3853</v>
      </c>
      <c r="AM3855" s="104"/>
    </row>
    <row r="3856" spans="1:39">
      <c r="A3856" s="108">
        <v>3854</v>
      </c>
      <c r="S3856">
        <v>3854</v>
      </c>
      <c r="AI3856">
        <v>3854</v>
      </c>
      <c r="AM3856" s="104"/>
    </row>
    <row r="3857" spans="1:39">
      <c r="A3857" s="108">
        <v>3855</v>
      </c>
      <c r="S3857">
        <v>3855</v>
      </c>
      <c r="AI3857">
        <v>3855</v>
      </c>
      <c r="AM3857" s="104"/>
    </row>
    <row r="3858" spans="1:39">
      <c r="A3858" s="108">
        <v>3856</v>
      </c>
      <c r="S3858">
        <v>3856</v>
      </c>
      <c r="AI3858">
        <v>3856</v>
      </c>
      <c r="AM3858" s="104"/>
    </row>
    <row r="3859" spans="1:39">
      <c r="A3859" s="108">
        <v>3857</v>
      </c>
      <c r="S3859">
        <v>3857</v>
      </c>
      <c r="AI3859">
        <v>3857</v>
      </c>
      <c r="AM3859" s="104"/>
    </row>
    <row r="3860" spans="1:39">
      <c r="A3860" s="108">
        <v>3858</v>
      </c>
      <c r="S3860">
        <v>3858</v>
      </c>
      <c r="AI3860">
        <v>3858</v>
      </c>
      <c r="AM3860" s="104"/>
    </row>
    <row r="3861" spans="1:39">
      <c r="A3861" s="108">
        <v>3859</v>
      </c>
      <c r="S3861">
        <v>3859</v>
      </c>
      <c r="AI3861">
        <v>3859</v>
      </c>
      <c r="AM3861" s="104"/>
    </row>
    <row r="3862" spans="1:39">
      <c r="A3862" s="108">
        <v>3860</v>
      </c>
      <c r="S3862">
        <v>3860</v>
      </c>
      <c r="AI3862">
        <v>3860</v>
      </c>
      <c r="AM3862" s="104"/>
    </row>
    <row r="3863" spans="1:39">
      <c r="A3863" s="108">
        <v>3861</v>
      </c>
      <c r="S3863">
        <v>3861</v>
      </c>
      <c r="AI3863">
        <v>3861</v>
      </c>
      <c r="AM3863" s="104"/>
    </row>
    <row r="3864" spans="1:39">
      <c r="A3864" s="108">
        <v>3862</v>
      </c>
      <c r="S3864">
        <v>3862</v>
      </c>
      <c r="AI3864">
        <v>3862</v>
      </c>
      <c r="AM3864" s="104"/>
    </row>
    <row r="3865" spans="1:39">
      <c r="A3865" s="108">
        <v>3863</v>
      </c>
      <c r="S3865">
        <v>3863</v>
      </c>
      <c r="AI3865">
        <v>3863</v>
      </c>
      <c r="AM3865" s="104"/>
    </row>
    <row r="3866" spans="1:39">
      <c r="A3866" s="108">
        <v>3864</v>
      </c>
      <c r="S3866">
        <v>3864</v>
      </c>
      <c r="AI3866">
        <v>3864</v>
      </c>
      <c r="AM3866" s="104"/>
    </row>
    <row r="3867" spans="1:39">
      <c r="A3867" s="108">
        <v>3865</v>
      </c>
      <c r="S3867">
        <v>3865</v>
      </c>
      <c r="AI3867">
        <v>3865</v>
      </c>
      <c r="AM3867" s="104"/>
    </row>
    <row r="3868" spans="1:39">
      <c r="A3868" s="108">
        <v>3866</v>
      </c>
      <c r="S3868">
        <v>3866</v>
      </c>
      <c r="AI3868">
        <v>3866</v>
      </c>
      <c r="AM3868" s="104"/>
    </row>
    <row r="3869" spans="1:39">
      <c r="A3869" s="108">
        <v>3867</v>
      </c>
      <c r="S3869">
        <v>3867</v>
      </c>
      <c r="AI3869">
        <v>3867</v>
      </c>
      <c r="AM3869" s="104"/>
    </row>
    <row r="3870" spans="1:39">
      <c r="A3870" s="108">
        <v>3868</v>
      </c>
      <c r="S3870">
        <v>3868</v>
      </c>
      <c r="AI3870">
        <v>3868</v>
      </c>
      <c r="AM3870" s="104"/>
    </row>
    <row r="3871" spans="1:39">
      <c r="A3871" s="108">
        <v>3869</v>
      </c>
      <c r="S3871">
        <v>3869</v>
      </c>
      <c r="AI3871">
        <v>3869</v>
      </c>
      <c r="AM3871" s="104"/>
    </row>
    <row r="3872" spans="1:39">
      <c r="A3872" s="108">
        <v>3870</v>
      </c>
      <c r="S3872">
        <v>3870</v>
      </c>
      <c r="AI3872">
        <v>3870</v>
      </c>
      <c r="AM3872" s="104"/>
    </row>
    <row r="3873" spans="1:39">
      <c r="A3873" s="108">
        <v>3871</v>
      </c>
      <c r="S3873">
        <v>3871</v>
      </c>
      <c r="AI3873">
        <v>3871</v>
      </c>
      <c r="AM3873" s="104"/>
    </row>
    <row r="3874" spans="1:39">
      <c r="A3874" s="108">
        <v>3872</v>
      </c>
      <c r="S3874">
        <v>3872</v>
      </c>
      <c r="AI3874">
        <v>3872</v>
      </c>
      <c r="AM3874" s="104"/>
    </row>
    <row r="3875" spans="1:39">
      <c r="A3875" s="108">
        <v>3873</v>
      </c>
      <c r="S3875">
        <v>3873</v>
      </c>
      <c r="AI3875">
        <v>3873</v>
      </c>
      <c r="AM3875" s="104"/>
    </row>
    <row r="3876" spans="1:39">
      <c r="A3876" s="108">
        <v>3874</v>
      </c>
      <c r="S3876">
        <v>3874</v>
      </c>
      <c r="AI3876">
        <v>3874</v>
      </c>
      <c r="AM3876" s="104"/>
    </row>
    <row r="3877" spans="1:39">
      <c r="A3877" s="108">
        <v>3875</v>
      </c>
      <c r="S3877">
        <v>3875</v>
      </c>
      <c r="AI3877">
        <v>3875</v>
      </c>
      <c r="AM3877" s="104"/>
    </row>
    <row r="3878" spans="1:39">
      <c r="A3878" s="108">
        <v>3876</v>
      </c>
      <c r="S3878">
        <v>3876</v>
      </c>
      <c r="AI3878">
        <v>3876</v>
      </c>
      <c r="AM3878" s="104"/>
    </row>
    <row r="3879" spans="1:39">
      <c r="A3879" s="108">
        <v>3877</v>
      </c>
      <c r="S3879">
        <v>3877</v>
      </c>
      <c r="AI3879">
        <v>3877</v>
      </c>
      <c r="AM3879" s="104"/>
    </row>
    <row r="3880" spans="1:39">
      <c r="A3880" s="108">
        <v>3878</v>
      </c>
      <c r="S3880">
        <v>3878</v>
      </c>
      <c r="AI3880">
        <v>3878</v>
      </c>
      <c r="AM3880" s="104"/>
    </row>
    <row r="3881" spans="1:39">
      <c r="A3881" s="108">
        <v>3879</v>
      </c>
      <c r="S3881">
        <v>3879</v>
      </c>
      <c r="AI3881">
        <v>3879</v>
      </c>
      <c r="AM3881" s="104"/>
    </row>
    <row r="3882" spans="1:39">
      <c r="A3882" s="108">
        <v>3880</v>
      </c>
      <c r="S3882">
        <v>3880</v>
      </c>
      <c r="AI3882">
        <v>3880</v>
      </c>
      <c r="AM3882" s="104"/>
    </row>
    <row r="3883" spans="1:39">
      <c r="A3883" s="108">
        <v>3881</v>
      </c>
      <c r="S3883">
        <v>3881</v>
      </c>
      <c r="AI3883">
        <v>3881</v>
      </c>
      <c r="AM3883" s="104"/>
    </row>
    <row r="3884" spans="1:39">
      <c r="A3884" s="108">
        <v>3882</v>
      </c>
      <c r="S3884">
        <v>3882</v>
      </c>
      <c r="AI3884">
        <v>3882</v>
      </c>
      <c r="AM3884" s="104"/>
    </row>
    <row r="3885" spans="1:39">
      <c r="A3885" s="108">
        <v>3883</v>
      </c>
      <c r="S3885">
        <v>3883</v>
      </c>
      <c r="AI3885">
        <v>3883</v>
      </c>
      <c r="AM3885" s="104"/>
    </row>
    <row r="3886" spans="1:39">
      <c r="A3886" s="108">
        <v>3884</v>
      </c>
      <c r="S3886">
        <v>3884</v>
      </c>
      <c r="AI3886">
        <v>3884</v>
      </c>
      <c r="AM3886" s="104"/>
    </row>
    <row r="3887" spans="1:39">
      <c r="A3887" s="108">
        <v>3885</v>
      </c>
      <c r="S3887">
        <v>3885</v>
      </c>
      <c r="AI3887">
        <v>3885</v>
      </c>
      <c r="AM3887" s="104"/>
    </row>
    <row r="3888" spans="1:39">
      <c r="A3888" s="108">
        <v>3886</v>
      </c>
      <c r="S3888">
        <v>3886</v>
      </c>
      <c r="AI3888">
        <v>3886</v>
      </c>
      <c r="AM3888" s="104"/>
    </row>
    <row r="3889" spans="1:39">
      <c r="A3889" s="108">
        <v>3887</v>
      </c>
      <c r="S3889">
        <v>3887</v>
      </c>
      <c r="AI3889">
        <v>3887</v>
      </c>
      <c r="AM3889" s="104"/>
    </row>
    <row r="3890" spans="1:39">
      <c r="A3890" s="108">
        <v>3888</v>
      </c>
      <c r="S3890">
        <v>3888</v>
      </c>
      <c r="AI3890">
        <v>3888</v>
      </c>
      <c r="AM3890" s="104"/>
    </row>
    <row r="3891" spans="1:39">
      <c r="A3891" s="108">
        <v>3889</v>
      </c>
      <c r="S3891">
        <v>3889</v>
      </c>
      <c r="AI3891">
        <v>3889</v>
      </c>
      <c r="AM3891" s="104"/>
    </row>
    <row r="3892" spans="1:39">
      <c r="A3892" s="108">
        <v>3890</v>
      </c>
      <c r="S3892">
        <v>3890</v>
      </c>
      <c r="AI3892">
        <v>3890</v>
      </c>
      <c r="AM3892" s="104"/>
    </row>
    <row r="3893" spans="1:39">
      <c r="A3893" s="108">
        <v>3891</v>
      </c>
      <c r="S3893">
        <v>3891</v>
      </c>
      <c r="AI3893">
        <v>3891</v>
      </c>
      <c r="AM3893" s="104"/>
    </row>
    <row r="3894" spans="1:39">
      <c r="A3894" s="108">
        <v>3892</v>
      </c>
      <c r="S3894">
        <v>3892</v>
      </c>
      <c r="AI3894">
        <v>3892</v>
      </c>
      <c r="AM3894" s="104"/>
    </row>
    <row r="3895" spans="1:39">
      <c r="A3895" s="108">
        <v>3893</v>
      </c>
      <c r="S3895">
        <v>3893</v>
      </c>
      <c r="AI3895">
        <v>3893</v>
      </c>
      <c r="AM3895" s="104"/>
    </row>
    <row r="3896" spans="1:39">
      <c r="A3896" s="108">
        <v>3894</v>
      </c>
      <c r="S3896">
        <v>3894</v>
      </c>
      <c r="AI3896">
        <v>3894</v>
      </c>
      <c r="AM3896" s="104"/>
    </row>
    <row r="3897" spans="1:39">
      <c r="A3897" s="108">
        <v>3895</v>
      </c>
      <c r="S3897">
        <v>3895</v>
      </c>
      <c r="AI3897">
        <v>3895</v>
      </c>
      <c r="AM3897" s="104"/>
    </row>
    <row r="3898" spans="1:39">
      <c r="A3898" s="108">
        <v>3896</v>
      </c>
      <c r="S3898">
        <v>3896</v>
      </c>
      <c r="AI3898">
        <v>3896</v>
      </c>
      <c r="AM3898" s="104"/>
    </row>
    <row r="3899" spans="1:39">
      <c r="A3899" s="108">
        <v>3897</v>
      </c>
      <c r="S3899">
        <v>3897</v>
      </c>
      <c r="AI3899">
        <v>3897</v>
      </c>
      <c r="AM3899" s="104"/>
    </row>
    <row r="3900" spans="1:39">
      <c r="A3900" s="108">
        <v>3898</v>
      </c>
      <c r="S3900">
        <v>3898</v>
      </c>
      <c r="AI3900">
        <v>3898</v>
      </c>
      <c r="AM3900" s="104"/>
    </row>
    <row r="3901" spans="1:39">
      <c r="A3901" s="108">
        <v>3899</v>
      </c>
      <c r="S3901">
        <v>3899</v>
      </c>
      <c r="AI3901">
        <v>3899</v>
      </c>
      <c r="AM3901" s="104"/>
    </row>
    <row r="3902" spans="1:39">
      <c r="A3902" s="108">
        <v>3900</v>
      </c>
      <c r="S3902">
        <v>3900</v>
      </c>
      <c r="AI3902">
        <v>3900</v>
      </c>
      <c r="AM3902" s="104"/>
    </row>
    <row r="3903" spans="1:39">
      <c r="A3903" s="108">
        <v>3901</v>
      </c>
      <c r="S3903">
        <v>3901</v>
      </c>
      <c r="AI3903">
        <v>3901</v>
      </c>
      <c r="AM3903" s="104"/>
    </row>
    <row r="3904" spans="1:39">
      <c r="A3904" s="108">
        <v>3902</v>
      </c>
      <c r="S3904">
        <v>3902</v>
      </c>
      <c r="AI3904">
        <v>3902</v>
      </c>
      <c r="AM3904" s="104"/>
    </row>
    <row r="3905" spans="1:39">
      <c r="A3905" s="108">
        <v>3903</v>
      </c>
      <c r="S3905">
        <v>3903</v>
      </c>
      <c r="AI3905">
        <v>3903</v>
      </c>
      <c r="AM3905" s="104"/>
    </row>
    <row r="3906" spans="1:39">
      <c r="A3906" s="108">
        <v>3904</v>
      </c>
      <c r="S3906">
        <v>3904</v>
      </c>
      <c r="AI3906">
        <v>3904</v>
      </c>
      <c r="AM3906" s="104"/>
    </row>
    <row r="3907" spans="1:39">
      <c r="A3907" s="108">
        <v>3905</v>
      </c>
      <c r="S3907">
        <v>3905</v>
      </c>
      <c r="AI3907">
        <v>3905</v>
      </c>
      <c r="AM3907" s="104"/>
    </row>
    <row r="3908" spans="1:39">
      <c r="A3908" s="108">
        <v>3906</v>
      </c>
      <c r="S3908">
        <v>3906</v>
      </c>
      <c r="AI3908">
        <v>3906</v>
      </c>
      <c r="AM3908" s="104"/>
    </row>
    <row r="3909" spans="1:39">
      <c r="A3909" s="108">
        <v>3907</v>
      </c>
      <c r="S3909">
        <v>3907</v>
      </c>
      <c r="AI3909">
        <v>3907</v>
      </c>
      <c r="AM3909" s="104"/>
    </row>
    <row r="3910" spans="1:39">
      <c r="A3910" s="108">
        <v>3908</v>
      </c>
      <c r="S3910">
        <v>3908</v>
      </c>
      <c r="AI3910">
        <v>3908</v>
      </c>
      <c r="AM3910" s="104"/>
    </row>
    <row r="3911" spans="1:39">
      <c r="A3911" s="108">
        <v>3909</v>
      </c>
      <c r="S3911">
        <v>3909</v>
      </c>
      <c r="AI3911">
        <v>3909</v>
      </c>
      <c r="AM3911" s="104"/>
    </row>
    <row r="3912" spans="1:39">
      <c r="A3912" s="108">
        <v>3910</v>
      </c>
      <c r="S3912">
        <v>3910</v>
      </c>
      <c r="AI3912">
        <v>3910</v>
      </c>
      <c r="AM3912" s="104"/>
    </row>
    <row r="3913" spans="1:39">
      <c r="A3913" s="108">
        <v>3911</v>
      </c>
      <c r="S3913">
        <v>3911</v>
      </c>
      <c r="AI3913">
        <v>3911</v>
      </c>
      <c r="AM3913" s="104"/>
    </row>
    <row r="3914" spans="1:39">
      <c r="A3914" s="108">
        <v>3912</v>
      </c>
      <c r="S3914">
        <v>3912</v>
      </c>
      <c r="AI3914">
        <v>3912</v>
      </c>
      <c r="AM3914" s="104"/>
    </row>
    <row r="3915" spans="1:39">
      <c r="A3915" s="108">
        <v>3913</v>
      </c>
      <c r="S3915">
        <v>3913</v>
      </c>
      <c r="AI3915">
        <v>3913</v>
      </c>
      <c r="AM3915" s="104"/>
    </row>
    <row r="3916" spans="1:39">
      <c r="A3916" s="108">
        <v>3914</v>
      </c>
      <c r="S3916">
        <v>3914</v>
      </c>
      <c r="AI3916">
        <v>3914</v>
      </c>
      <c r="AM3916" s="104"/>
    </row>
    <row r="3917" spans="1:39">
      <c r="A3917" s="108">
        <v>3915</v>
      </c>
      <c r="S3917">
        <v>3915</v>
      </c>
      <c r="AI3917">
        <v>3915</v>
      </c>
      <c r="AM3917" s="104"/>
    </row>
    <row r="3918" spans="1:39">
      <c r="A3918" s="108">
        <v>3916</v>
      </c>
      <c r="S3918">
        <v>3916</v>
      </c>
      <c r="AI3918">
        <v>3916</v>
      </c>
      <c r="AM3918" s="104"/>
    </row>
    <row r="3919" spans="1:39">
      <c r="A3919" s="108">
        <v>3917</v>
      </c>
      <c r="S3919">
        <v>3917</v>
      </c>
      <c r="AI3919">
        <v>3917</v>
      </c>
      <c r="AM3919" s="104"/>
    </row>
    <row r="3920" spans="1:39">
      <c r="A3920" s="108">
        <v>3918</v>
      </c>
      <c r="S3920">
        <v>3918</v>
      </c>
      <c r="AI3920">
        <v>3918</v>
      </c>
      <c r="AM3920" s="104"/>
    </row>
    <row r="3921" spans="1:39">
      <c r="A3921" s="108">
        <v>3919</v>
      </c>
      <c r="S3921">
        <v>3919</v>
      </c>
      <c r="AI3921">
        <v>3919</v>
      </c>
      <c r="AM3921" s="104"/>
    </row>
    <row r="3922" spans="1:39">
      <c r="A3922" s="108">
        <v>3920</v>
      </c>
      <c r="S3922">
        <v>3920</v>
      </c>
      <c r="AI3922">
        <v>3920</v>
      </c>
      <c r="AM3922" s="104"/>
    </row>
    <row r="3923" spans="1:39">
      <c r="A3923" s="108">
        <v>3921</v>
      </c>
      <c r="S3923">
        <v>3921</v>
      </c>
      <c r="AI3923">
        <v>3921</v>
      </c>
      <c r="AM3923" s="104"/>
    </row>
    <row r="3924" spans="1:39">
      <c r="A3924" s="108">
        <v>3922</v>
      </c>
      <c r="S3924">
        <v>3922</v>
      </c>
      <c r="AI3924">
        <v>3922</v>
      </c>
      <c r="AM3924" s="104"/>
    </row>
    <row r="3925" spans="1:39">
      <c r="A3925" s="108">
        <v>3923</v>
      </c>
      <c r="S3925">
        <v>3923</v>
      </c>
      <c r="AI3925">
        <v>3923</v>
      </c>
      <c r="AM3925" s="104"/>
    </row>
    <row r="3926" spans="1:39">
      <c r="A3926" s="108">
        <v>3924</v>
      </c>
      <c r="S3926">
        <v>3924</v>
      </c>
      <c r="AI3926">
        <v>3924</v>
      </c>
      <c r="AM3926" s="104"/>
    </row>
    <row r="3927" spans="1:39">
      <c r="A3927" s="108">
        <v>3925</v>
      </c>
      <c r="S3927">
        <v>3925</v>
      </c>
      <c r="AI3927">
        <v>3925</v>
      </c>
      <c r="AM3927" s="104"/>
    </row>
    <row r="3928" spans="1:39">
      <c r="A3928" s="108">
        <v>3926</v>
      </c>
      <c r="S3928">
        <v>3926</v>
      </c>
      <c r="AI3928">
        <v>3926</v>
      </c>
      <c r="AM3928" s="104"/>
    </row>
    <row r="3929" spans="1:39">
      <c r="A3929" s="108">
        <v>3927</v>
      </c>
      <c r="S3929">
        <v>3927</v>
      </c>
      <c r="AI3929">
        <v>3927</v>
      </c>
      <c r="AM3929" s="104"/>
    </row>
    <row r="3930" spans="1:39">
      <c r="A3930" s="108">
        <v>3928</v>
      </c>
      <c r="S3930">
        <v>3928</v>
      </c>
      <c r="AI3930">
        <v>3928</v>
      </c>
      <c r="AM3930" s="104"/>
    </row>
    <row r="3931" spans="1:39">
      <c r="A3931" s="108">
        <v>3929</v>
      </c>
      <c r="S3931">
        <v>3929</v>
      </c>
      <c r="AI3931">
        <v>3929</v>
      </c>
      <c r="AM3931" s="104"/>
    </row>
    <row r="3932" spans="1:39">
      <c r="A3932" s="108">
        <v>3930</v>
      </c>
      <c r="S3932">
        <v>3930</v>
      </c>
      <c r="AI3932">
        <v>3930</v>
      </c>
      <c r="AM3932" s="104"/>
    </row>
    <row r="3933" spans="1:39">
      <c r="A3933" s="108">
        <v>3931</v>
      </c>
      <c r="S3933">
        <v>3931</v>
      </c>
      <c r="AI3933">
        <v>3931</v>
      </c>
      <c r="AM3933" s="104"/>
    </row>
    <row r="3934" spans="1:39">
      <c r="A3934" s="108">
        <v>3932</v>
      </c>
      <c r="S3934">
        <v>3932</v>
      </c>
      <c r="AI3934">
        <v>3932</v>
      </c>
      <c r="AM3934" s="104"/>
    </row>
    <row r="3935" spans="1:39">
      <c r="A3935" s="108">
        <v>3933</v>
      </c>
      <c r="S3935">
        <v>3933</v>
      </c>
      <c r="AI3935">
        <v>3933</v>
      </c>
      <c r="AM3935" s="104"/>
    </row>
    <row r="3936" spans="1:39">
      <c r="A3936" s="108">
        <v>3934</v>
      </c>
      <c r="S3936">
        <v>3934</v>
      </c>
      <c r="AI3936">
        <v>3934</v>
      </c>
      <c r="AM3936" s="104"/>
    </row>
    <row r="3937" spans="1:39">
      <c r="A3937" s="108">
        <v>3935</v>
      </c>
      <c r="S3937">
        <v>3935</v>
      </c>
      <c r="AI3937">
        <v>3935</v>
      </c>
      <c r="AM3937" s="104"/>
    </row>
    <row r="3938" spans="1:39">
      <c r="A3938" s="108">
        <v>3936</v>
      </c>
      <c r="S3938">
        <v>3936</v>
      </c>
      <c r="AI3938">
        <v>3936</v>
      </c>
      <c r="AM3938" s="104"/>
    </row>
    <row r="3939" spans="1:39">
      <c r="A3939" s="108">
        <v>3937</v>
      </c>
      <c r="S3939">
        <v>3937</v>
      </c>
      <c r="AI3939">
        <v>3937</v>
      </c>
      <c r="AM3939" s="104"/>
    </row>
    <row r="3940" spans="1:39">
      <c r="A3940" s="108">
        <v>3938</v>
      </c>
      <c r="S3940">
        <v>3938</v>
      </c>
      <c r="AI3940">
        <v>3938</v>
      </c>
      <c r="AM3940" s="104"/>
    </row>
    <row r="3941" spans="1:39">
      <c r="A3941" s="108">
        <v>3939</v>
      </c>
      <c r="S3941">
        <v>3939</v>
      </c>
      <c r="AI3941">
        <v>3939</v>
      </c>
      <c r="AM3941" s="104"/>
    </row>
    <row r="3942" spans="1:39">
      <c r="A3942" s="108">
        <v>3940</v>
      </c>
      <c r="S3942">
        <v>3940</v>
      </c>
      <c r="AI3942">
        <v>3940</v>
      </c>
      <c r="AM3942" s="104"/>
    </row>
    <row r="3943" spans="1:39">
      <c r="A3943" s="108">
        <v>3941</v>
      </c>
      <c r="S3943">
        <v>3941</v>
      </c>
      <c r="AI3943">
        <v>3941</v>
      </c>
      <c r="AM3943" s="104"/>
    </row>
    <row r="3944" spans="1:39">
      <c r="A3944" s="108">
        <v>3942</v>
      </c>
      <c r="S3944">
        <v>3942</v>
      </c>
      <c r="AI3944">
        <v>3942</v>
      </c>
      <c r="AM3944" s="104"/>
    </row>
    <row r="3945" spans="1:39">
      <c r="A3945" s="108">
        <v>3943</v>
      </c>
      <c r="S3945">
        <v>3943</v>
      </c>
      <c r="AI3945">
        <v>3943</v>
      </c>
      <c r="AM3945" s="104"/>
    </row>
    <row r="3946" spans="1:39">
      <c r="A3946" s="108">
        <v>3944</v>
      </c>
      <c r="S3946">
        <v>3944</v>
      </c>
      <c r="AI3946">
        <v>3944</v>
      </c>
      <c r="AM3946" s="104"/>
    </row>
    <row r="3947" spans="1:39">
      <c r="A3947" s="108">
        <v>3945</v>
      </c>
      <c r="S3947">
        <v>3945</v>
      </c>
      <c r="AI3947">
        <v>3945</v>
      </c>
      <c r="AM3947" s="104"/>
    </row>
    <row r="3948" spans="1:39">
      <c r="A3948" s="108">
        <v>3946</v>
      </c>
      <c r="S3948">
        <v>3946</v>
      </c>
      <c r="AI3948">
        <v>3946</v>
      </c>
      <c r="AM3948" s="104"/>
    </row>
    <row r="3949" spans="1:39">
      <c r="A3949" s="108">
        <v>3947</v>
      </c>
      <c r="S3949">
        <v>3947</v>
      </c>
      <c r="AI3949">
        <v>3947</v>
      </c>
      <c r="AM3949" s="104"/>
    </row>
    <row r="3950" spans="1:39">
      <c r="A3950" s="108">
        <v>3948</v>
      </c>
      <c r="S3950">
        <v>3948</v>
      </c>
      <c r="AI3950">
        <v>3948</v>
      </c>
      <c r="AM3950" s="104"/>
    </row>
    <row r="3951" spans="1:39">
      <c r="A3951" s="108">
        <v>3949</v>
      </c>
      <c r="S3951">
        <v>3949</v>
      </c>
      <c r="AI3951">
        <v>3949</v>
      </c>
      <c r="AM3951" s="104"/>
    </row>
    <row r="3952" spans="1:39">
      <c r="A3952" s="108">
        <v>3950</v>
      </c>
      <c r="S3952">
        <v>3950</v>
      </c>
      <c r="AI3952">
        <v>3950</v>
      </c>
      <c r="AM3952" s="104"/>
    </row>
    <row r="3953" spans="1:39">
      <c r="A3953" s="108">
        <v>3951</v>
      </c>
      <c r="S3953">
        <v>3951</v>
      </c>
      <c r="AI3953">
        <v>3951</v>
      </c>
      <c r="AM3953" s="104"/>
    </row>
    <row r="3954" spans="1:39">
      <c r="A3954" s="108">
        <v>3952</v>
      </c>
      <c r="S3954">
        <v>3952</v>
      </c>
      <c r="AI3954">
        <v>3952</v>
      </c>
      <c r="AM3954" s="104"/>
    </row>
    <row r="3955" spans="1:39">
      <c r="A3955" s="108">
        <v>3953</v>
      </c>
      <c r="S3955">
        <v>3953</v>
      </c>
      <c r="AI3955">
        <v>3953</v>
      </c>
      <c r="AM3955" s="104"/>
    </row>
    <row r="3956" spans="1:39">
      <c r="A3956" s="108">
        <v>3954</v>
      </c>
      <c r="S3956">
        <v>3954</v>
      </c>
      <c r="AI3956">
        <v>3954</v>
      </c>
      <c r="AM3956" s="104"/>
    </row>
    <row r="3957" spans="1:39">
      <c r="A3957" s="108">
        <v>3955</v>
      </c>
      <c r="S3957">
        <v>3955</v>
      </c>
      <c r="AI3957">
        <v>3955</v>
      </c>
      <c r="AM3957" s="104"/>
    </row>
    <row r="3958" spans="1:39">
      <c r="A3958" s="108">
        <v>3956</v>
      </c>
      <c r="S3958">
        <v>3956</v>
      </c>
      <c r="AI3958">
        <v>3956</v>
      </c>
      <c r="AM3958" s="104"/>
    </row>
    <row r="3959" spans="1:39">
      <c r="A3959" s="108">
        <v>3957</v>
      </c>
      <c r="S3959">
        <v>3957</v>
      </c>
      <c r="AI3959">
        <v>3957</v>
      </c>
      <c r="AM3959" s="104"/>
    </row>
    <row r="3960" spans="1:39">
      <c r="A3960" s="108">
        <v>3958</v>
      </c>
      <c r="S3960">
        <v>3958</v>
      </c>
      <c r="AI3960">
        <v>3958</v>
      </c>
      <c r="AM3960" s="104"/>
    </row>
    <row r="3961" spans="1:39">
      <c r="A3961" s="108">
        <v>3959</v>
      </c>
      <c r="S3961">
        <v>3959</v>
      </c>
      <c r="AI3961">
        <v>3959</v>
      </c>
      <c r="AM3961" s="104"/>
    </row>
    <row r="3962" spans="1:39">
      <c r="A3962" s="108">
        <v>3960</v>
      </c>
      <c r="S3962">
        <v>3960</v>
      </c>
      <c r="AI3962">
        <v>3960</v>
      </c>
      <c r="AM3962" s="104"/>
    </row>
    <row r="3963" spans="1:39">
      <c r="A3963" s="108">
        <v>3961</v>
      </c>
      <c r="S3963">
        <v>3961</v>
      </c>
      <c r="AI3963">
        <v>3961</v>
      </c>
      <c r="AM3963" s="104"/>
    </row>
    <row r="3964" spans="1:39">
      <c r="A3964" s="108">
        <v>3962</v>
      </c>
      <c r="S3964">
        <v>3962</v>
      </c>
      <c r="AI3964">
        <v>3962</v>
      </c>
      <c r="AM3964" s="104"/>
    </row>
    <row r="3965" spans="1:39">
      <c r="A3965" s="108">
        <v>3963</v>
      </c>
      <c r="S3965">
        <v>3963</v>
      </c>
      <c r="AI3965">
        <v>3963</v>
      </c>
      <c r="AM3965" s="104"/>
    </row>
    <row r="3966" spans="1:39">
      <c r="A3966" s="108">
        <v>3964</v>
      </c>
      <c r="S3966">
        <v>3964</v>
      </c>
      <c r="AI3966">
        <v>3964</v>
      </c>
      <c r="AM3966" s="104"/>
    </row>
    <row r="3967" spans="1:39">
      <c r="A3967" s="108">
        <v>3965</v>
      </c>
      <c r="S3967">
        <v>3965</v>
      </c>
      <c r="AI3967">
        <v>3965</v>
      </c>
      <c r="AM3967" s="104"/>
    </row>
    <row r="3968" spans="1:39">
      <c r="A3968" s="108">
        <v>3966</v>
      </c>
      <c r="S3968">
        <v>3966</v>
      </c>
      <c r="AI3968">
        <v>3966</v>
      </c>
      <c r="AM3968" s="104"/>
    </row>
    <row r="3969" spans="1:39">
      <c r="A3969" s="108">
        <v>3967</v>
      </c>
      <c r="S3969">
        <v>3967</v>
      </c>
      <c r="AI3969">
        <v>3967</v>
      </c>
      <c r="AM3969" s="104"/>
    </row>
    <row r="3970" spans="1:39">
      <c r="A3970" s="108">
        <v>3968</v>
      </c>
      <c r="S3970">
        <v>3968</v>
      </c>
      <c r="AI3970">
        <v>3968</v>
      </c>
      <c r="AM3970" s="104"/>
    </row>
    <row r="3971" spans="1:39">
      <c r="A3971" s="108">
        <v>3969</v>
      </c>
      <c r="S3971">
        <v>3969</v>
      </c>
      <c r="AI3971">
        <v>3969</v>
      </c>
      <c r="AM3971" s="104"/>
    </row>
    <row r="3972" spans="1:39">
      <c r="A3972" s="108">
        <v>3970</v>
      </c>
      <c r="S3972">
        <v>3970</v>
      </c>
      <c r="AI3972">
        <v>3970</v>
      </c>
      <c r="AM3972" s="104"/>
    </row>
    <row r="3973" spans="1:39">
      <c r="A3973" s="108">
        <v>3971</v>
      </c>
      <c r="S3973">
        <v>3971</v>
      </c>
      <c r="AI3973">
        <v>3971</v>
      </c>
      <c r="AM3973" s="104"/>
    </row>
    <row r="3974" spans="1:39">
      <c r="A3974" s="108">
        <v>3972</v>
      </c>
      <c r="S3974">
        <v>3972</v>
      </c>
      <c r="AI3974">
        <v>3972</v>
      </c>
      <c r="AM3974" s="104"/>
    </row>
    <row r="3975" spans="1:39">
      <c r="A3975" s="108">
        <v>3973</v>
      </c>
      <c r="S3975">
        <v>3973</v>
      </c>
      <c r="AI3975">
        <v>3973</v>
      </c>
      <c r="AM3975" s="104"/>
    </row>
    <row r="3976" spans="1:39">
      <c r="A3976" s="108">
        <v>3974</v>
      </c>
      <c r="S3976">
        <v>3974</v>
      </c>
      <c r="AI3976">
        <v>3974</v>
      </c>
      <c r="AM3976" s="104"/>
    </row>
    <row r="3977" spans="1:39">
      <c r="A3977" s="108">
        <v>3975</v>
      </c>
      <c r="S3977">
        <v>3975</v>
      </c>
      <c r="AI3977">
        <v>3975</v>
      </c>
      <c r="AM3977" s="104"/>
    </row>
    <row r="3978" spans="1:39">
      <c r="A3978" s="108">
        <v>3976</v>
      </c>
      <c r="S3978">
        <v>3976</v>
      </c>
      <c r="AI3978">
        <v>3976</v>
      </c>
      <c r="AM3978" s="104"/>
    </row>
    <row r="3979" spans="1:39">
      <c r="A3979" s="108">
        <v>3977</v>
      </c>
      <c r="S3979">
        <v>3977</v>
      </c>
      <c r="AI3979">
        <v>3977</v>
      </c>
      <c r="AM3979" s="104"/>
    </row>
    <row r="3980" spans="1:39">
      <c r="A3980" s="108">
        <v>3978</v>
      </c>
      <c r="S3980">
        <v>3978</v>
      </c>
      <c r="AI3980">
        <v>3978</v>
      </c>
      <c r="AM3980" s="104"/>
    </row>
    <row r="3981" spans="1:39">
      <c r="A3981" s="108">
        <v>3979</v>
      </c>
      <c r="S3981">
        <v>3979</v>
      </c>
      <c r="AI3981">
        <v>3979</v>
      </c>
      <c r="AM3981" s="104"/>
    </row>
    <row r="3982" spans="1:39">
      <c r="A3982" s="108">
        <v>3980</v>
      </c>
      <c r="S3982">
        <v>3980</v>
      </c>
      <c r="AI3982">
        <v>3980</v>
      </c>
      <c r="AM3982" s="104"/>
    </row>
    <row r="3983" spans="1:39">
      <c r="A3983" s="108">
        <v>3981</v>
      </c>
      <c r="S3983">
        <v>3981</v>
      </c>
      <c r="AI3983">
        <v>3981</v>
      </c>
      <c r="AM3983" s="104"/>
    </row>
    <row r="3984" spans="1:39">
      <c r="A3984" s="108">
        <v>3982</v>
      </c>
      <c r="S3984">
        <v>3982</v>
      </c>
      <c r="AI3984">
        <v>3982</v>
      </c>
      <c r="AM3984" s="104"/>
    </row>
    <row r="3985" spans="1:39">
      <c r="A3985" s="108">
        <v>3983</v>
      </c>
      <c r="S3985">
        <v>3983</v>
      </c>
      <c r="AI3985">
        <v>3983</v>
      </c>
      <c r="AM3985" s="104"/>
    </row>
    <row r="3986" spans="1:39">
      <c r="A3986" s="108">
        <v>3984</v>
      </c>
      <c r="S3986">
        <v>3984</v>
      </c>
      <c r="AI3986">
        <v>3984</v>
      </c>
      <c r="AM3986" s="104"/>
    </row>
    <row r="3987" spans="1:39">
      <c r="A3987" s="108">
        <v>3985</v>
      </c>
      <c r="S3987">
        <v>3985</v>
      </c>
      <c r="AI3987">
        <v>3985</v>
      </c>
      <c r="AM3987" s="104"/>
    </row>
    <row r="3988" spans="1:39">
      <c r="A3988" s="108">
        <v>3986</v>
      </c>
      <c r="S3988">
        <v>3986</v>
      </c>
      <c r="AI3988">
        <v>3986</v>
      </c>
      <c r="AM3988" s="104"/>
    </row>
    <row r="3989" spans="1:39">
      <c r="A3989" s="108">
        <v>3987</v>
      </c>
      <c r="S3989">
        <v>3987</v>
      </c>
      <c r="AI3989">
        <v>3987</v>
      </c>
      <c r="AM3989" s="104"/>
    </row>
    <row r="3990" spans="1:39">
      <c r="A3990" s="108">
        <v>3988</v>
      </c>
      <c r="S3990">
        <v>3988</v>
      </c>
      <c r="AI3990">
        <v>3988</v>
      </c>
      <c r="AM3990" s="104"/>
    </row>
    <row r="3991" spans="1:39">
      <c r="A3991" s="108">
        <v>3989</v>
      </c>
      <c r="S3991">
        <v>3989</v>
      </c>
      <c r="AI3991">
        <v>3989</v>
      </c>
      <c r="AM3991" s="104"/>
    </row>
    <row r="3992" spans="1:39">
      <c r="A3992" s="108">
        <v>3990</v>
      </c>
      <c r="S3992">
        <v>3990</v>
      </c>
      <c r="AI3992">
        <v>3990</v>
      </c>
      <c r="AM3992" s="104"/>
    </row>
    <row r="3993" spans="1:39">
      <c r="A3993" s="108">
        <v>3991</v>
      </c>
      <c r="S3993">
        <v>3991</v>
      </c>
      <c r="AI3993">
        <v>3991</v>
      </c>
      <c r="AM3993" s="104"/>
    </row>
    <row r="3994" spans="1:39">
      <c r="A3994" s="108">
        <v>3992</v>
      </c>
      <c r="S3994">
        <v>3992</v>
      </c>
      <c r="AI3994">
        <v>3992</v>
      </c>
      <c r="AM3994" s="104"/>
    </row>
    <row r="3995" spans="1:39">
      <c r="A3995" s="108">
        <v>3993</v>
      </c>
      <c r="S3995">
        <v>3993</v>
      </c>
      <c r="AI3995">
        <v>3993</v>
      </c>
      <c r="AM3995" s="104"/>
    </row>
    <row r="3996" spans="1:39">
      <c r="A3996" s="108">
        <v>3994</v>
      </c>
      <c r="S3996">
        <v>3994</v>
      </c>
      <c r="AI3996">
        <v>3994</v>
      </c>
      <c r="AM3996" s="104"/>
    </row>
    <row r="3997" spans="1:39">
      <c r="A3997" s="108">
        <v>3995</v>
      </c>
      <c r="S3997">
        <v>3995</v>
      </c>
      <c r="AI3997">
        <v>3995</v>
      </c>
      <c r="AM3997" s="104"/>
    </row>
    <row r="3998" spans="1:39">
      <c r="A3998" s="108">
        <v>3996</v>
      </c>
      <c r="S3998">
        <v>3996</v>
      </c>
      <c r="AI3998">
        <v>3996</v>
      </c>
      <c r="AM3998" s="104"/>
    </row>
    <row r="3999" spans="1:39">
      <c r="A3999" s="108">
        <v>3997</v>
      </c>
      <c r="S3999">
        <v>3997</v>
      </c>
      <c r="AI3999">
        <v>3997</v>
      </c>
      <c r="AM3999" s="104"/>
    </row>
    <row r="4000" spans="1:39">
      <c r="A4000" s="108">
        <v>3998</v>
      </c>
      <c r="S4000">
        <v>3998</v>
      </c>
      <c r="AI4000">
        <v>3998</v>
      </c>
      <c r="AM4000" s="104"/>
    </row>
    <row r="4001" spans="1:39">
      <c r="A4001" s="108">
        <v>3999</v>
      </c>
      <c r="S4001">
        <v>3999</v>
      </c>
      <c r="AI4001">
        <v>3999</v>
      </c>
      <c r="AM4001" s="104"/>
    </row>
    <row r="4002" spans="1:39">
      <c r="A4002" s="108">
        <v>4000</v>
      </c>
      <c r="S4002">
        <v>4000</v>
      </c>
      <c r="AI4002">
        <v>4000</v>
      </c>
      <c r="AM4002" s="104"/>
    </row>
    <row r="4003" spans="1:39">
      <c r="A4003" s="108">
        <v>4001</v>
      </c>
      <c r="S4003">
        <v>4001</v>
      </c>
      <c r="AI4003">
        <v>4001</v>
      </c>
      <c r="AM4003" s="104"/>
    </row>
    <row r="4004" spans="1:39">
      <c r="A4004" s="108">
        <v>4002</v>
      </c>
      <c r="S4004">
        <v>4002</v>
      </c>
      <c r="AI4004">
        <v>4002</v>
      </c>
      <c r="AM4004" s="104"/>
    </row>
    <row r="4005" spans="1:39">
      <c r="A4005" s="108">
        <v>4003</v>
      </c>
      <c r="S4005">
        <v>4003</v>
      </c>
      <c r="AI4005">
        <v>4003</v>
      </c>
      <c r="AM4005" s="104"/>
    </row>
    <row r="4006" spans="1:39">
      <c r="A4006" s="108">
        <v>4004</v>
      </c>
      <c r="S4006">
        <v>4004</v>
      </c>
      <c r="AI4006">
        <v>4004</v>
      </c>
      <c r="AM4006" s="104"/>
    </row>
    <row r="4007" spans="1:39">
      <c r="A4007" s="108">
        <v>4005</v>
      </c>
      <c r="S4007">
        <v>4005</v>
      </c>
      <c r="AI4007">
        <v>4005</v>
      </c>
      <c r="AM4007" s="104"/>
    </row>
    <row r="4008" spans="1:39">
      <c r="A4008" s="108">
        <v>4006</v>
      </c>
      <c r="S4008">
        <v>4006</v>
      </c>
      <c r="AI4008">
        <v>4006</v>
      </c>
      <c r="AM4008" s="104"/>
    </row>
    <row r="4009" spans="1:39">
      <c r="A4009" s="108">
        <v>4007</v>
      </c>
      <c r="S4009">
        <v>4007</v>
      </c>
      <c r="AI4009">
        <v>4007</v>
      </c>
      <c r="AM4009" s="104"/>
    </row>
    <row r="4010" spans="1:39">
      <c r="A4010" s="108">
        <v>4008</v>
      </c>
      <c r="S4010">
        <v>4008</v>
      </c>
      <c r="AI4010">
        <v>4008</v>
      </c>
      <c r="AM4010" s="104"/>
    </row>
    <row r="4011" spans="1:39">
      <c r="A4011" s="108">
        <v>4009</v>
      </c>
      <c r="S4011">
        <v>4009</v>
      </c>
      <c r="AI4011">
        <v>4009</v>
      </c>
      <c r="AM4011" s="104"/>
    </row>
    <row r="4012" spans="1:39">
      <c r="A4012" s="108">
        <v>4010</v>
      </c>
      <c r="S4012">
        <v>4010</v>
      </c>
      <c r="AI4012">
        <v>4010</v>
      </c>
      <c r="AM4012" s="104"/>
    </row>
    <row r="4013" spans="1:39">
      <c r="A4013" s="108">
        <v>4011</v>
      </c>
      <c r="S4013">
        <v>4011</v>
      </c>
      <c r="AI4013">
        <v>4011</v>
      </c>
      <c r="AM4013" s="104"/>
    </row>
    <row r="4014" spans="1:39">
      <c r="A4014" s="108">
        <v>4012</v>
      </c>
      <c r="S4014">
        <v>4012</v>
      </c>
      <c r="AI4014">
        <v>4012</v>
      </c>
      <c r="AM4014" s="104"/>
    </row>
    <row r="4015" spans="1:39">
      <c r="A4015" s="108">
        <v>4013</v>
      </c>
      <c r="S4015">
        <v>4013</v>
      </c>
      <c r="AI4015">
        <v>4013</v>
      </c>
      <c r="AM4015" s="104"/>
    </row>
    <row r="4016" spans="1:39">
      <c r="A4016" s="108">
        <v>4014</v>
      </c>
      <c r="S4016">
        <v>4014</v>
      </c>
      <c r="AI4016">
        <v>4014</v>
      </c>
      <c r="AM4016" s="104"/>
    </row>
    <row r="4017" spans="1:39">
      <c r="A4017" s="108">
        <v>4015</v>
      </c>
      <c r="S4017">
        <v>4015</v>
      </c>
      <c r="AI4017">
        <v>4015</v>
      </c>
      <c r="AM4017" s="104"/>
    </row>
    <row r="4018" spans="1:39">
      <c r="A4018" s="108">
        <v>4016</v>
      </c>
      <c r="S4018">
        <v>4016</v>
      </c>
      <c r="AI4018">
        <v>4016</v>
      </c>
      <c r="AM4018" s="104"/>
    </row>
    <row r="4019" spans="1:39">
      <c r="A4019" s="108">
        <v>4017</v>
      </c>
      <c r="S4019">
        <v>4017</v>
      </c>
      <c r="AI4019">
        <v>4017</v>
      </c>
      <c r="AM4019" s="104"/>
    </row>
    <row r="4020" spans="1:39">
      <c r="A4020" s="108">
        <v>4018</v>
      </c>
      <c r="S4020">
        <v>4018</v>
      </c>
      <c r="AI4020">
        <v>4018</v>
      </c>
      <c r="AM4020" s="104"/>
    </row>
    <row r="4021" spans="1:39">
      <c r="A4021" s="108">
        <v>4019</v>
      </c>
      <c r="S4021">
        <v>4019</v>
      </c>
      <c r="AI4021">
        <v>4019</v>
      </c>
      <c r="AM4021" s="104"/>
    </row>
    <row r="4022" spans="1:39">
      <c r="A4022" s="108">
        <v>4020</v>
      </c>
      <c r="S4022">
        <v>4020</v>
      </c>
      <c r="AI4022">
        <v>4020</v>
      </c>
      <c r="AM4022" s="104"/>
    </row>
    <row r="4023" spans="1:39">
      <c r="A4023" s="108">
        <v>4021</v>
      </c>
      <c r="S4023">
        <v>4021</v>
      </c>
      <c r="AI4023">
        <v>4021</v>
      </c>
      <c r="AM4023" s="104"/>
    </row>
    <row r="4024" spans="1:39">
      <c r="A4024" s="108">
        <v>4022</v>
      </c>
      <c r="S4024">
        <v>4022</v>
      </c>
      <c r="AI4024">
        <v>4022</v>
      </c>
      <c r="AM4024" s="104"/>
    </row>
    <row r="4025" spans="1:39">
      <c r="A4025" s="108">
        <v>4023</v>
      </c>
      <c r="S4025">
        <v>4023</v>
      </c>
      <c r="AI4025">
        <v>4023</v>
      </c>
      <c r="AM4025" s="104"/>
    </row>
    <row r="4026" spans="1:39">
      <c r="A4026" s="108">
        <v>4024</v>
      </c>
      <c r="S4026">
        <v>4024</v>
      </c>
      <c r="AI4026">
        <v>4024</v>
      </c>
      <c r="AM4026" s="104"/>
    </row>
    <row r="4027" spans="1:39">
      <c r="A4027" s="108">
        <v>4025</v>
      </c>
      <c r="S4027">
        <v>4025</v>
      </c>
      <c r="AI4027">
        <v>4025</v>
      </c>
      <c r="AM4027" s="104"/>
    </row>
    <row r="4028" spans="1:39">
      <c r="A4028" s="108">
        <v>4026</v>
      </c>
      <c r="S4028">
        <v>4026</v>
      </c>
      <c r="AI4028">
        <v>4026</v>
      </c>
      <c r="AM4028" s="104"/>
    </row>
    <row r="4029" spans="1:39">
      <c r="A4029" s="108">
        <v>4027</v>
      </c>
      <c r="S4029">
        <v>4027</v>
      </c>
      <c r="AI4029">
        <v>4027</v>
      </c>
      <c r="AM4029" s="104"/>
    </row>
    <row r="4030" spans="1:39">
      <c r="A4030" s="108">
        <v>4028</v>
      </c>
      <c r="S4030">
        <v>4028</v>
      </c>
      <c r="AI4030">
        <v>4028</v>
      </c>
      <c r="AM4030" s="104"/>
    </row>
    <row r="4031" spans="1:39">
      <c r="A4031" s="108">
        <v>4029</v>
      </c>
      <c r="S4031">
        <v>4029</v>
      </c>
      <c r="AI4031">
        <v>4029</v>
      </c>
      <c r="AM4031" s="104"/>
    </row>
    <row r="4032" spans="1:39">
      <c r="A4032" s="108">
        <v>4030</v>
      </c>
      <c r="S4032">
        <v>4030</v>
      </c>
      <c r="AI4032">
        <v>4030</v>
      </c>
      <c r="AM4032" s="104"/>
    </row>
    <row r="4033" spans="1:39">
      <c r="A4033" s="108">
        <v>4031</v>
      </c>
      <c r="S4033">
        <v>4031</v>
      </c>
      <c r="AI4033">
        <v>4031</v>
      </c>
      <c r="AM4033" s="104"/>
    </row>
    <row r="4034" spans="1:39">
      <c r="A4034" s="108">
        <v>4032</v>
      </c>
      <c r="S4034">
        <v>4032</v>
      </c>
      <c r="AI4034">
        <v>4032</v>
      </c>
      <c r="AM4034" s="104"/>
    </row>
    <row r="4035" spans="1:39">
      <c r="A4035" s="108">
        <v>4033</v>
      </c>
      <c r="S4035">
        <v>4033</v>
      </c>
      <c r="AI4035">
        <v>4033</v>
      </c>
      <c r="AM4035" s="104"/>
    </row>
    <row r="4036" spans="1:39">
      <c r="A4036" s="108">
        <v>4034</v>
      </c>
      <c r="S4036">
        <v>4034</v>
      </c>
      <c r="AI4036">
        <v>4034</v>
      </c>
      <c r="AM4036" s="104"/>
    </row>
    <row r="4037" spans="1:39">
      <c r="A4037" s="108">
        <v>4035</v>
      </c>
      <c r="S4037">
        <v>4035</v>
      </c>
      <c r="AI4037">
        <v>4035</v>
      </c>
      <c r="AM4037" s="104"/>
    </row>
    <row r="4038" spans="1:39">
      <c r="A4038" s="108">
        <v>4036</v>
      </c>
      <c r="S4038">
        <v>4036</v>
      </c>
      <c r="AI4038">
        <v>4036</v>
      </c>
      <c r="AM4038" s="104"/>
    </row>
    <row r="4039" spans="1:39">
      <c r="A4039" s="108">
        <v>4037</v>
      </c>
      <c r="S4039">
        <v>4037</v>
      </c>
      <c r="AI4039">
        <v>4037</v>
      </c>
      <c r="AM4039" s="104"/>
    </row>
    <row r="4040" spans="1:39">
      <c r="A4040" s="108">
        <v>4038</v>
      </c>
      <c r="S4040">
        <v>4038</v>
      </c>
      <c r="AI4040">
        <v>4038</v>
      </c>
      <c r="AM4040" s="104"/>
    </row>
    <row r="4041" spans="1:39">
      <c r="A4041" s="108">
        <v>4039</v>
      </c>
      <c r="S4041">
        <v>4039</v>
      </c>
      <c r="AI4041">
        <v>4039</v>
      </c>
      <c r="AM4041" s="104"/>
    </row>
    <row r="4042" spans="1:39">
      <c r="A4042" s="108">
        <v>4040</v>
      </c>
      <c r="S4042">
        <v>4040</v>
      </c>
      <c r="AI4042">
        <v>4040</v>
      </c>
      <c r="AM4042" s="104"/>
    </row>
    <row r="4043" spans="1:39">
      <c r="A4043" s="108">
        <v>4041</v>
      </c>
      <c r="S4043">
        <v>4041</v>
      </c>
      <c r="AI4043">
        <v>4041</v>
      </c>
      <c r="AM4043" s="104"/>
    </row>
    <row r="4044" spans="1:39">
      <c r="A4044" s="108">
        <v>4042</v>
      </c>
      <c r="S4044">
        <v>4042</v>
      </c>
      <c r="AI4044">
        <v>4042</v>
      </c>
      <c r="AM4044" s="104"/>
    </row>
    <row r="4045" spans="1:39">
      <c r="A4045" s="108">
        <v>4043</v>
      </c>
      <c r="S4045">
        <v>4043</v>
      </c>
      <c r="AI4045">
        <v>4043</v>
      </c>
      <c r="AM4045" s="104"/>
    </row>
    <row r="4046" spans="1:39">
      <c r="A4046" s="108">
        <v>4044</v>
      </c>
      <c r="S4046">
        <v>4044</v>
      </c>
      <c r="AI4046">
        <v>4044</v>
      </c>
      <c r="AM4046" s="104"/>
    </row>
    <row r="4047" spans="1:39">
      <c r="A4047" s="108">
        <v>4045</v>
      </c>
      <c r="S4047">
        <v>4045</v>
      </c>
      <c r="AI4047">
        <v>4045</v>
      </c>
      <c r="AM4047" s="104"/>
    </row>
    <row r="4048" spans="1:39">
      <c r="A4048" s="108">
        <v>4046</v>
      </c>
      <c r="S4048">
        <v>4046</v>
      </c>
      <c r="AI4048">
        <v>4046</v>
      </c>
      <c r="AM4048" s="104"/>
    </row>
    <row r="4049" spans="1:39">
      <c r="A4049" s="108">
        <v>4047</v>
      </c>
      <c r="S4049">
        <v>4047</v>
      </c>
      <c r="AI4049">
        <v>4047</v>
      </c>
      <c r="AM4049" s="104"/>
    </row>
    <row r="4050" spans="1:39">
      <c r="A4050" s="108">
        <v>4048</v>
      </c>
      <c r="S4050">
        <v>4048</v>
      </c>
      <c r="AI4050">
        <v>4048</v>
      </c>
      <c r="AM4050" s="104"/>
    </row>
    <row r="4051" spans="1:39">
      <c r="A4051" s="108">
        <v>4049</v>
      </c>
      <c r="S4051">
        <v>4049</v>
      </c>
      <c r="AI4051">
        <v>4049</v>
      </c>
      <c r="AM4051" s="104"/>
    </row>
    <row r="4052" spans="1:39">
      <c r="A4052" s="108">
        <v>4050</v>
      </c>
      <c r="S4052">
        <v>4050</v>
      </c>
      <c r="AI4052">
        <v>4050</v>
      </c>
      <c r="AM4052" s="104"/>
    </row>
    <row r="4053" spans="1:39">
      <c r="A4053" s="108">
        <v>4051</v>
      </c>
      <c r="S4053">
        <v>4051</v>
      </c>
      <c r="AI4053">
        <v>4051</v>
      </c>
      <c r="AM4053" s="104"/>
    </row>
    <row r="4054" spans="1:39">
      <c r="A4054" s="108">
        <v>4052</v>
      </c>
      <c r="S4054">
        <v>4052</v>
      </c>
      <c r="AI4054">
        <v>4052</v>
      </c>
      <c r="AM4054" s="104"/>
    </row>
    <row r="4055" spans="1:39">
      <c r="A4055" s="108">
        <v>4053</v>
      </c>
      <c r="S4055">
        <v>4053</v>
      </c>
      <c r="AI4055">
        <v>4053</v>
      </c>
      <c r="AM4055" s="104"/>
    </row>
    <row r="4056" spans="1:39">
      <c r="A4056" s="108">
        <v>4054</v>
      </c>
      <c r="S4056">
        <v>4054</v>
      </c>
      <c r="AI4056">
        <v>4054</v>
      </c>
      <c r="AM4056" s="104"/>
    </row>
    <row r="4057" spans="1:39">
      <c r="A4057" s="108">
        <v>4055</v>
      </c>
      <c r="S4057">
        <v>4055</v>
      </c>
      <c r="AI4057">
        <v>4055</v>
      </c>
      <c r="AM4057" s="104"/>
    </row>
    <row r="4058" spans="1:39">
      <c r="A4058" s="108">
        <v>4056</v>
      </c>
      <c r="S4058">
        <v>4056</v>
      </c>
      <c r="AI4058">
        <v>4056</v>
      </c>
      <c r="AM4058" s="104"/>
    </row>
    <row r="4059" spans="1:39">
      <c r="A4059" s="108">
        <v>4057</v>
      </c>
      <c r="S4059">
        <v>4057</v>
      </c>
      <c r="AI4059">
        <v>4057</v>
      </c>
      <c r="AM4059" s="104"/>
    </row>
    <row r="4060" spans="1:39">
      <c r="A4060" s="108">
        <v>4058</v>
      </c>
      <c r="S4060">
        <v>4058</v>
      </c>
      <c r="AI4060">
        <v>4058</v>
      </c>
      <c r="AM4060" s="104"/>
    </row>
    <row r="4061" spans="1:39">
      <c r="A4061" s="108">
        <v>4059</v>
      </c>
      <c r="S4061">
        <v>4059</v>
      </c>
      <c r="AI4061">
        <v>4059</v>
      </c>
      <c r="AM4061" s="104"/>
    </row>
    <row r="4062" spans="1:39">
      <c r="A4062" s="108">
        <v>4060</v>
      </c>
      <c r="S4062">
        <v>4060</v>
      </c>
      <c r="AI4062">
        <v>4060</v>
      </c>
      <c r="AM4062" s="104"/>
    </row>
    <row r="4063" spans="1:39">
      <c r="A4063" s="108">
        <v>4061</v>
      </c>
      <c r="S4063">
        <v>4061</v>
      </c>
      <c r="AI4063">
        <v>4061</v>
      </c>
      <c r="AM4063" s="104"/>
    </row>
    <row r="4064" spans="1:39">
      <c r="A4064" s="108">
        <v>4062</v>
      </c>
      <c r="S4064">
        <v>4062</v>
      </c>
      <c r="AI4064">
        <v>4062</v>
      </c>
      <c r="AM4064" s="104"/>
    </row>
    <row r="4065" spans="1:39">
      <c r="A4065" s="108">
        <v>4063</v>
      </c>
      <c r="S4065">
        <v>4063</v>
      </c>
      <c r="AI4065">
        <v>4063</v>
      </c>
      <c r="AM4065" s="104"/>
    </row>
    <row r="4066" spans="1:39">
      <c r="A4066" s="108">
        <v>4064</v>
      </c>
      <c r="S4066">
        <v>4064</v>
      </c>
      <c r="AI4066">
        <v>4064</v>
      </c>
      <c r="AM4066" s="104"/>
    </row>
    <row r="4067" spans="1:39">
      <c r="A4067" s="108">
        <v>4065</v>
      </c>
      <c r="S4067">
        <v>4065</v>
      </c>
      <c r="AI4067">
        <v>4065</v>
      </c>
      <c r="AM4067" s="104"/>
    </row>
    <row r="4068" spans="1:39">
      <c r="A4068" s="108">
        <v>4066</v>
      </c>
      <c r="S4068">
        <v>4066</v>
      </c>
      <c r="AI4068">
        <v>4066</v>
      </c>
      <c r="AM4068" s="104"/>
    </row>
    <row r="4069" spans="1:39">
      <c r="A4069" s="108">
        <v>4067</v>
      </c>
      <c r="S4069">
        <v>4067</v>
      </c>
      <c r="AI4069">
        <v>4067</v>
      </c>
      <c r="AM4069" s="104"/>
    </row>
    <row r="4070" spans="1:39">
      <c r="A4070" s="108">
        <v>4068</v>
      </c>
      <c r="S4070">
        <v>4068</v>
      </c>
      <c r="AI4070">
        <v>4068</v>
      </c>
      <c r="AM4070" s="104"/>
    </row>
    <row r="4071" spans="1:39">
      <c r="A4071" s="108">
        <v>4069</v>
      </c>
      <c r="S4071">
        <v>4069</v>
      </c>
      <c r="AI4071">
        <v>4069</v>
      </c>
      <c r="AM4071" s="104"/>
    </row>
    <row r="4072" spans="1:39">
      <c r="A4072" s="108">
        <v>4070</v>
      </c>
      <c r="S4072">
        <v>4070</v>
      </c>
      <c r="AI4072">
        <v>4070</v>
      </c>
      <c r="AM4072" s="104"/>
    </row>
    <row r="4073" spans="1:39">
      <c r="A4073" s="108">
        <v>4071</v>
      </c>
      <c r="S4073">
        <v>4071</v>
      </c>
      <c r="AI4073">
        <v>4071</v>
      </c>
      <c r="AM4073" s="104"/>
    </row>
    <row r="4074" spans="1:39">
      <c r="A4074" s="108">
        <v>4072</v>
      </c>
      <c r="S4074">
        <v>4072</v>
      </c>
      <c r="AI4074">
        <v>4072</v>
      </c>
      <c r="AM4074" s="104"/>
    </row>
    <row r="4075" spans="1:39">
      <c r="A4075" s="108">
        <v>4073</v>
      </c>
      <c r="S4075">
        <v>4073</v>
      </c>
      <c r="AI4075">
        <v>4073</v>
      </c>
      <c r="AM4075" s="104"/>
    </row>
    <row r="4076" spans="1:39">
      <c r="A4076" s="108">
        <v>4074</v>
      </c>
      <c r="S4076">
        <v>4074</v>
      </c>
      <c r="AI4076">
        <v>4074</v>
      </c>
      <c r="AM4076" s="104"/>
    </row>
    <row r="4077" spans="1:39">
      <c r="A4077" s="108">
        <v>4075</v>
      </c>
      <c r="S4077">
        <v>4075</v>
      </c>
      <c r="AI4077">
        <v>4075</v>
      </c>
      <c r="AM4077" s="104"/>
    </row>
    <row r="4078" spans="1:39">
      <c r="A4078" s="108">
        <v>4076</v>
      </c>
      <c r="S4078">
        <v>4076</v>
      </c>
      <c r="AI4078">
        <v>4076</v>
      </c>
      <c r="AM4078" s="104"/>
    </row>
    <row r="4079" spans="1:39">
      <c r="A4079" s="108">
        <v>4077</v>
      </c>
      <c r="S4079">
        <v>4077</v>
      </c>
      <c r="AI4079">
        <v>4077</v>
      </c>
      <c r="AM4079" s="104"/>
    </row>
    <row r="4080" spans="1:39">
      <c r="A4080" s="108">
        <v>4078</v>
      </c>
      <c r="S4080">
        <v>4078</v>
      </c>
      <c r="AI4080">
        <v>4078</v>
      </c>
      <c r="AM4080" s="104"/>
    </row>
    <row r="4081" spans="1:39">
      <c r="A4081" s="108">
        <v>4079</v>
      </c>
      <c r="S4081">
        <v>4079</v>
      </c>
      <c r="AI4081">
        <v>4079</v>
      </c>
      <c r="AM4081" s="104"/>
    </row>
    <row r="4082" spans="1:39">
      <c r="A4082" s="108">
        <v>4080</v>
      </c>
      <c r="S4082">
        <v>4080</v>
      </c>
      <c r="AI4082">
        <v>4080</v>
      </c>
      <c r="AM4082" s="104"/>
    </row>
    <row r="4083" spans="1:39">
      <c r="A4083" s="108">
        <v>4081</v>
      </c>
      <c r="S4083">
        <v>4081</v>
      </c>
      <c r="AI4083">
        <v>4081</v>
      </c>
      <c r="AM4083" s="104"/>
    </row>
    <row r="4084" spans="1:39">
      <c r="A4084" s="108">
        <v>4082</v>
      </c>
      <c r="S4084">
        <v>4082</v>
      </c>
      <c r="AI4084">
        <v>4082</v>
      </c>
      <c r="AM4084" s="104"/>
    </row>
    <row r="4085" spans="1:39">
      <c r="A4085" s="108">
        <v>4083</v>
      </c>
      <c r="S4085">
        <v>4083</v>
      </c>
      <c r="AI4085">
        <v>4083</v>
      </c>
      <c r="AM4085" s="104"/>
    </row>
    <row r="4086" spans="1:39">
      <c r="A4086" s="108">
        <v>4084</v>
      </c>
      <c r="S4086">
        <v>4084</v>
      </c>
      <c r="AI4086">
        <v>4084</v>
      </c>
      <c r="AM4086" s="104"/>
    </row>
    <row r="4087" spans="1:39">
      <c r="A4087" s="108">
        <v>4085</v>
      </c>
      <c r="S4087">
        <v>4085</v>
      </c>
      <c r="AI4087">
        <v>4085</v>
      </c>
      <c r="AM4087" s="104"/>
    </row>
    <row r="4088" spans="1:39">
      <c r="A4088" s="108">
        <v>4086</v>
      </c>
      <c r="S4088">
        <v>4086</v>
      </c>
      <c r="AI4088">
        <v>4086</v>
      </c>
      <c r="AM4088" s="104"/>
    </row>
    <row r="4089" spans="1:39">
      <c r="A4089" s="108">
        <v>4087</v>
      </c>
      <c r="S4089">
        <v>4087</v>
      </c>
      <c r="AI4089">
        <v>4087</v>
      </c>
      <c r="AM4089" s="104"/>
    </row>
    <row r="4090" spans="1:39">
      <c r="A4090" s="108">
        <v>4088</v>
      </c>
      <c r="S4090">
        <v>4088</v>
      </c>
      <c r="AI4090">
        <v>4088</v>
      </c>
      <c r="AM4090" s="104"/>
    </row>
    <row r="4091" spans="1:39">
      <c r="A4091" s="108">
        <v>4089</v>
      </c>
      <c r="S4091">
        <v>4089</v>
      </c>
      <c r="AI4091">
        <v>4089</v>
      </c>
      <c r="AM4091" s="104"/>
    </row>
    <row r="4092" spans="1:39">
      <c r="A4092" s="108">
        <v>4090</v>
      </c>
      <c r="S4092">
        <v>4090</v>
      </c>
      <c r="AI4092">
        <v>4090</v>
      </c>
      <c r="AM4092" s="104"/>
    </row>
    <row r="4093" spans="1:39">
      <c r="A4093" s="108">
        <v>4091</v>
      </c>
      <c r="S4093">
        <v>4091</v>
      </c>
      <c r="AI4093">
        <v>4091</v>
      </c>
      <c r="AM4093" s="104"/>
    </row>
    <row r="4094" spans="1:39">
      <c r="A4094" s="108">
        <v>4092</v>
      </c>
      <c r="S4094">
        <v>4092</v>
      </c>
      <c r="AI4094">
        <v>4092</v>
      </c>
      <c r="AM4094" s="104"/>
    </row>
    <row r="4095" spans="1:39">
      <c r="A4095" s="108">
        <v>4093</v>
      </c>
      <c r="S4095">
        <v>4093</v>
      </c>
      <c r="AI4095">
        <v>4093</v>
      </c>
      <c r="AM4095" s="104"/>
    </row>
    <row r="4096" spans="1:39">
      <c r="A4096" s="108">
        <v>4094</v>
      </c>
      <c r="S4096">
        <v>4094</v>
      </c>
      <c r="AI4096">
        <v>4094</v>
      </c>
      <c r="AM4096" s="104"/>
    </row>
    <row r="4097" spans="1:39">
      <c r="A4097" s="108">
        <v>4095</v>
      </c>
      <c r="S4097">
        <v>4095</v>
      </c>
      <c r="AI4097">
        <v>4095</v>
      </c>
      <c r="AM4097" s="104"/>
    </row>
    <row r="4098" spans="1:39">
      <c r="A4098" s="108">
        <v>4096</v>
      </c>
      <c r="S4098">
        <v>4096</v>
      </c>
      <c r="AI4098">
        <v>4096</v>
      </c>
      <c r="AM4098" s="104"/>
    </row>
    <row r="4099" spans="1:39">
      <c r="A4099" s="108">
        <v>4097</v>
      </c>
      <c r="S4099">
        <v>4097</v>
      </c>
      <c r="AI4099">
        <v>4097</v>
      </c>
      <c r="AM4099" s="104"/>
    </row>
    <row r="4100" spans="1:39">
      <c r="A4100" s="108">
        <v>4098</v>
      </c>
      <c r="S4100">
        <v>4098</v>
      </c>
      <c r="AI4100">
        <v>4098</v>
      </c>
      <c r="AM4100" s="104"/>
    </row>
    <row r="4101" spans="1:39">
      <c r="A4101" s="108">
        <v>4099</v>
      </c>
      <c r="S4101">
        <v>4099</v>
      </c>
      <c r="AI4101">
        <v>4099</v>
      </c>
      <c r="AM4101" s="104"/>
    </row>
    <row r="4102" spans="1:39">
      <c r="A4102" s="108">
        <v>4100</v>
      </c>
      <c r="S4102">
        <v>4100</v>
      </c>
      <c r="AI4102">
        <v>4100</v>
      </c>
      <c r="AM4102" s="104"/>
    </row>
    <row r="4103" spans="1:39">
      <c r="A4103" s="108">
        <v>4101</v>
      </c>
      <c r="S4103">
        <v>4101</v>
      </c>
      <c r="AI4103">
        <v>4101</v>
      </c>
      <c r="AM4103" s="104"/>
    </row>
    <row r="4104" spans="1:39">
      <c r="A4104" s="108">
        <v>4102</v>
      </c>
      <c r="S4104">
        <v>4102</v>
      </c>
      <c r="AI4104">
        <v>4102</v>
      </c>
      <c r="AM4104" s="104"/>
    </row>
    <row r="4105" spans="1:39">
      <c r="A4105" s="108">
        <v>4103</v>
      </c>
      <c r="S4105">
        <v>4103</v>
      </c>
      <c r="AI4105">
        <v>4103</v>
      </c>
      <c r="AM4105" s="104"/>
    </row>
    <row r="4106" spans="1:39">
      <c r="A4106" s="108">
        <v>4104</v>
      </c>
      <c r="S4106">
        <v>4104</v>
      </c>
      <c r="AI4106">
        <v>4104</v>
      </c>
      <c r="AM4106" s="104"/>
    </row>
    <row r="4107" spans="1:39">
      <c r="A4107" s="108">
        <v>4105</v>
      </c>
      <c r="S4107">
        <v>4105</v>
      </c>
      <c r="AI4107">
        <v>4105</v>
      </c>
      <c r="AM4107" s="104"/>
    </row>
    <row r="4108" spans="1:39">
      <c r="A4108" s="108">
        <v>4106</v>
      </c>
      <c r="S4108">
        <v>4106</v>
      </c>
      <c r="AI4108">
        <v>4106</v>
      </c>
      <c r="AM4108" s="104"/>
    </row>
    <row r="4109" spans="1:39">
      <c r="A4109" s="108">
        <v>4107</v>
      </c>
      <c r="S4109">
        <v>4107</v>
      </c>
      <c r="AI4109">
        <v>4107</v>
      </c>
      <c r="AM4109" s="104"/>
    </row>
    <row r="4110" spans="1:39">
      <c r="A4110" s="108">
        <v>4108</v>
      </c>
      <c r="S4110">
        <v>4108</v>
      </c>
      <c r="AI4110">
        <v>4108</v>
      </c>
      <c r="AM4110" s="104"/>
    </row>
    <row r="4111" spans="1:39">
      <c r="A4111" s="108">
        <v>4109</v>
      </c>
      <c r="S4111">
        <v>4109</v>
      </c>
      <c r="AI4111">
        <v>4109</v>
      </c>
      <c r="AM4111" s="104"/>
    </row>
    <row r="4112" spans="1:39">
      <c r="A4112" s="108">
        <v>4110</v>
      </c>
      <c r="S4112">
        <v>4110</v>
      </c>
      <c r="AI4112">
        <v>4110</v>
      </c>
      <c r="AM4112" s="104"/>
    </row>
    <row r="4113" spans="1:39">
      <c r="A4113" s="108">
        <v>4111</v>
      </c>
      <c r="S4113">
        <v>4111</v>
      </c>
      <c r="AI4113">
        <v>4111</v>
      </c>
      <c r="AM4113" s="104"/>
    </row>
    <row r="4114" spans="1:39">
      <c r="A4114" s="108">
        <v>4112</v>
      </c>
      <c r="S4114">
        <v>4112</v>
      </c>
      <c r="AI4114">
        <v>4112</v>
      </c>
      <c r="AM4114" s="104"/>
    </row>
    <row r="4115" spans="1:39">
      <c r="A4115" s="108">
        <v>4113</v>
      </c>
      <c r="S4115">
        <v>4113</v>
      </c>
      <c r="AI4115">
        <v>4113</v>
      </c>
      <c r="AM4115" s="104"/>
    </row>
    <row r="4116" spans="1:39">
      <c r="A4116" s="108">
        <v>4114</v>
      </c>
      <c r="S4116">
        <v>4114</v>
      </c>
      <c r="AI4116">
        <v>4114</v>
      </c>
      <c r="AM4116" s="104"/>
    </row>
    <row r="4117" spans="1:39">
      <c r="A4117" s="108">
        <v>4115</v>
      </c>
      <c r="S4117">
        <v>4115</v>
      </c>
      <c r="AI4117">
        <v>4115</v>
      </c>
      <c r="AM4117" s="104"/>
    </row>
    <row r="4118" spans="1:39">
      <c r="A4118" s="108">
        <v>4116</v>
      </c>
      <c r="S4118">
        <v>4116</v>
      </c>
      <c r="AI4118">
        <v>4116</v>
      </c>
      <c r="AM4118" s="104"/>
    </row>
    <row r="4119" spans="1:39">
      <c r="A4119" s="108">
        <v>4117</v>
      </c>
      <c r="S4119">
        <v>4117</v>
      </c>
      <c r="AI4119">
        <v>4117</v>
      </c>
      <c r="AM4119" s="104"/>
    </row>
    <row r="4120" spans="1:39">
      <c r="A4120" s="108">
        <v>4118</v>
      </c>
      <c r="S4120">
        <v>4118</v>
      </c>
      <c r="AI4120">
        <v>4118</v>
      </c>
      <c r="AM4120" s="104"/>
    </row>
    <row r="4121" spans="1:39">
      <c r="A4121" s="108">
        <v>4119</v>
      </c>
      <c r="S4121">
        <v>4119</v>
      </c>
      <c r="AI4121">
        <v>4119</v>
      </c>
      <c r="AM4121" s="104"/>
    </row>
    <row r="4122" spans="1:39">
      <c r="A4122" s="108">
        <v>4120</v>
      </c>
      <c r="S4122">
        <v>4120</v>
      </c>
      <c r="AI4122">
        <v>4120</v>
      </c>
      <c r="AM4122" s="104"/>
    </row>
    <row r="4123" spans="1:39">
      <c r="A4123" s="108">
        <v>4121</v>
      </c>
      <c r="S4123">
        <v>4121</v>
      </c>
      <c r="AI4123">
        <v>4121</v>
      </c>
      <c r="AM4123" s="104"/>
    </row>
    <row r="4124" spans="1:39">
      <c r="A4124" s="108">
        <v>4122</v>
      </c>
      <c r="S4124">
        <v>4122</v>
      </c>
      <c r="AI4124">
        <v>4122</v>
      </c>
      <c r="AM4124" s="104"/>
    </row>
    <row r="4125" spans="1:39">
      <c r="A4125" s="108">
        <v>4123</v>
      </c>
      <c r="S4125">
        <v>4123</v>
      </c>
      <c r="AI4125">
        <v>4123</v>
      </c>
      <c r="AM4125" s="104"/>
    </row>
    <row r="4126" spans="1:39">
      <c r="A4126" s="108">
        <v>4124</v>
      </c>
      <c r="S4126">
        <v>4124</v>
      </c>
      <c r="AI4126">
        <v>4124</v>
      </c>
      <c r="AM4126" s="104"/>
    </row>
    <row r="4127" spans="1:39">
      <c r="A4127" s="108">
        <v>4125</v>
      </c>
      <c r="S4127">
        <v>4125</v>
      </c>
      <c r="AI4127">
        <v>4125</v>
      </c>
      <c r="AM4127" s="104"/>
    </row>
    <row r="4128" spans="1:39">
      <c r="A4128" s="108">
        <v>4126</v>
      </c>
      <c r="S4128">
        <v>4126</v>
      </c>
      <c r="AI4128">
        <v>4126</v>
      </c>
      <c r="AM4128" s="104"/>
    </row>
    <row r="4129" spans="1:39">
      <c r="A4129" s="108">
        <v>4127</v>
      </c>
      <c r="S4129">
        <v>4127</v>
      </c>
      <c r="AI4129">
        <v>4127</v>
      </c>
      <c r="AM4129" s="104"/>
    </row>
    <row r="4130" spans="1:39">
      <c r="A4130" s="108">
        <v>4128</v>
      </c>
      <c r="S4130">
        <v>4128</v>
      </c>
      <c r="AI4130">
        <v>4128</v>
      </c>
      <c r="AM4130" s="104"/>
    </row>
    <row r="4131" spans="1:39">
      <c r="A4131" s="108">
        <v>4129</v>
      </c>
      <c r="S4131">
        <v>4129</v>
      </c>
      <c r="AI4131">
        <v>4129</v>
      </c>
      <c r="AM4131" s="104"/>
    </row>
    <row r="4132" spans="1:39">
      <c r="A4132" s="108">
        <v>4130</v>
      </c>
      <c r="S4132">
        <v>4130</v>
      </c>
      <c r="AI4132">
        <v>4130</v>
      </c>
      <c r="AM4132" s="104"/>
    </row>
    <row r="4133" spans="1:39">
      <c r="A4133" s="108">
        <v>4131</v>
      </c>
      <c r="S4133">
        <v>4131</v>
      </c>
      <c r="AI4133">
        <v>4131</v>
      </c>
      <c r="AM4133" s="104"/>
    </row>
    <row r="4134" spans="1:39">
      <c r="A4134" s="108">
        <v>4132</v>
      </c>
      <c r="S4134">
        <v>4132</v>
      </c>
      <c r="AI4134">
        <v>4132</v>
      </c>
      <c r="AM4134" s="104"/>
    </row>
    <row r="4135" spans="1:39">
      <c r="A4135" s="108">
        <v>4133</v>
      </c>
      <c r="S4135">
        <v>4133</v>
      </c>
      <c r="AI4135">
        <v>4133</v>
      </c>
      <c r="AM4135" s="104"/>
    </row>
    <row r="4136" spans="1:39">
      <c r="A4136" s="108">
        <v>4134</v>
      </c>
      <c r="S4136">
        <v>4134</v>
      </c>
      <c r="AI4136">
        <v>4134</v>
      </c>
      <c r="AM4136" s="104"/>
    </row>
    <row r="4137" spans="1:39">
      <c r="A4137" s="108">
        <v>4135</v>
      </c>
      <c r="S4137">
        <v>4135</v>
      </c>
      <c r="AI4137">
        <v>4135</v>
      </c>
      <c r="AM4137" s="104"/>
    </row>
    <row r="4138" spans="1:39">
      <c r="A4138" s="108">
        <v>4136</v>
      </c>
      <c r="S4138">
        <v>4136</v>
      </c>
      <c r="AI4138">
        <v>4136</v>
      </c>
      <c r="AM4138" s="104"/>
    </row>
    <row r="4139" spans="1:39">
      <c r="A4139" s="108">
        <v>4137</v>
      </c>
      <c r="S4139">
        <v>4137</v>
      </c>
      <c r="AI4139">
        <v>4137</v>
      </c>
      <c r="AM4139" s="104"/>
    </row>
    <row r="4140" spans="1:39">
      <c r="A4140" s="108">
        <v>4138</v>
      </c>
      <c r="S4140">
        <v>4138</v>
      </c>
      <c r="AI4140">
        <v>4138</v>
      </c>
      <c r="AM4140" s="104"/>
    </row>
    <row r="4141" spans="1:39">
      <c r="A4141" s="108">
        <v>4139</v>
      </c>
      <c r="S4141">
        <v>4139</v>
      </c>
      <c r="AI4141">
        <v>4139</v>
      </c>
      <c r="AM4141" s="104"/>
    </row>
    <row r="4142" spans="1:39">
      <c r="A4142" s="108">
        <v>4140</v>
      </c>
      <c r="S4142">
        <v>4140</v>
      </c>
      <c r="AI4142">
        <v>4140</v>
      </c>
      <c r="AM4142" s="104"/>
    </row>
    <row r="4143" spans="1:39">
      <c r="A4143" s="108">
        <v>4141</v>
      </c>
      <c r="S4143">
        <v>4141</v>
      </c>
      <c r="AI4143">
        <v>4141</v>
      </c>
      <c r="AM4143" s="104"/>
    </row>
    <row r="4144" spans="1:39">
      <c r="A4144" s="108">
        <v>4142</v>
      </c>
      <c r="S4144">
        <v>4142</v>
      </c>
      <c r="AI4144">
        <v>4142</v>
      </c>
      <c r="AM4144" s="104"/>
    </row>
    <row r="4145" spans="1:39">
      <c r="A4145" s="108">
        <v>4143</v>
      </c>
      <c r="S4145">
        <v>4143</v>
      </c>
      <c r="AI4145">
        <v>4143</v>
      </c>
      <c r="AM4145" s="104"/>
    </row>
    <row r="4146" spans="1:39">
      <c r="A4146" s="108">
        <v>4144</v>
      </c>
      <c r="S4146">
        <v>4144</v>
      </c>
      <c r="AI4146">
        <v>4144</v>
      </c>
      <c r="AM4146" s="104"/>
    </row>
    <row r="4147" spans="1:39">
      <c r="A4147" s="108">
        <v>4145</v>
      </c>
      <c r="S4147">
        <v>4145</v>
      </c>
      <c r="AI4147">
        <v>4145</v>
      </c>
      <c r="AM4147" s="104"/>
    </row>
    <row r="4148" spans="1:39">
      <c r="A4148" s="108">
        <v>4146</v>
      </c>
      <c r="S4148">
        <v>4146</v>
      </c>
      <c r="AI4148">
        <v>4146</v>
      </c>
      <c r="AM4148" s="104"/>
    </row>
    <row r="4149" spans="1:39">
      <c r="A4149" s="108">
        <v>4147</v>
      </c>
      <c r="S4149">
        <v>4147</v>
      </c>
      <c r="AI4149">
        <v>4147</v>
      </c>
      <c r="AM4149" s="104"/>
    </row>
    <row r="4150" spans="1:39">
      <c r="A4150" s="108">
        <v>4148</v>
      </c>
      <c r="S4150">
        <v>4148</v>
      </c>
      <c r="AI4150">
        <v>4148</v>
      </c>
      <c r="AM4150" s="104"/>
    </row>
    <row r="4151" spans="1:39">
      <c r="A4151" s="108">
        <v>4149</v>
      </c>
      <c r="S4151">
        <v>4149</v>
      </c>
      <c r="AI4151">
        <v>4149</v>
      </c>
      <c r="AM4151" s="104"/>
    </row>
    <row r="4152" spans="1:39">
      <c r="A4152" s="108">
        <v>4150</v>
      </c>
      <c r="S4152">
        <v>4150</v>
      </c>
      <c r="AI4152">
        <v>4150</v>
      </c>
      <c r="AM4152" s="104"/>
    </row>
    <row r="4153" spans="1:39">
      <c r="A4153" s="108">
        <v>4151</v>
      </c>
      <c r="S4153">
        <v>4151</v>
      </c>
      <c r="AI4153">
        <v>4151</v>
      </c>
      <c r="AM4153" s="104"/>
    </row>
    <row r="4154" spans="1:39">
      <c r="A4154" s="108">
        <v>4152</v>
      </c>
      <c r="S4154">
        <v>4152</v>
      </c>
      <c r="AI4154">
        <v>4152</v>
      </c>
      <c r="AM4154" s="104"/>
    </row>
    <row r="4155" spans="1:39">
      <c r="A4155" s="108">
        <v>4153</v>
      </c>
      <c r="S4155">
        <v>4153</v>
      </c>
      <c r="AI4155">
        <v>4153</v>
      </c>
      <c r="AM4155" s="104"/>
    </row>
    <row r="4156" spans="1:39">
      <c r="A4156" s="108">
        <v>4154</v>
      </c>
      <c r="S4156">
        <v>4154</v>
      </c>
      <c r="AI4156">
        <v>4154</v>
      </c>
      <c r="AM4156" s="104"/>
    </row>
    <row r="4157" spans="1:39">
      <c r="A4157" s="108">
        <v>4155</v>
      </c>
      <c r="S4157">
        <v>4155</v>
      </c>
      <c r="AI4157">
        <v>4155</v>
      </c>
      <c r="AM4157" s="104"/>
    </row>
    <row r="4158" spans="1:39">
      <c r="A4158" s="108">
        <v>4156</v>
      </c>
      <c r="S4158">
        <v>4156</v>
      </c>
      <c r="AI4158">
        <v>4156</v>
      </c>
      <c r="AM4158" s="104"/>
    </row>
    <row r="4159" spans="1:39">
      <c r="A4159" s="108">
        <v>4157</v>
      </c>
      <c r="S4159">
        <v>4157</v>
      </c>
      <c r="AI4159">
        <v>4157</v>
      </c>
      <c r="AM4159" s="104"/>
    </row>
    <row r="4160" spans="1:39">
      <c r="A4160" s="108">
        <v>4158</v>
      </c>
      <c r="S4160">
        <v>4158</v>
      </c>
      <c r="AI4160">
        <v>4158</v>
      </c>
      <c r="AM4160" s="104"/>
    </row>
    <row r="4161" spans="1:39">
      <c r="A4161" s="108">
        <v>4159</v>
      </c>
      <c r="S4161">
        <v>4159</v>
      </c>
      <c r="AI4161">
        <v>4159</v>
      </c>
      <c r="AM4161" s="104"/>
    </row>
    <row r="4162" spans="1:39">
      <c r="A4162" s="108">
        <v>4160</v>
      </c>
      <c r="S4162">
        <v>4160</v>
      </c>
      <c r="AI4162">
        <v>4160</v>
      </c>
      <c r="AM4162" s="104"/>
    </row>
    <row r="4163" spans="1:39">
      <c r="A4163" s="108">
        <v>4161</v>
      </c>
      <c r="S4163">
        <v>4161</v>
      </c>
      <c r="AI4163">
        <v>4161</v>
      </c>
      <c r="AM4163" s="104"/>
    </row>
    <row r="4164" spans="1:39">
      <c r="A4164" s="108">
        <v>4162</v>
      </c>
      <c r="S4164">
        <v>4162</v>
      </c>
      <c r="AI4164">
        <v>4162</v>
      </c>
      <c r="AM4164" s="104"/>
    </row>
    <row r="4165" spans="1:39">
      <c r="A4165" s="108">
        <v>4163</v>
      </c>
      <c r="S4165">
        <v>4163</v>
      </c>
      <c r="AI4165">
        <v>4163</v>
      </c>
      <c r="AM4165" s="104"/>
    </row>
    <row r="4166" spans="1:39">
      <c r="A4166" s="108">
        <v>4164</v>
      </c>
      <c r="S4166">
        <v>4164</v>
      </c>
      <c r="AI4166">
        <v>4164</v>
      </c>
      <c r="AM4166" s="104"/>
    </row>
    <row r="4167" spans="1:39">
      <c r="A4167" s="108">
        <v>4165</v>
      </c>
      <c r="S4167">
        <v>4165</v>
      </c>
      <c r="AI4167">
        <v>4165</v>
      </c>
      <c r="AM4167" s="104"/>
    </row>
    <row r="4168" spans="1:39">
      <c r="A4168" s="108">
        <v>4166</v>
      </c>
      <c r="S4168">
        <v>4166</v>
      </c>
      <c r="AI4168">
        <v>4166</v>
      </c>
      <c r="AM4168" s="104"/>
    </row>
    <row r="4169" spans="1:39">
      <c r="A4169" s="108">
        <v>4167</v>
      </c>
      <c r="S4169">
        <v>4167</v>
      </c>
      <c r="AI4169">
        <v>4167</v>
      </c>
      <c r="AM4169" s="104"/>
    </row>
    <row r="4170" spans="1:39">
      <c r="A4170" s="108">
        <v>4168</v>
      </c>
      <c r="S4170">
        <v>4168</v>
      </c>
      <c r="AI4170">
        <v>4168</v>
      </c>
      <c r="AM4170" s="104"/>
    </row>
    <row r="4171" spans="1:39">
      <c r="A4171" s="108">
        <v>4169</v>
      </c>
      <c r="S4171">
        <v>4169</v>
      </c>
      <c r="AI4171">
        <v>4169</v>
      </c>
      <c r="AM4171" s="104"/>
    </row>
    <row r="4172" spans="1:39">
      <c r="A4172" s="108">
        <v>4170</v>
      </c>
      <c r="S4172">
        <v>4170</v>
      </c>
      <c r="AI4172">
        <v>4170</v>
      </c>
      <c r="AM4172" s="104"/>
    </row>
    <row r="4173" spans="1:39">
      <c r="A4173" s="108">
        <v>4171</v>
      </c>
      <c r="S4173">
        <v>4171</v>
      </c>
      <c r="AI4173">
        <v>4171</v>
      </c>
      <c r="AM4173" s="104"/>
    </row>
    <row r="4174" spans="1:39">
      <c r="A4174" s="108">
        <v>4172</v>
      </c>
      <c r="S4174">
        <v>4172</v>
      </c>
      <c r="AI4174">
        <v>4172</v>
      </c>
      <c r="AM4174" s="104"/>
    </row>
    <row r="4175" spans="1:39">
      <c r="A4175" s="108">
        <v>4173</v>
      </c>
      <c r="S4175">
        <v>4173</v>
      </c>
      <c r="AI4175">
        <v>4173</v>
      </c>
      <c r="AM4175" s="104"/>
    </row>
    <row r="4176" spans="1:39">
      <c r="A4176" s="108">
        <v>4174</v>
      </c>
      <c r="S4176">
        <v>4174</v>
      </c>
      <c r="AI4176">
        <v>4174</v>
      </c>
      <c r="AM4176" s="104"/>
    </row>
    <row r="4177" spans="1:39">
      <c r="A4177" s="108">
        <v>4175</v>
      </c>
      <c r="S4177">
        <v>4175</v>
      </c>
      <c r="AI4177">
        <v>4175</v>
      </c>
      <c r="AM4177" s="104"/>
    </row>
    <row r="4178" spans="1:39">
      <c r="A4178" s="108">
        <v>4176</v>
      </c>
      <c r="S4178">
        <v>4176</v>
      </c>
      <c r="AI4178">
        <v>4176</v>
      </c>
      <c r="AM4178" s="104"/>
    </row>
    <row r="4179" spans="1:39">
      <c r="A4179" s="108">
        <v>4177</v>
      </c>
      <c r="S4179">
        <v>4177</v>
      </c>
      <c r="AI4179">
        <v>4177</v>
      </c>
      <c r="AM4179" s="104"/>
    </row>
    <row r="4180" spans="1:39">
      <c r="A4180" s="108">
        <v>4178</v>
      </c>
      <c r="S4180">
        <v>4178</v>
      </c>
      <c r="AI4180">
        <v>4178</v>
      </c>
      <c r="AM4180" s="104"/>
    </row>
    <row r="4181" spans="1:39">
      <c r="A4181" s="108">
        <v>4179</v>
      </c>
      <c r="S4181">
        <v>4179</v>
      </c>
      <c r="AI4181">
        <v>4179</v>
      </c>
      <c r="AM4181" s="104"/>
    </row>
    <row r="4182" spans="1:39">
      <c r="A4182" s="108">
        <v>4180</v>
      </c>
      <c r="S4182">
        <v>4180</v>
      </c>
      <c r="AI4182">
        <v>4180</v>
      </c>
      <c r="AM4182" s="104"/>
    </row>
    <row r="4183" spans="1:39">
      <c r="A4183" s="108">
        <v>4181</v>
      </c>
      <c r="S4183">
        <v>4181</v>
      </c>
      <c r="AI4183">
        <v>4181</v>
      </c>
      <c r="AM4183" s="104"/>
    </row>
    <row r="4184" spans="1:39">
      <c r="A4184" s="108">
        <v>4182</v>
      </c>
      <c r="S4184">
        <v>4182</v>
      </c>
      <c r="AI4184">
        <v>4182</v>
      </c>
      <c r="AM4184" s="104"/>
    </row>
    <row r="4185" spans="1:39">
      <c r="A4185" s="108">
        <v>4183</v>
      </c>
      <c r="S4185">
        <v>4183</v>
      </c>
      <c r="AI4185">
        <v>4183</v>
      </c>
      <c r="AM4185" s="104"/>
    </row>
    <row r="4186" spans="1:39">
      <c r="A4186" s="108">
        <v>4184</v>
      </c>
      <c r="S4186">
        <v>4184</v>
      </c>
      <c r="AI4186">
        <v>4184</v>
      </c>
      <c r="AM4186" s="104"/>
    </row>
    <row r="4187" spans="1:39">
      <c r="A4187" s="108">
        <v>4185</v>
      </c>
      <c r="S4187">
        <v>4185</v>
      </c>
      <c r="AI4187">
        <v>4185</v>
      </c>
      <c r="AM4187" s="104"/>
    </row>
    <row r="4188" spans="1:39">
      <c r="A4188" s="108">
        <v>4186</v>
      </c>
      <c r="S4188">
        <v>4186</v>
      </c>
      <c r="AI4188">
        <v>4186</v>
      </c>
      <c r="AM4188" s="104"/>
    </row>
    <row r="4189" spans="1:39">
      <c r="A4189" s="108">
        <v>4187</v>
      </c>
      <c r="S4189">
        <v>4187</v>
      </c>
      <c r="AI4189">
        <v>4187</v>
      </c>
      <c r="AM4189" s="104"/>
    </row>
    <row r="4190" spans="1:39">
      <c r="A4190" s="108">
        <v>4188</v>
      </c>
      <c r="S4190">
        <v>4188</v>
      </c>
      <c r="AI4190">
        <v>4188</v>
      </c>
      <c r="AM4190" s="104"/>
    </row>
    <row r="4191" spans="1:39">
      <c r="A4191" s="108">
        <v>4189</v>
      </c>
      <c r="S4191">
        <v>4189</v>
      </c>
      <c r="AI4191">
        <v>4189</v>
      </c>
      <c r="AM4191" s="104"/>
    </row>
    <row r="4192" spans="1:39">
      <c r="A4192" s="108">
        <v>4190</v>
      </c>
      <c r="S4192">
        <v>4190</v>
      </c>
      <c r="AI4192">
        <v>4190</v>
      </c>
      <c r="AM4192" s="104"/>
    </row>
    <row r="4193" spans="1:39">
      <c r="A4193" s="108">
        <v>4191</v>
      </c>
      <c r="S4193">
        <v>4191</v>
      </c>
      <c r="AI4193">
        <v>4191</v>
      </c>
      <c r="AM4193" s="104"/>
    </row>
    <row r="4194" spans="1:39">
      <c r="A4194" s="108">
        <v>4192</v>
      </c>
      <c r="S4194">
        <v>4192</v>
      </c>
      <c r="AI4194">
        <v>4192</v>
      </c>
      <c r="AM4194" s="104"/>
    </row>
    <row r="4195" spans="1:39">
      <c r="A4195" s="108">
        <v>4193</v>
      </c>
      <c r="S4195">
        <v>4193</v>
      </c>
      <c r="AI4195">
        <v>4193</v>
      </c>
      <c r="AM4195" s="104"/>
    </row>
    <row r="4196" spans="1:39">
      <c r="A4196" s="108">
        <v>4194</v>
      </c>
      <c r="S4196">
        <v>4194</v>
      </c>
      <c r="AI4196">
        <v>4194</v>
      </c>
      <c r="AM4196" s="104"/>
    </row>
    <row r="4197" spans="1:39">
      <c r="A4197" s="108">
        <v>4195</v>
      </c>
      <c r="S4197">
        <v>4195</v>
      </c>
      <c r="AI4197">
        <v>4195</v>
      </c>
      <c r="AM4197" s="104"/>
    </row>
    <row r="4198" spans="1:39">
      <c r="A4198" s="108">
        <v>4196</v>
      </c>
      <c r="S4198">
        <v>4196</v>
      </c>
      <c r="AI4198">
        <v>4196</v>
      </c>
      <c r="AM4198" s="104"/>
    </row>
    <row r="4199" spans="1:39">
      <c r="A4199" s="108">
        <v>4197</v>
      </c>
      <c r="S4199">
        <v>4197</v>
      </c>
      <c r="AI4199">
        <v>4197</v>
      </c>
      <c r="AM4199" s="104"/>
    </row>
    <row r="4200" spans="1:39">
      <c r="A4200" s="108">
        <v>4198</v>
      </c>
      <c r="S4200">
        <v>4198</v>
      </c>
      <c r="AI4200">
        <v>4198</v>
      </c>
      <c r="AM4200" s="104"/>
    </row>
    <row r="4201" spans="1:39">
      <c r="A4201" s="108">
        <v>4199</v>
      </c>
      <c r="S4201">
        <v>4199</v>
      </c>
      <c r="AI4201">
        <v>4199</v>
      </c>
      <c r="AM4201" s="104"/>
    </row>
    <row r="4202" spans="1:39">
      <c r="A4202" s="108">
        <v>4200</v>
      </c>
      <c r="S4202">
        <v>4200</v>
      </c>
      <c r="AI4202">
        <v>4200</v>
      </c>
      <c r="AM4202" s="104"/>
    </row>
    <row r="4203" spans="1:39">
      <c r="A4203" s="108">
        <v>4201</v>
      </c>
      <c r="S4203">
        <v>4201</v>
      </c>
      <c r="AI4203">
        <v>4201</v>
      </c>
      <c r="AM4203" s="104"/>
    </row>
    <row r="4204" spans="1:39">
      <c r="A4204" s="108">
        <v>4202</v>
      </c>
      <c r="S4204">
        <v>4202</v>
      </c>
      <c r="AI4204">
        <v>4202</v>
      </c>
      <c r="AM4204" s="104"/>
    </row>
    <row r="4205" spans="1:39">
      <c r="A4205" s="108">
        <v>4203</v>
      </c>
      <c r="S4205">
        <v>4203</v>
      </c>
      <c r="AI4205">
        <v>4203</v>
      </c>
      <c r="AM4205" s="104"/>
    </row>
    <row r="4206" spans="1:39">
      <c r="A4206" s="108">
        <v>4204</v>
      </c>
      <c r="S4206">
        <v>4204</v>
      </c>
      <c r="AI4206">
        <v>4204</v>
      </c>
      <c r="AM4206" s="104"/>
    </row>
    <row r="4207" spans="1:39">
      <c r="A4207" s="108">
        <v>4205</v>
      </c>
      <c r="S4207">
        <v>4205</v>
      </c>
      <c r="AI4207">
        <v>4205</v>
      </c>
      <c r="AM4207" s="104"/>
    </row>
    <row r="4208" spans="1:39">
      <c r="A4208" s="108">
        <v>4206</v>
      </c>
      <c r="S4208">
        <v>4206</v>
      </c>
      <c r="AI4208">
        <v>4206</v>
      </c>
      <c r="AM4208" s="104"/>
    </row>
    <row r="4209" spans="1:39">
      <c r="A4209" s="108">
        <v>4207</v>
      </c>
      <c r="S4209">
        <v>4207</v>
      </c>
      <c r="AI4209">
        <v>4207</v>
      </c>
      <c r="AM4209" s="104"/>
    </row>
    <row r="4210" spans="1:39">
      <c r="A4210" s="108">
        <v>4208</v>
      </c>
      <c r="S4210">
        <v>4208</v>
      </c>
      <c r="AI4210">
        <v>4208</v>
      </c>
      <c r="AM4210" s="104"/>
    </row>
    <row r="4211" spans="1:39">
      <c r="A4211" s="108">
        <v>4209</v>
      </c>
      <c r="S4211">
        <v>4209</v>
      </c>
      <c r="AI4211">
        <v>4209</v>
      </c>
      <c r="AM4211" s="104"/>
    </row>
    <row r="4212" spans="1:39">
      <c r="A4212" s="108">
        <v>4210</v>
      </c>
      <c r="S4212">
        <v>4210</v>
      </c>
      <c r="AI4212">
        <v>4210</v>
      </c>
      <c r="AM4212" s="104"/>
    </row>
    <row r="4213" spans="1:39">
      <c r="A4213" s="108">
        <v>4211</v>
      </c>
      <c r="S4213">
        <v>4211</v>
      </c>
      <c r="AI4213">
        <v>4211</v>
      </c>
      <c r="AM4213" s="104"/>
    </row>
    <row r="4214" spans="1:39">
      <c r="A4214" s="108">
        <v>4212</v>
      </c>
      <c r="S4214">
        <v>4212</v>
      </c>
      <c r="AI4214">
        <v>4212</v>
      </c>
      <c r="AM4214" s="104"/>
    </row>
    <row r="4215" spans="1:39">
      <c r="A4215" s="108">
        <v>4213</v>
      </c>
      <c r="S4215">
        <v>4213</v>
      </c>
      <c r="AI4215">
        <v>4213</v>
      </c>
      <c r="AM4215" s="104"/>
    </row>
    <row r="4216" spans="1:39">
      <c r="A4216" s="108">
        <v>4214</v>
      </c>
      <c r="S4216">
        <v>4214</v>
      </c>
      <c r="AI4216">
        <v>4214</v>
      </c>
      <c r="AM4216" s="104"/>
    </row>
    <row r="4217" spans="1:39">
      <c r="A4217" s="108">
        <v>4215</v>
      </c>
      <c r="S4217">
        <v>4215</v>
      </c>
      <c r="AI4217">
        <v>4215</v>
      </c>
      <c r="AM4217" s="104"/>
    </row>
    <row r="4218" spans="1:39">
      <c r="A4218" s="108">
        <v>4216</v>
      </c>
      <c r="S4218">
        <v>4216</v>
      </c>
      <c r="AI4218">
        <v>4216</v>
      </c>
      <c r="AM4218" s="104"/>
    </row>
    <row r="4219" spans="1:39">
      <c r="A4219" s="108">
        <v>4217</v>
      </c>
      <c r="S4219">
        <v>4217</v>
      </c>
      <c r="AI4219">
        <v>4217</v>
      </c>
      <c r="AM4219" s="104"/>
    </row>
    <row r="4220" spans="1:39">
      <c r="A4220" s="108">
        <v>4218</v>
      </c>
      <c r="S4220">
        <v>4218</v>
      </c>
      <c r="AI4220">
        <v>4218</v>
      </c>
      <c r="AM4220" s="104"/>
    </row>
    <row r="4221" spans="1:39">
      <c r="A4221" s="108">
        <v>4219</v>
      </c>
      <c r="S4221">
        <v>4219</v>
      </c>
      <c r="AI4221">
        <v>4219</v>
      </c>
      <c r="AM4221" s="104"/>
    </row>
    <row r="4222" spans="1:39">
      <c r="A4222" s="108">
        <v>4220</v>
      </c>
      <c r="S4222">
        <v>4220</v>
      </c>
      <c r="AI4222">
        <v>4220</v>
      </c>
      <c r="AM4222" s="104"/>
    </row>
    <row r="4223" spans="1:39">
      <c r="A4223" s="108">
        <v>4221</v>
      </c>
      <c r="S4223">
        <v>4221</v>
      </c>
      <c r="AI4223">
        <v>4221</v>
      </c>
      <c r="AM4223" s="104"/>
    </row>
    <row r="4224" spans="1:39">
      <c r="A4224" s="108">
        <v>4222</v>
      </c>
      <c r="S4224">
        <v>4222</v>
      </c>
      <c r="AI4224">
        <v>4222</v>
      </c>
      <c r="AM4224" s="104"/>
    </row>
    <row r="4225" spans="1:39">
      <c r="A4225" s="108">
        <v>4223</v>
      </c>
      <c r="S4225">
        <v>4223</v>
      </c>
      <c r="AI4225">
        <v>4223</v>
      </c>
      <c r="AM4225" s="104"/>
    </row>
    <row r="4226" spans="1:39">
      <c r="A4226" s="108">
        <v>4224</v>
      </c>
      <c r="S4226">
        <v>4224</v>
      </c>
      <c r="AI4226">
        <v>4224</v>
      </c>
      <c r="AM4226" s="104"/>
    </row>
    <row r="4227" spans="1:39">
      <c r="A4227" s="108">
        <v>4225</v>
      </c>
      <c r="S4227">
        <v>4225</v>
      </c>
      <c r="AI4227">
        <v>4225</v>
      </c>
      <c r="AM4227" s="104"/>
    </row>
    <row r="4228" spans="1:39">
      <c r="A4228" s="108">
        <v>4226</v>
      </c>
      <c r="S4228">
        <v>4226</v>
      </c>
      <c r="AI4228">
        <v>4226</v>
      </c>
      <c r="AM4228" s="104"/>
    </row>
    <row r="4229" spans="1:39">
      <c r="A4229" s="108">
        <v>4227</v>
      </c>
      <c r="S4229">
        <v>4227</v>
      </c>
      <c r="AI4229">
        <v>4227</v>
      </c>
      <c r="AM4229" s="104"/>
    </row>
    <row r="4230" spans="1:39">
      <c r="A4230" s="108">
        <v>4228</v>
      </c>
      <c r="S4230">
        <v>4228</v>
      </c>
      <c r="AI4230">
        <v>4228</v>
      </c>
      <c r="AM4230" s="104"/>
    </row>
    <row r="4231" spans="1:39">
      <c r="A4231" s="108">
        <v>4229</v>
      </c>
      <c r="S4231">
        <v>4229</v>
      </c>
      <c r="AI4231">
        <v>4229</v>
      </c>
      <c r="AM4231" s="104"/>
    </row>
    <row r="4232" spans="1:39">
      <c r="A4232" s="108">
        <v>4230</v>
      </c>
      <c r="S4232">
        <v>4230</v>
      </c>
      <c r="AI4232">
        <v>4230</v>
      </c>
      <c r="AM4232" s="104"/>
    </row>
    <row r="4233" spans="1:39">
      <c r="A4233" s="108">
        <v>4231</v>
      </c>
      <c r="S4233">
        <v>4231</v>
      </c>
      <c r="AI4233">
        <v>4231</v>
      </c>
      <c r="AM4233" s="104"/>
    </row>
    <row r="4234" spans="1:39">
      <c r="A4234" s="108">
        <v>4232</v>
      </c>
      <c r="S4234">
        <v>4232</v>
      </c>
      <c r="AI4234">
        <v>4232</v>
      </c>
      <c r="AM4234" s="104"/>
    </row>
    <row r="4235" spans="1:39">
      <c r="A4235" s="108">
        <v>4233</v>
      </c>
      <c r="S4235">
        <v>4233</v>
      </c>
      <c r="AI4235">
        <v>4233</v>
      </c>
      <c r="AM4235" s="104"/>
    </row>
    <row r="4236" spans="1:39">
      <c r="A4236" s="108">
        <v>4234</v>
      </c>
      <c r="S4236">
        <v>4234</v>
      </c>
      <c r="AI4236">
        <v>4234</v>
      </c>
      <c r="AM4236" s="104"/>
    </row>
    <row r="4237" spans="1:39">
      <c r="A4237" s="108">
        <v>4235</v>
      </c>
      <c r="S4237">
        <v>4235</v>
      </c>
      <c r="AI4237">
        <v>4235</v>
      </c>
      <c r="AM4237" s="104"/>
    </row>
    <row r="4238" spans="1:39">
      <c r="A4238" s="108">
        <v>4236</v>
      </c>
      <c r="S4238">
        <v>4236</v>
      </c>
      <c r="AI4238">
        <v>4236</v>
      </c>
      <c r="AM4238" s="104"/>
    </row>
    <row r="4239" spans="1:39">
      <c r="A4239" s="108">
        <v>4237</v>
      </c>
      <c r="S4239">
        <v>4237</v>
      </c>
      <c r="AI4239">
        <v>4237</v>
      </c>
      <c r="AM4239" s="104"/>
    </row>
    <row r="4240" spans="1:39">
      <c r="A4240" s="108">
        <v>4238</v>
      </c>
      <c r="S4240">
        <v>4238</v>
      </c>
      <c r="AI4240">
        <v>4238</v>
      </c>
      <c r="AM4240" s="104"/>
    </row>
    <row r="4241" spans="1:39">
      <c r="A4241" s="108">
        <v>4239</v>
      </c>
      <c r="S4241">
        <v>4239</v>
      </c>
      <c r="AI4241">
        <v>4239</v>
      </c>
      <c r="AM4241" s="104"/>
    </row>
    <row r="4242" spans="1:39">
      <c r="A4242" s="108">
        <v>4240</v>
      </c>
      <c r="S4242">
        <v>4240</v>
      </c>
      <c r="AI4242">
        <v>4240</v>
      </c>
      <c r="AM4242" s="104"/>
    </row>
    <row r="4243" spans="1:39">
      <c r="A4243" s="108">
        <v>4241</v>
      </c>
      <c r="S4243">
        <v>4241</v>
      </c>
      <c r="AI4243">
        <v>4241</v>
      </c>
      <c r="AM4243" s="104"/>
    </row>
    <row r="4244" spans="1:39">
      <c r="A4244" s="108">
        <v>4242</v>
      </c>
      <c r="S4244">
        <v>4242</v>
      </c>
      <c r="AI4244">
        <v>4242</v>
      </c>
      <c r="AM4244" s="104"/>
    </row>
    <row r="4245" spans="1:39">
      <c r="A4245" s="108">
        <v>4243</v>
      </c>
      <c r="S4245">
        <v>4243</v>
      </c>
      <c r="AI4245">
        <v>4243</v>
      </c>
      <c r="AM4245" s="104"/>
    </row>
    <row r="4246" spans="1:39">
      <c r="A4246" s="108">
        <v>4244</v>
      </c>
      <c r="S4246">
        <v>4244</v>
      </c>
      <c r="AI4246">
        <v>4244</v>
      </c>
      <c r="AM4246" s="104"/>
    </row>
    <row r="4247" spans="1:39">
      <c r="A4247" s="108">
        <v>4245</v>
      </c>
      <c r="S4247">
        <v>4245</v>
      </c>
      <c r="AI4247">
        <v>4245</v>
      </c>
      <c r="AM4247" s="104"/>
    </row>
    <row r="4248" spans="1:39">
      <c r="A4248" s="108">
        <v>4246</v>
      </c>
      <c r="S4248">
        <v>4246</v>
      </c>
      <c r="AI4248">
        <v>4246</v>
      </c>
      <c r="AM4248" s="104"/>
    </row>
    <row r="4249" spans="1:39">
      <c r="A4249" s="108">
        <v>4247</v>
      </c>
      <c r="S4249">
        <v>4247</v>
      </c>
      <c r="AI4249">
        <v>4247</v>
      </c>
      <c r="AM4249" s="104"/>
    </row>
    <row r="4250" spans="1:39">
      <c r="A4250" s="108">
        <v>4248</v>
      </c>
      <c r="S4250">
        <v>4248</v>
      </c>
      <c r="AI4250">
        <v>4248</v>
      </c>
      <c r="AM4250" s="104"/>
    </row>
    <row r="4251" spans="1:39">
      <c r="A4251" s="108">
        <v>4249</v>
      </c>
      <c r="S4251">
        <v>4249</v>
      </c>
      <c r="AI4251">
        <v>4249</v>
      </c>
      <c r="AM4251" s="104"/>
    </row>
    <row r="4252" spans="1:39">
      <c r="A4252" s="108">
        <v>4250</v>
      </c>
      <c r="S4252">
        <v>4250</v>
      </c>
      <c r="AI4252">
        <v>4250</v>
      </c>
      <c r="AM4252" s="104"/>
    </row>
    <row r="4253" spans="1:39">
      <c r="A4253" s="108">
        <v>4251</v>
      </c>
      <c r="S4253">
        <v>4251</v>
      </c>
      <c r="AI4253">
        <v>4251</v>
      </c>
      <c r="AM4253" s="104"/>
    </row>
    <row r="4254" spans="1:39">
      <c r="A4254" s="108">
        <v>4252</v>
      </c>
      <c r="S4254">
        <v>4252</v>
      </c>
      <c r="AI4254">
        <v>4252</v>
      </c>
      <c r="AM4254" s="104"/>
    </row>
    <row r="4255" spans="1:39">
      <c r="A4255" s="108">
        <v>4253</v>
      </c>
      <c r="S4255">
        <v>4253</v>
      </c>
      <c r="AI4255">
        <v>4253</v>
      </c>
      <c r="AM4255" s="104"/>
    </row>
    <row r="4256" spans="1:39">
      <c r="A4256" s="108">
        <v>4254</v>
      </c>
      <c r="S4256">
        <v>4254</v>
      </c>
      <c r="AI4256">
        <v>4254</v>
      </c>
      <c r="AM4256" s="104"/>
    </row>
    <row r="4257" spans="1:39">
      <c r="A4257" s="108">
        <v>4255</v>
      </c>
      <c r="S4257">
        <v>4255</v>
      </c>
      <c r="AI4257">
        <v>4255</v>
      </c>
      <c r="AM4257" s="104"/>
    </row>
    <row r="4258" spans="1:39">
      <c r="A4258" s="108">
        <v>4256</v>
      </c>
      <c r="S4258">
        <v>4256</v>
      </c>
      <c r="AI4258">
        <v>4256</v>
      </c>
      <c r="AM4258" s="104"/>
    </row>
    <row r="4259" spans="1:39">
      <c r="A4259" s="108">
        <v>4257</v>
      </c>
      <c r="S4259">
        <v>4257</v>
      </c>
      <c r="AI4259">
        <v>4257</v>
      </c>
      <c r="AM4259" s="104"/>
    </row>
    <row r="4260" spans="1:39">
      <c r="A4260" s="108">
        <v>4258</v>
      </c>
      <c r="S4260">
        <v>4258</v>
      </c>
      <c r="AI4260">
        <v>4258</v>
      </c>
      <c r="AM4260" s="104"/>
    </row>
    <row r="4261" spans="1:39">
      <c r="A4261" s="108">
        <v>4259</v>
      </c>
      <c r="S4261">
        <v>4259</v>
      </c>
      <c r="AI4261">
        <v>4259</v>
      </c>
      <c r="AM4261" s="104"/>
    </row>
    <row r="4262" spans="1:39">
      <c r="A4262" s="108">
        <v>4260</v>
      </c>
      <c r="S4262">
        <v>4260</v>
      </c>
      <c r="AI4262">
        <v>4260</v>
      </c>
      <c r="AM4262" s="104"/>
    </row>
    <row r="4263" spans="1:39">
      <c r="A4263" s="108">
        <v>4261</v>
      </c>
      <c r="S4263">
        <v>4261</v>
      </c>
      <c r="AI4263">
        <v>4261</v>
      </c>
      <c r="AM4263" s="104"/>
    </row>
    <row r="4264" spans="1:39">
      <c r="A4264" s="108">
        <v>4262</v>
      </c>
      <c r="S4264">
        <v>4262</v>
      </c>
      <c r="AI4264">
        <v>4262</v>
      </c>
      <c r="AM4264" s="104"/>
    </row>
    <row r="4265" spans="1:39">
      <c r="A4265" s="108">
        <v>4263</v>
      </c>
      <c r="S4265">
        <v>4263</v>
      </c>
      <c r="AI4265">
        <v>4263</v>
      </c>
      <c r="AM4265" s="104"/>
    </row>
    <row r="4266" spans="1:39">
      <c r="A4266" s="108">
        <v>4264</v>
      </c>
      <c r="S4266">
        <v>4264</v>
      </c>
      <c r="AI4266">
        <v>4264</v>
      </c>
      <c r="AM4266" s="104"/>
    </row>
    <row r="4267" spans="1:39">
      <c r="A4267" s="108">
        <v>4265</v>
      </c>
      <c r="S4267">
        <v>4265</v>
      </c>
      <c r="AI4267">
        <v>4265</v>
      </c>
      <c r="AM4267" s="104"/>
    </row>
    <row r="4268" spans="1:39">
      <c r="A4268" s="108">
        <v>4266</v>
      </c>
      <c r="S4268">
        <v>4266</v>
      </c>
      <c r="AI4268">
        <v>4266</v>
      </c>
      <c r="AM4268" s="104"/>
    </row>
    <row r="4269" spans="1:39">
      <c r="A4269" s="108">
        <v>4267</v>
      </c>
      <c r="S4269">
        <v>4267</v>
      </c>
      <c r="AI4269">
        <v>4267</v>
      </c>
      <c r="AM4269" s="104"/>
    </row>
    <row r="4270" spans="1:39">
      <c r="A4270" s="108">
        <v>4268</v>
      </c>
      <c r="S4270">
        <v>4268</v>
      </c>
      <c r="AI4270">
        <v>4268</v>
      </c>
      <c r="AM4270" s="104"/>
    </row>
    <row r="4271" spans="1:39">
      <c r="A4271" s="108">
        <v>4269</v>
      </c>
      <c r="S4271">
        <v>4269</v>
      </c>
      <c r="AI4271">
        <v>4269</v>
      </c>
      <c r="AM4271" s="104"/>
    </row>
    <row r="4272" spans="1:39">
      <c r="A4272" s="108">
        <v>4270</v>
      </c>
      <c r="S4272">
        <v>4270</v>
      </c>
      <c r="AI4272">
        <v>4270</v>
      </c>
      <c r="AM4272" s="104"/>
    </row>
    <row r="4273" spans="1:39">
      <c r="A4273" s="108">
        <v>4271</v>
      </c>
      <c r="S4273">
        <v>4271</v>
      </c>
      <c r="AI4273">
        <v>4271</v>
      </c>
      <c r="AM4273" s="104"/>
    </row>
    <row r="4274" spans="1:39">
      <c r="A4274" s="108">
        <v>4272</v>
      </c>
      <c r="S4274">
        <v>4272</v>
      </c>
      <c r="AI4274">
        <v>4272</v>
      </c>
      <c r="AM4274" s="104"/>
    </row>
    <row r="4275" spans="1:39">
      <c r="A4275" s="108">
        <v>4273</v>
      </c>
      <c r="S4275">
        <v>4273</v>
      </c>
      <c r="AI4275">
        <v>4273</v>
      </c>
      <c r="AM4275" s="104"/>
    </row>
    <row r="4276" spans="1:39">
      <c r="A4276" s="108">
        <v>4274</v>
      </c>
      <c r="S4276">
        <v>4274</v>
      </c>
      <c r="AI4276">
        <v>4274</v>
      </c>
      <c r="AM4276" s="104"/>
    </row>
    <row r="4277" spans="1:39">
      <c r="A4277" s="108">
        <v>4275</v>
      </c>
      <c r="S4277">
        <v>4275</v>
      </c>
      <c r="AI4277">
        <v>4275</v>
      </c>
      <c r="AM4277" s="104"/>
    </row>
    <row r="4278" spans="1:39">
      <c r="A4278" s="108">
        <v>4276</v>
      </c>
      <c r="S4278">
        <v>4276</v>
      </c>
      <c r="AI4278">
        <v>4276</v>
      </c>
      <c r="AM4278" s="104"/>
    </row>
    <row r="4279" spans="1:39">
      <c r="A4279" s="108">
        <v>4277</v>
      </c>
      <c r="S4279">
        <v>4277</v>
      </c>
      <c r="AI4279">
        <v>4277</v>
      </c>
      <c r="AM4279" s="104"/>
    </row>
    <row r="4280" spans="1:39">
      <c r="A4280" s="108">
        <v>4278</v>
      </c>
      <c r="S4280">
        <v>4278</v>
      </c>
      <c r="AI4280">
        <v>4278</v>
      </c>
      <c r="AM4280" s="104"/>
    </row>
    <row r="4281" spans="1:39">
      <c r="A4281" s="108">
        <v>4279</v>
      </c>
      <c r="S4281">
        <v>4279</v>
      </c>
      <c r="AI4281">
        <v>4279</v>
      </c>
      <c r="AM4281" s="104"/>
    </row>
    <row r="4282" spans="1:39">
      <c r="A4282" s="108">
        <v>4280</v>
      </c>
      <c r="S4282">
        <v>4280</v>
      </c>
      <c r="AI4282">
        <v>4280</v>
      </c>
      <c r="AM4282" s="104"/>
    </row>
    <row r="4283" spans="1:39">
      <c r="A4283" s="108">
        <v>4281</v>
      </c>
      <c r="S4283">
        <v>4281</v>
      </c>
      <c r="AI4283">
        <v>4281</v>
      </c>
      <c r="AM4283" s="104"/>
    </row>
    <row r="4284" spans="1:39">
      <c r="A4284" s="108">
        <v>4282</v>
      </c>
      <c r="S4284">
        <v>4282</v>
      </c>
      <c r="AI4284">
        <v>4282</v>
      </c>
      <c r="AM4284" s="104"/>
    </row>
    <row r="4285" spans="1:39">
      <c r="A4285" s="108">
        <v>4283</v>
      </c>
      <c r="S4285">
        <v>4283</v>
      </c>
      <c r="AI4285">
        <v>4283</v>
      </c>
      <c r="AM4285" s="104"/>
    </row>
    <row r="4286" spans="1:39">
      <c r="A4286" s="108">
        <v>4284</v>
      </c>
      <c r="S4286">
        <v>4284</v>
      </c>
      <c r="AI4286">
        <v>4284</v>
      </c>
      <c r="AM4286" s="104"/>
    </row>
    <row r="4287" spans="1:39">
      <c r="A4287" s="108">
        <v>4285</v>
      </c>
      <c r="S4287">
        <v>4285</v>
      </c>
      <c r="AI4287">
        <v>4285</v>
      </c>
      <c r="AM4287" s="104"/>
    </row>
    <row r="4288" spans="1:39">
      <c r="A4288" s="108">
        <v>4286</v>
      </c>
      <c r="S4288">
        <v>4286</v>
      </c>
      <c r="AI4288">
        <v>4286</v>
      </c>
      <c r="AM4288" s="104"/>
    </row>
    <row r="4289" spans="1:39">
      <c r="A4289" s="108">
        <v>4287</v>
      </c>
      <c r="S4289">
        <v>4287</v>
      </c>
      <c r="AI4289">
        <v>4287</v>
      </c>
      <c r="AM4289" s="104"/>
    </row>
    <row r="4290" spans="1:39">
      <c r="A4290" s="108">
        <v>4288</v>
      </c>
      <c r="S4290">
        <v>4288</v>
      </c>
      <c r="AI4290">
        <v>4288</v>
      </c>
      <c r="AM4290" s="104"/>
    </row>
    <row r="4291" spans="1:39">
      <c r="A4291" s="108">
        <v>4289</v>
      </c>
      <c r="S4291">
        <v>4289</v>
      </c>
      <c r="AI4291">
        <v>4289</v>
      </c>
      <c r="AM4291" s="104"/>
    </row>
    <row r="4292" spans="1:39">
      <c r="A4292" s="108">
        <v>4290</v>
      </c>
      <c r="S4292">
        <v>4290</v>
      </c>
      <c r="AI4292">
        <v>4290</v>
      </c>
      <c r="AM4292" s="104"/>
    </row>
    <row r="4293" spans="1:39">
      <c r="A4293" s="108">
        <v>4291</v>
      </c>
      <c r="S4293">
        <v>4291</v>
      </c>
      <c r="AI4293">
        <v>4291</v>
      </c>
      <c r="AM4293" s="104"/>
    </row>
    <row r="4294" spans="1:39">
      <c r="A4294" s="108">
        <v>4292</v>
      </c>
      <c r="S4294">
        <v>4292</v>
      </c>
      <c r="AI4294">
        <v>4292</v>
      </c>
      <c r="AM4294" s="104"/>
    </row>
    <row r="4295" spans="1:39">
      <c r="A4295" s="108">
        <v>4293</v>
      </c>
      <c r="S4295">
        <v>4293</v>
      </c>
      <c r="AI4295">
        <v>4293</v>
      </c>
      <c r="AM4295" s="104"/>
    </row>
    <row r="4296" spans="1:39">
      <c r="A4296" s="108">
        <v>4294</v>
      </c>
      <c r="S4296">
        <v>4294</v>
      </c>
      <c r="AI4296">
        <v>4294</v>
      </c>
      <c r="AM4296" s="104"/>
    </row>
    <row r="4297" spans="1:39">
      <c r="A4297" s="108">
        <v>4295</v>
      </c>
      <c r="S4297">
        <v>4295</v>
      </c>
      <c r="AI4297">
        <v>4295</v>
      </c>
      <c r="AM4297" s="104"/>
    </row>
    <row r="4298" spans="1:39">
      <c r="A4298" s="108">
        <v>4296</v>
      </c>
      <c r="S4298">
        <v>4296</v>
      </c>
      <c r="AI4298">
        <v>4296</v>
      </c>
      <c r="AM4298" s="104"/>
    </row>
    <row r="4299" spans="1:39">
      <c r="A4299" s="108">
        <v>4297</v>
      </c>
      <c r="S4299">
        <v>4297</v>
      </c>
      <c r="AI4299">
        <v>4297</v>
      </c>
      <c r="AM4299" s="104"/>
    </row>
    <row r="4300" spans="1:39">
      <c r="A4300" s="108">
        <v>4298</v>
      </c>
      <c r="S4300">
        <v>4298</v>
      </c>
      <c r="AI4300">
        <v>4298</v>
      </c>
      <c r="AM4300" s="104"/>
    </row>
    <row r="4301" spans="1:39">
      <c r="A4301" s="108">
        <v>4299</v>
      </c>
      <c r="S4301">
        <v>4299</v>
      </c>
      <c r="AI4301">
        <v>4299</v>
      </c>
      <c r="AM4301" s="104"/>
    </row>
    <row r="4302" spans="1:39">
      <c r="A4302" s="108">
        <v>4300</v>
      </c>
      <c r="S4302">
        <v>4300</v>
      </c>
      <c r="AI4302">
        <v>4300</v>
      </c>
      <c r="AM4302" s="104"/>
    </row>
    <row r="4303" spans="1:39">
      <c r="A4303" s="108">
        <v>4301</v>
      </c>
      <c r="S4303">
        <v>4301</v>
      </c>
      <c r="AI4303">
        <v>4301</v>
      </c>
      <c r="AM4303" s="104"/>
    </row>
    <row r="4304" spans="1:39">
      <c r="A4304" s="108">
        <v>4302</v>
      </c>
      <c r="S4304">
        <v>4302</v>
      </c>
      <c r="AI4304">
        <v>4302</v>
      </c>
      <c r="AM4304" s="104"/>
    </row>
    <row r="4305" spans="1:39">
      <c r="A4305" s="108">
        <v>4303</v>
      </c>
      <c r="S4305">
        <v>4303</v>
      </c>
      <c r="AI4305">
        <v>4303</v>
      </c>
      <c r="AM4305" s="104"/>
    </row>
    <row r="4306" spans="1:39">
      <c r="A4306" s="108">
        <v>4304</v>
      </c>
      <c r="S4306">
        <v>4304</v>
      </c>
      <c r="AI4306">
        <v>4304</v>
      </c>
      <c r="AM4306" s="104"/>
    </row>
    <row r="4307" spans="1:39">
      <c r="A4307" s="108">
        <v>4305</v>
      </c>
      <c r="S4307">
        <v>4305</v>
      </c>
      <c r="AI4307">
        <v>4305</v>
      </c>
      <c r="AM4307" s="104"/>
    </row>
    <row r="4308" spans="1:39">
      <c r="A4308" s="108">
        <v>4306</v>
      </c>
      <c r="S4308">
        <v>4306</v>
      </c>
      <c r="AI4308">
        <v>4306</v>
      </c>
      <c r="AM4308" s="104"/>
    </row>
    <row r="4309" spans="1:39">
      <c r="A4309" s="108">
        <v>4307</v>
      </c>
      <c r="S4309">
        <v>4307</v>
      </c>
      <c r="AI4309">
        <v>4307</v>
      </c>
      <c r="AM4309" s="104"/>
    </row>
    <row r="4310" spans="1:39">
      <c r="A4310" s="108">
        <v>4308</v>
      </c>
      <c r="S4310">
        <v>4308</v>
      </c>
      <c r="AI4310">
        <v>4308</v>
      </c>
      <c r="AM4310" s="104"/>
    </row>
    <row r="4311" spans="1:39">
      <c r="A4311" s="108">
        <v>4309</v>
      </c>
      <c r="S4311">
        <v>4309</v>
      </c>
      <c r="AI4311">
        <v>4309</v>
      </c>
      <c r="AM4311" s="104"/>
    </row>
    <row r="4312" spans="1:39">
      <c r="A4312" s="108">
        <v>4310</v>
      </c>
      <c r="S4312">
        <v>4310</v>
      </c>
      <c r="AI4312">
        <v>4310</v>
      </c>
      <c r="AM4312" s="104"/>
    </row>
    <row r="4313" spans="1:39">
      <c r="A4313" s="108">
        <v>4311</v>
      </c>
      <c r="S4313">
        <v>4311</v>
      </c>
      <c r="AI4313">
        <v>4311</v>
      </c>
      <c r="AM4313" s="104"/>
    </row>
    <row r="4314" spans="1:39">
      <c r="A4314" s="108">
        <v>4312</v>
      </c>
      <c r="S4314">
        <v>4312</v>
      </c>
      <c r="AI4314">
        <v>4312</v>
      </c>
      <c r="AM4314" s="104"/>
    </row>
    <row r="4315" spans="1:39">
      <c r="A4315" s="108">
        <v>4313</v>
      </c>
      <c r="S4315">
        <v>4313</v>
      </c>
      <c r="AI4315">
        <v>4313</v>
      </c>
      <c r="AM4315" s="104"/>
    </row>
    <row r="4316" spans="1:39">
      <c r="A4316" s="108">
        <v>4314</v>
      </c>
      <c r="S4316">
        <v>4314</v>
      </c>
      <c r="AI4316">
        <v>4314</v>
      </c>
      <c r="AM4316" s="104"/>
    </row>
    <row r="4317" spans="1:39">
      <c r="A4317" s="108">
        <v>4315</v>
      </c>
      <c r="S4317">
        <v>4315</v>
      </c>
      <c r="AI4317">
        <v>4315</v>
      </c>
      <c r="AM4317" s="104"/>
    </row>
    <row r="4318" spans="1:39">
      <c r="A4318" s="108">
        <v>4316</v>
      </c>
      <c r="S4318">
        <v>4316</v>
      </c>
      <c r="AI4318">
        <v>4316</v>
      </c>
      <c r="AM4318" s="104"/>
    </row>
    <row r="4319" spans="1:39">
      <c r="A4319" s="108">
        <v>4317</v>
      </c>
      <c r="S4319">
        <v>4317</v>
      </c>
      <c r="AI4319">
        <v>4317</v>
      </c>
      <c r="AM4319" s="104"/>
    </row>
    <row r="4320" spans="1:39">
      <c r="A4320" s="108">
        <v>4318</v>
      </c>
      <c r="S4320">
        <v>4318</v>
      </c>
      <c r="AI4320">
        <v>4318</v>
      </c>
      <c r="AM4320" s="104"/>
    </row>
    <row r="4321" spans="1:39">
      <c r="A4321" s="108">
        <v>4319</v>
      </c>
      <c r="S4321">
        <v>4319</v>
      </c>
      <c r="AI4321">
        <v>4319</v>
      </c>
      <c r="AM4321" s="104"/>
    </row>
    <row r="4322" spans="1:39">
      <c r="A4322" s="108">
        <v>4320</v>
      </c>
      <c r="S4322">
        <v>4320</v>
      </c>
      <c r="AI4322">
        <v>4320</v>
      </c>
      <c r="AM4322" s="104"/>
    </row>
    <row r="4323" spans="1:39">
      <c r="A4323" s="108">
        <v>4321</v>
      </c>
      <c r="S4323">
        <v>4321</v>
      </c>
      <c r="AI4323">
        <v>4321</v>
      </c>
      <c r="AM4323" s="104"/>
    </row>
    <row r="4324" spans="1:39">
      <c r="A4324" s="108">
        <v>4322</v>
      </c>
      <c r="S4324">
        <v>4322</v>
      </c>
      <c r="AI4324">
        <v>4322</v>
      </c>
      <c r="AM4324" s="104"/>
    </row>
    <row r="4325" spans="1:39">
      <c r="A4325" s="108">
        <v>4323</v>
      </c>
      <c r="S4325">
        <v>4323</v>
      </c>
      <c r="AI4325">
        <v>4323</v>
      </c>
      <c r="AM4325" s="104"/>
    </row>
    <row r="4326" spans="1:39">
      <c r="A4326" s="108">
        <v>4324</v>
      </c>
      <c r="S4326">
        <v>4324</v>
      </c>
      <c r="AI4326">
        <v>4324</v>
      </c>
      <c r="AM4326" s="104"/>
    </row>
    <row r="4327" spans="1:39">
      <c r="A4327" s="108">
        <v>4325</v>
      </c>
      <c r="S4327">
        <v>4325</v>
      </c>
      <c r="AI4327">
        <v>4325</v>
      </c>
      <c r="AM4327" s="104"/>
    </row>
    <row r="4328" spans="1:39">
      <c r="A4328" s="108">
        <v>4326</v>
      </c>
      <c r="S4328">
        <v>4326</v>
      </c>
      <c r="AI4328">
        <v>4326</v>
      </c>
      <c r="AM4328" s="104"/>
    </row>
    <row r="4329" spans="1:39">
      <c r="A4329" s="108">
        <v>4327</v>
      </c>
      <c r="S4329">
        <v>4327</v>
      </c>
      <c r="AI4329">
        <v>4327</v>
      </c>
      <c r="AM4329" s="104"/>
    </row>
    <row r="4330" spans="1:39">
      <c r="A4330" s="108">
        <v>4328</v>
      </c>
      <c r="S4330">
        <v>4328</v>
      </c>
      <c r="AI4330">
        <v>4328</v>
      </c>
      <c r="AM4330" s="104"/>
    </row>
    <row r="4331" spans="1:39">
      <c r="A4331" s="108">
        <v>4329</v>
      </c>
      <c r="S4331">
        <v>4329</v>
      </c>
      <c r="AI4331">
        <v>4329</v>
      </c>
      <c r="AM4331" s="104"/>
    </row>
    <row r="4332" spans="1:39">
      <c r="A4332" s="108">
        <v>4330</v>
      </c>
      <c r="S4332">
        <v>4330</v>
      </c>
      <c r="AI4332">
        <v>4330</v>
      </c>
      <c r="AM4332" s="104"/>
    </row>
    <row r="4333" spans="1:39">
      <c r="A4333" s="108">
        <v>4331</v>
      </c>
      <c r="S4333">
        <v>4331</v>
      </c>
      <c r="AI4333">
        <v>4331</v>
      </c>
      <c r="AM4333" s="104"/>
    </row>
    <row r="4334" spans="1:39">
      <c r="A4334" s="108">
        <v>4332</v>
      </c>
      <c r="S4334">
        <v>4332</v>
      </c>
      <c r="AI4334">
        <v>4332</v>
      </c>
      <c r="AM4334" s="104"/>
    </row>
    <row r="4335" spans="1:39">
      <c r="A4335" s="108">
        <v>4333</v>
      </c>
      <c r="S4335">
        <v>4333</v>
      </c>
      <c r="AI4335">
        <v>4333</v>
      </c>
      <c r="AM4335" s="104"/>
    </row>
    <row r="4336" spans="1:39">
      <c r="A4336" s="108">
        <v>4334</v>
      </c>
      <c r="S4336">
        <v>4334</v>
      </c>
      <c r="AI4336">
        <v>4334</v>
      </c>
      <c r="AM4336" s="104"/>
    </row>
    <row r="4337" spans="1:39">
      <c r="A4337" s="108">
        <v>4335</v>
      </c>
      <c r="S4337">
        <v>4335</v>
      </c>
      <c r="AI4337">
        <v>4335</v>
      </c>
      <c r="AM4337" s="104"/>
    </row>
    <row r="4338" spans="1:39">
      <c r="A4338" s="108">
        <v>4336</v>
      </c>
      <c r="S4338">
        <v>4336</v>
      </c>
      <c r="AI4338">
        <v>4336</v>
      </c>
      <c r="AM4338" s="104"/>
    </row>
    <row r="4339" spans="1:39">
      <c r="A4339" s="108">
        <v>4337</v>
      </c>
      <c r="S4339">
        <v>4337</v>
      </c>
      <c r="AI4339">
        <v>4337</v>
      </c>
      <c r="AM4339" s="104"/>
    </row>
    <row r="4340" spans="1:39">
      <c r="A4340" s="108">
        <v>4338</v>
      </c>
      <c r="S4340">
        <v>4338</v>
      </c>
      <c r="AI4340">
        <v>4338</v>
      </c>
      <c r="AM4340" s="104"/>
    </row>
    <row r="4341" spans="1:39">
      <c r="A4341" s="108">
        <v>4339</v>
      </c>
      <c r="S4341">
        <v>4339</v>
      </c>
      <c r="AI4341">
        <v>4339</v>
      </c>
      <c r="AM4341" s="104"/>
    </row>
    <row r="4342" spans="1:39">
      <c r="A4342" s="108">
        <v>4340</v>
      </c>
      <c r="S4342">
        <v>4340</v>
      </c>
      <c r="AI4342">
        <v>4340</v>
      </c>
      <c r="AM4342" s="104"/>
    </row>
    <row r="4343" spans="1:39">
      <c r="A4343" s="108">
        <v>4341</v>
      </c>
      <c r="S4343">
        <v>4341</v>
      </c>
      <c r="AI4343">
        <v>4341</v>
      </c>
      <c r="AM4343" s="104"/>
    </row>
    <row r="4344" spans="1:39">
      <c r="A4344" s="108">
        <v>4342</v>
      </c>
      <c r="S4344">
        <v>4342</v>
      </c>
      <c r="AI4344">
        <v>4342</v>
      </c>
      <c r="AM4344" s="104"/>
    </row>
    <row r="4345" spans="1:39">
      <c r="A4345" s="108">
        <v>4343</v>
      </c>
      <c r="S4345">
        <v>4343</v>
      </c>
      <c r="AI4345">
        <v>4343</v>
      </c>
      <c r="AM4345" s="104"/>
    </row>
    <row r="4346" spans="1:39">
      <c r="A4346" s="108">
        <v>4344</v>
      </c>
      <c r="S4346">
        <v>4344</v>
      </c>
      <c r="AI4346">
        <v>4344</v>
      </c>
      <c r="AM4346" s="104"/>
    </row>
    <row r="4347" spans="1:39">
      <c r="A4347" s="108">
        <v>4345</v>
      </c>
      <c r="S4347">
        <v>4345</v>
      </c>
      <c r="AI4347">
        <v>4345</v>
      </c>
      <c r="AM4347" s="104"/>
    </row>
    <row r="4348" spans="1:39">
      <c r="A4348" s="108">
        <v>4346</v>
      </c>
      <c r="S4348">
        <v>4346</v>
      </c>
      <c r="AI4348">
        <v>4346</v>
      </c>
      <c r="AM4348" s="104"/>
    </row>
    <row r="4349" spans="1:39">
      <c r="A4349" s="108">
        <v>4347</v>
      </c>
      <c r="S4349">
        <v>4347</v>
      </c>
      <c r="AI4349">
        <v>4347</v>
      </c>
      <c r="AM4349" s="104"/>
    </row>
    <row r="4350" spans="1:39">
      <c r="A4350" s="108">
        <v>4348</v>
      </c>
      <c r="S4350">
        <v>4348</v>
      </c>
      <c r="AI4350">
        <v>4348</v>
      </c>
      <c r="AM4350" s="104"/>
    </row>
    <row r="4351" spans="1:39">
      <c r="A4351" s="108">
        <v>4349</v>
      </c>
      <c r="S4351">
        <v>4349</v>
      </c>
      <c r="AI4351">
        <v>4349</v>
      </c>
      <c r="AM4351" s="104"/>
    </row>
    <row r="4352" spans="1:39">
      <c r="A4352" s="108">
        <v>4350</v>
      </c>
      <c r="S4352">
        <v>4350</v>
      </c>
      <c r="AI4352">
        <v>4350</v>
      </c>
      <c r="AM4352" s="104"/>
    </row>
    <row r="4353" spans="1:39">
      <c r="A4353" s="108">
        <v>4351</v>
      </c>
      <c r="S4353">
        <v>4351</v>
      </c>
      <c r="AI4353">
        <v>4351</v>
      </c>
      <c r="AM4353" s="104"/>
    </row>
    <row r="4354" spans="1:39">
      <c r="A4354" s="108">
        <v>4352</v>
      </c>
      <c r="S4354">
        <v>4352</v>
      </c>
      <c r="AI4354">
        <v>4352</v>
      </c>
      <c r="AM4354" s="104"/>
    </row>
    <row r="4355" spans="1:39">
      <c r="A4355" s="108">
        <v>4353</v>
      </c>
      <c r="S4355">
        <v>4353</v>
      </c>
      <c r="AI4355">
        <v>4353</v>
      </c>
      <c r="AM4355" s="104"/>
    </row>
    <row r="4356" spans="1:39">
      <c r="A4356" s="108">
        <v>4354</v>
      </c>
      <c r="S4356">
        <v>4354</v>
      </c>
      <c r="AI4356">
        <v>4354</v>
      </c>
      <c r="AM4356" s="104"/>
    </row>
    <row r="4357" spans="1:39">
      <c r="A4357" s="108">
        <v>4355</v>
      </c>
      <c r="S4357">
        <v>4355</v>
      </c>
      <c r="AI4357">
        <v>4355</v>
      </c>
      <c r="AM4357" s="104"/>
    </row>
    <row r="4358" spans="1:39">
      <c r="A4358" s="108">
        <v>4356</v>
      </c>
      <c r="S4358">
        <v>4356</v>
      </c>
      <c r="AI4358">
        <v>4356</v>
      </c>
      <c r="AM4358" s="104"/>
    </row>
    <row r="4359" spans="1:39">
      <c r="A4359" s="108">
        <v>4357</v>
      </c>
      <c r="S4359">
        <v>4357</v>
      </c>
      <c r="AI4359">
        <v>4357</v>
      </c>
      <c r="AM4359" s="104"/>
    </row>
    <row r="4360" spans="1:39">
      <c r="A4360" s="108">
        <v>4358</v>
      </c>
      <c r="S4360">
        <v>4358</v>
      </c>
      <c r="AI4360">
        <v>4358</v>
      </c>
      <c r="AM4360" s="104"/>
    </row>
    <row r="4361" spans="1:39">
      <c r="A4361" s="108">
        <v>4359</v>
      </c>
      <c r="S4361">
        <v>4359</v>
      </c>
      <c r="AI4361">
        <v>4359</v>
      </c>
      <c r="AM4361" s="104"/>
    </row>
    <row r="4362" spans="1:39">
      <c r="A4362" s="108">
        <v>4360</v>
      </c>
      <c r="S4362">
        <v>4360</v>
      </c>
      <c r="AI4362">
        <v>4360</v>
      </c>
      <c r="AM4362" s="104"/>
    </row>
    <row r="4363" spans="1:39">
      <c r="A4363" s="108">
        <v>4361</v>
      </c>
      <c r="S4363">
        <v>4361</v>
      </c>
      <c r="AI4363">
        <v>4361</v>
      </c>
      <c r="AM4363" s="104"/>
    </row>
    <row r="4364" spans="1:39">
      <c r="A4364" s="108">
        <v>4362</v>
      </c>
      <c r="S4364">
        <v>4362</v>
      </c>
      <c r="AI4364">
        <v>4362</v>
      </c>
      <c r="AM4364" s="104"/>
    </row>
    <row r="4365" spans="1:39">
      <c r="A4365" s="108">
        <v>4363</v>
      </c>
      <c r="S4365">
        <v>4363</v>
      </c>
      <c r="AI4365">
        <v>4363</v>
      </c>
      <c r="AM4365" s="104"/>
    </row>
    <row r="4366" spans="1:39">
      <c r="A4366" s="108">
        <v>4364</v>
      </c>
      <c r="S4366">
        <v>4364</v>
      </c>
      <c r="AI4366">
        <v>4364</v>
      </c>
      <c r="AM4366" s="104"/>
    </row>
    <row r="4367" spans="1:39">
      <c r="A4367" s="108">
        <v>4365</v>
      </c>
      <c r="S4367">
        <v>4365</v>
      </c>
      <c r="AI4367">
        <v>4365</v>
      </c>
      <c r="AM4367" s="104"/>
    </row>
    <row r="4368" spans="1:39">
      <c r="A4368" s="108">
        <v>4366</v>
      </c>
      <c r="S4368">
        <v>4366</v>
      </c>
      <c r="AI4368">
        <v>4366</v>
      </c>
      <c r="AM4368" s="104"/>
    </row>
    <row r="4369" spans="1:39">
      <c r="A4369" s="108">
        <v>4367</v>
      </c>
      <c r="S4369">
        <v>4367</v>
      </c>
      <c r="AI4369">
        <v>4367</v>
      </c>
      <c r="AM4369" s="104"/>
    </row>
    <row r="4370" spans="1:39">
      <c r="A4370" s="108">
        <v>4368</v>
      </c>
      <c r="S4370">
        <v>4368</v>
      </c>
      <c r="AI4370">
        <v>4368</v>
      </c>
      <c r="AM4370" s="104"/>
    </row>
    <row r="4371" spans="1:39">
      <c r="A4371" s="108">
        <v>4369</v>
      </c>
      <c r="S4371">
        <v>4369</v>
      </c>
      <c r="AI4371">
        <v>4369</v>
      </c>
      <c r="AM4371" s="104"/>
    </row>
    <row r="4372" spans="1:39">
      <c r="A4372" s="108">
        <v>4370</v>
      </c>
      <c r="S4372">
        <v>4370</v>
      </c>
      <c r="AI4372">
        <v>4370</v>
      </c>
      <c r="AM4372" s="104"/>
    </row>
    <row r="4373" spans="1:39">
      <c r="A4373" s="108">
        <v>4371</v>
      </c>
      <c r="S4373">
        <v>4371</v>
      </c>
      <c r="AI4373">
        <v>4371</v>
      </c>
      <c r="AM4373" s="104"/>
    </row>
    <row r="4374" spans="1:39">
      <c r="A4374" s="108">
        <v>4372</v>
      </c>
      <c r="S4374">
        <v>4372</v>
      </c>
      <c r="AI4374">
        <v>4372</v>
      </c>
      <c r="AM4374" s="104"/>
    </row>
    <row r="4375" spans="1:39">
      <c r="A4375" s="108">
        <v>4373</v>
      </c>
      <c r="S4375">
        <v>4373</v>
      </c>
      <c r="AI4375">
        <v>4373</v>
      </c>
      <c r="AM4375" s="104"/>
    </row>
    <row r="4376" spans="1:39">
      <c r="A4376" s="108">
        <v>4374</v>
      </c>
      <c r="S4376">
        <v>4374</v>
      </c>
      <c r="AI4376">
        <v>4374</v>
      </c>
      <c r="AM4376" s="104"/>
    </row>
    <row r="4377" spans="1:39">
      <c r="A4377" s="108">
        <v>4375</v>
      </c>
      <c r="S4377">
        <v>4375</v>
      </c>
      <c r="AI4377">
        <v>4375</v>
      </c>
      <c r="AM4377" s="104"/>
    </row>
    <row r="4378" spans="1:39">
      <c r="A4378" s="108">
        <v>4376</v>
      </c>
      <c r="S4378">
        <v>4376</v>
      </c>
      <c r="AI4378">
        <v>4376</v>
      </c>
      <c r="AM4378" s="104"/>
    </row>
    <row r="4379" spans="1:39">
      <c r="A4379" s="108">
        <v>4377</v>
      </c>
      <c r="S4379">
        <v>4377</v>
      </c>
      <c r="AI4379">
        <v>4377</v>
      </c>
      <c r="AM4379" s="104"/>
    </row>
    <row r="4380" spans="1:39">
      <c r="A4380" s="108">
        <v>4378</v>
      </c>
      <c r="S4380">
        <v>4378</v>
      </c>
      <c r="AI4380">
        <v>4378</v>
      </c>
      <c r="AM4380" s="104"/>
    </row>
    <row r="4381" spans="1:39">
      <c r="A4381" s="108">
        <v>4379</v>
      </c>
      <c r="S4381">
        <v>4379</v>
      </c>
      <c r="AI4381">
        <v>4379</v>
      </c>
      <c r="AM4381" s="104"/>
    </row>
    <row r="4382" spans="1:39">
      <c r="A4382" s="108">
        <v>4380</v>
      </c>
      <c r="S4382">
        <v>4380</v>
      </c>
      <c r="AI4382">
        <v>4380</v>
      </c>
      <c r="AM4382" s="104"/>
    </row>
    <row r="4383" spans="1:39">
      <c r="A4383" s="108">
        <v>4381</v>
      </c>
      <c r="S4383">
        <v>4381</v>
      </c>
      <c r="AI4383">
        <v>4381</v>
      </c>
      <c r="AM4383" s="104"/>
    </row>
    <row r="4384" spans="1:39">
      <c r="A4384" s="108">
        <v>4382</v>
      </c>
      <c r="S4384">
        <v>4382</v>
      </c>
      <c r="AI4384">
        <v>4382</v>
      </c>
      <c r="AM4384" s="104"/>
    </row>
    <row r="4385" spans="1:39">
      <c r="A4385" s="108">
        <v>4383</v>
      </c>
      <c r="S4385">
        <v>4383</v>
      </c>
      <c r="AI4385">
        <v>4383</v>
      </c>
      <c r="AM4385" s="104"/>
    </row>
    <row r="4386" spans="1:39">
      <c r="A4386" s="108">
        <v>4384</v>
      </c>
      <c r="S4386">
        <v>4384</v>
      </c>
      <c r="AI4386">
        <v>4384</v>
      </c>
      <c r="AM4386" s="104"/>
    </row>
    <row r="4387" spans="1:39">
      <c r="A4387" s="108">
        <v>4385</v>
      </c>
      <c r="S4387">
        <v>4385</v>
      </c>
      <c r="AI4387">
        <v>4385</v>
      </c>
      <c r="AM4387" s="104"/>
    </row>
    <row r="4388" spans="1:39">
      <c r="A4388" s="108">
        <v>4386</v>
      </c>
      <c r="S4388">
        <v>4386</v>
      </c>
      <c r="AI4388">
        <v>4386</v>
      </c>
      <c r="AM4388" s="104"/>
    </row>
    <row r="4389" spans="1:39">
      <c r="A4389" s="108">
        <v>4387</v>
      </c>
      <c r="S4389">
        <v>4387</v>
      </c>
      <c r="AI4389">
        <v>4387</v>
      </c>
      <c r="AM4389" s="104"/>
    </row>
    <row r="4390" spans="1:39">
      <c r="A4390" s="108">
        <v>4388</v>
      </c>
      <c r="S4390">
        <v>4388</v>
      </c>
      <c r="AI4390">
        <v>4388</v>
      </c>
      <c r="AM4390" s="104"/>
    </row>
    <row r="4391" spans="1:39">
      <c r="A4391" s="108">
        <v>4389</v>
      </c>
      <c r="S4391">
        <v>4389</v>
      </c>
      <c r="AI4391">
        <v>4389</v>
      </c>
      <c r="AM4391" s="104"/>
    </row>
    <row r="4392" spans="1:39">
      <c r="A4392" s="108">
        <v>4390</v>
      </c>
      <c r="S4392">
        <v>4390</v>
      </c>
      <c r="AI4392">
        <v>4390</v>
      </c>
      <c r="AM4392" s="104"/>
    </row>
    <row r="4393" spans="1:39">
      <c r="A4393" s="108">
        <v>4391</v>
      </c>
      <c r="S4393">
        <v>4391</v>
      </c>
      <c r="AI4393">
        <v>4391</v>
      </c>
      <c r="AM4393" s="104"/>
    </row>
    <row r="4394" spans="1:39">
      <c r="A4394" s="108">
        <v>4392</v>
      </c>
      <c r="S4394">
        <v>4392</v>
      </c>
      <c r="AI4394">
        <v>4392</v>
      </c>
      <c r="AM4394" s="104"/>
    </row>
    <row r="4395" spans="1:39">
      <c r="A4395" s="108">
        <v>4393</v>
      </c>
      <c r="S4395">
        <v>4393</v>
      </c>
      <c r="AI4395">
        <v>4393</v>
      </c>
      <c r="AM4395" s="104"/>
    </row>
    <row r="4396" spans="1:39">
      <c r="A4396" s="108">
        <v>4394</v>
      </c>
      <c r="S4396">
        <v>4394</v>
      </c>
      <c r="AI4396">
        <v>4394</v>
      </c>
      <c r="AM4396" s="104"/>
    </row>
    <row r="4397" spans="1:39">
      <c r="A4397" s="108">
        <v>4395</v>
      </c>
      <c r="S4397">
        <v>4395</v>
      </c>
      <c r="AI4397">
        <v>4395</v>
      </c>
      <c r="AM4397" s="104"/>
    </row>
    <row r="4398" spans="1:39">
      <c r="A4398" s="108">
        <v>4396</v>
      </c>
      <c r="S4398">
        <v>4396</v>
      </c>
      <c r="AI4398">
        <v>4396</v>
      </c>
      <c r="AM4398" s="104"/>
    </row>
    <row r="4399" spans="1:39">
      <c r="A4399" s="108">
        <v>4397</v>
      </c>
      <c r="S4399">
        <v>4397</v>
      </c>
      <c r="AI4399">
        <v>4397</v>
      </c>
      <c r="AM4399" s="104"/>
    </row>
    <row r="4400" spans="1:39">
      <c r="A4400" s="108">
        <v>4398</v>
      </c>
      <c r="S4400">
        <v>4398</v>
      </c>
      <c r="AI4400">
        <v>4398</v>
      </c>
      <c r="AM4400" s="104"/>
    </row>
    <row r="4401" spans="1:39">
      <c r="A4401" s="108">
        <v>4399</v>
      </c>
      <c r="S4401">
        <v>4399</v>
      </c>
      <c r="AI4401">
        <v>4399</v>
      </c>
      <c r="AM4401" s="104"/>
    </row>
    <row r="4402" spans="1:39">
      <c r="A4402" s="108">
        <v>4400</v>
      </c>
      <c r="S4402">
        <v>4400</v>
      </c>
      <c r="AI4402">
        <v>4400</v>
      </c>
      <c r="AM4402" s="104"/>
    </row>
    <row r="4403" spans="1:39">
      <c r="A4403" s="108">
        <v>4401</v>
      </c>
      <c r="S4403">
        <v>4401</v>
      </c>
      <c r="AI4403">
        <v>4401</v>
      </c>
      <c r="AM4403" s="104"/>
    </row>
    <row r="4404" spans="1:39">
      <c r="A4404" s="108">
        <v>4402</v>
      </c>
      <c r="S4404">
        <v>4402</v>
      </c>
      <c r="AI4404">
        <v>4402</v>
      </c>
      <c r="AM4404" s="104"/>
    </row>
    <row r="4405" spans="1:39">
      <c r="A4405" s="108">
        <v>4403</v>
      </c>
      <c r="S4405">
        <v>4403</v>
      </c>
      <c r="AI4405">
        <v>4403</v>
      </c>
      <c r="AM4405" s="104"/>
    </row>
    <row r="4406" spans="1:39">
      <c r="A4406" s="108">
        <v>4404</v>
      </c>
      <c r="S4406">
        <v>4404</v>
      </c>
      <c r="AI4406">
        <v>4404</v>
      </c>
      <c r="AM4406" s="104"/>
    </row>
    <row r="4407" spans="1:39">
      <c r="A4407" s="108">
        <v>4405</v>
      </c>
      <c r="S4407">
        <v>4405</v>
      </c>
      <c r="AI4407">
        <v>4405</v>
      </c>
      <c r="AM4407" s="104"/>
    </row>
    <row r="4408" spans="1:39">
      <c r="A4408" s="108">
        <v>4406</v>
      </c>
      <c r="S4408">
        <v>4406</v>
      </c>
      <c r="AI4408">
        <v>4406</v>
      </c>
      <c r="AM4408" s="104"/>
    </row>
    <row r="4409" spans="1:39">
      <c r="A4409" s="108">
        <v>4407</v>
      </c>
      <c r="S4409">
        <v>4407</v>
      </c>
      <c r="AI4409">
        <v>4407</v>
      </c>
      <c r="AM4409" s="104"/>
    </row>
    <row r="4410" spans="1:39">
      <c r="A4410" s="108">
        <v>4408</v>
      </c>
      <c r="S4410">
        <v>4408</v>
      </c>
      <c r="AI4410">
        <v>4408</v>
      </c>
      <c r="AM4410" s="104"/>
    </row>
    <row r="4411" spans="1:39">
      <c r="A4411" s="108">
        <v>4409</v>
      </c>
      <c r="S4411">
        <v>4409</v>
      </c>
      <c r="AI4411">
        <v>4409</v>
      </c>
      <c r="AM4411" s="104"/>
    </row>
    <row r="4412" spans="1:39">
      <c r="A4412" s="108">
        <v>4410</v>
      </c>
      <c r="S4412">
        <v>4410</v>
      </c>
      <c r="AI4412">
        <v>4410</v>
      </c>
      <c r="AM4412" s="104"/>
    </row>
    <row r="4413" spans="1:39">
      <c r="A4413" s="108">
        <v>4411</v>
      </c>
      <c r="S4413">
        <v>4411</v>
      </c>
      <c r="AI4413">
        <v>4411</v>
      </c>
      <c r="AM4413" s="104"/>
    </row>
    <row r="4414" spans="1:39">
      <c r="A4414" s="108">
        <v>4412</v>
      </c>
      <c r="S4414">
        <v>4412</v>
      </c>
      <c r="AI4414">
        <v>4412</v>
      </c>
      <c r="AM4414" s="104"/>
    </row>
    <row r="4415" spans="1:39">
      <c r="A4415" s="108">
        <v>4413</v>
      </c>
      <c r="S4415">
        <v>4413</v>
      </c>
      <c r="AI4415">
        <v>4413</v>
      </c>
      <c r="AM4415" s="104"/>
    </row>
    <row r="4416" spans="1:39">
      <c r="A4416" s="108">
        <v>4414</v>
      </c>
      <c r="S4416">
        <v>4414</v>
      </c>
      <c r="AI4416">
        <v>4414</v>
      </c>
      <c r="AM4416" s="104"/>
    </row>
    <row r="4417" spans="1:39">
      <c r="A4417" s="108">
        <v>4415</v>
      </c>
      <c r="S4417">
        <v>4415</v>
      </c>
      <c r="AI4417">
        <v>4415</v>
      </c>
      <c r="AM4417" s="104"/>
    </row>
    <row r="4418" spans="1:39">
      <c r="A4418" s="108">
        <v>4416</v>
      </c>
      <c r="S4418">
        <v>4416</v>
      </c>
      <c r="AI4418">
        <v>4416</v>
      </c>
      <c r="AM4418" s="104"/>
    </row>
    <row r="4419" spans="1:39">
      <c r="A4419" s="108">
        <v>4417</v>
      </c>
      <c r="S4419">
        <v>4417</v>
      </c>
      <c r="AI4419">
        <v>4417</v>
      </c>
      <c r="AM4419" s="104"/>
    </row>
    <row r="4420" spans="1:39">
      <c r="A4420" s="108">
        <v>4418</v>
      </c>
      <c r="S4420">
        <v>4418</v>
      </c>
      <c r="AI4420">
        <v>4418</v>
      </c>
      <c r="AM4420" s="104"/>
    </row>
    <row r="4421" spans="1:39">
      <c r="A4421" s="108">
        <v>4419</v>
      </c>
      <c r="S4421">
        <v>4419</v>
      </c>
      <c r="AI4421">
        <v>4419</v>
      </c>
      <c r="AM4421" s="104"/>
    </row>
    <row r="4422" spans="1:39">
      <c r="A4422" s="108">
        <v>4420</v>
      </c>
      <c r="S4422">
        <v>4420</v>
      </c>
      <c r="AI4422">
        <v>4420</v>
      </c>
      <c r="AM4422" s="104"/>
    </row>
    <row r="4423" spans="1:39">
      <c r="A4423" s="108">
        <v>4421</v>
      </c>
      <c r="S4423">
        <v>4421</v>
      </c>
      <c r="AI4423">
        <v>4421</v>
      </c>
      <c r="AM4423" s="104"/>
    </row>
    <row r="4424" spans="1:39">
      <c r="A4424" s="108">
        <v>4422</v>
      </c>
      <c r="S4424">
        <v>4422</v>
      </c>
      <c r="AI4424">
        <v>4422</v>
      </c>
      <c r="AM4424" s="104"/>
    </row>
    <row r="4425" spans="1:39">
      <c r="A4425" s="108">
        <v>4423</v>
      </c>
      <c r="S4425">
        <v>4423</v>
      </c>
      <c r="AI4425">
        <v>4423</v>
      </c>
      <c r="AM4425" s="104"/>
    </row>
    <row r="4426" spans="1:39">
      <c r="A4426" s="108">
        <v>4424</v>
      </c>
      <c r="S4426">
        <v>4424</v>
      </c>
      <c r="AI4426">
        <v>4424</v>
      </c>
      <c r="AM4426" s="104"/>
    </row>
    <row r="4427" spans="1:39">
      <c r="A4427" s="108">
        <v>4425</v>
      </c>
      <c r="S4427">
        <v>4425</v>
      </c>
      <c r="AI4427">
        <v>4425</v>
      </c>
      <c r="AM4427" s="104"/>
    </row>
    <row r="4428" spans="1:39">
      <c r="A4428" s="108">
        <v>4426</v>
      </c>
      <c r="S4428">
        <v>4426</v>
      </c>
      <c r="AI4428">
        <v>4426</v>
      </c>
      <c r="AM4428" s="104"/>
    </row>
    <row r="4429" spans="1:39">
      <c r="A4429" s="108">
        <v>4427</v>
      </c>
      <c r="S4429">
        <v>4427</v>
      </c>
      <c r="AI4429">
        <v>4427</v>
      </c>
      <c r="AM4429" s="104"/>
    </row>
    <row r="4430" spans="1:39">
      <c r="A4430" s="108">
        <v>4428</v>
      </c>
      <c r="S4430">
        <v>4428</v>
      </c>
      <c r="AI4430">
        <v>4428</v>
      </c>
      <c r="AM4430" s="104"/>
    </row>
    <row r="4431" spans="1:39">
      <c r="A4431" s="108">
        <v>4429</v>
      </c>
      <c r="S4431">
        <v>4429</v>
      </c>
      <c r="AI4431">
        <v>4429</v>
      </c>
      <c r="AM4431" s="104"/>
    </row>
    <row r="4432" spans="1:39">
      <c r="A4432" s="108">
        <v>4430</v>
      </c>
      <c r="S4432">
        <v>4430</v>
      </c>
      <c r="AI4432">
        <v>4430</v>
      </c>
      <c r="AM4432" s="104"/>
    </row>
    <row r="4433" spans="1:39">
      <c r="A4433" s="108">
        <v>4431</v>
      </c>
      <c r="S4433">
        <v>4431</v>
      </c>
      <c r="AI4433">
        <v>4431</v>
      </c>
      <c r="AM4433" s="104"/>
    </row>
    <row r="4434" spans="1:39">
      <c r="A4434" s="108">
        <v>4432</v>
      </c>
      <c r="S4434">
        <v>4432</v>
      </c>
      <c r="AI4434">
        <v>4432</v>
      </c>
      <c r="AM4434" s="104"/>
    </row>
    <row r="4435" spans="1:39">
      <c r="A4435" s="108">
        <v>4433</v>
      </c>
      <c r="S4435">
        <v>4433</v>
      </c>
      <c r="AI4435">
        <v>4433</v>
      </c>
      <c r="AM4435" s="104"/>
    </row>
    <row r="4436" spans="1:39">
      <c r="A4436" s="108">
        <v>4434</v>
      </c>
      <c r="S4436">
        <v>4434</v>
      </c>
      <c r="AI4436">
        <v>4434</v>
      </c>
      <c r="AM4436" s="104"/>
    </row>
    <row r="4437" spans="1:39">
      <c r="A4437" s="108">
        <v>4435</v>
      </c>
      <c r="S4437">
        <v>4435</v>
      </c>
      <c r="AI4437">
        <v>4435</v>
      </c>
      <c r="AM4437" s="104"/>
    </row>
    <row r="4438" spans="1:39">
      <c r="A4438" s="108">
        <v>4436</v>
      </c>
      <c r="S4438">
        <v>4436</v>
      </c>
      <c r="AI4438">
        <v>4436</v>
      </c>
      <c r="AM4438" s="104"/>
    </row>
    <row r="4439" spans="1:39">
      <c r="A4439" s="108">
        <v>4437</v>
      </c>
      <c r="S4439">
        <v>4437</v>
      </c>
      <c r="AI4439">
        <v>4437</v>
      </c>
      <c r="AM4439" s="104"/>
    </row>
    <row r="4440" spans="1:39">
      <c r="A4440" s="108">
        <v>4438</v>
      </c>
      <c r="S4440">
        <v>4438</v>
      </c>
      <c r="AI4440">
        <v>4438</v>
      </c>
      <c r="AM4440" s="104"/>
    </row>
    <row r="4441" spans="1:39">
      <c r="A4441" s="108">
        <v>4439</v>
      </c>
      <c r="S4441">
        <v>4439</v>
      </c>
      <c r="AI4441">
        <v>4439</v>
      </c>
      <c r="AM4441" s="104"/>
    </row>
    <row r="4442" spans="1:39">
      <c r="A4442" s="108">
        <v>4440</v>
      </c>
      <c r="S4442">
        <v>4440</v>
      </c>
      <c r="AI4442">
        <v>4440</v>
      </c>
      <c r="AM4442" s="104"/>
    </row>
    <row r="4443" spans="1:39">
      <c r="A4443" s="108">
        <v>4441</v>
      </c>
      <c r="S4443">
        <v>4441</v>
      </c>
      <c r="AI4443">
        <v>4441</v>
      </c>
      <c r="AM4443" s="104"/>
    </row>
    <row r="4444" spans="1:39">
      <c r="A4444" s="108">
        <v>4442</v>
      </c>
      <c r="S4444">
        <v>4442</v>
      </c>
      <c r="AI4444">
        <v>4442</v>
      </c>
      <c r="AM4444" s="104"/>
    </row>
    <row r="4445" spans="1:39">
      <c r="A4445" s="108">
        <v>4443</v>
      </c>
      <c r="S4445">
        <v>4443</v>
      </c>
      <c r="AI4445">
        <v>4443</v>
      </c>
      <c r="AM4445" s="104"/>
    </row>
    <row r="4446" spans="1:39">
      <c r="A4446" s="108">
        <v>4444</v>
      </c>
      <c r="S4446">
        <v>4444</v>
      </c>
      <c r="AI4446">
        <v>4444</v>
      </c>
      <c r="AM4446" s="104"/>
    </row>
    <row r="4447" spans="1:39">
      <c r="A4447" s="108">
        <v>4445</v>
      </c>
      <c r="S4447">
        <v>4445</v>
      </c>
      <c r="AI4447">
        <v>4445</v>
      </c>
      <c r="AM4447" s="104"/>
    </row>
    <row r="4448" spans="1:39">
      <c r="A4448" s="108">
        <v>4446</v>
      </c>
      <c r="S4448">
        <v>4446</v>
      </c>
      <c r="AI4448">
        <v>4446</v>
      </c>
      <c r="AM4448" s="104"/>
    </row>
    <row r="4449" spans="1:39">
      <c r="A4449" s="108">
        <v>4447</v>
      </c>
      <c r="S4449">
        <v>4447</v>
      </c>
      <c r="AI4449">
        <v>4447</v>
      </c>
      <c r="AM4449" s="104"/>
    </row>
    <row r="4450" spans="1:39">
      <c r="A4450" s="108">
        <v>4448</v>
      </c>
      <c r="S4450">
        <v>4448</v>
      </c>
      <c r="AI4450">
        <v>4448</v>
      </c>
      <c r="AM4450" s="104"/>
    </row>
    <row r="4451" spans="1:39">
      <c r="A4451" s="108">
        <v>4449</v>
      </c>
      <c r="S4451">
        <v>4449</v>
      </c>
      <c r="AI4451">
        <v>4449</v>
      </c>
      <c r="AM4451" s="104"/>
    </row>
    <row r="4452" spans="1:39">
      <c r="A4452" s="108">
        <v>4450</v>
      </c>
      <c r="S4452">
        <v>4450</v>
      </c>
      <c r="AI4452">
        <v>4450</v>
      </c>
      <c r="AM4452" s="104"/>
    </row>
    <row r="4453" spans="1:39">
      <c r="A4453" s="108">
        <v>4451</v>
      </c>
      <c r="S4453">
        <v>4451</v>
      </c>
      <c r="AI4453">
        <v>4451</v>
      </c>
      <c r="AM4453" s="104"/>
    </row>
    <row r="4454" spans="1:39">
      <c r="A4454" s="108">
        <v>4452</v>
      </c>
      <c r="S4454">
        <v>4452</v>
      </c>
      <c r="AI4454">
        <v>4452</v>
      </c>
      <c r="AM4454" s="104"/>
    </row>
    <row r="4455" spans="1:39">
      <c r="A4455" s="108">
        <v>4453</v>
      </c>
      <c r="S4455">
        <v>4453</v>
      </c>
      <c r="AI4455">
        <v>4453</v>
      </c>
      <c r="AM4455" s="104"/>
    </row>
    <row r="4456" spans="1:39">
      <c r="A4456" s="108">
        <v>4454</v>
      </c>
      <c r="S4456">
        <v>4454</v>
      </c>
      <c r="AI4456">
        <v>4454</v>
      </c>
      <c r="AM4456" s="104"/>
    </row>
    <row r="4457" spans="1:39">
      <c r="A4457" s="108">
        <v>4455</v>
      </c>
      <c r="S4457">
        <v>4455</v>
      </c>
      <c r="AI4457">
        <v>4455</v>
      </c>
      <c r="AM4457" s="104"/>
    </row>
    <row r="4458" spans="1:39">
      <c r="A4458" s="108">
        <v>4456</v>
      </c>
      <c r="S4458">
        <v>4456</v>
      </c>
      <c r="AI4458">
        <v>4456</v>
      </c>
      <c r="AM4458" s="104"/>
    </row>
    <row r="4459" spans="1:39">
      <c r="A4459" s="108">
        <v>4457</v>
      </c>
      <c r="S4459">
        <v>4457</v>
      </c>
      <c r="AI4459">
        <v>4457</v>
      </c>
      <c r="AM4459" s="104"/>
    </row>
    <row r="4460" spans="1:39">
      <c r="A4460" s="108">
        <v>4458</v>
      </c>
      <c r="S4460">
        <v>4458</v>
      </c>
      <c r="AI4460">
        <v>4458</v>
      </c>
      <c r="AM4460" s="104"/>
    </row>
    <row r="4461" spans="1:39">
      <c r="A4461" s="108">
        <v>4459</v>
      </c>
      <c r="S4461">
        <v>4459</v>
      </c>
      <c r="AI4461">
        <v>4459</v>
      </c>
      <c r="AM4461" s="104"/>
    </row>
    <row r="4462" spans="1:39">
      <c r="A4462" s="108">
        <v>4460</v>
      </c>
      <c r="S4462">
        <v>4460</v>
      </c>
      <c r="AI4462">
        <v>4460</v>
      </c>
      <c r="AM4462" s="104"/>
    </row>
    <row r="4463" spans="1:39">
      <c r="A4463" s="108">
        <v>4461</v>
      </c>
      <c r="S4463">
        <v>4461</v>
      </c>
      <c r="AI4463">
        <v>4461</v>
      </c>
      <c r="AM4463" s="104"/>
    </row>
    <row r="4464" spans="1:39">
      <c r="A4464" s="108">
        <v>4462</v>
      </c>
      <c r="S4464">
        <v>4462</v>
      </c>
      <c r="AI4464">
        <v>4462</v>
      </c>
      <c r="AM4464" s="104"/>
    </row>
    <row r="4465" spans="1:39">
      <c r="A4465" s="108">
        <v>4463</v>
      </c>
      <c r="S4465">
        <v>4463</v>
      </c>
      <c r="AI4465">
        <v>4463</v>
      </c>
      <c r="AM4465" s="104"/>
    </row>
    <row r="4466" spans="1:39">
      <c r="A4466" s="108">
        <v>4464</v>
      </c>
      <c r="S4466">
        <v>4464</v>
      </c>
      <c r="AI4466">
        <v>4464</v>
      </c>
      <c r="AM4466" s="104"/>
    </row>
    <row r="4467" spans="1:39">
      <c r="A4467" s="108">
        <v>4465</v>
      </c>
      <c r="S4467">
        <v>4465</v>
      </c>
      <c r="AI4467">
        <v>4465</v>
      </c>
      <c r="AM4467" s="104"/>
    </row>
    <row r="4468" spans="1:39">
      <c r="A4468" s="108">
        <v>4466</v>
      </c>
      <c r="S4468">
        <v>4466</v>
      </c>
      <c r="AI4468">
        <v>4466</v>
      </c>
      <c r="AM4468" s="104"/>
    </row>
    <row r="4469" spans="1:39">
      <c r="A4469" s="108">
        <v>4467</v>
      </c>
      <c r="S4469">
        <v>4467</v>
      </c>
      <c r="AI4469">
        <v>4467</v>
      </c>
      <c r="AM4469" s="104"/>
    </row>
    <row r="4470" spans="1:39">
      <c r="A4470" s="108">
        <v>4468</v>
      </c>
      <c r="S4470">
        <v>4468</v>
      </c>
      <c r="AI4470">
        <v>4468</v>
      </c>
      <c r="AM4470" s="104"/>
    </row>
    <row r="4471" spans="1:39">
      <c r="A4471" s="108">
        <v>4469</v>
      </c>
      <c r="S4471">
        <v>4469</v>
      </c>
      <c r="AI4471">
        <v>4469</v>
      </c>
      <c r="AM4471" s="104"/>
    </row>
    <row r="4472" spans="1:39">
      <c r="A4472" s="108">
        <v>4470</v>
      </c>
      <c r="S4472">
        <v>4470</v>
      </c>
      <c r="AI4472">
        <v>4470</v>
      </c>
      <c r="AM4472" s="104"/>
    </row>
    <row r="4473" spans="1:39">
      <c r="A4473" s="108">
        <v>4471</v>
      </c>
      <c r="S4473">
        <v>4471</v>
      </c>
      <c r="AI4473">
        <v>4471</v>
      </c>
      <c r="AM4473" s="104"/>
    </row>
    <row r="4474" spans="1:39">
      <c r="A4474" s="108">
        <v>4472</v>
      </c>
      <c r="S4474">
        <v>4472</v>
      </c>
      <c r="AI4474">
        <v>4472</v>
      </c>
      <c r="AM4474" s="104"/>
    </row>
    <row r="4475" spans="1:39">
      <c r="A4475" s="108">
        <v>4473</v>
      </c>
      <c r="S4475">
        <v>4473</v>
      </c>
      <c r="AI4475">
        <v>4473</v>
      </c>
      <c r="AM4475" s="104"/>
    </row>
    <row r="4476" spans="1:39">
      <c r="A4476" s="108">
        <v>4474</v>
      </c>
      <c r="S4476">
        <v>4474</v>
      </c>
      <c r="AI4476">
        <v>4474</v>
      </c>
      <c r="AM4476" s="104"/>
    </row>
    <row r="4477" spans="1:39">
      <c r="A4477" s="108">
        <v>4475</v>
      </c>
      <c r="S4477">
        <v>4475</v>
      </c>
      <c r="AI4477">
        <v>4475</v>
      </c>
      <c r="AM4477" s="104"/>
    </row>
    <row r="4478" spans="1:39">
      <c r="A4478" s="108">
        <v>4476</v>
      </c>
      <c r="S4478">
        <v>4476</v>
      </c>
      <c r="AI4478">
        <v>4476</v>
      </c>
      <c r="AM4478" s="104"/>
    </row>
    <row r="4479" spans="1:39">
      <c r="A4479" s="108">
        <v>4477</v>
      </c>
      <c r="S4479">
        <v>4477</v>
      </c>
      <c r="AI4479">
        <v>4477</v>
      </c>
      <c r="AM4479" s="104"/>
    </row>
    <row r="4480" spans="1:39">
      <c r="A4480" s="108">
        <v>4478</v>
      </c>
      <c r="S4480">
        <v>4478</v>
      </c>
      <c r="AI4480">
        <v>4478</v>
      </c>
      <c r="AM4480" s="104"/>
    </row>
    <row r="4481" spans="1:39">
      <c r="A4481" s="108">
        <v>4479</v>
      </c>
      <c r="S4481">
        <v>4479</v>
      </c>
      <c r="AI4481">
        <v>4479</v>
      </c>
      <c r="AM4481" s="104"/>
    </row>
    <row r="4482" spans="1:39">
      <c r="A4482" s="108">
        <v>4480</v>
      </c>
      <c r="S4482">
        <v>4480</v>
      </c>
      <c r="AI4482">
        <v>4480</v>
      </c>
      <c r="AM4482" s="104"/>
    </row>
    <row r="4483" spans="1:39">
      <c r="A4483" s="108">
        <v>4481</v>
      </c>
      <c r="S4483">
        <v>4481</v>
      </c>
      <c r="AI4483">
        <v>4481</v>
      </c>
      <c r="AM4483" s="104"/>
    </row>
    <row r="4484" spans="1:39">
      <c r="A4484" s="108">
        <v>4482</v>
      </c>
      <c r="S4484">
        <v>4482</v>
      </c>
      <c r="AI4484">
        <v>4482</v>
      </c>
      <c r="AM4484" s="104"/>
    </row>
    <row r="4485" spans="1:39">
      <c r="A4485" s="108">
        <v>4483</v>
      </c>
      <c r="S4485">
        <v>4483</v>
      </c>
      <c r="AI4485">
        <v>4483</v>
      </c>
      <c r="AM4485" s="104"/>
    </row>
    <row r="4486" spans="1:39">
      <c r="A4486" s="108">
        <v>4484</v>
      </c>
      <c r="S4486">
        <v>4484</v>
      </c>
      <c r="AI4486">
        <v>4484</v>
      </c>
      <c r="AM4486" s="104"/>
    </row>
    <row r="4487" spans="1:39">
      <c r="A4487" s="108">
        <v>4485</v>
      </c>
      <c r="S4487">
        <v>4485</v>
      </c>
      <c r="AI4487">
        <v>4485</v>
      </c>
      <c r="AM4487" s="104"/>
    </row>
    <row r="4488" spans="1:39">
      <c r="A4488" s="108">
        <v>4486</v>
      </c>
      <c r="S4488">
        <v>4486</v>
      </c>
      <c r="AI4488">
        <v>4486</v>
      </c>
      <c r="AM4488" s="104"/>
    </row>
    <row r="4489" spans="1:39">
      <c r="A4489" s="108">
        <v>4487</v>
      </c>
      <c r="S4489">
        <v>4487</v>
      </c>
      <c r="AI4489">
        <v>4487</v>
      </c>
      <c r="AM4489" s="104"/>
    </row>
    <row r="4490" spans="1:39">
      <c r="A4490" s="108">
        <v>4488</v>
      </c>
      <c r="S4490">
        <v>4488</v>
      </c>
      <c r="AI4490">
        <v>4488</v>
      </c>
      <c r="AM4490" s="104"/>
    </row>
    <row r="4491" spans="1:39">
      <c r="A4491" s="108">
        <v>4489</v>
      </c>
      <c r="S4491">
        <v>4489</v>
      </c>
      <c r="AI4491">
        <v>4489</v>
      </c>
      <c r="AM4491" s="104"/>
    </row>
    <row r="4492" spans="1:39">
      <c r="A4492" s="108">
        <v>4490</v>
      </c>
      <c r="S4492">
        <v>4490</v>
      </c>
      <c r="AI4492">
        <v>4490</v>
      </c>
      <c r="AM4492" s="104"/>
    </row>
    <row r="4493" spans="1:39">
      <c r="A4493" s="108">
        <v>4491</v>
      </c>
      <c r="S4493">
        <v>4491</v>
      </c>
      <c r="AI4493">
        <v>4491</v>
      </c>
      <c r="AM4493" s="104"/>
    </row>
    <row r="4494" spans="1:39">
      <c r="A4494" s="108">
        <v>4492</v>
      </c>
      <c r="S4494">
        <v>4492</v>
      </c>
      <c r="AI4494">
        <v>4492</v>
      </c>
      <c r="AM4494" s="104"/>
    </row>
    <row r="4495" spans="1:39">
      <c r="A4495" s="108">
        <v>4493</v>
      </c>
      <c r="S4495">
        <v>4493</v>
      </c>
      <c r="AI4495">
        <v>4493</v>
      </c>
      <c r="AM4495" s="104"/>
    </row>
    <row r="4496" spans="1:39">
      <c r="A4496" s="108">
        <v>4494</v>
      </c>
      <c r="S4496">
        <v>4494</v>
      </c>
      <c r="AI4496">
        <v>4494</v>
      </c>
      <c r="AM4496" s="104"/>
    </row>
    <row r="4497" spans="1:39">
      <c r="A4497" s="108">
        <v>4495</v>
      </c>
      <c r="S4497">
        <v>4495</v>
      </c>
      <c r="AI4497">
        <v>4495</v>
      </c>
      <c r="AM4497" s="104"/>
    </row>
    <row r="4498" spans="1:39">
      <c r="A4498" s="108">
        <v>4496</v>
      </c>
      <c r="S4498">
        <v>4496</v>
      </c>
      <c r="AI4498">
        <v>4496</v>
      </c>
      <c r="AM4498" s="104"/>
    </row>
    <row r="4499" spans="1:39">
      <c r="A4499" s="108">
        <v>4497</v>
      </c>
      <c r="S4499">
        <v>4497</v>
      </c>
      <c r="AI4499">
        <v>4497</v>
      </c>
      <c r="AM4499" s="104"/>
    </row>
    <row r="4500" spans="1:39">
      <c r="A4500" s="108">
        <v>4498</v>
      </c>
      <c r="S4500">
        <v>4498</v>
      </c>
      <c r="AI4500">
        <v>4498</v>
      </c>
      <c r="AM4500" s="104"/>
    </row>
    <row r="4501" spans="1:39">
      <c r="A4501" s="108">
        <v>4499</v>
      </c>
      <c r="S4501">
        <v>4499</v>
      </c>
      <c r="AI4501">
        <v>4499</v>
      </c>
      <c r="AM4501" s="104"/>
    </row>
    <row r="4502" spans="1:39">
      <c r="A4502" s="108">
        <v>4500</v>
      </c>
      <c r="S4502">
        <v>4500</v>
      </c>
      <c r="AI4502">
        <v>4500</v>
      </c>
      <c r="AM4502" s="104"/>
    </row>
    <row r="4503" spans="1:39">
      <c r="A4503" s="108">
        <v>4501</v>
      </c>
      <c r="S4503">
        <v>4501</v>
      </c>
      <c r="AI4503">
        <v>4501</v>
      </c>
      <c r="AM4503" s="104"/>
    </row>
    <row r="4504" spans="1:39">
      <c r="A4504" s="108">
        <v>4502</v>
      </c>
      <c r="S4504">
        <v>4502</v>
      </c>
      <c r="AI4504">
        <v>4502</v>
      </c>
      <c r="AM4504" s="104"/>
    </row>
    <row r="4505" spans="1:39">
      <c r="A4505" s="108">
        <v>4503</v>
      </c>
      <c r="S4505">
        <v>4503</v>
      </c>
      <c r="AI4505">
        <v>4503</v>
      </c>
      <c r="AM4505" s="104"/>
    </row>
    <row r="4506" spans="1:39">
      <c r="A4506" s="108">
        <v>4504</v>
      </c>
      <c r="S4506">
        <v>4504</v>
      </c>
      <c r="AI4506">
        <v>4504</v>
      </c>
      <c r="AM4506" s="104"/>
    </row>
    <row r="4507" spans="1:39">
      <c r="A4507" s="108">
        <v>4505</v>
      </c>
      <c r="S4507">
        <v>4505</v>
      </c>
      <c r="AI4507">
        <v>4505</v>
      </c>
      <c r="AM4507" s="104"/>
    </row>
    <row r="4508" spans="1:39">
      <c r="A4508" s="108">
        <v>4506</v>
      </c>
      <c r="S4508">
        <v>4506</v>
      </c>
      <c r="AI4508">
        <v>4506</v>
      </c>
      <c r="AM4508" s="104"/>
    </row>
    <row r="4509" spans="1:39">
      <c r="A4509" s="108">
        <v>4507</v>
      </c>
      <c r="S4509">
        <v>4507</v>
      </c>
      <c r="AI4509">
        <v>4507</v>
      </c>
      <c r="AM4509" s="104"/>
    </row>
    <row r="4510" spans="1:39">
      <c r="A4510" s="108">
        <v>4508</v>
      </c>
      <c r="S4510">
        <v>4508</v>
      </c>
      <c r="AI4510">
        <v>4508</v>
      </c>
      <c r="AM4510" s="104"/>
    </row>
    <row r="4511" spans="1:39">
      <c r="A4511" s="108">
        <v>4509</v>
      </c>
      <c r="S4511">
        <v>4509</v>
      </c>
      <c r="AI4511">
        <v>4509</v>
      </c>
      <c r="AM4511" s="104"/>
    </row>
    <row r="4512" spans="1:39">
      <c r="A4512" s="108">
        <v>4510</v>
      </c>
      <c r="S4512">
        <v>4510</v>
      </c>
      <c r="AI4512">
        <v>4510</v>
      </c>
      <c r="AM4512" s="104"/>
    </row>
    <row r="4513" spans="1:39">
      <c r="A4513" s="108">
        <v>4511</v>
      </c>
      <c r="S4513">
        <v>4511</v>
      </c>
      <c r="AI4513">
        <v>4511</v>
      </c>
      <c r="AM4513" s="104"/>
    </row>
    <row r="4514" spans="1:39">
      <c r="A4514" s="108">
        <v>4512</v>
      </c>
      <c r="S4514">
        <v>4512</v>
      </c>
      <c r="AI4514">
        <v>4512</v>
      </c>
      <c r="AM4514" s="104"/>
    </row>
    <row r="4515" spans="1:39">
      <c r="A4515" s="108">
        <v>4513</v>
      </c>
      <c r="S4515">
        <v>4513</v>
      </c>
      <c r="AI4515">
        <v>4513</v>
      </c>
      <c r="AM4515" s="104"/>
    </row>
    <row r="4516" spans="1:39">
      <c r="A4516" s="108">
        <v>4514</v>
      </c>
      <c r="S4516">
        <v>4514</v>
      </c>
      <c r="AI4516">
        <v>4514</v>
      </c>
      <c r="AM4516" s="104"/>
    </row>
    <row r="4517" spans="1:39">
      <c r="A4517" s="108">
        <v>4515</v>
      </c>
      <c r="S4517">
        <v>4515</v>
      </c>
      <c r="AI4517">
        <v>4515</v>
      </c>
      <c r="AM4517" s="104"/>
    </row>
    <row r="4518" spans="1:39">
      <c r="A4518" s="108">
        <v>4516</v>
      </c>
      <c r="S4518">
        <v>4516</v>
      </c>
      <c r="AI4518">
        <v>4516</v>
      </c>
      <c r="AM4518" s="104"/>
    </row>
    <row r="4519" spans="1:39">
      <c r="A4519" s="108">
        <v>4517</v>
      </c>
      <c r="S4519">
        <v>4517</v>
      </c>
      <c r="AI4519">
        <v>4517</v>
      </c>
      <c r="AM4519" s="104"/>
    </row>
    <row r="4520" spans="1:39">
      <c r="A4520" s="108">
        <v>4518</v>
      </c>
      <c r="S4520">
        <v>4518</v>
      </c>
      <c r="AI4520">
        <v>4518</v>
      </c>
      <c r="AM4520" s="104"/>
    </row>
    <row r="4521" spans="1:39">
      <c r="A4521" s="108">
        <v>4519</v>
      </c>
      <c r="S4521">
        <v>4519</v>
      </c>
      <c r="AI4521">
        <v>4519</v>
      </c>
      <c r="AM4521" s="104"/>
    </row>
    <row r="4522" spans="1:39">
      <c r="A4522" s="108">
        <v>4520</v>
      </c>
      <c r="S4522">
        <v>4520</v>
      </c>
      <c r="AI4522">
        <v>4520</v>
      </c>
      <c r="AM4522" s="104"/>
    </row>
    <row r="4523" spans="1:39">
      <c r="A4523" s="108">
        <v>4521</v>
      </c>
      <c r="S4523">
        <v>4521</v>
      </c>
      <c r="AI4523">
        <v>4521</v>
      </c>
      <c r="AM4523" s="104"/>
    </row>
    <row r="4524" spans="1:39">
      <c r="A4524" s="108">
        <v>4522</v>
      </c>
      <c r="S4524">
        <v>4522</v>
      </c>
      <c r="AI4524">
        <v>4522</v>
      </c>
      <c r="AM4524" s="104"/>
    </row>
    <row r="4525" spans="1:39">
      <c r="A4525" s="108">
        <v>4523</v>
      </c>
      <c r="S4525">
        <v>4523</v>
      </c>
      <c r="AI4525">
        <v>4523</v>
      </c>
      <c r="AM4525" s="104"/>
    </row>
    <row r="4526" spans="1:39">
      <c r="A4526" s="108">
        <v>4524</v>
      </c>
      <c r="S4526">
        <v>4524</v>
      </c>
      <c r="AI4526">
        <v>4524</v>
      </c>
      <c r="AM4526" s="104"/>
    </row>
    <row r="4527" spans="1:39">
      <c r="A4527" s="108">
        <v>4525</v>
      </c>
      <c r="S4527">
        <v>4525</v>
      </c>
      <c r="AI4527">
        <v>4525</v>
      </c>
      <c r="AM4527" s="104"/>
    </row>
    <row r="4528" spans="1:39">
      <c r="A4528" s="108">
        <v>4526</v>
      </c>
      <c r="S4528">
        <v>4526</v>
      </c>
      <c r="AI4528">
        <v>4526</v>
      </c>
      <c r="AM4528" s="104"/>
    </row>
    <row r="4529" spans="1:39">
      <c r="A4529" s="108">
        <v>4527</v>
      </c>
      <c r="S4529">
        <v>4527</v>
      </c>
      <c r="AI4529">
        <v>4527</v>
      </c>
      <c r="AM4529" s="104"/>
    </row>
    <row r="4530" spans="1:39">
      <c r="A4530" s="108">
        <v>4528</v>
      </c>
      <c r="S4530">
        <v>4528</v>
      </c>
      <c r="AI4530">
        <v>4528</v>
      </c>
      <c r="AM4530" s="104"/>
    </row>
    <row r="4531" spans="1:39">
      <c r="A4531" s="108">
        <v>4529</v>
      </c>
      <c r="S4531">
        <v>4529</v>
      </c>
      <c r="AI4531">
        <v>4529</v>
      </c>
      <c r="AM4531" s="104"/>
    </row>
    <row r="4532" spans="1:39">
      <c r="A4532" s="108">
        <v>4530</v>
      </c>
      <c r="S4532">
        <v>4530</v>
      </c>
      <c r="AI4532">
        <v>4530</v>
      </c>
      <c r="AM4532" s="104"/>
    </row>
    <row r="4533" spans="1:39">
      <c r="A4533" s="108">
        <v>4531</v>
      </c>
      <c r="S4533">
        <v>4531</v>
      </c>
      <c r="AI4533">
        <v>4531</v>
      </c>
      <c r="AM4533" s="104"/>
    </row>
    <row r="4534" spans="1:39">
      <c r="A4534" s="108">
        <v>4532</v>
      </c>
      <c r="S4534">
        <v>4532</v>
      </c>
      <c r="AI4534">
        <v>4532</v>
      </c>
      <c r="AM4534" s="104"/>
    </row>
    <row r="4535" spans="1:39">
      <c r="A4535" s="108">
        <v>4533</v>
      </c>
      <c r="S4535">
        <v>4533</v>
      </c>
      <c r="AI4535">
        <v>4533</v>
      </c>
      <c r="AM4535" s="104"/>
    </row>
    <row r="4536" spans="1:39">
      <c r="A4536" s="108">
        <v>4534</v>
      </c>
      <c r="S4536">
        <v>4534</v>
      </c>
      <c r="AI4536">
        <v>4534</v>
      </c>
      <c r="AM4536" s="104"/>
    </row>
    <row r="4537" spans="1:39">
      <c r="A4537" s="108">
        <v>4535</v>
      </c>
      <c r="S4537">
        <v>4535</v>
      </c>
      <c r="AI4537">
        <v>4535</v>
      </c>
      <c r="AM4537" s="104"/>
    </row>
    <row r="4538" spans="1:39">
      <c r="A4538" s="108">
        <v>4536</v>
      </c>
      <c r="S4538">
        <v>4536</v>
      </c>
      <c r="AI4538">
        <v>4536</v>
      </c>
      <c r="AM4538" s="104"/>
    </row>
    <row r="4539" spans="1:39">
      <c r="A4539" s="108">
        <v>4537</v>
      </c>
      <c r="S4539">
        <v>4537</v>
      </c>
      <c r="AI4539">
        <v>4537</v>
      </c>
      <c r="AM4539" s="104"/>
    </row>
    <row r="4540" spans="1:39">
      <c r="A4540" s="108">
        <v>4538</v>
      </c>
      <c r="S4540">
        <v>4538</v>
      </c>
      <c r="AI4540">
        <v>4538</v>
      </c>
      <c r="AM4540" s="104"/>
    </row>
    <row r="4541" spans="1:39">
      <c r="A4541" s="108">
        <v>4539</v>
      </c>
      <c r="S4541">
        <v>4539</v>
      </c>
      <c r="AI4541">
        <v>4539</v>
      </c>
      <c r="AM4541" s="104"/>
    </row>
    <row r="4542" spans="1:39">
      <c r="A4542" s="108">
        <v>4540</v>
      </c>
      <c r="S4542">
        <v>4540</v>
      </c>
      <c r="AI4542">
        <v>4540</v>
      </c>
      <c r="AM4542" s="104"/>
    </row>
    <row r="4543" spans="1:39">
      <c r="A4543" s="108">
        <v>4541</v>
      </c>
      <c r="S4543">
        <v>4541</v>
      </c>
      <c r="AI4543">
        <v>4541</v>
      </c>
      <c r="AM4543" s="104"/>
    </row>
    <row r="4544" spans="1:39">
      <c r="A4544" s="108">
        <v>4542</v>
      </c>
      <c r="S4544">
        <v>4542</v>
      </c>
      <c r="AI4544">
        <v>4542</v>
      </c>
      <c r="AM4544" s="104"/>
    </row>
    <row r="4545" spans="1:39">
      <c r="A4545" s="108">
        <v>4543</v>
      </c>
      <c r="S4545">
        <v>4543</v>
      </c>
      <c r="AI4545">
        <v>4543</v>
      </c>
      <c r="AM4545" s="104"/>
    </row>
    <row r="4546" spans="1:39">
      <c r="A4546" s="108">
        <v>4544</v>
      </c>
      <c r="S4546">
        <v>4544</v>
      </c>
      <c r="AI4546">
        <v>4544</v>
      </c>
      <c r="AM4546" s="104"/>
    </row>
    <row r="4547" spans="1:39">
      <c r="A4547" s="108">
        <v>4545</v>
      </c>
      <c r="S4547">
        <v>4545</v>
      </c>
      <c r="AI4547">
        <v>4545</v>
      </c>
      <c r="AM4547" s="104"/>
    </row>
    <row r="4548" spans="1:39">
      <c r="A4548" s="108">
        <v>4546</v>
      </c>
      <c r="S4548">
        <v>4546</v>
      </c>
      <c r="AI4548">
        <v>4546</v>
      </c>
      <c r="AM4548" s="104"/>
    </row>
    <row r="4549" spans="1:39">
      <c r="A4549" s="108">
        <v>4547</v>
      </c>
      <c r="S4549">
        <v>4547</v>
      </c>
      <c r="AI4549">
        <v>4547</v>
      </c>
      <c r="AM4549" s="104"/>
    </row>
    <row r="4550" spans="1:39">
      <c r="A4550" s="108">
        <v>4548</v>
      </c>
      <c r="S4550">
        <v>4548</v>
      </c>
      <c r="AI4550">
        <v>4548</v>
      </c>
      <c r="AM4550" s="104"/>
    </row>
    <row r="4551" spans="1:39">
      <c r="A4551" s="108">
        <v>4549</v>
      </c>
      <c r="S4551">
        <v>4549</v>
      </c>
      <c r="AI4551">
        <v>4549</v>
      </c>
      <c r="AM4551" s="104"/>
    </row>
    <row r="4552" spans="1:39">
      <c r="A4552" s="108">
        <v>4550</v>
      </c>
      <c r="S4552">
        <v>4550</v>
      </c>
      <c r="AI4552">
        <v>4550</v>
      </c>
      <c r="AM4552" s="104"/>
    </row>
    <row r="4553" spans="1:39">
      <c r="A4553" s="108">
        <v>4551</v>
      </c>
      <c r="S4553">
        <v>4551</v>
      </c>
      <c r="AI4553">
        <v>4551</v>
      </c>
      <c r="AM4553" s="104"/>
    </row>
    <row r="4554" spans="1:39">
      <c r="A4554" s="108">
        <v>4552</v>
      </c>
      <c r="S4554">
        <v>4552</v>
      </c>
      <c r="AI4554">
        <v>4552</v>
      </c>
      <c r="AM4554" s="104"/>
    </row>
    <row r="4555" spans="1:39">
      <c r="A4555" s="108">
        <v>4553</v>
      </c>
      <c r="S4555">
        <v>4553</v>
      </c>
      <c r="AI4555">
        <v>4553</v>
      </c>
      <c r="AM4555" s="104"/>
    </row>
    <row r="4556" spans="1:39">
      <c r="A4556" s="108">
        <v>4554</v>
      </c>
      <c r="S4556">
        <v>4554</v>
      </c>
      <c r="AI4556">
        <v>4554</v>
      </c>
      <c r="AM4556" s="104"/>
    </row>
    <row r="4557" spans="1:39">
      <c r="A4557" s="108">
        <v>4555</v>
      </c>
      <c r="S4557">
        <v>4555</v>
      </c>
      <c r="AI4557">
        <v>4555</v>
      </c>
      <c r="AM4557" s="104"/>
    </row>
    <row r="4558" spans="1:39">
      <c r="A4558" s="108">
        <v>4556</v>
      </c>
      <c r="S4558">
        <v>4556</v>
      </c>
      <c r="AI4558">
        <v>4556</v>
      </c>
      <c r="AM4558" s="104"/>
    </row>
    <row r="4559" spans="1:39">
      <c r="A4559" s="108">
        <v>4557</v>
      </c>
      <c r="S4559">
        <v>4557</v>
      </c>
      <c r="AI4559">
        <v>4557</v>
      </c>
      <c r="AM4559" s="104"/>
    </row>
    <row r="4560" spans="1:39">
      <c r="A4560" s="108">
        <v>4558</v>
      </c>
      <c r="S4560">
        <v>4558</v>
      </c>
      <c r="AI4560">
        <v>4558</v>
      </c>
      <c r="AM4560" s="104"/>
    </row>
    <row r="4561" spans="1:39">
      <c r="A4561" s="108">
        <v>4559</v>
      </c>
      <c r="S4561">
        <v>4559</v>
      </c>
      <c r="AI4561">
        <v>4559</v>
      </c>
      <c r="AM4561" s="104"/>
    </row>
    <row r="4562" spans="1:39">
      <c r="A4562" s="108">
        <v>4560</v>
      </c>
      <c r="S4562">
        <v>4560</v>
      </c>
      <c r="AI4562">
        <v>4560</v>
      </c>
      <c r="AM4562" s="104"/>
    </row>
    <row r="4563" spans="1:39">
      <c r="A4563" s="108">
        <v>4561</v>
      </c>
      <c r="S4563">
        <v>4561</v>
      </c>
      <c r="AI4563">
        <v>4561</v>
      </c>
      <c r="AM4563" s="104"/>
    </row>
    <row r="4564" spans="1:39">
      <c r="A4564" s="108">
        <v>4562</v>
      </c>
      <c r="S4564">
        <v>4562</v>
      </c>
      <c r="AI4564">
        <v>4562</v>
      </c>
      <c r="AM4564" s="104"/>
    </row>
    <row r="4565" spans="1:39">
      <c r="A4565" s="108">
        <v>4563</v>
      </c>
      <c r="S4565">
        <v>4563</v>
      </c>
      <c r="AI4565">
        <v>4563</v>
      </c>
      <c r="AM4565" s="104"/>
    </row>
    <row r="4566" spans="1:39">
      <c r="A4566" s="108">
        <v>4564</v>
      </c>
      <c r="S4566">
        <v>4564</v>
      </c>
      <c r="AI4566">
        <v>4564</v>
      </c>
      <c r="AM4566" s="104"/>
    </row>
    <row r="4567" spans="1:39">
      <c r="A4567" s="108">
        <v>4565</v>
      </c>
      <c r="S4567">
        <v>4565</v>
      </c>
      <c r="AI4567">
        <v>4565</v>
      </c>
      <c r="AM4567" s="104"/>
    </row>
    <row r="4568" spans="1:39">
      <c r="A4568" s="108">
        <v>4566</v>
      </c>
      <c r="S4568">
        <v>4566</v>
      </c>
      <c r="AI4568">
        <v>4566</v>
      </c>
      <c r="AM4568" s="104"/>
    </row>
    <row r="4569" spans="1:39">
      <c r="A4569" s="108">
        <v>4567</v>
      </c>
      <c r="S4569">
        <v>4567</v>
      </c>
      <c r="AI4569">
        <v>4567</v>
      </c>
      <c r="AM4569" s="104"/>
    </row>
    <row r="4570" spans="1:39">
      <c r="A4570" s="108">
        <v>4568</v>
      </c>
      <c r="S4570">
        <v>4568</v>
      </c>
      <c r="AI4570">
        <v>4568</v>
      </c>
      <c r="AM4570" s="104"/>
    </row>
    <row r="4571" spans="1:39">
      <c r="A4571" s="108">
        <v>4569</v>
      </c>
      <c r="S4571">
        <v>4569</v>
      </c>
      <c r="AI4571">
        <v>4569</v>
      </c>
      <c r="AM4571" s="104"/>
    </row>
    <row r="4572" spans="1:39">
      <c r="A4572" s="108">
        <v>4570</v>
      </c>
      <c r="S4572">
        <v>4570</v>
      </c>
      <c r="AI4572">
        <v>4570</v>
      </c>
      <c r="AM4572" s="104"/>
    </row>
    <row r="4573" spans="1:39">
      <c r="A4573" s="108">
        <v>4571</v>
      </c>
      <c r="S4573">
        <v>4571</v>
      </c>
      <c r="AI4573">
        <v>4571</v>
      </c>
      <c r="AM4573" s="104"/>
    </row>
    <row r="4574" spans="1:39">
      <c r="A4574" s="108">
        <v>4572</v>
      </c>
      <c r="S4574">
        <v>4572</v>
      </c>
      <c r="AI4574">
        <v>4572</v>
      </c>
      <c r="AM4574" s="104"/>
    </row>
    <row r="4575" spans="1:39">
      <c r="A4575" s="108">
        <v>4573</v>
      </c>
      <c r="S4575">
        <v>4573</v>
      </c>
      <c r="AI4575">
        <v>4573</v>
      </c>
      <c r="AM4575" s="104"/>
    </row>
    <row r="4576" spans="1:39">
      <c r="A4576" s="108">
        <v>4574</v>
      </c>
      <c r="S4576">
        <v>4574</v>
      </c>
      <c r="AI4576">
        <v>4574</v>
      </c>
      <c r="AM4576" s="104"/>
    </row>
    <row r="4577" spans="1:39">
      <c r="A4577" s="108">
        <v>4575</v>
      </c>
      <c r="S4577">
        <v>4575</v>
      </c>
      <c r="AI4577">
        <v>4575</v>
      </c>
      <c r="AM4577" s="104"/>
    </row>
    <row r="4578" spans="1:39">
      <c r="A4578" s="108">
        <v>4576</v>
      </c>
      <c r="S4578">
        <v>4576</v>
      </c>
      <c r="AI4578">
        <v>4576</v>
      </c>
      <c r="AM4578" s="104"/>
    </row>
    <row r="4579" spans="1:39">
      <c r="A4579" s="108">
        <v>4577</v>
      </c>
      <c r="S4579">
        <v>4577</v>
      </c>
      <c r="AI4579">
        <v>4577</v>
      </c>
      <c r="AM4579" s="104"/>
    </row>
    <row r="4580" spans="1:39">
      <c r="A4580" s="108">
        <v>4578</v>
      </c>
      <c r="S4580">
        <v>4578</v>
      </c>
      <c r="AI4580">
        <v>4578</v>
      </c>
      <c r="AM4580" s="104"/>
    </row>
    <row r="4581" spans="1:39">
      <c r="A4581" s="108">
        <v>4579</v>
      </c>
      <c r="S4581">
        <v>4579</v>
      </c>
      <c r="AI4581">
        <v>4579</v>
      </c>
      <c r="AM4581" s="104"/>
    </row>
    <row r="4582" spans="1:39">
      <c r="A4582" s="108">
        <v>4580</v>
      </c>
      <c r="S4582">
        <v>4580</v>
      </c>
      <c r="AI4582">
        <v>4580</v>
      </c>
      <c r="AM4582" s="104"/>
    </row>
    <row r="4583" spans="1:39">
      <c r="A4583" s="108">
        <v>4581</v>
      </c>
      <c r="S4583">
        <v>4581</v>
      </c>
      <c r="AI4583">
        <v>4581</v>
      </c>
      <c r="AM4583" s="104"/>
    </row>
    <row r="4584" spans="1:39">
      <c r="A4584" s="108">
        <v>4582</v>
      </c>
      <c r="S4584">
        <v>4582</v>
      </c>
      <c r="AI4584">
        <v>4582</v>
      </c>
      <c r="AM4584" s="104"/>
    </row>
    <row r="4585" spans="1:39">
      <c r="A4585" s="108">
        <v>4583</v>
      </c>
      <c r="S4585">
        <v>4583</v>
      </c>
      <c r="AI4585">
        <v>4583</v>
      </c>
      <c r="AM4585" s="104"/>
    </row>
    <row r="4586" spans="1:39">
      <c r="A4586" s="108">
        <v>4584</v>
      </c>
      <c r="S4586">
        <v>4584</v>
      </c>
      <c r="AI4586">
        <v>4584</v>
      </c>
      <c r="AM4586" s="104"/>
    </row>
    <row r="4587" spans="1:39">
      <c r="A4587" s="108">
        <v>4585</v>
      </c>
      <c r="S4587">
        <v>4585</v>
      </c>
      <c r="AI4587">
        <v>4585</v>
      </c>
      <c r="AM4587" s="104"/>
    </row>
    <row r="4588" spans="1:39">
      <c r="A4588" s="108">
        <v>4586</v>
      </c>
      <c r="S4588">
        <v>4586</v>
      </c>
      <c r="AI4588">
        <v>4586</v>
      </c>
      <c r="AM4588" s="104"/>
    </row>
    <row r="4589" spans="1:39">
      <c r="A4589" s="108">
        <v>4587</v>
      </c>
      <c r="S4589">
        <v>4587</v>
      </c>
      <c r="AI4589">
        <v>4587</v>
      </c>
      <c r="AM4589" s="104"/>
    </row>
    <row r="4590" spans="1:39">
      <c r="A4590" s="108">
        <v>4588</v>
      </c>
      <c r="S4590">
        <v>4588</v>
      </c>
      <c r="AI4590">
        <v>4588</v>
      </c>
      <c r="AM4590" s="104"/>
    </row>
    <row r="4591" spans="1:39">
      <c r="A4591" s="108">
        <v>4589</v>
      </c>
      <c r="S4591">
        <v>4589</v>
      </c>
      <c r="AI4591">
        <v>4589</v>
      </c>
      <c r="AM4591" s="104"/>
    </row>
    <row r="4592" spans="1:39">
      <c r="A4592" s="108">
        <v>4590</v>
      </c>
      <c r="S4592">
        <v>4590</v>
      </c>
      <c r="AI4592">
        <v>4590</v>
      </c>
      <c r="AM4592" s="104"/>
    </row>
    <row r="4593" spans="1:39">
      <c r="A4593" s="108">
        <v>4591</v>
      </c>
      <c r="S4593">
        <v>4591</v>
      </c>
      <c r="AI4593">
        <v>4591</v>
      </c>
      <c r="AM4593" s="104"/>
    </row>
    <row r="4594" spans="1:39">
      <c r="A4594" s="108">
        <v>4592</v>
      </c>
      <c r="S4594">
        <v>4592</v>
      </c>
      <c r="AI4594">
        <v>4592</v>
      </c>
      <c r="AM4594" s="104"/>
    </row>
    <row r="4595" spans="1:39">
      <c r="A4595" s="108">
        <v>4593</v>
      </c>
      <c r="S4595">
        <v>4593</v>
      </c>
      <c r="AI4595">
        <v>4593</v>
      </c>
      <c r="AM4595" s="104"/>
    </row>
    <row r="4596" spans="1:39">
      <c r="A4596" s="108">
        <v>4594</v>
      </c>
      <c r="S4596">
        <v>4594</v>
      </c>
      <c r="AI4596">
        <v>4594</v>
      </c>
      <c r="AM4596" s="104"/>
    </row>
    <row r="4597" spans="1:39">
      <c r="A4597" s="108">
        <v>4595</v>
      </c>
      <c r="S4597">
        <v>4595</v>
      </c>
      <c r="AI4597">
        <v>4595</v>
      </c>
      <c r="AM4597" s="104"/>
    </row>
    <row r="4598" spans="1:39">
      <c r="A4598" s="108">
        <v>4596</v>
      </c>
      <c r="S4598">
        <v>4596</v>
      </c>
      <c r="AI4598">
        <v>4596</v>
      </c>
      <c r="AM4598" s="104"/>
    </row>
    <row r="4599" spans="1:39">
      <c r="A4599" s="108">
        <v>4597</v>
      </c>
      <c r="S4599">
        <v>4597</v>
      </c>
      <c r="AI4599">
        <v>4597</v>
      </c>
      <c r="AM4599" s="104"/>
    </row>
    <row r="4600" spans="1:39">
      <c r="A4600" s="108">
        <v>4598</v>
      </c>
      <c r="S4600">
        <v>4598</v>
      </c>
      <c r="AI4600">
        <v>4598</v>
      </c>
      <c r="AM4600" s="104"/>
    </row>
    <row r="4601" spans="1:39">
      <c r="A4601" s="108">
        <v>4599</v>
      </c>
      <c r="S4601">
        <v>4599</v>
      </c>
      <c r="AI4601">
        <v>4599</v>
      </c>
      <c r="AM4601" s="104"/>
    </row>
    <row r="4602" spans="1:39">
      <c r="A4602" s="108">
        <v>4600</v>
      </c>
      <c r="S4602">
        <v>4600</v>
      </c>
      <c r="AI4602">
        <v>4600</v>
      </c>
      <c r="AM4602" s="104"/>
    </row>
    <row r="4603" spans="1:39">
      <c r="A4603" s="108">
        <v>4601</v>
      </c>
      <c r="S4603">
        <v>4601</v>
      </c>
      <c r="AI4603">
        <v>4601</v>
      </c>
      <c r="AM4603" s="104"/>
    </row>
    <row r="4604" spans="1:39">
      <c r="A4604" s="108">
        <v>4602</v>
      </c>
      <c r="S4604">
        <v>4602</v>
      </c>
      <c r="AI4604">
        <v>4602</v>
      </c>
      <c r="AM4604" s="104"/>
    </row>
    <row r="4605" spans="1:39">
      <c r="A4605" s="108">
        <v>4603</v>
      </c>
      <c r="S4605">
        <v>4603</v>
      </c>
      <c r="AI4605">
        <v>4603</v>
      </c>
      <c r="AM4605" s="104"/>
    </row>
    <row r="4606" spans="1:39">
      <c r="A4606" s="108">
        <v>4604</v>
      </c>
      <c r="S4606">
        <v>4604</v>
      </c>
      <c r="AI4606">
        <v>4604</v>
      </c>
      <c r="AM4606" s="104"/>
    </row>
    <row r="4607" spans="1:39">
      <c r="A4607" s="108">
        <v>4605</v>
      </c>
      <c r="S4607">
        <v>4605</v>
      </c>
      <c r="AI4607">
        <v>4605</v>
      </c>
      <c r="AM4607" s="104"/>
    </row>
    <row r="4608" spans="1:39">
      <c r="A4608" s="108">
        <v>4606</v>
      </c>
      <c r="S4608">
        <v>4606</v>
      </c>
      <c r="AI4608">
        <v>4606</v>
      </c>
      <c r="AM4608" s="104"/>
    </row>
    <row r="4609" spans="1:39">
      <c r="A4609" s="108">
        <v>4607</v>
      </c>
      <c r="S4609">
        <v>4607</v>
      </c>
      <c r="AI4609">
        <v>4607</v>
      </c>
      <c r="AM4609" s="104"/>
    </row>
    <row r="4610" spans="1:39">
      <c r="A4610" s="108">
        <v>4608</v>
      </c>
      <c r="S4610">
        <v>4608</v>
      </c>
      <c r="AI4610">
        <v>4608</v>
      </c>
      <c r="AM4610" s="104"/>
    </row>
    <row r="4611" spans="1:39">
      <c r="A4611" s="108">
        <v>4609</v>
      </c>
      <c r="S4611">
        <v>4609</v>
      </c>
      <c r="AI4611">
        <v>4609</v>
      </c>
      <c r="AM4611" s="104"/>
    </row>
    <row r="4612" spans="1:39">
      <c r="A4612" s="108">
        <v>4610</v>
      </c>
      <c r="S4612">
        <v>4610</v>
      </c>
      <c r="AI4612">
        <v>4610</v>
      </c>
      <c r="AM4612" s="104"/>
    </row>
    <row r="4613" spans="1:39">
      <c r="A4613" s="108">
        <v>4611</v>
      </c>
      <c r="S4613">
        <v>4611</v>
      </c>
      <c r="AI4613">
        <v>4611</v>
      </c>
      <c r="AM4613" s="104"/>
    </row>
    <row r="4614" spans="1:39">
      <c r="A4614" s="108">
        <v>4612</v>
      </c>
      <c r="S4614">
        <v>4612</v>
      </c>
      <c r="AI4614">
        <v>4612</v>
      </c>
      <c r="AM4614" s="104"/>
    </row>
    <row r="4615" spans="1:39">
      <c r="A4615" s="108">
        <v>4613</v>
      </c>
      <c r="S4615">
        <v>4613</v>
      </c>
      <c r="AI4615">
        <v>4613</v>
      </c>
      <c r="AM4615" s="104"/>
    </row>
    <row r="4616" spans="1:39">
      <c r="A4616" s="108">
        <v>4614</v>
      </c>
      <c r="S4616">
        <v>4614</v>
      </c>
      <c r="AI4616">
        <v>4614</v>
      </c>
      <c r="AM4616" s="104"/>
    </row>
    <row r="4617" spans="1:39">
      <c r="A4617" s="108">
        <v>4615</v>
      </c>
      <c r="S4617">
        <v>4615</v>
      </c>
      <c r="AI4617">
        <v>4615</v>
      </c>
      <c r="AM4617" s="104"/>
    </row>
    <row r="4618" spans="1:39">
      <c r="A4618" s="108">
        <v>4616</v>
      </c>
      <c r="S4618">
        <v>4616</v>
      </c>
      <c r="AI4618">
        <v>4616</v>
      </c>
      <c r="AM4618" s="104"/>
    </row>
    <row r="4619" spans="1:39">
      <c r="A4619" s="108">
        <v>4617</v>
      </c>
      <c r="S4619">
        <v>4617</v>
      </c>
      <c r="AI4619">
        <v>4617</v>
      </c>
      <c r="AM4619" s="104"/>
    </row>
    <row r="4620" spans="1:39">
      <c r="A4620" s="108">
        <v>4618</v>
      </c>
      <c r="S4620">
        <v>4618</v>
      </c>
      <c r="AI4620">
        <v>4618</v>
      </c>
      <c r="AM4620" s="104"/>
    </row>
    <row r="4621" spans="1:39">
      <c r="A4621" s="108">
        <v>4619</v>
      </c>
      <c r="S4621">
        <v>4619</v>
      </c>
      <c r="AI4621">
        <v>4619</v>
      </c>
      <c r="AM4621" s="104"/>
    </row>
    <row r="4622" spans="1:39">
      <c r="A4622" s="108">
        <v>4620</v>
      </c>
      <c r="S4622">
        <v>4620</v>
      </c>
      <c r="AI4622">
        <v>4620</v>
      </c>
      <c r="AM4622" s="104"/>
    </row>
    <row r="4623" spans="1:39">
      <c r="A4623" s="108">
        <v>4621</v>
      </c>
      <c r="S4623">
        <v>4621</v>
      </c>
      <c r="AI4623">
        <v>4621</v>
      </c>
      <c r="AM4623" s="104"/>
    </row>
    <row r="4624" spans="1:39">
      <c r="A4624" s="108">
        <v>4622</v>
      </c>
      <c r="S4624">
        <v>4622</v>
      </c>
      <c r="AI4624">
        <v>4622</v>
      </c>
      <c r="AM4624" s="104"/>
    </row>
    <row r="4625" spans="1:39">
      <c r="A4625" s="108">
        <v>4623</v>
      </c>
      <c r="S4625">
        <v>4623</v>
      </c>
      <c r="AI4625">
        <v>4623</v>
      </c>
      <c r="AM4625" s="104"/>
    </row>
    <row r="4626" spans="1:39">
      <c r="A4626" s="108">
        <v>4624</v>
      </c>
      <c r="S4626">
        <v>4624</v>
      </c>
      <c r="AI4626">
        <v>4624</v>
      </c>
      <c r="AM4626" s="104"/>
    </row>
    <row r="4627" spans="1:39">
      <c r="A4627" s="108">
        <v>4625</v>
      </c>
      <c r="S4627">
        <v>4625</v>
      </c>
      <c r="AI4627">
        <v>4625</v>
      </c>
      <c r="AM4627" s="104"/>
    </row>
    <row r="4628" spans="1:39">
      <c r="A4628" s="108">
        <v>4626</v>
      </c>
      <c r="S4628">
        <v>4626</v>
      </c>
      <c r="AI4628">
        <v>4626</v>
      </c>
      <c r="AM4628" s="104"/>
    </row>
    <row r="4629" spans="1:39">
      <c r="A4629" s="108">
        <v>4627</v>
      </c>
      <c r="S4629">
        <v>4627</v>
      </c>
      <c r="AI4629">
        <v>4627</v>
      </c>
      <c r="AM4629" s="104"/>
    </row>
    <row r="4630" spans="1:39">
      <c r="A4630" s="108">
        <v>4628</v>
      </c>
      <c r="S4630">
        <v>4628</v>
      </c>
      <c r="AI4630">
        <v>4628</v>
      </c>
      <c r="AM4630" s="104"/>
    </row>
    <row r="4631" spans="1:39">
      <c r="A4631" s="108">
        <v>4629</v>
      </c>
      <c r="S4631">
        <v>4629</v>
      </c>
      <c r="AI4631">
        <v>4629</v>
      </c>
      <c r="AM4631" s="104"/>
    </row>
    <row r="4632" spans="1:39">
      <c r="A4632" s="108">
        <v>4630</v>
      </c>
      <c r="S4632">
        <v>4630</v>
      </c>
      <c r="AI4632">
        <v>4630</v>
      </c>
      <c r="AM4632" s="104"/>
    </row>
    <row r="4633" spans="1:39">
      <c r="A4633" s="108">
        <v>4631</v>
      </c>
      <c r="S4633">
        <v>4631</v>
      </c>
      <c r="AI4633">
        <v>4631</v>
      </c>
      <c r="AM4633" s="104"/>
    </row>
    <row r="4634" spans="1:39">
      <c r="A4634" s="108">
        <v>4632</v>
      </c>
      <c r="S4634">
        <v>4632</v>
      </c>
      <c r="AI4634">
        <v>4632</v>
      </c>
      <c r="AM4634" s="104"/>
    </row>
    <row r="4635" spans="1:39">
      <c r="A4635" s="108">
        <v>4633</v>
      </c>
      <c r="S4635">
        <v>4633</v>
      </c>
      <c r="AI4635">
        <v>4633</v>
      </c>
      <c r="AM4635" s="104"/>
    </row>
    <row r="4636" spans="1:39">
      <c r="A4636" s="108">
        <v>4634</v>
      </c>
      <c r="S4636">
        <v>4634</v>
      </c>
      <c r="AI4636">
        <v>4634</v>
      </c>
      <c r="AM4636" s="104"/>
    </row>
    <row r="4637" spans="1:39">
      <c r="A4637" s="108">
        <v>4635</v>
      </c>
      <c r="S4637">
        <v>4635</v>
      </c>
      <c r="AI4637">
        <v>4635</v>
      </c>
      <c r="AM4637" s="104"/>
    </row>
    <row r="4638" spans="1:39">
      <c r="A4638" s="108">
        <v>4636</v>
      </c>
      <c r="S4638">
        <v>4636</v>
      </c>
      <c r="AI4638">
        <v>4636</v>
      </c>
      <c r="AM4638" s="104"/>
    </row>
    <row r="4639" spans="1:39">
      <c r="A4639" s="108">
        <v>4637</v>
      </c>
      <c r="S4639">
        <v>4637</v>
      </c>
      <c r="AI4639">
        <v>4637</v>
      </c>
      <c r="AM4639" s="104"/>
    </row>
    <row r="4640" spans="1:39">
      <c r="A4640" s="108">
        <v>4638</v>
      </c>
      <c r="S4640">
        <v>4638</v>
      </c>
      <c r="AI4640">
        <v>4638</v>
      </c>
      <c r="AM4640" s="104"/>
    </row>
    <row r="4641" spans="1:39">
      <c r="A4641" s="108">
        <v>4639</v>
      </c>
      <c r="S4641">
        <v>4639</v>
      </c>
      <c r="AI4641">
        <v>4639</v>
      </c>
      <c r="AM4641" s="104"/>
    </row>
    <row r="4642" spans="1:39">
      <c r="A4642" s="108">
        <v>4640</v>
      </c>
      <c r="S4642">
        <v>4640</v>
      </c>
      <c r="AI4642">
        <v>4640</v>
      </c>
      <c r="AM4642" s="104"/>
    </row>
    <row r="4643" spans="1:39">
      <c r="A4643" s="108">
        <v>4641</v>
      </c>
      <c r="S4643">
        <v>4641</v>
      </c>
      <c r="AI4643">
        <v>4641</v>
      </c>
      <c r="AM4643" s="104"/>
    </row>
    <row r="4644" spans="1:39">
      <c r="A4644" s="108">
        <v>4642</v>
      </c>
      <c r="S4644">
        <v>4642</v>
      </c>
      <c r="AI4644">
        <v>4642</v>
      </c>
      <c r="AM4644" s="104"/>
    </row>
    <row r="4645" spans="1:39">
      <c r="A4645" s="108">
        <v>4643</v>
      </c>
      <c r="S4645">
        <v>4643</v>
      </c>
      <c r="AI4645">
        <v>4643</v>
      </c>
      <c r="AM4645" s="104"/>
    </row>
    <row r="4646" spans="1:39">
      <c r="A4646" s="108">
        <v>4644</v>
      </c>
      <c r="S4646">
        <v>4644</v>
      </c>
      <c r="AI4646">
        <v>4644</v>
      </c>
      <c r="AM4646" s="104"/>
    </row>
    <row r="4647" spans="1:39">
      <c r="A4647" s="108">
        <v>4645</v>
      </c>
      <c r="S4647">
        <v>4645</v>
      </c>
      <c r="AI4647">
        <v>4645</v>
      </c>
      <c r="AM4647" s="104"/>
    </row>
    <row r="4648" spans="1:39">
      <c r="A4648" s="108">
        <v>4646</v>
      </c>
      <c r="S4648">
        <v>4646</v>
      </c>
      <c r="AI4648">
        <v>4646</v>
      </c>
      <c r="AM4648" s="104"/>
    </row>
    <row r="4649" spans="1:39">
      <c r="A4649" s="108">
        <v>4647</v>
      </c>
      <c r="S4649">
        <v>4647</v>
      </c>
      <c r="AI4649">
        <v>4647</v>
      </c>
      <c r="AM4649" s="104"/>
    </row>
    <row r="4650" spans="1:39">
      <c r="A4650" s="108">
        <v>4648</v>
      </c>
      <c r="S4650">
        <v>4648</v>
      </c>
      <c r="AI4650">
        <v>4648</v>
      </c>
      <c r="AM4650" s="104"/>
    </row>
    <row r="4651" spans="1:39">
      <c r="A4651" s="108">
        <v>4649</v>
      </c>
      <c r="S4651">
        <v>4649</v>
      </c>
      <c r="AI4651">
        <v>4649</v>
      </c>
      <c r="AM4651" s="104"/>
    </row>
    <row r="4652" spans="1:39">
      <c r="A4652" s="108">
        <v>4650</v>
      </c>
      <c r="S4652">
        <v>4650</v>
      </c>
      <c r="AI4652">
        <v>4650</v>
      </c>
      <c r="AM4652" s="104"/>
    </row>
    <row r="4653" spans="1:39">
      <c r="A4653" s="108">
        <v>4651</v>
      </c>
      <c r="S4653">
        <v>4651</v>
      </c>
      <c r="AI4653">
        <v>4651</v>
      </c>
      <c r="AM4653" s="104"/>
    </row>
    <row r="4654" spans="1:39">
      <c r="A4654" s="108">
        <v>4652</v>
      </c>
      <c r="S4654">
        <v>4652</v>
      </c>
      <c r="AI4654">
        <v>4652</v>
      </c>
      <c r="AM4654" s="104"/>
    </row>
    <row r="4655" spans="1:39">
      <c r="A4655" s="108">
        <v>4653</v>
      </c>
      <c r="S4655">
        <v>4653</v>
      </c>
      <c r="AI4655">
        <v>4653</v>
      </c>
      <c r="AM4655" s="104"/>
    </row>
    <row r="4656" spans="1:39">
      <c r="A4656" s="108">
        <v>4654</v>
      </c>
      <c r="S4656">
        <v>4654</v>
      </c>
      <c r="AI4656">
        <v>4654</v>
      </c>
      <c r="AM4656" s="104"/>
    </row>
    <row r="4657" spans="1:39">
      <c r="A4657" s="108">
        <v>4655</v>
      </c>
      <c r="S4657">
        <v>4655</v>
      </c>
      <c r="AI4657">
        <v>4655</v>
      </c>
      <c r="AM4657" s="104"/>
    </row>
    <row r="4658" spans="1:39">
      <c r="A4658" s="108">
        <v>4656</v>
      </c>
      <c r="S4658">
        <v>4656</v>
      </c>
      <c r="AI4658">
        <v>4656</v>
      </c>
      <c r="AM4658" s="104"/>
    </row>
    <row r="4659" spans="1:39">
      <c r="A4659" s="108">
        <v>4657</v>
      </c>
      <c r="S4659">
        <v>4657</v>
      </c>
      <c r="AI4659">
        <v>4657</v>
      </c>
      <c r="AM4659" s="104"/>
    </row>
    <row r="4660" spans="1:39">
      <c r="A4660" s="108">
        <v>4658</v>
      </c>
      <c r="S4660">
        <v>4658</v>
      </c>
      <c r="AI4660">
        <v>4658</v>
      </c>
      <c r="AM4660" s="104"/>
    </row>
    <row r="4661" spans="1:39">
      <c r="A4661" s="108">
        <v>4659</v>
      </c>
      <c r="S4661">
        <v>4659</v>
      </c>
      <c r="AI4661">
        <v>4659</v>
      </c>
      <c r="AM4661" s="104"/>
    </row>
    <row r="4662" spans="1:39">
      <c r="A4662" s="108">
        <v>4660</v>
      </c>
      <c r="S4662">
        <v>4660</v>
      </c>
      <c r="AI4662">
        <v>4660</v>
      </c>
      <c r="AM4662" s="104"/>
    </row>
    <row r="4663" spans="1:39">
      <c r="A4663" s="108">
        <v>4661</v>
      </c>
      <c r="S4663">
        <v>4661</v>
      </c>
      <c r="AI4663">
        <v>4661</v>
      </c>
      <c r="AM4663" s="104"/>
    </row>
    <row r="4664" spans="1:39">
      <c r="A4664" s="108">
        <v>4662</v>
      </c>
      <c r="S4664">
        <v>4662</v>
      </c>
      <c r="AI4664">
        <v>4662</v>
      </c>
      <c r="AM4664" s="104"/>
    </row>
    <row r="4665" spans="1:39">
      <c r="A4665" s="108">
        <v>4663</v>
      </c>
      <c r="S4665">
        <v>4663</v>
      </c>
      <c r="AI4665">
        <v>4663</v>
      </c>
      <c r="AM4665" s="104"/>
    </row>
    <row r="4666" spans="1:39">
      <c r="A4666" s="108">
        <v>4664</v>
      </c>
      <c r="S4666">
        <v>4664</v>
      </c>
      <c r="AI4666">
        <v>4664</v>
      </c>
      <c r="AM4666" s="104"/>
    </row>
    <row r="4667" spans="1:39">
      <c r="A4667" s="108">
        <v>4665</v>
      </c>
      <c r="S4667">
        <v>4665</v>
      </c>
      <c r="AI4667">
        <v>4665</v>
      </c>
      <c r="AM4667" s="104"/>
    </row>
    <row r="4668" spans="1:39">
      <c r="A4668" s="108">
        <v>4666</v>
      </c>
      <c r="S4668">
        <v>4666</v>
      </c>
      <c r="AI4668">
        <v>4666</v>
      </c>
      <c r="AM4668" s="104"/>
    </row>
    <row r="4669" spans="1:39">
      <c r="A4669" s="108">
        <v>4667</v>
      </c>
      <c r="S4669">
        <v>4667</v>
      </c>
      <c r="AI4669">
        <v>4667</v>
      </c>
      <c r="AM4669" s="104"/>
    </row>
    <row r="4670" spans="1:39">
      <c r="A4670" s="108">
        <v>4668</v>
      </c>
      <c r="S4670">
        <v>4668</v>
      </c>
      <c r="AI4670">
        <v>4668</v>
      </c>
      <c r="AM4670" s="104"/>
    </row>
    <row r="4671" spans="1:39">
      <c r="A4671" s="108">
        <v>4669</v>
      </c>
      <c r="S4671">
        <v>4669</v>
      </c>
      <c r="AI4671">
        <v>4669</v>
      </c>
      <c r="AM4671" s="104"/>
    </row>
    <row r="4672" spans="1:39">
      <c r="A4672" s="108">
        <v>4670</v>
      </c>
      <c r="S4672">
        <v>4670</v>
      </c>
      <c r="AI4672">
        <v>4670</v>
      </c>
      <c r="AM4672" s="104"/>
    </row>
    <row r="4673" spans="1:39">
      <c r="A4673" s="108">
        <v>4671</v>
      </c>
      <c r="S4673">
        <v>4671</v>
      </c>
      <c r="AI4673">
        <v>4671</v>
      </c>
      <c r="AM4673" s="104"/>
    </row>
    <row r="4674" spans="1:39">
      <c r="A4674" s="108">
        <v>4672</v>
      </c>
      <c r="S4674">
        <v>4672</v>
      </c>
      <c r="AI4674">
        <v>4672</v>
      </c>
      <c r="AM4674" s="104"/>
    </row>
    <row r="4675" spans="1:39">
      <c r="A4675" s="108">
        <v>4673</v>
      </c>
      <c r="S4675">
        <v>4673</v>
      </c>
      <c r="AI4675">
        <v>4673</v>
      </c>
      <c r="AM4675" s="104"/>
    </row>
    <row r="4676" spans="1:39">
      <c r="A4676" s="108">
        <v>4674</v>
      </c>
      <c r="S4676">
        <v>4674</v>
      </c>
      <c r="AI4676">
        <v>4674</v>
      </c>
      <c r="AM4676" s="104"/>
    </row>
    <row r="4677" spans="1:39">
      <c r="A4677" s="108">
        <v>4675</v>
      </c>
      <c r="S4677">
        <v>4675</v>
      </c>
      <c r="AI4677">
        <v>4675</v>
      </c>
      <c r="AM4677" s="104"/>
    </row>
    <row r="4678" spans="1:39">
      <c r="A4678" s="108">
        <v>4676</v>
      </c>
      <c r="S4678">
        <v>4676</v>
      </c>
      <c r="AI4678">
        <v>4676</v>
      </c>
      <c r="AM4678" s="104"/>
    </row>
    <row r="4679" spans="1:39">
      <c r="A4679" s="108">
        <v>4677</v>
      </c>
      <c r="S4679">
        <v>4677</v>
      </c>
      <c r="AI4679">
        <v>4677</v>
      </c>
      <c r="AM4679" s="104"/>
    </row>
    <row r="4680" spans="1:39">
      <c r="A4680" s="108">
        <v>4678</v>
      </c>
      <c r="S4680">
        <v>4678</v>
      </c>
      <c r="AI4680">
        <v>4678</v>
      </c>
      <c r="AM4680" s="104"/>
    </row>
    <row r="4681" spans="1:39">
      <c r="A4681" s="108">
        <v>4679</v>
      </c>
      <c r="S4681">
        <v>4679</v>
      </c>
      <c r="AI4681">
        <v>4679</v>
      </c>
      <c r="AM4681" s="104"/>
    </row>
    <row r="4682" spans="1:39">
      <c r="A4682" s="108">
        <v>4680</v>
      </c>
      <c r="S4682">
        <v>4680</v>
      </c>
      <c r="AI4682">
        <v>4680</v>
      </c>
      <c r="AM4682" s="104"/>
    </row>
    <row r="4683" spans="1:39">
      <c r="A4683" s="108">
        <v>4681</v>
      </c>
      <c r="S4683">
        <v>4681</v>
      </c>
      <c r="AI4683">
        <v>4681</v>
      </c>
      <c r="AM4683" s="104"/>
    </row>
    <row r="4684" spans="1:39">
      <c r="A4684" s="108">
        <v>4682</v>
      </c>
      <c r="S4684">
        <v>4682</v>
      </c>
      <c r="AI4684">
        <v>4682</v>
      </c>
      <c r="AM4684" s="104"/>
    </row>
    <row r="4685" spans="1:39">
      <c r="A4685" s="108">
        <v>4683</v>
      </c>
      <c r="S4685">
        <v>4683</v>
      </c>
      <c r="AI4685">
        <v>4683</v>
      </c>
      <c r="AM4685" s="104"/>
    </row>
    <row r="4686" spans="1:39">
      <c r="A4686" s="108">
        <v>4684</v>
      </c>
      <c r="S4686">
        <v>4684</v>
      </c>
      <c r="AI4686">
        <v>4684</v>
      </c>
      <c r="AM4686" s="104"/>
    </row>
    <row r="4687" spans="1:39">
      <c r="A4687" s="108">
        <v>4685</v>
      </c>
      <c r="S4687">
        <v>4685</v>
      </c>
      <c r="AI4687">
        <v>4685</v>
      </c>
      <c r="AM4687" s="104"/>
    </row>
    <row r="4688" spans="1:39">
      <c r="A4688" s="108">
        <v>4686</v>
      </c>
      <c r="S4688">
        <v>4686</v>
      </c>
      <c r="AI4688">
        <v>4686</v>
      </c>
      <c r="AM4688" s="104"/>
    </row>
    <row r="4689" spans="1:39">
      <c r="A4689" s="108">
        <v>4687</v>
      </c>
      <c r="S4689">
        <v>4687</v>
      </c>
      <c r="AI4689">
        <v>4687</v>
      </c>
      <c r="AM4689" s="104"/>
    </row>
    <row r="4690" spans="1:39">
      <c r="A4690" s="108">
        <v>4688</v>
      </c>
      <c r="S4690">
        <v>4688</v>
      </c>
      <c r="AI4690">
        <v>4688</v>
      </c>
      <c r="AM4690" s="104"/>
    </row>
    <row r="4691" spans="1:39">
      <c r="A4691" s="108">
        <v>4689</v>
      </c>
      <c r="S4691">
        <v>4689</v>
      </c>
      <c r="AI4691">
        <v>4689</v>
      </c>
      <c r="AM4691" s="104"/>
    </row>
    <row r="4692" spans="1:39">
      <c r="A4692" s="108">
        <v>4690</v>
      </c>
      <c r="S4692">
        <v>4690</v>
      </c>
      <c r="AI4692">
        <v>4690</v>
      </c>
      <c r="AM4692" s="104"/>
    </row>
    <row r="4693" spans="1:39">
      <c r="A4693" s="108">
        <v>4691</v>
      </c>
      <c r="S4693">
        <v>4691</v>
      </c>
      <c r="AI4693">
        <v>4691</v>
      </c>
      <c r="AM4693" s="104"/>
    </row>
    <row r="4694" spans="1:39">
      <c r="A4694" s="108">
        <v>4692</v>
      </c>
      <c r="S4694">
        <v>4692</v>
      </c>
      <c r="AI4694">
        <v>4692</v>
      </c>
      <c r="AM4694" s="104"/>
    </row>
    <row r="4695" spans="1:39">
      <c r="A4695" s="108">
        <v>4693</v>
      </c>
      <c r="S4695">
        <v>4693</v>
      </c>
      <c r="AI4695">
        <v>4693</v>
      </c>
      <c r="AM4695" s="104"/>
    </row>
    <row r="4696" spans="1:39">
      <c r="A4696" s="108">
        <v>4694</v>
      </c>
      <c r="S4696">
        <v>4694</v>
      </c>
      <c r="AI4696">
        <v>4694</v>
      </c>
      <c r="AM4696" s="104"/>
    </row>
    <row r="4697" spans="1:39">
      <c r="A4697" s="108">
        <v>4695</v>
      </c>
      <c r="S4697">
        <v>4695</v>
      </c>
      <c r="AI4697">
        <v>4695</v>
      </c>
      <c r="AM4697" s="104"/>
    </row>
    <row r="4698" spans="1:39">
      <c r="A4698" s="108">
        <v>4696</v>
      </c>
      <c r="S4698">
        <v>4696</v>
      </c>
      <c r="AI4698">
        <v>4696</v>
      </c>
      <c r="AM4698" s="104"/>
    </row>
    <row r="4699" spans="1:39">
      <c r="A4699" s="108">
        <v>4697</v>
      </c>
      <c r="S4699">
        <v>4697</v>
      </c>
      <c r="AI4699">
        <v>4697</v>
      </c>
      <c r="AM4699" s="104"/>
    </row>
    <row r="4700" spans="1:39">
      <c r="A4700" s="108">
        <v>4698</v>
      </c>
      <c r="S4700">
        <v>4698</v>
      </c>
      <c r="AI4700">
        <v>4698</v>
      </c>
      <c r="AM4700" s="104"/>
    </row>
    <row r="4701" spans="1:39">
      <c r="A4701" s="108">
        <v>4699</v>
      </c>
      <c r="S4701">
        <v>4699</v>
      </c>
      <c r="AI4701">
        <v>4699</v>
      </c>
      <c r="AM4701" s="104"/>
    </row>
    <row r="4702" spans="1:39">
      <c r="A4702" s="108">
        <v>4700</v>
      </c>
      <c r="S4702">
        <v>4700</v>
      </c>
      <c r="AI4702">
        <v>4700</v>
      </c>
      <c r="AM4702" s="104"/>
    </row>
    <row r="4703" spans="1:39">
      <c r="A4703" s="108">
        <v>4701</v>
      </c>
      <c r="S4703">
        <v>4701</v>
      </c>
      <c r="AI4703">
        <v>4701</v>
      </c>
      <c r="AM4703" s="104"/>
    </row>
    <row r="4704" spans="1:39">
      <c r="A4704" s="108">
        <v>4702</v>
      </c>
      <c r="S4704">
        <v>4702</v>
      </c>
      <c r="AI4704">
        <v>4702</v>
      </c>
      <c r="AM4704" s="104"/>
    </row>
    <row r="4705" spans="1:39">
      <c r="A4705" s="108">
        <v>4703</v>
      </c>
      <c r="S4705">
        <v>4703</v>
      </c>
      <c r="AI4705">
        <v>4703</v>
      </c>
      <c r="AM4705" s="104"/>
    </row>
    <row r="4706" spans="1:39">
      <c r="A4706" s="108">
        <v>4704</v>
      </c>
      <c r="S4706">
        <v>4704</v>
      </c>
      <c r="AI4706">
        <v>4704</v>
      </c>
      <c r="AM4706" s="104"/>
    </row>
    <row r="4707" spans="1:39">
      <c r="A4707" s="108">
        <v>4705</v>
      </c>
      <c r="S4707">
        <v>4705</v>
      </c>
      <c r="AI4707">
        <v>4705</v>
      </c>
      <c r="AM4707" s="104"/>
    </row>
    <row r="4708" spans="1:39">
      <c r="A4708" s="108">
        <v>4706</v>
      </c>
      <c r="S4708">
        <v>4706</v>
      </c>
      <c r="AI4708">
        <v>4706</v>
      </c>
      <c r="AM4708" s="104"/>
    </row>
    <row r="4709" spans="1:39">
      <c r="A4709" s="108">
        <v>4707</v>
      </c>
      <c r="S4709">
        <v>4707</v>
      </c>
      <c r="AI4709">
        <v>4707</v>
      </c>
      <c r="AM4709" s="104"/>
    </row>
    <row r="4710" spans="1:39">
      <c r="A4710" s="108">
        <v>4708</v>
      </c>
      <c r="S4710">
        <v>4708</v>
      </c>
      <c r="AI4710">
        <v>4708</v>
      </c>
      <c r="AM4710" s="104"/>
    </row>
    <row r="4711" spans="1:39">
      <c r="A4711" s="108">
        <v>4709</v>
      </c>
      <c r="S4711">
        <v>4709</v>
      </c>
      <c r="AI4711">
        <v>4709</v>
      </c>
      <c r="AM4711" s="104"/>
    </row>
    <row r="4712" spans="1:39">
      <c r="A4712" s="108">
        <v>4710</v>
      </c>
      <c r="S4712">
        <v>4710</v>
      </c>
      <c r="AI4712">
        <v>4710</v>
      </c>
      <c r="AM4712" s="104"/>
    </row>
    <row r="4713" spans="1:39">
      <c r="A4713" s="108">
        <v>4711</v>
      </c>
      <c r="S4713">
        <v>4711</v>
      </c>
      <c r="AI4713">
        <v>4711</v>
      </c>
      <c r="AM4713" s="104"/>
    </row>
    <row r="4714" spans="1:39">
      <c r="A4714" s="108">
        <v>4712</v>
      </c>
      <c r="S4714">
        <v>4712</v>
      </c>
      <c r="AI4714">
        <v>4712</v>
      </c>
      <c r="AM4714" s="104"/>
    </row>
    <row r="4715" spans="1:39">
      <c r="A4715" s="108">
        <v>4713</v>
      </c>
      <c r="S4715">
        <v>4713</v>
      </c>
      <c r="AI4715">
        <v>4713</v>
      </c>
      <c r="AM4715" s="104"/>
    </row>
    <row r="4716" spans="1:39">
      <c r="A4716" s="108">
        <v>4714</v>
      </c>
      <c r="S4716">
        <v>4714</v>
      </c>
      <c r="AI4716">
        <v>4714</v>
      </c>
      <c r="AM4716" s="104"/>
    </row>
    <row r="4717" spans="1:39">
      <c r="A4717" s="108">
        <v>4715</v>
      </c>
      <c r="S4717">
        <v>4715</v>
      </c>
      <c r="AI4717">
        <v>4715</v>
      </c>
      <c r="AM4717" s="104"/>
    </row>
    <row r="4718" spans="1:39">
      <c r="A4718" s="108">
        <v>4716</v>
      </c>
      <c r="S4718">
        <v>4716</v>
      </c>
      <c r="AI4718">
        <v>4716</v>
      </c>
      <c r="AM4718" s="104"/>
    </row>
    <row r="4719" spans="1:39">
      <c r="A4719" s="108">
        <v>4717</v>
      </c>
      <c r="S4719">
        <v>4717</v>
      </c>
      <c r="AI4719">
        <v>4717</v>
      </c>
      <c r="AM4719" s="104"/>
    </row>
    <row r="4720" spans="1:39">
      <c r="A4720" s="108">
        <v>4718</v>
      </c>
      <c r="S4720">
        <v>4718</v>
      </c>
      <c r="AI4720">
        <v>4718</v>
      </c>
      <c r="AM4720" s="104"/>
    </row>
    <row r="4721" spans="1:39">
      <c r="A4721" s="108">
        <v>4719</v>
      </c>
      <c r="S4721">
        <v>4719</v>
      </c>
      <c r="AI4721">
        <v>4719</v>
      </c>
      <c r="AM4721" s="104"/>
    </row>
    <row r="4722" spans="1:39">
      <c r="A4722" s="108">
        <v>4720</v>
      </c>
      <c r="S4722">
        <v>4720</v>
      </c>
      <c r="AI4722">
        <v>4720</v>
      </c>
      <c r="AM4722" s="104"/>
    </row>
    <row r="4723" spans="1:39">
      <c r="A4723" s="108">
        <v>4721</v>
      </c>
      <c r="S4723">
        <v>4721</v>
      </c>
      <c r="AI4723">
        <v>4721</v>
      </c>
      <c r="AM4723" s="104"/>
    </row>
    <row r="4724" spans="1:39">
      <c r="A4724" s="108">
        <v>4722</v>
      </c>
      <c r="S4724">
        <v>4722</v>
      </c>
      <c r="AI4724">
        <v>4722</v>
      </c>
      <c r="AM4724" s="104"/>
    </row>
    <row r="4725" spans="1:39">
      <c r="A4725" s="108">
        <v>4723</v>
      </c>
      <c r="S4725">
        <v>4723</v>
      </c>
      <c r="AI4725">
        <v>4723</v>
      </c>
      <c r="AM4725" s="104"/>
    </row>
    <row r="4726" spans="1:39">
      <c r="A4726" s="108">
        <v>4724</v>
      </c>
      <c r="S4726">
        <v>4724</v>
      </c>
      <c r="AI4726">
        <v>4724</v>
      </c>
      <c r="AM4726" s="104"/>
    </row>
    <row r="4727" spans="1:39">
      <c r="A4727" s="108">
        <v>4725</v>
      </c>
      <c r="S4727">
        <v>4725</v>
      </c>
      <c r="AI4727">
        <v>4725</v>
      </c>
      <c r="AM4727" s="104"/>
    </row>
    <row r="4728" spans="1:39">
      <c r="A4728" s="108">
        <v>4726</v>
      </c>
      <c r="S4728">
        <v>4726</v>
      </c>
      <c r="AI4728">
        <v>4726</v>
      </c>
      <c r="AM4728" s="104"/>
    </row>
    <row r="4729" spans="1:39">
      <c r="A4729" s="108">
        <v>4727</v>
      </c>
      <c r="S4729">
        <v>4727</v>
      </c>
      <c r="AI4729">
        <v>4727</v>
      </c>
      <c r="AM4729" s="104"/>
    </row>
    <row r="4730" spans="1:39">
      <c r="A4730" s="108">
        <v>4728</v>
      </c>
      <c r="S4730">
        <v>4728</v>
      </c>
      <c r="AI4730">
        <v>4728</v>
      </c>
      <c r="AM4730" s="104"/>
    </row>
    <row r="4731" spans="1:39">
      <c r="A4731" s="108">
        <v>4729</v>
      </c>
      <c r="S4731">
        <v>4729</v>
      </c>
      <c r="AI4731">
        <v>4729</v>
      </c>
      <c r="AM4731" s="104"/>
    </row>
    <row r="4732" spans="1:39">
      <c r="A4732" s="108">
        <v>4730</v>
      </c>
      <c r="S4732">
        <v>4730</v>
      </c>
      <c r="AI4732">
        <v>4730</v>
      </c>
      <c r="AM4732" s="104"/>
    </row>
    <row r="4733" spans="1:39">
      <c r="A4733" s="108">
        <v>4731</v>
      </c>
      <c r="S4733">
        <v>4731</v>
      </c>
      <c r="AI4733">
        <v>4731</v>
      </c>
      <c r="AM4733" s="104"/>
    </row>
    <row r="4734" spans="1:39">
      <c r="A4734" s="108">
        <v>4732</v>
      </c>
      <c r="S4734">
        <v>4732</v>
      </c>
      <c r="AI4734">
        <v>4732</v>
      </c>
      <c r="AM4734" s="104"/>
    </row>
    <row r="4735" spans="1:39">
      <c r="A4735" s="108">
        <v>4733</v>
      </c>
      <c r="S4735">
        <v>4733</v>
      </c>
      <c r="AI4735">
        <v>4733</v>
      </c>
      <c r="AM4735" s="104"/>
    </row>
    <row r="4736" spans="1:39">
      <c r="A4736" s="108">
        <v>4734</v>
      </c>
      <c r="S4736">
        <v>4734</v>
      </c>
      <c r="AI4736">
        <v>4734</v>
      </c>
      <c r="AM4736" s="104"/>
    </row>
    <row r="4737" spans="1:39">
      <c r="A4737" s="108">
        <v>4735</v>
      </c>
      <c r="S4737">
        <v>4735</v>
      </c>
      <c r="AI4737">
        <v>4735</v>
      </c>
      <c r="AM4737" s="104"/>
    </row>
    <row r="4738" spans="1:39">
      <c r="A4738" s="108">
        <v>4736</v>
      </c>
      <c r="S4738">
        <v>4736</v>
      </c>
      <c r="AI4738">
        <v>4736</v>
      </c>
      <c r="AM4738" s="104"/>
    </row>
    <row r="4739" spans="1:39">
      <c r="A4739" s="108">
        <v>4737</v>
      </c>
      <c r="S4739">
        <v>4737</v>
      </c>
      <c r="AI4739">
        <v>4737</v>
      </c>
      <c r="AM4739" s="104"/>
    </row>
    <row r="4740" spans="1:39">
      <c r="A4740" s="108">
        <v>4738</v>
      </c>
      <c r="S4740">
        <v>4738</v>
      </c>
      <c r="AI4740">
        <v>4738</v>
      </c>
      <c r="AM4740" s="104"/>
    </row>
    <row r="4741" spans="1:39">
      <c r="A4741" s="108">
        <v>4739</v>
      </c>
      <c r="S4741">
        <v>4739</v>
      </c>
      <c r="AI4741">
        <v>4739</v>
      </c>
      <c r="AM4741" s="104"/>
    </row>
    <row r="4742" spans="1:39">
      <c r="A4742" s="108">
        <v>4740</v>
      </c>
      <c r="S4742">
        <v>4740</v>
      </c>
      <c r="AI4742">
        <v>4740</v>
      </c>
      <c r="AM4742" s="104"/>
    </row>
    <row r="4743" spans="1:39">
      <c r="A4743" s="108">
        <v>4741</v>
      </c>
      <c r="S4743">
        <v>4741</v>
      </c>
      <c r="AI4743">
        <v>4741</v>
      </c>
      <c r="AM4743" s="104"/>
    </row>
    <row r="4744" spans="1:39">
      <c r="A4744" s="108">
        <v>4742</v>
      </c>
      <c r="S4744">
        <v>4742</v>
      </c>
      <c r="AI4744">
        <v>4742</v>
      </c>
      <c r="AM4744" s="104"/>
    </row>
    <row r="4745" spans="1:39">
      <c r="A4745" s="108">
        <v>4743</v>
      </c>
      <c r="S4745">
        <v>4743</v>
      </c>
      <c r="AI4745">
        <v>4743</v>
      </c>
      <c r="AM4745" s="104"/>
    </row>
    <row r="4746" spans="1:39">
      <c r="A4746" s="108">
        <v>4744</v>
      </c>
      <c r="S4746">
        <v>4744</v>
      </c>
      <c r="AI4746">
        <v>4744</v>
      </c>
      <c r="AM4746" s="104"/>
    </row>
    <row r="4747" spans="1:39">
      <c r="A4747" s="108">
        <v>4745</v>
      </c>
      <c r="S4747">
        <v>4745</v>
      </c>
      <c r="AI4747">
        <v>4745</v>
      </c>
      <c r="AM4747" s="104"/>
    </row>
    <row r="4748" spans="1:39">
      <c r="A4748" s="108">
        <v>4746</v>
      </c>
      <c r="S4748">
        <v>4746</v>
      </c>
      <c r="AI4748">
        <v>4746</v>
      </c>
      <c r="AM4748" s="104"/>
    </row>
    <row r="4749" spans="1:39">
      <c r="A4749" s="108">
        <v>4747</v>
      </c>
      <c r="S4749">
        <v>4747</v>
      </c>
      <c r="AI4749">
        <v>4747</v>
      </c>
      <c r="AM4749" s="104"/>
    </row>
    <row r="4750" spans="1:39">
      <c r="A4750" s="108">
        <v>4748</v>
      </c>
      <c r="S4750">
        <v>4748</v>
      </c>
      <c r="AI4750">
        <v>4748</v>
      </c>
      <c r="AM4750" s="104"/>
    </row>
    <row r="4751" spans="1:39">
      <c r="A4751" s="108">
        <v>4749</v>
      </c>
      <c r="S4751">
        <v>4749</v>
      </c>
      <c r="AI4751">
        <v>4749</v>
      </c>
      <c r="AM4751" s="104"/>
    </row>
    <row r="4752" spans="1:39">
      <c r="A4752" s="108">
        <v>4750</v>
      </c>
      <c r="S4752">
        <v>4750</v>
      </c>
      <c r="AI4752">
        <v>4750</v>
      </c>
      <c r="AM4752" s="104"/>
    </row>
    <row r="4753" spans="1:39">
      <c r="A4753" s="108">
        <v>4751</v>
      </c>
      <c r="S4753">
        <v>4751</v>
      </c>
      <c r="AI4753">
        <v>4751</v>
      </c>
      <c r="AM4753" s="104"/>
    </row>
    <row r="4754" spans="1:39">
      <c r="A4754" s="108">
        <v>4752</v>
      </c>
      <c r="S4754">
        <v>4752</v>
      </c>
      <c r="AI4754">
        <v>4752</v>
      </c>
      <c r="AM4754" s="104"/>
    </row>
    <row r="4755" spans="1:39">
      <c r="A4755" s="108">
        <v>4753</v>
      </c>
      <c r="S4755">
        <v>4753</v>
      </c>
      <c r="AI4755">
        <v>4753</v>
      </c>
      <c r="AM4755" s="104"/>
    </row>
    <row r="4756" spans="1:39">
      <c r="A4756" s="108">
        <v>4754</v>
      </c>
      <c r="S4756">
        <v>4754</v>
      </c>
      <c r="AI4756">
        <v>4754</v>
      </c>
      <c r="AM4756" s="104"/>
    </row>
    <row r="4757" spans="1:39">
      <c r="A4757" s="108">
        <v>4755</v>
      </c>
      <c r="S4757">
        <v>4755</v>
      </c>
      <c r="AI4757">
        <v>4755</v>
      </c>
      <c r="AM4757" s="104"/>
    </row>
    <row r="4758" spans="1:39">
      <c r="A4758" s="108">
        <v>4756</v>
      </c>
      <c r="S4758">
        <v>4756</v>
      </c>
      <c r="AI4758">
        <v>4756</v>
      </c>
      <c r="AM4758" s="104"/>
    </row>
    <row r="4759" spans="1:39">
      <c r="A4759" s="108">
        <v>4757</v>
      </c>
      <c r="S4759">
        <v>4757</v>
      </c>
      <c r="AI4759">
        <v>4757</v>
      </c>
      <c r="AM4759" s="104"/>
    </row>
    <row r="4760" spans="1:39">
      <c r="A4760" s="108">
        <v>4758</v>
      </c>
      <c r="S4760">
        <v>4758</v>
      </c>
      <c r="AI4760">
        <v>4758</v>
      </c>
      <c r="AM4760" s="104"/>
    </row>
    <row r="4761" spans="1:39">
      <c r="A4761" s="108">
        <v>4759</v>
      </c>
      <c r="S4761">
        <v>4759</v>
      </c>
      <c r="AI4761">
        <v>4759</v>
      </c>
      <c r="AM4761" s="104"/>
    </row>
    <row r="4762" spans="1:39">
      <c r="A4762" s="108">
        <v>4760</v>
      </c>
      <c r="S4762">
        <v>4760</v>
      </c>
      <c r="AI4762">
        <v>4760</v>
      </c>
      <c r="AM4762" s="104"/>
    </row>
    <row r="4763" spans="1:39">
      <c r="A4763" s="108">
        <v>4761</v>
      </c>
      <c r="S4763">
        <v>4761</v>
      </c>
      <c r="AI4763">
        <v>4761</v>
      </c>
      <c r="AM4763" s="104"/>
    </row>
    <row r="4764" spans="1:39">
      <c r="A4764" s="108">
        <v>4762</v>
      </c>
      <c r="S4764">
        <v>4762</v>
      </c>
      <c r="AI4764">
        <v>4762</v>
      </c>
      <c r="AM4764" s="104"/>
    </row>
    <row r="4765" spans="1:39">
      <c r="A4765" s="108">
        <v>4763</v>
      </c>
      <c r="S4765">
        <v>4763</v>
      </c>
      <c r="AI4765">
        <v>4763</v>
      </c>
      <c r="AM4765" s="104"/>
    </row>
    <row r="4766" spans="1:39">
      <c r="A4766" s="108">
        <v>4764</v>
      </c>
      <c r="S4766">
        <v>4764</v>
      </c>
      <c r="AI4766">
        <v>4764</v>
      </c>
      <c r="AM4766" s="104"/>
    </row>
    <row r="4767" spans="1:39">
      <c r="A4767" s="108">
        <v>4765</v>
      </c>
      <c r="S4767">
        <v>4765</v>
      </c>
      <c r="AI4767">
        <v>4765</v>
      </c>
      <c r="AM4767" s="104"/>
    </row>
    <row r="4768" spans="1:39">
      <c r="A4768" s="108">
        <v>4766</v>
      </c>
      <c r="S4768">
        <v>4766</v>
      </c>
      <c r="AI4768">
        <v>4766</v>
      </c>
      <c r="AM4768" s="104"/>
    </row>
    <row r="4769" spans="1:39">
      <c r="A4769" s="108">
        <v>4767</v>
      </c>
      <c r="S4769">
        <v>4767</v>
      </c>
      <c r="AI4769">
        <v>4767</v>
      </c>
      <c r="AM4769" s="104"/>
    </row>
    <row r="4770" spans="1:39">
      <c r="A4770" s="108">
        <v>4768</v>
      </c>
      <c r="S4770">
        <v>4768</v>
      </c>
      <c r="AI4770">
        <v>4768</v>
      </c>
      <c r="AM4770" s="104"/>
    </row>
    <row r="4771" spans="1:39">
      <c r="A4771" s="108">
        <v>4769</v>
      </c>
      <c r="S4771">
        <v>4769</v>
      </c>
      <c r="AI4771">
        <v>4769</v>
      </c>
      <c r="AM4771" s="104"/>
    </row>
    <row r="4772" spans="1:39">
      <c r="A4772" s="108">
        <v>4770</v>
      </c>
      <c r="S4772">
        <v>4770</v>
      </c>
      <c r="AI4772">
        <v>4770</v>
      </c>
      <c r="AM4772" s="104"/>
    </row>
    <row r="4773" spans="1:39">
      <c r="A4773" s="108">
        <v>4771</v>
      </c>
      <c r="S4773">
        <v>4771</v>
      </c>
      <c r="AI4773">
        <v>4771</v>
      </c>
      <c r="AM4773" s="104"/>
    </row>
    <row r="4774" spans="1:39">
      <c r="A4774" s="108">
        <v>4772</v>
      </c>
      <c r="S4774">
        <v>4772</v>
      </c>
      <c r="AI4774">
        <v>4772</v>
      </c>
      <c r="AM4774" s="104"/>
    </row>
    <row r="4775" spans="1:39">
      <c r="A4775" s="108">
        <v>4773</v>
      </c>
      <c r="S4775">
        <v>4773</v>
      </c>
      <c r="AI4775">
        <v>4773</v>
      </c>
      <c r="AM4775" s="104"/>
    </row>
    <row r="4776" spans="1:39">
      <c r="A4776" s="108">
        <v>4774</v>
      </c>
      <c r="S4776">
        <v>4774</v>
      </c>
      <c r="AI4776">
        <v>4774</v>
      </c>
      <c r="AM4776" s="104"/>
    </row>
    <row r="4777" spans="1:39">
      <c r="A4777" s="108">
        <v>4775</v>
      </c>
      <c r="S4777">
        <v>4775</v>
      </c>
      <c r="AI4777">
        <v>4775</v>
      </c>
      <c r="AM4777" s="104"/>
    </row>
    <row r="4778" spans="1:39">
      <c r="A4778" s="108">
        <v>4776</v>
      </c>
      <c r="S4778">
        <v>4776</v>
      </c>
      <c r="AI4778">
        <v>4776</v>
      </c>
      <c r="AM4778" s="104"/>
    </row>
    <row r="4779" spans="1:39">
      <c r="A4779" s="108">
        <v>4777</v>
      </c>
      <c r="S4779">
        <v>4777</v>
      </c>
      <c r="AI4779">
        <v>4777</v>
      </c>
      <c r="AM4779" s="104"/>
    </row>
    <row r="4780" spans="1:39">
      <c r="A4780" s="108">
        <v>4778</v>
      </c>
      <c r="S4780">
        <v>4778</v>
      </c>
      <c r="AI4780">
        <v>4778</v>
      </c>
      <c r="AM4780" s="104"/>
    </row>
    <row r="4781" spans="1:39">
      <c r="A4781" s="108">
        <v>4779</v>
      </c>
      <c r="S4781">
        <v>4779</v>
      </c>
      <c r="AI4781">
        <v>4779</v>
      </c>
      <c r="AM4781" s="104"/>
    </row>
    <row r="4782" spans="1:39">
      <c r="A4782" s="108">
        <v>4780</v>
      </c>
      <c r="S4782">
        <v>4780</v>
      </c>
      <c r="AI4782">
        <v>4780</v>
      </c>
      <c r="AM4782" s="104"/>
    </row>
    <row r="4783" spans="1:39">
      <c r="A4783" s="108">
        <v>4781</v>
      </c>
      <c r="S4783">
        <v>4781</v>
      </c>
      <c r="AI4783">
        <v>4781</v>
      </c>
      <c r="AM4783" s="104"/>
    </row>
    <row r="4784" spans="1:39">
      <c r="A4784" s="108">
        <v>4782</v>
      </c>
      <c r="S4784">
        <v>4782</v>
      </c>
      <c r="AI4784">
        <v>4782</v>
      </c>
      <c r="AM4784" s="104"/>
    </row>
    <row r="4785" spans="1:39">
      <c r="A4785" s="108">
        <v>4783</v>
      </c>
      <c r="S4785">
        <v>4783</v>
      </c>
      <c r="AI4785">
        <v>4783</v>
      </c>
      <c r="AM4785" s="104"/>
    </row>
    <row r="4786" spans="1:39">
      <c r="A4786" s="108">
        <v>4784</v>
      </c>
      <c r="S4786">
        <v>4784</v>
      </c>
      <c r="AI4786">
        <v>4784</v>
      </c>
      <c r="AM4786" s="104"/>
    </row>
    <row r="4787" spans="1:39">
      <c r="A4787" s="108">
        <v>4785</v>
      </c>
      <c r="S4787">
        <v>4785</v>
      </c>
      <c r="AI4787">
        <v>4785</v>
      </c>
      <c r="AM4787" s="104"/>
    </row>
    <row r="4788" spans="1:39">
      <c r="A4788" s="108">
        <v>4786</v>
      </c>
      <c r="S4788">
        <v>4786</v>
      </c>
      <c r="AI4788">
        <v>4786</v>
      </c>
      <c r="AM4788" s="104"/>
    </row>
    <row r="4789" spans="1:39">
      <c r="A4789" s="108">
        <v>4787</v>
      </c>
      <c r="S4789">
        <v>4787</v>
      </c>
      <c r="AI4789">
        <v>4787</v>
      </c>
      <c r="AM4789" s="104"/>
    </row>
    <row r="4790" spans="1:39">
      <c r="A4790" s="108">
        <v>4788</v>
      </c>
      <c r="S4790">
        <v>4788</v>
      </c>
      <c r="AI4790">
        <v>4788</v>
      </c>
      <c r="AM4790" s="104"/>
    </row>
    <row r="4791" spans="1:39">
      <c r="A4791" s="108">
        <v>4789</v>
      </c>
      <c r="S4791">
        <v>4789</v>
      </c>
      <c r="AI4791">
        <v>4789</v>
      </c>
      <c r="AM4791" s="104"/>
    </row>
    <row r="4792" spans="1:39">
      <c r="A4792" s="108">
        <v>4790</v>
      </c>
      <c r="S4792">
        <v>4790</v>
      </c>
      <c r="AI4792">
        <v>4790</v>
      </c>
      <c r="AM4792" s="104"/>
    </row>
    <row r="4793" spans="1:39">
      <c r="A4793" s="108">
        <v>4791</v>
      </c>
      <c r="S4793">
        <v>4791</v>
      </c>
      <c r="AI4793">
        <v>4791</v>
      </c>
      <c r="AM4793" s="104"/>
    </row>
    <row r="4794" spans="1:39">
      <c r="A4794" s="108">
        <v>4792</v>
      </c>
      <c r="S4794">
        <v>4792</v>
      </c>
      <c r="AI4794">
        <v>4792</v>
      </c>
      <c r="AM4794" s="104"/>
    </row>
    <row r="4795" spans="1:39">
      <c r="A4795" s="108">
        <v>4793</v>
      </c>
      <c r="S4795">
        <v>4793</v>
      </c>
      <c r="AI4795">
        <v>4793</v>
      </c>
      <c r="AM4795" s="104"/>
    </row>
    <row r="4796" spans="1:39">
      <c r="A4796" s="108">
        <v>4794</v>
      </c>
      <c r="S4796">
        <v>4794</v>
      </c>
      <c r="AI4796">
        <v>4794</v>
      </c>
      <c r="AM4796" s="104"/>
    </row>
    <row r="4797" spans="1:39">
      <c r="A4797" s="108">
        <v>4795</v>
      </c>
      <c r="S4797">
        <v>4795</v>
      </c>
      <c r="AI4797">
        <v>4795</v>
      </c>
      <c r="AM4797" s="104"/>
    </row>
    <row r="4798" spans="1:39">
      <c r="A4798" s="108">
        <v>4796</v>
      </c>
      <c r="S4798">
        <v>4796</v>
      </c>
      <c r="AI4798">
        <v>4796</v>
      </c>
      <c r="AM4798" s="104"/>
    </row>
    <row r="4799" spans="1:39">
      <c r="A4799" s="108">
        <v>4797</v>
      </c>
      <c r="S4799">
        <v>4797</v>
      </c>
      <c r="AI4799">
        <v>4797</v>
      </c>
      <c r="AM4799" s="104"/>
    </row>
    <row r="4800" spans="1:39">
      <c r="A4800" s="108">
        <v>4798</v>
      </c>
      <c r="S4800">
        <v>4798</v>
      </c>
      <c r="AI4800">
        <v>4798</v>
      </c>
      <c r="AM4800" s="104"/>
    </row>
    <row r="4801" spans="1:39">
      <c r="A4801" s="108">
        <v>4799</v>
      </c>
      <c r="S4801">
        <v>4799</v>
      </c>
      <c r="AI4801">
        <v>4799</v>
      </c>
      <c r="AM4801" s="104"/>
    </row>
    <row r="4802" spans="1:39">
      <c r="A4802" s="108">
        <v>4800</v>
      </c>
      <c r="S4802">
        <v>4800</v>
      </c>
      <c r="AI4802">
        <v>4800</v>
      </c>
      <c r="AM4802" s="104"/>
    </row>
    <row r="4803" spans="1:39">
      <c r="A4803" s="108">
        <v>4801</v>
      </c>
      <c r="S4803">
        <v>4801</v>
      </c>
      <c r="AI4803">
        <v>4801</v>
      </c>
      <c r="AM4803" s="104"/>
    </row>
    <row r="4804" spans="1:39">
      <c r="A4804" s="108">
        <v>4802</v>
      </c>
      <c r="S4804">
        <v>4802</v>
      </c>
      <c r="AI4804">
        <v>4802</v>
      </c>
      <c r="AM4804" s="104"/>
    </row>
    <row r="4805" spans="1:39">
      <c r="A4805" s="108">
        <v>4803</v>
      </c>
      <c r="S4805">
        <v>4803</v>
      </c>
      <c r="AI4805">
        <v>4803</v>
      </c>
      <c r="AM4805" s="104"/>
    </row>
    <row r="4806" spans="1:39">
      <c r="A4806" s="108">
        <v>4804</v>
      </c>
      <c r="S4806">
        <v>4804</v>
      </c>
      <c r="AI4806">
        <v>4804</v>
      </c>
      <c r="AM4806" s="104"/>
    </row>
    <row r="4807" spans="1:39">
      <c r="A4807" s="108">
        <v>4805</v>
      </c>
      <c r="S4807">
        <v>4805</v>
      </c>
      <c r="AI4807">
        <v>4805</v>
      </c>
      <c r="AM4807" s="104"/>
    </row>
    <row r="4808" spans="1:39">
      <c r="A4808" s="108">
        <v>4806</v>
      </c>
      <c r="S4808">
        <v>4806</v>
      </c>
      <c r="AI4808">
        <v>4806</v>
      </c>
      <c r="AM4808" s="104"/>
    </row>
    <row r="4809" spans="1:39">
      <c r="A4809" s="108">
        <v>4807</v>
      </c>
      <c r="S4809">
        <v>4807</v>
      </c>
      <c r="AI4809">
        <v>4807</v>
      </c>
      <c r="AM4809" s="104"/>
    </row>
    <row r="4810" spans="1:39">
      <c r="A4810" s="108">
        <v>4808</v>
      </c>
      <c r="S4810">
        <v>4808</v>
      </c>
      <c r="AI4810">
        <v>4808</v>
      </c>
      <c r="AM4810" s="104"/>
    </row>
    <row r="4811" spans="1:39">
      <c r="A4811" s="108">
        <v>4809</v>
      </c>
      <c r="S4811">
        <v>4809</v>
      </c>
      <c r="AI4811">
        <v>4809</v>
      </c>
      <c r="AM4811" s="104"/>
    </row>
    <row r="4812" spans="1:39">
      <c r="A4812" s="108">
        <v>4810</v>
      </c>
      <c r="S4812">
        <v>4810</v>
      </c>
      <c r="AI4812">
        <v>4810</v>
      </c>
      <c r="AM4812" s="104"/>
    </row>
    <row r="4813" spans="1:39">
      <c r="A4813" s="108">
        <v>4811</v>
      </c>
      <c r="S4813">
        <v>4811</v>
      </c>
      <c r="AI4813">
        <v>4811</v>
      </c>
      <c r="AM4813" s="104"/>
    </row>
    <row r="4814" spans="1:39">
      <c r="A4814" s="108">
        <v>4812</v>
      </c>
      <c r="S4814">
        <v>4812</v>
      </c>
      <c r="AI4814">
        <v>4812</v>
      </c>
      <c r="AM4814" s="104"/>
    </row>
    <row r="4815" spans="1:39">
      <c r="A4815" s="108">
        <v>4813</v>
      </c>
      <c r="S4815">
        <v>4813</v>
      </c>
      <c r="AI4815">
        <v>4813</v>
      </c>
      <c r="AM4815" s="104"/>
    </row>
    <row r="4816" spans="1:39">
      <c r="A4816" s="108">
        <v>4814</v>
      </c>
      <c r="S4816">
        <v>4814</v>
      </c>
      <c r="AI4816">
        <v>4814</v>
      </c>
      <c r="AM4816" s="104"/>
    </row>
    <row r="4817" spans="1:39">
      <c r="A4817" s="108">
        <v>4815</v>
      </c>
      <c r="S4817">
        <v>4815</v>
      </c>
      <c r="AI4817">
        <v>4815</v>
      </c>
      <c r="AM4817" s="104"/>
    </row>
    <row r="4818" spans="1:39">
      <c r="A4818" s="108">
        <v>4816</v>
      </c>
      <c r="S4818">
        <v>4816</v>
      </c>
      <c r="AI4818">
        <v>4816</v>
      </c>
      <c r="AM4818" s="104"/>
    </row>
    <row r="4819" spans="1:39">
      <c r="A4819" s="108">
        <v>4817</v>
      </c>
      <c r="S4819">
        <v>4817</v>
      </c>
      <c r="AI4819">
        <v>4817</v>
      </c>
      <c r="AM4819" s="104"/>
    </row>
    <row r="4820" spans="1:39">
      <c r="A4820" s="108">
        <v>4818</v>
      </c>
      <c r="S4820">
        <v>4818</v>
      </c>
      <c r="AI4820">
        <v>4818</v>
      </c>
      <c r="AM4820" s="104"/>
    </row>
    <row r="4821" spans="1:39">
      <c r="A4821" s="108">
        <v>4819</v>
      </c>
      <c r="S4821">
        <v>4819</v>
      </c>
      <c r="AI4821">
        <v>4819</v>
      </c>
      <c r="AM4821" s="104"/>
    </row>
    <row r="4822" spans="1:39">
      <c r="A4822" s="108">
        <v>4820</v>
      </c>
      <c r="S4822">
        <v>4820</v>
      </c>
      <c r="AI4822">
        <v>4820</v>
      </c>
      <c r="AM4822" s="104"/>
    </row>
    <row r="4823" spans="1:39">
      <c r="A4823" s="108">
        <v>4821</v>
      </c>
      <c r="S4823">
        <v>4821</v>
      </c>
      <c r="AI4823">
        <v>4821</v>
      </c>
      <c r="AM4823" s="104"/>
    </row>
    <row r="4824" spans="1:39">
      <c r="A4824" s="108">
        <v>4822</v>
      </c>
      <c r="S4824">
        <v>4822</v>
      </c>
      <c r="AI4824">
        <v>4822</v>
      </c>
      <c r="AM4824" s="104"/>
    </row>
    <row r="4825" spans="1:39">
      <c r="A4825" s="108">
        <v>4823</v>
      </c>
      <c r="S4825">
        <v>4823</v>
      </c>
      <c r="AI4825">
        <v>4823</v>
      </c>
      <c r="AM4825" s="104"/>
    </row>
    <row r="4826" spans="1:39">
      <c r="A4826" s="108">
        <v>4824</v>
      </c>
      <c r="S4826">
        <v>4824</v>
      </c>
      <c r="AI4826">
        <v>4824</v>
      </c>
      <c r="AM4826" s="104"/>
    </row>
    <row r="4827" spans="1:39">
      <c r="A4827" s="108">
        <v>4825</v>
      </c>
      <c r="S4827">
        <v>4825</v>
      </c>
      <c r="AI4827">
        <v>4825</v>
      </c>
      <c r="AM4827" s="104"/>
    </row>
    <row r="4828" spans="1:39">
      <c r="A4828" s="108">
        <v>4826</v>
      </c>
      <c r="S4828">
        <v>4826</v>
      </c>
      <c r="AI4828">
        <v>4826</v>
      </c>
      <c r="AM4828" s="104"/>
    </row>
    <row r="4829" spans="1:39">
      <c r="A4829" s="108">
        <v>4827</v>
      </c>
      <c r="S4829">
        <v>4827</v>
      </c>
      <c r="AI4829">
        <v>4827</v>
      </c>
      <c r="AM4829" s="104"/>
    </row>
    <row r="4830" spans="1:39">
      <c r="A4830" s="108">
        <v>4828</v>
      </c>
      <c r="S4830">
        <v>4828</v>
      </c>
      <c r="AI4830">
        <v>4828</v>
      </c>
      <c r="AM4830" s="104"/>
    </row>
    <row r="4831" spans="1:39">
      <c r="A4831" s="108">
        <v>4829</v>
      </c>
      <c r="S4831">
        <v>4829</v>
      </c>
      <c r="AI4831">
        <v>4829</v>
      </c>
      <c r="AM4831" s="104"/>
    </row>
    <row r="4832" spans="1:39">
      <c r="A4832" s="108">
        <v>4830</v>
      </c>
      <c r="S4832">
        <v>4830</v>
      </c>
      <c r="AI4832">
        <v>4830</v>
      </c>
      <c r="AM4832" s="104"/>
    </row>
    <row r="4833" spans="1:39">
      <c r="A4833" s="108">
        <v>4831</v>
      </c>
      <c r="S4833">
        <v>4831</v>
      </c>
      <c r="AI4833">
        <v>4831</v>
      </c>
      <c r="AM4833" s="104"/>
    </row>
    <row r="4834" spans="1:39">
      <c r="A4834" s="108">
        <v>4832</v>
      </c>
      <c r="S4834">
        <v>4832</v>
      </c>
      <c r="AI4834">
        <v>4832</v>
      </c>
      <c r="AM4834" s="104"/>
    </row>
    <row r="4835" spans="1:39">
      <c r="A4835" s="108">
        <v>4833</v>
      </c>
      <c r="S4835">
        <v>4833</v>
      </c>
      <c r="AI4835">
        <v>4833</v>
      </c>
      <c r="AM4835" s="104"/>
    </row>
    <row r="4836" spans="1:39">
      <c r="A4836" s="108">
        <v>4834</v>
      </c>
      <c r="S4836">
        <v>4834</v>
      </c>
      <c r="AI4836">
        <v>4834</v>
      </c>
      <c r="AM4836" s="104"/>
    </row>
    <row r="4837" spans="1:39">
      <c r="A4837" s="108">
        <v>4835</v>
      </c>
      <c r="S4837">
        <v>4835</v>
      </c>
      <c r="AI4837">
        <v>4835</v>
      </c>
      <c r="AM4837" s="104"/>
    </row>
    <row r="4838" spans="1:39">
      <c r="A4838" s="108">
        <v>4836</v>
      </c>
      <c r="S4838">
        <v>4836</v>
      </c>
      <c r="AI4838">
        <v>4836</v>
      </c>
      <c r="AM4838" s="104"/>
    </row>
    <row r="4839" spans="1:39">
      <c r="A4839" s="108">
        <v>4837</v>
      </c>
      <c r="S4839">
        <v>4837</v>
      </c>
      <c r="AI4839">
        <v>4837</v>
      </c>
      <c r="AM4839" s="104"/>
    </row>
    <row r="4840" spans="1:39">
      <c r="A4840" s="108">
        <v>4838</v>
      </c>
      <c r="S4840">
        <v>4838</v>
      </c>
      <c r="AI4840">
        <v>4838</v>
      </c>
      <c r="AM4840" s="104"/>
    </row>
    <row r="4841" spans="1:39">
      <c r="A4841" s="108">
        <v>4839</v>
      </c>
      <c r="S4841">
        <v>4839</v>
      </c>
      <c r="AI4841">
        <v>4839</v>
      </c>
      <c r="AM4841" s="104"/>
    </row>
    <row r="4842" spans="1:39">
      <c r="A4842" s="108">
        <v>4840</v>
      </c>
      <c r="S4842">
        <v>4840</v>
      </c>
      <c r="AI4842">
        <v>4840</v>
      </c>
      <c r="AM4842" s="104"/>
    </row>
    <row r="4843" spans="1:39">
      <c r="A4843" s="108">
        <v>4841</v>
      </c>
      <c r="S4843">
        <v>4841</v>
      </c>
      <c r="AI4843">
        <v>4841</v>
      </c>
      <c r="AM4843" s="104"/>
    </row>
    <row r="4844" spans="1:39">
      <c r="A4844" s="108">
        <v>4842</v>
      </c>
      <c r="S4844">
        <v>4842</v>
      </c>
      <c r="AI4844">
        <v>4842</v>
      </c>
      <c r="AM4844" s="104"/>
    </row>
    <row r="4845" spans="1:39">
      <c r="A4845" s="108">
        <v>4843</v>
      </c>
      <c r="S4845">
        <v>4843</v>
      </c>
      <c r="AI4845">
        <v>4843</v>
      </c>
      <c r="AM4845" s="104"/>
    </row>
    <row r="4846" spans="1:39">
      <c r="A4846" s="108">
        <v>4844</v>
      </c>
      <c r="S4846">
        <v>4844</v>
      </c>
      <c r="AI4846">
        <v>4844</v>
      </c>
      <c r="AM4846" s="104"/>
    </row>
    <row r="4847" spans="1:39">
      <c r="A4847" s="108">
        <v>4845</v>
      </c>
      <c r="S4847">
        <v>4845</v>
      </c>
      <c r="AI4847">
        <v>4845</v>
      </c>
      <c r="AM4847" s="104"/>
    </row>
    <row r="4848" spans="1:39">
      <c r="A4848" s="108">
        <v>4846</v>
      </c>
      <c r="S4848">
        <v>4846</v>
      </c>
      <c r="AI4848">
        <v>4846</v>
      </c>
      <c r="AM4848" s="104"/>
    </row>
    <row r="4849" spans="1:39">
      <c r="A4849" s="108">
        <v>4847</v>
      </c>
      <c r="S4849">
        <v>4847</v>
      </c>
      <c r="AI4849">
        <v>4847</v>
      </c>
      <c r="AM4849" s="104"/>
    </row>
    <row r="4850" spans="1:39">
      <c r="A4850" s="108">
        <v>4848</v>
      </c>
      <c r="S4850">
        <v>4848</v>
      </c>
      <c r="AI4850">
        <v>4848</v>
      </c>
      <c r="AM4850" s="104"/>
    </row>
    <row r="4851" spans="1:39">
      <c r="A4851" s="108">
        <v>4849</v>
      </c>
      <c r="S4851">
        <v>4849</v>
      </c>
      <c r="AI4851">
        <v>4849</v>
      </c>
      <c r="AM4851" s="104"/>
    </row>
    <row r="4852" spans="1:39">
      <c r="A4852" s="108">
        <v>4850</v>
      </c>
      <c r="S4852">
        <v>4850</v>
      </c>
      <c r="AI4852">
        <v>4850</v>
      </c>
      <c r="AM4852" s="104"/>
    </row>
    <row r="4853" spans="1:39">
      <c r="A4853" s="108">
        <v>4851</v>
      </c>
      <c r="S4853">
        <v>4851</v>
      </c>
      <c r="AI4853">
        <v>4851</v>
      </c>
      <c r="AM4853" s="104"/>
    </row>
    <row r="4854" spans="1:39">
      <c r="A4854" s="108">
        <v>4852</v>
      </c>
      <c r="S4854">
        <v>4852</v>
      </c>
      <c r="AI4854">
        <v>4852</v>
      </c>
      <c r="AM4854" s="104"/>
    </row>
    <row r="4855" spans="1:39">
      <c r="A4855" s="108">
        <v>4853</v>
      </c>
      <c r="S4855">
        <v>4853</v>
      </c>
      <c r="AI4855">
        <v>4853</v>
      </c>
      <c r="AM4855" s="104"/>
    </row>
    <row r="4856" spans="1:39">
      <c r="A4856" s="108">
        <v>4854</v>
      </c>
      <c r="S4856">
        <v>4854</v>
      </c>
      <c r="AI4856">
        <v>4854</v>
      </c>
      <c r="AM4856" s="104"/>
    </row>
    <row r="4857" spans="1:39">
      <c r="A4857" s="108">
        <v>4855</v>
      </c>
      <c r="S4857">
        <v>4855</v>
      </c>
      <c r="AI4857">
        <v>4855</v>
      </c>
      <c r="AM4857" s="104"/>
    </row>
    <row r="4858" spans="1:39">
      <c r="A4858" s="108">
        <v>4856</v>
      </c>
      <c r="S4858">
        <v>4856</v>
      </c>
      <c r="AI4858">
        <v>4856</v>
      </c>
      <c r="AM4858" s="104"/>
    </row>
    <row r="4859" spans="1:39">
      <c r="A4859" s="108">
        <v>4857</v>
      </c>
      <c r="S4859">
        <v>4857</v>
      </c>
      <c r="AI4859">
        <v>4857</v>
      </c>
      <c r="AM4859" s="104"/>
    </row>
    <row r="4860" spans="1:39">
      <c r="A4860" s="108">
        <v>4858</v>
      </c>
      <c r="S4860">
        <v>4858</v>
      </c>
      <c r="AI4860">
        <v>4858</v>
      </c>
      <c r="AM4860" s="104"/>
    </row>
    <row r="4861" spans="1:39">
      <c r="A4861" s="108">
        <v>4859</v>
      </c>
      <c r="S4861">
        <v>4859</v>
      </c>
      <c r="AI4861">
        <v>4859</v>
      </c>
      <c r="AM4861" s="104"/>
    </row>
    <row r="4862" spans="1:39">
      <c r="A4862" s="108">
        <v>4860</v>
      </c>
      <c r="S4862">
        <v>4860</v>
      </c>
      <c r="AI4862">
        <v>4860</v>
      </c>
      <c r="AM4862" s="104"/>
    </row>
    <row r="4863" spans="1:39">
      <c r="A4863" s="108">
        <v>4861</v>
      </c>
      <c r="S4863">
        <v>4861</v>
      </c>
      <c r="AI4863">
        <v>4861</v>
      </c>
      <c r="AM4863" s="104"/>
    </row>
    <row r="4864" spans="1:39">
      <c r="A4864" s="108">
        <v>4862</v>
      </c>
      <c r="S4864">
        <v>4862</v>
      </c>
      <c r="AI4864">
        <v>4862</v>
      </c>
      <c r="AM4864" s="104"/>
    </row>
    <row r="4865" spans="1:39">
      <c r="A4865" s="108">
        <v>4863</v>
      </c>
      <c r="S4865">
        <v>4863</v>
      </c>
      <c r="AI4865">
        <v>4863</v>
      </c>
      <c r="AM4865" s="104"/>
    </row>
    <row r="4866" spans="1:39">
      <c r="A4866" s="108">
        <v>4864</v>
      </c>
      <c r="S4866">
        <v>4864</v>
      </c>
      <c r="AI4866">
        <v>4864</v>
      </c>
      <c r="AM4866" s="104"/>
    </row>
    <row r="4867" spans="1:39">
      <c r="A4867" s="108">
        <v>4865</v>
      </c>
      <c r="S4867">
        <v>4865</v>
      </c>
      <c r="AI4867">
        <v>4865</v>
      </c>
      <c r="AM4867" s="104"/>
    </row>
    <row r="4868" spans="1:39">
      <c r="A4868" s="108">
        <v>4866</v>
      </c>
      <c r="S4868">
        <v>4866</v>
      </c>
      <c r="AI4868">
        <v>4866</v>
      </c>
      <c r="AM4868" s="104"/>
    </row>
    <row r="4869" spans="1:39">
      <c r="A4869" s="108">
        <v>4867</v>
      </c>
      <c r="S4869">
        <v>4867</v>
      </c>
      <c r="AI4869">
        <v>4867</v>
      </c>
      <c r="AM4869" s="104"/>
    </row>
    <row r="4870" spans="1:39">
      <c r="A4870" s="108">
        <v>4868</v>
      </c>
      <c r="S4870">
        <v>4868</v>
      </c>
      <c r="AI4870">
        <v>4868</v>
      </c>
      <c r="AM4870" s="104"/>
    </row>
    <row r="4871" spans="1:39">
      <c r="A4871" s="108">
        <v>4869</v>
      </c>
      <c r="S4871">
        <v>4869</v>
      </c>
      <c r="AI4871">
        <v>4869</v>
      </c>
      <c r="AM4871" s="104"/>
    </row>
    <row r="4872" spans="1:39">
      <c r="A4872" s="108">
        <v>4870</v>
      </c>
      <c r="S4872">
        <v>4870</v>
      </c>
      <c r="AI4872">
        <v>4870</v>
      </c>
      <c r="AM4872" s="104"/>
    </row>
    <row r="4873" spans="1:39">
      <c r="A4873" s="108">
        <v>4871</v>
      </c>
      <c r="S4873">
        <v>4871</v>
      </c>
      <c r="AI4873">
        <v>4871</v>
      </c>
      <c r="AM4873" s="104"/>
    </row>
    <row r="4874" spans="1:39">
      <c r="A4874" s="108">
        <v>4872</v>
      </c>
      <c r="S4874">
        <v>4872</v>
      </c>
      <c r="AI4874">
        <v>4872</v>
      </c>
      <c r="AM4874" s="104"/>
    </row>
    <row r="4875" spans="1:39">
      <c r="A4875" s="108">
        <v>4873</v>
      </c>
      <c r="S4875">
        <v>4873</v>
      </c>
      <c r="AI4875">
        <v>4873</v>
      </c>
      <c r="AM4875" s="104"/>
    </row>
    <row r="4876" spans="1:39">
      <c r="A4876" s="108">
        <v>4874</v>
      </c>
      <c r="S4876">
        <v>4874</v>
      </c>
      <c r="AI4876">
        <v>4874</v>
      </c>
      <c r="AM4876" s="104"/>
    </row>
    <row r="4877" spans="1:39">
      <c r="A4877" s="108">
        <v>4875</v>
      </c>
      <c r="S4877">
        <v>4875</v>
      </c>
      <c r="AI4877">
        <v>4875</v>
      </c>
      <c r="AM4877" s="104"/>
    </row>
    <row r="4878" spans="1:39">
      <c r="A4878" s="108">
        <v>4876</v>
      </c>
      <c r="S4878">
        <v>4876</v>
      </c>
      <c r="AI4878">
        <v>4876</v>
      </c>
      <c r="AM4878" s="104"/>
    </row>
    <row r="4879" spans="1:39">
      <c r="A4879" s="108">
        <v>4877</v>
      </c>
      <c r="S4879">
        <v>4877</v>
      </c>
      <c r="AI4879">
        <v>4877</v>
      </c>
      <c r="AM4879" s="104"/>
    </row>
    <row r="4880" spans="1:39">
      <c r="A4880" s="108">
        <v>4878</v>
      </c>
      <c r="S4880">
        <v>4878</v>
      </c>
      <c r="AI4880">
        <v>4878</v>
      </c>
      <c r="AM4880" s="104"/>
    </row>
    <row r="4881" spans="1:39">
      <c r="A4881" s="108">
        <v>4879</v>
      </c>
      <c r="S4881">
        <v>4879</v>
      </c>
      <c r="AI4881">
        <v>4879</v>
      </c>
      <c r="AM4881" s="104"/>
    </row>
    <row r="4882" spans="1:39">
      <c r="A4882" s="108">
        <v>4880</v>
      </c>
      <c r="S4882">
        <v>4880</v>
      </c>
      <c r="AI4882">
        <v>4880</v>
      </c>
      <c r="AM4882" s="104"/>
    </row>
    <row r="4883" spans="1:39">
      <c r="A4883" s="108">
        <v>4881</v>
      </c>
      <c r="S4883">
        <v>4881</v>
      </c>
      <c r="AI4883">
        <v>4881</v>
      </c>
      <c r="AM4883" s="104"/>
    </row>
    <row r="4884" spans="1:39">
      <c r="A4884" s="108">
        <v>4882</v>
      </c>
      <c r="S4884">
        <v>4882</v>
      </c>
      <c r="AI4884">
        <v>4882</v>
      </c>
      <c r="AM4884" s="104"/>
    </row>
    <row r="4885" spans="1:39">
      <c r="A4885" s="108">
        <v>4883</v>
      </c>
      <c r="S4885">
        <v>4883</v>
      </c>
      <c r="AI4885">
        <v>4883</v>
      </c>
      <c r="AM4885" s="104"/>
    </row>
    <row r="4886" spans="1:39">
      <c r="A4886" s="108">
        <v>4884</v>
      </c>
      <c r="S4886">
        <v>4884</v>
      </c>
      <c r="AI4886">
        <v>4884</v>
      </c>
      <c r="AM4886" s="104"/>
    </row>
    <row r="4887" spans="1:39">
      <c r="A4887" s="108">
        <v>4885</v>
      </c>
      <c r="S4887">
        <v>4885</v>
      </c>
      <c r="AI4887">
        <v>4885</v>
      </c>
      <c r="AM4887" s="104"/>
    </row>
    <row r="4888" spans="1:39">
      <c r="A4888" s="108">
        <v>4886</v>
      </c>
      <c r="S4888">
        <v>4886</v>
      </c>
      <c r="AI4888">
        <v>4886</v>
      </c>
      <c r="AM4888" s="104"/>
    </row>
    <row r="4889" spans="1:39">
      <c r="A4889" s="108">
        <v>4887</v>
      </c>
      <c r="S4889">
        <v>4887</v>
      </c>
      <c r="AI4889">
        <v>4887</v>
      </c>
      <c r="AM4889" s="104"/>
    </row>
    <row r="4890" spans="1:39">
      <c r="A4890" s="108">
        <v>4888</v>
      </c>
      <c r="S4890">
        <v>4888</v>
      </c>
      <c r="AI4890">
        <v>4888</v>
      </c>
      <c r="AM4890" s="104"/>
    </row>
    <row r="4891" spans="1:39">
      <c r="A4891" s="108">
        <v>4889</v>
      </c>
      <c r="S4891">
        <v>4889</v>
      </c>
      <c r="AI4891">
        <v>4889</v>
      </c>
      <c r="AM4891" s="104"/>
    </row>
    <row r="4892" spans="1:39">
      <c r="A4892" s="108">
        <v>4890</v>
      </c>
      <c r="S4892">
        <v>4890</v>
      </c>
      <c r="AI4892">
        <v>4890</v>
      </c>
      <c r="AM4892" s="104"/>
    </row>
    <row r="4893" spans="1:39">
      <c r="A4893" s="108">
        <v>4891</v>
      </c>
      <c r="S4893">
        <v>4891</v>
      </c>
      <c r="AI4893">
        <v>4891</v>
      </c>
      <c r="AM4893" s="104"/>
    </row>
    <row r="4894" spans="1:39">
      <c r="A4894" s="108">
        <v>4892</v>
      </c>
      <c r="S4894">
        <v>4892</v>
      </c>
      <c r="AI4894">
        <v>4892</v>
      </c>
      <c r="AM4894" s="104"/>
    </row>
    <row r="4895" spans="1:39">
      <c r="A4895" s="108">
        <v>4893</v>
      </c>
      <c r="S4895">
        <v>4893</v>
      </c>
      <c r="AI4895">
        <v>4893</v>
      </c>
      <c r="AM4895" s="104"/>
    </row>
    <row r="4896" spans="1:39">
      <c r="A4896" s="108">
        <v>4894</v>
      </c>
      <c r="S4896">
        <v>4894</v>
      </c>
      <c r="AI4896">
        <v>4894</v>
      </c>
      <c r="AM4896" s="104"/>
    </row>
    <row r="4897" spans="1:39">
      <c r="A4897" s="108">
        <v>4895</v>
      </c>
      <c r="S4897">
        <v>4895</v>
      </c>
      <c r="AI4897">
        <v>4895</v>
      </c>
      <c r="AM4897" s="104"/>
    </row>
    <row r="4898" spans="1:39">
      <c r="A4898" s="108">
        <v>4896</v>
      </c>
      <c r="S4898">
        <v>4896</v>
      </c>
      <c r="AI4898">
        <v>4896</v>
      </c>
      <c r="AM4898" s="104"/>
    </row>
    <row r="4899" spans="1:39">
      <c r="A4899" s="108">
        <v>4897</v>
      </c>
      <c r="S4899">
        <v>4897</v>
      </c>
      <c r="AI4899">
        <v>4897</v>
      </c>
      <c r="AM4899" s="104"/>
    </row>
    <row r="4900" spans="1:39">
      <c r="A4900" s="108">
        <v>4898</v>
      </c>
      <c r="S4900">
        <v>4898</v>
      </c>
      <c r="AI4900">
        <v>4898</v>
      </c>
      <c r="AM4900" s="104"/>
    </row>
    <row r="4901" spans="1:39">
      <c r="A4901" s="108">
        <v>4899</v>
      </c>
      <c r="S4901">
        <v>4899</v>
      </c>
      <c r="AI4901">
        <v>4899</v>
      </c>
      <c r="AM4901" s="104"/>
    </row>
    <row r="4902" spans="1:39">
      <c r="A4902" s="108">
        <v>4900</v>
      </c>
      <c r="S4902">
        <v>4900</v>
      </c>
      <c r="AI4902">
        <v>4900</v>
      </c>
      <c r="AM4902" s="104"/>
    </row>
    <row r="4903" spans="1:39">
      <c r="A4903" s="108">
        <v>4901</v>
      </c>
      <c r="S4903">
        <v>4901</v>
      </c>
      <c r="AI4903">
        <v>4901</v>
      </c>
      <c r="AM4903" s="104"/>
    </row>
    <row r="4904" spans="1:39">
      <c r="A4904" s="108">
        <v>4902</v>
      </c>
      <c r="S4904">
        <v>4902</v>
      </c>
      <c r="AI4904">
        <v>4902</v>
      </c>
      <c r="AM4904" s="104"/>
    </row>
    <row r="4905" spans="1:39">
      <c r="A4905" s="108">
        <v>4903</v>
      </c>
      <c r="S4905">
        <v>4903</v>
      </c>
      <c r="AI4905">
        <v>4903</v>
      </c>
      <c r="AM4905" s="104"/>
    </row>
    <row r="4906" spans="1:39">
      <c r="A4906" s="108">
        <v>4904</v>
      </c>
      <c r="S4906">
        <v>4904</v>
      </c>
      <c r="AI4906">
        <v>4904</v>
      </c>
      <c r="AM4906" s="104"/>
    </row>
    <row r="4907" spans="1:39">
      <c r="A4907" s="108">
        <v>4905</v>
      </c>
      <c r="S4907">
        <v>4905</v>
      </c>
      <c r="AI4907">
        <v>4905</v>
      </c>
      <c r="AM4907" s="104"/>
    </row>
    <row r="4908" spans="1:39">
      <c r="A4908" s="108">
        <v>4906</v>
      </c>
      <c r="S4908">
        <v>4906</v>
      </c>
      <c r="AI4908">
        <v>4906</v>
      </c>
      <c r="AM4908" s="104"/>
    </row>
    <row r="4909" spans="1:39">
      <c r="A4909" s="108">
        <v>4907</v>
      </c>
      <c r="S4909">
        <v>4907</v>
      </c>
      <c r="AI4909">
        <v>4907</v>
      </c>
      <c r="AM4909" s="104"/>
    </row>
    <row r="4910" spans="1:39">
      <c r="A4910" s="108">
        <v>4908</v>
      </c>
      <c r="S4910">
        <v>4908</v>
      </c>
      <c r="AI4910">
        <v>4908</v>
      </c>
      <c r="AM4910" s="104"/>
    </row>
    <row r="4911" spans="1:39">
      <c r="A4911" s="108">
        <v>4909</v>
      </c>
      <c r="S4911">
        <v>4909</v>
      </c>
      <c r="AI4911">
        <v>4909</v>
      </c>
      <c r="AM4911" s="104"/>
    </row>
    <row r="4912" spans="1:39">
      <c r="A4912" s="108">
        <v>4910</v>
      </c>
      <c r="S4912">
        <v>4910</v>
      </c>
      <c r="AI4912">
        <v>4910</v>
      </c>
      <c r="AM4912" s="104"/>
    </row>
    <row r="4913" spans="1:39">
      <c r="A4913" s="108">
        <v>4911</v>
      </c>
      <c r="S4913">
        <v>4911</v>
      </c>
      <c r="AI4913">
        <v>4911</v>
      </c>
      <c r="AM4913" s="104"/>
    </row>
    <row r="4914" spans="1:39">
      <c r="A4914" s="108">
        <v>4912</v>
      </c>
      <c r="S4914">
        <v>4912</v>
      </c>
      <c r="AI4914">
        <v>4912</v>
      </c>
      <c r="AM4914" s="104"/>
    </row>
    <row r="4915" spans="1:39">
      <c r="A4915" s="108">
        <v>4913</v>
      </c>
      <c r="S4915">
        <v>4913</v>
      </c>
      <c r="AI4915">
        <v>4913</v>
      </c>
      <c r="AM4915" s="104"/>
    </row>
    <row r="4916" spans="1:39">
      <c r="A4916" s="108">
        <v>4914</v>
      </c>
      <c r="S4916">
        <v>4914</v>
      </c>
      <c r="AI4916">
        <v>4914</v>
      </c>
      <c r="AM4916" s="104"/>
    </row>
    <row r="4917" spans="1:39">
      <c r="A4917" s="108">
        <v>4915</v>
      </c>
      <c r="S4917">
        <v>4915</v>
      </c>
      <c r="AI4917">
        <v>4915</v>
      </c>
      <c r="AM4917" s="104"/>
    </row>
    <row r="4918" spans="1:39">
      <c r="A4918" s="108">
        <v>4916</v>
      </c>
      <c r="S4918">
        <v>4916</v>
      </c>
      <c r="AI4918">
        <v>4916</v>
      </c>
      <c r="AM4918" s="104"/>
    </row>
    <row r="4919" spans="1:39">
      <c r="A4919" s="108">
        <v>4917</v>
      </c>
      <c r="S4919">
        <v>4917</v>
      </c>
      <c r="AI4919">
        <v>4917</v>
      </c>
      <c r="AM4919" s="104"/>
    </row>
    <row r="4920" spans="1:39">
      <c r="A4920" s="108">
        <v>4918</v>
      </c>
      <c r="S4920">
        <v>4918</v>
      </c>
      <c r="AI4920">
        <v>4918</v>
      </c>
      <c r="AM4920" s="104"/>
    </row>
    <row r="4921" spans="1:39">
      <c r="A4921" s="108">
        <v>4919</v>
      </c>
      <c r="S4921">
        <v>4919</v>
      </c>
      <c r="AI4921">
        <v>4919</v>
      </c>
      <c r="AM4921" s="104"/>
    </row>
    <row r="4922" spans="1:39">
      <c r="A4922" s="108">
        <v>4920</v>
      </c>
      <c r="S4922">
        <v>4920</v>
      </c>
      <c r="AI4922">
        <v>4920</v>
      </c>
      <c r="AM4922" s="104"/>
    </row>
    <row r="4923" spans="1:39">
      <c r="A4923" s="108">
        <v>4921</v>
      </c>
      <c r="S4923">
        <v>4921</v>
      </c>
      <c r="AI4923">
        <v>4921</v>
      </c>
      <c r="AM4923" s="104"/>
    </row>
    <row r="4924" spans="1:39">
      <c r="A4924" s="108">
        <v>4922</v>
      </c>
      <c r="S4924">
        <v>4922</v>
      </c>
      <c r="AI4924">
        <v>4922</v>
      </c>
      <c r="AM4924" s="104"/>
    </row>
    <row r="4925" spans="1:39">
      <c r="A4925" s="108">
        <v>4923</v>
      </c>
      <c r="S4925">
        <v>4923</v>
      </c>
      <c r="AI4925">
        <v>4923</v>
      </c>
      <c r="AM4925" s="104"/>
    </row>
    <row r="4926" spans="1:39">
      <c r="A4926" s="108">
        <v>4924</v>
      </c>
      <c r="S4926">
        <v>4924</v>
      </c>
      <c r="AI4926">
        <v>4924</v>
      </c>
      <c r="AM4926" s="104"/>
    </row>
    <row r="4927" spans="1:39">
      <c r="A4927" s="108">
        <v>4925</v>
      </c>
      <c r="S4927">
        <v>4925</v>
      </c>
      <c r="AI4927">
        <v>4925</v>
      </c>
      <c r="AM4927" s="104"/>
    </row>
    <row r="4928" spans="1:39">
      <c r="A4928" s="108">
        <v>4926</v>
      </c>
      <c r="S4928">
        <v>4926</v>
      </c>
      <c r="AI4928">
        <v>4926</v>
      </c>
      <c r="AM4928" s="104"/>
    </row>
    <row r="4929" spans="1:39">
      <c r="A4929" s="108">
        <v>4927</v>
      </c>
      <c r="S4929">
        <v>4927</v>
      </c>
      <c r="AI4929">
        <v>4927</v>
      </c>
      <c r="AM4929" s="104"/>
    </row>
    <row r="4930" spans="1:39">
      <c r="A4930" s="108">
        <v>4928</v>
      </c>
      <c r="S4930">
        <v>4928</v>
      </c>
      <c r="AI4930">
        <v>4928</v>
      </c>
      <c r="AM4930" s="104"/>
    </row>
    <row r="4931" spans="1:39">
      <c r="A4931" s="108">
        <v>4929</v>
      </c>
      <c r="S4931">
        <v>4929</v>
      </c>
      <c r="AI4931">
        <v>4929</v>
      </c>
      <c r="AM4931" s="104"/>
    </row>
    <row r="4932" spans="1:39">
      <c r="A4932" s="108">
        <v>4930</v>
      </c>
      <c r="S4932">
        <v>4930</v>
      </c>
      <c r="AI4932">
        <v>4930</v>
      </c>
      <c r="AM4932" s="104"/>
    </row>
    <row r="4933" spans="1:39">
      <c r="A4933" s="108">
        <v>4931</v>
      </c>
      <c r="S4933">
        <v>4931</v>
      </c>
      <c r="AI4933">
        <v>4931</v>
      </c>
      <c r="AM4933" s="104"/>
    </row>
    <row r="4934" spans="1:39">
      <c r="A4934" s="108">
        <v>4932</v>
      </c>
      <c r="S4934">
        <v>4932</v>
      </c>
      <c r="AI4934">
        <v>4932</v>
      </c>
      <c r="AM4934" s="104"/>
    </row>
    <row r="4935" spans="1:39">
      <c r="A4935" s="108">
        <v>4933</v>
      </c>
      <c r="S4935">
        <v>4933</v>
      </c>
      <c r="AI4935">
        <v>4933</v>
      </c>
      <c r="AM4935" s="104"/>
    </row>
    <row r="4936" spans="1:39">
      <c r="A4936" s="108">
        <v>4934</v>
      </c>
      <c r="S4936">
        <v>4934</v>
      </c>
      <c r="AI4936">
        <v>4934</v>
      </c>
      <c r="AM4936" s="104"/>
    </row>
    <row r="4937" spans="1:39">
      <c r="A4937" s="108">
        <v>4935</v>
      </c>
      <c r="S4937">
        <v>4935</v>
      </c>
      <c r="AI4937">
        <v>4935</v>
      </c>
      <c r="AM4937" s="104"/>
    </row>
    <row r="4938" spans="1:39">
      <c r="A4938" s="108">
        <v>4936</v>
      </c>
      <c r="S4938">
        <v>4936</v>
      </c>
      <c r="AI4938">
        <v>4936</v>
      </c>
      <c r="AM4938" s="104"/>
    </row>
    <row r="4939" spans="1:39">
      <c r="A4939" s="108">
        <v>4937</v>
      </c>
      <c r="S4939">
        <v>4937</v>
      </c>
      <c r="AI4939">
        <v>4937</v>
      </c>
      <c r="AM4939" s="104"/>
    </row>
    <row r="4940" spans="1:39">
      <c r="A4940" s="108">
        <v>4938</v>
      </c>
      <c r="S4940">
        <v>4938</v>
      </c>
      <c r="AI4940">
        <v>4938</v>
      </c>
      <c r="AM4940" s="104"/>
    </row>
    <row r="4941" spans="1:39">
      <c r="A4941" s="108">
        <v>4939</v>
      </c>
      <c r="S4941">
        <v>4939</v>
      </c>
      <c r="AI4941">
        <v>4939</v>
      </c>
      <c r="AM4941" s="104"/>
    </row>
    <row r="4942" spans="1:39">
      <c r="A4942" s="108">
        <v>4940</v>
      </c>
      <c r="S4942">
        <v>4940</v>
      </c>
      <c r="AI4942">
        <v>4940</v>
      </c>
      <c r="AM4942" s="104"/>
    </row>
    <row r="4943" spans="1:39">
      <c r="A4943" s="108">
        <v>4941</v>
      </c>
      <c r="S4943">
        <v>4941</v>
      </c>
      <c r="AI4943">
        <v>4941</v>
      </c>
      <c r="AM4943" s="104"/>
    </row>
    <row r="4944" spans="1:39">
      <c r="A4944" s="108">
        <v>4942</v>
      </c>
      <c r="S4944">
        <v>4942</v>
      </c>
      <c r="AI4944">
        <v>4942</v>
      </c>
      <c r="AM4944" s="104"/>
    </row>
    <row r="4945" spans="1:39">
      <c r="A4945" s="108">
        <v>4943</v>
      </c>
      <c r="S4945">
        <v>4943</v>
      </c>
      <c r="AI4945">
        <v>4943</v>
      </c>
      <c r="AM4945" s="104"/>
    </row>
    <row r="4946" spans="1:39">
      <c r="A4946" s="108">
        <v>4944</v>
      </c>
      <c r="S4946">
        <v>4944</v>
      </c>
      <c r="AI4946">
        <v>4944</v>
      </c>
      <c r="AM4946" s="104"/>
    </row>
    <row r="4947" spans="1:39">
      <c r="A4947" s="108">
        <v>4945</v>
      </c>
      <c r="S4947">
        <v>4945</v>
      </c>
      <c r="AI4947">
        <v>4945</v>
      </c>
      <c r="AM4947" s="104"/>
    </row>
    <row r="4948" spans="1:39">
      <c r="A4948" s="108">
        <v>4946</v>
      </c>
      <c r="S4948">
        <v>4946</v>
      </c>
      <c r="AI4948">
        <v>4946</v>
      </c>
      <c r="AM4948" s="104"/>
    </row>
    <row r="4949" spans="1:39">
      <c r="A4949" s="108">
        <v>4947</v>
      </c>
      <c r="S4949">
        <v>4947</v>
      </c>
      <c r="AI4949">
        <v>4947</v>
      </c>
      <c r="AM4949" s="104"/>
    </row>
    <row r="4950" spans="1:39">
      <c r="A4950" s="108">
        <v>4948</v>
      </c>
      <c r="S4950">
        <v>4948</v>
      </c>
      <c r="AI4950">
        <v>4948</v>
      </c>
      <c r="AM4950" s="104"/>
    </row>
    <row r="4951" spans="1:39">
      <c r="A4951" s="108">
        <v>4949</v>
      </c>
      <c r="S4951">
        <v>4949</v>
      </c>
      <c r="AI4951">
        <v>4949</v>
      </c>
      <c r="AM4951" s="104"/>
    </row>
    <row r="4952" spans="1:39">
      <c r="A4952" s="108">
        <v>4950</v>
      </c>
      <c r="S4952">
        <v>4950</v>
      </c>
      <c r="AI4952">
        <v>4950</v>
      </c>
      <c r="AM4952" s="104"/>
    </row>
    <row r="4953" spans="1:39">
      <c r="A4953" s="108">
        <v>4951</v>
      </c>
      <c r="S4953">
        <v>4951</v>
      </c>
      <c r="AI4953">
        <v>4951</v>
      </c>
      <c r="AM4953" s="104"/>
    </row>
    <row r="4954" spans="1:39">
      <c r="A4954" s="108">
        <v>4952</v>
      </c>
      <c r="S4954">
        <v>4952</v>
      </c>
      <c r="AI4954">
        <v>4952</v>
      </c>
      <c r="AM4954" s="104"/>
    </row>
    <row r="4955" spans="1:39">
      <c r="A4955" s="108">
        <v>4953</v>
      </c>
      <c r="S4955">
        <v>4953</v>
      </c>
      <c r="AI4955">
        <v>4953</v>
      </c>
      <c r="AM4955" s="104"/>
    </row>
    <row r="4956" spans="1:39">
      <c r="A4956" s="108">
        <v>4954</v>
      </c>
      <c r="S4956">
        <v>4954</v>
      </c>
      <c r="AI4956">
        <v>4954</v>
      </c>
      <c r="AM4956" s="104"/>
    </row>
    <row r="4957" spans="1:39">
      <c r="A4957" s="108">
        <v>4955</v>
      </c>
      <c r="S4957">
        <v>4955</v>
      </c>
      <c r="AI4957">
        <v>4955</v>
      </c>
      <c r="AM4957" s="104"/>
    </row>
    <row r="4958" spans="1:39">
      <c r="A4958" s="108">
        <v>4956</v>
      </c>
      <c r="S4958">
        <v>4956</v>
      </c>
      <c r="AI4958">
        <v>4956</v>
      </c>
      <c r="AM4958" s="104"/>
    </row>
    <row r="4959" spans="1:39">
      <c r="A4959" s="108">
        <v>4957</v>
      </c>
      <c r="S4959">
        <v>4957</v>
      </c>
      <c r="AI4959">
        <v>4957</v>
      </c>
      <c r="AM4959" s="104"/>
    </row>
    <row r="4960" spans="1:39">
      <c r="A4960" s="108">
        <v>4958</v>
      </c>
      <c r="S4960">
        <v>4958</v>
      </c>
      <c r="AI4960">
        <v>4958</v>
      </c>
      <c r="AM4960" s="104"/>
    </row>
    <row r="4961" spans="1:39">
      <c r="A4961" s="108">
        <v>4959</v>
      </c>
      <c r="S4961">
        <v>4959</v>
      </c>
      <c r="AI4961">
        <v>4959</v>
      </c>
      <c r="AM4961" s="104"/>
    </row>
    <row r="4962" spans="1:39">
      <c r="A4962" s="108">
        <v>4960</v>
      </c>
      <c r="S4962">
        <v>4960</v>
      </c>
      <c r="AI4962">
        <v>4960</v>
      </c>
      <c r="AM4962" s="104"/>
    </row>
    <row r="4963" spans="1:39">
      <c r="A4963" s="108">
        <v>4961</v>
      </c>
      <c r="S4963">
        <v>4961</v>
      </c>
      <c r="AI4963">
        <v>4961</v>
      </c>
      <c r="AM4963" s="104"/>
    </row>
    <row r="4964" spans="1:39">
      <c r="A4964" s="108">
        <v>4962</v>
      </c>
      <c r="S4964">
        <v>4962</v>
      </c>
      <c r="AI4964">
        <v>4962</v>
      </c>
      <c r="AM4964" s="104"/>
    </row>
    <row r="4965" spans="1:39">
      <c r="A4965" s="108">
        <v>4963</v>
      </c>
      <c r="S4965">
        <v>4963</v>
      </c>
      <c r="AI4965">
        <v>4963</v>
      </c>
      <c r="AM4965" s="104"/>
    </row>
    <row r="4966" spans="1:39">
      <c r="A4966" s="108">
        <v>4964</v>
      </c>
      <c r="S4966">
        <v>4964</v>
      </c>
      <c r="AI4966">
        <v>4964</v>
      </c>
      <c r="AM4966" s="104"/>
    </row>
    <row r="4967" spans="1:39">
      <c r="A4967" s="108">
        <v>4965</v>
      </c>
      <c r="S4967">
        <v>4965</v>
      </c>
      <c r="AI4967">
        <v>4965</v>
      </c>
      <c r="AM4967" s="104"/>
    </row>
    <row r="4968" spans="1:39">
      <c r="A4968" s="108">
        <v>4966</v>
      </c>
      <c r="S4968">
        <v>4966</v>
      </c>
      <c r="AI4968">
        <v>4966</v>
      </c>
      <c r="AM4968" s="104"/>
    </row>
    <row r="4969" spans="1:39">
      <c r="A4969" s="108">
        <v>4967</v>
      </c>
      <c r="S4969">
        <v>4967</v>
      </c>
      <c r="AI4969">
        <v>4967</v>
      </c>
      <c r="AM4969" s="104"/>
    </row>
    <row r="4970" spans="1:39">
      <c r="A4970" s="108">
        <v>4968</v>
      </c>
      <c r="S4970">
        <v>4968</v>
      </c>
      <c r="AI4970">
        <v>4968</v>
      </c>
      <c r="AM4970" s="104"/>
    </row>
    <row r="4971" spans="1:39">
      <c r="A4971" s="108">
        <v>4969</v>
      </c>
      <c r="S4971">
        <v>4969</v>
      </c>
      <c r="AI4971">
        <v>4969</v>
      </c>
      <c r="AM4971" s="104"/>
    </row>
    <row r="4972" spans="1:39">
      <c r="A4972" s="108">
        <v>4970</v>
      </c>
      <c r="S4972">
        <v>4970</v>
      </c>
      <c r="AI4972">
        <v>4970</v>
      </c>
      <c r="AM4972" s="104"/>
    </row>
    <row r="4973" spans="1:39">
      <c r="A4973" s="108">
        <v>4971</v>
      </c>
      <c r="S4973">
        <v>4971</v>
      </c>
      <c r="AI4973">
        <v>4971</v>
      </c>
      <c r="AM4973" s="104"/>
    </row>
    <row r="4974" spans="1:39">
      <c r="A4974" s="108">
        <v>4972</v>
      </c>
      <c r="S4974">
        <v>4972</v>
      </c>
      <c r="AI4974">
        <v>4972</v>
      </c>
      <c r="AM4974" s="104"/>
    </row>
    <row r="4975" spans="1:39">
      <c r="A4975" s="108">
        <v>4973</v>
      </c>
      <c r="S4975">
        <v>4973</v>
      </c>
      <c r="AI4975">
        <v>4973</v>
      </c>
      <c r="AM4975" s="104"/>
    </row>
    <row r="4976" spans="1:39">
      <c r="A4976" s="108">
        <v>4974</v>
      </c>
      <c r="S4976">
        <v>4974</v>
      </c>
      <c r="AI4976">
        <v>4974</v>
      </c>
      <c r="AM4976" s="104"/>
    </row>
    <row r="4977" spans="1:39">
      <c r="A4977" s="108">
        <v>4975</v>
      </c>
      <c r="S4977">
        <v>4975</v>
      </c>
      <c r="AI4977">
        <v>4975</v>
      </c>
      <c r="AM4977" s="104"/>
    </row>
    <row r="4978" spans="1:39">
      <c r="A4978" s="108">
        <v>4976</v>
      </c>
      <c r="S4978">
        <v>4976</v>
      </c>
      <c r="AI4978">
        <v>4976</v>
      </c>
      <c r="AM4978" s="104"/>
    </row>
    <row r="4979" spans="1:39">
      <c r="A4979" s="108">
        <v>4977</v>
      </c>
      <c r="S4979">
        <v>4977</v>
      </c>
      <c r="AI4979">
        <v>4977</v>
      </c>
      <c r="AM4979" s="104"/>
    </row>
    <row r="4980" spans="1:39">
      <c r="A4980" s="108">
        <v>4978</v>
      </c>
      <c r="S4980">
        <v>4978</v>
      </c>
      <c r="AI4980">
        <v>4978</v>
      </c>
      <c r="AM4980" s="104"/>
    </row>
    <row r="4981" spans="1:39">
      <c r="A4981" s="108">
        <v>4979</v>
      </c>
      <c r="S4981">
        <v>4979</v>
      </c>
      <c r="AI4981">
        <v>4979</v>
      </c>
      <c r="AM4981" s="104"/>
    </row>
    <row r="4982" spans="1:39">
      <c r="A4982" s="108">
        <v>4980</v>
      </c>
      <c r="S4982">
        <v>4980</v>
      </c>
      <c r="AI4982">
        <v>4980</v>
      </c>
      <c r="AM4982" s="104"/>
    </row>
    <row r="4983" spans="1:39">
      <c r="A4983" s="108">
        <v>4981</v>
      </c>
      <c r="S4983">
        <v>4981</v>
      </c>
      <c r="AI4983">
        <v>4981</v>
      </c>
      <c r="AM4983" s="104"/>
    </row>
    <row r="4984" spans="1:39">
      <c r="A4984" s="108">
        <v>4982</v>
      </c>
      <c r="S4984">
        <v>4982</v>
      </c>
      <c r="AI4984">
        <v>4982</v>
      </c>
      <c r="AM4984" s="104"/>
    </row>
    <row r="4985" spans="1:39">
      <c r="A4985" s="108">
        <v>4983</v>
      </c>
      <c r="S4985">
        <v>4983</v>
      </c>
      <c r="AI4985">
        <v>4983</v>
      </c>
      <c r="AM4985" s="104"/>
    </row>
    <row r="4986" spans="1:39">
      <c r="A4986" s="108">
        <v>4984</v>
      </c>
      <c r="S4986">
        <v>4984</v>
      </c>
      <c r="AI4986">
        <v>4984</v>
      </c>
      <c r="AM4986" s="104"/>
    </row>
    <row r="4987" spans="1:39">
      <c r="A4987" s="108">
        <v>4985</v>
      </c>
      <c r="S4987">
        <v>4985</v>
      </c>
      <c r="AI4987">
        <v>4985</v>
      </c>
      <c r="AM4987" s="104"/>
    </row>
    <row r="4988" spans="1:39">
      <c r="A4988" s="108">
        <v>4986</v>
      </c>
      <c r="S4988">
        <v>4986</v>
      </c>
      <c r="AI4988">
        <v>4986</v>
      </c>
      <c r="AM4988" s="104"/>
    </row>
    <row r="4989" spans="1:39">
      <c r="A4989" s="108">
        <v>4987</v>
      </c>
      <c r="S4989">
        <v>4987</v>
      </c>
      <c r="AI4989">
        <v>4987</v>
      </c>
      <c r="AM4989" s="104"/>
    </row>
    <row r="4990" spans="1:39">
      <c r="A4990" s="108">
        <v>4988</v>
      </c>
      <c r="S4990">
        <v>4988</v>
      </c>
      <c r="AI4990">
        <v>4988</v>
      </c>
      <c r="AM4990" s="104"/>
    </row>
    <row r="4991" spans="1:39">
      <c r="A4991" s="108">
        <v>4989</v>
      </c>
      <c r="S4991">
        <v>4989</v>
      </c>
      <c r="AI4991">
        <v>4989</v>
      </c>
      <c r="AM4991" s="104"/>
    </row>
    <row r="4992" spans="1:39">
      <c r="A4992" s="108">
        <v>4990</v>
      </c>
      <c r="S4992">
        <v>4990</v>
      </c>
      <c r="AI4992">
        <v>4990</v>
      </c>
      <c r="AM4992" s="104"/>
    </row>
    <row r="4993" spans="1:39">
      <c r="A4993" s="108">
        <v>4991</v>
      </c>
      <c r="S4993">
        <v>4991</v>
      </c>
      <c r="AI4993">
        <v>4991</v>
      </c>
      <c r="AM4993" s="104"/>
    </row>
    <row r="4994" spans="1:39">
      <c r="A4994" s="108">
        <v>4992</v>
      </c>
      <c r="S4994">
        <v>4992</v>
      </c>
      <c r="AI4994">
        <v>4992</v>
      </c>
      <c r="AM4994" s="104"/>
    </row>
    <row r="4995" spans="1:39">
      <c r="A4995" s="108">
        <v>4993</v>
      </c>
      <c r="S4995">
        <v>4993</v>
      </c>
      <c r="AI4995">
        <v>4993</v>
      </c>
      <c r="AM4995" s="104"/>
    </row>
    <row r="4996" spans="1:39">
      <c r="A4996" s="108">
        <v>4994</v>
      </c>
      <c r="S4996">
        <v>4994</v>
      </c>
      <c r="AI4996">
        <v>4994</v>
      </c>
      <c r="AM4996" s="104"/>
    </row>
    <row r="4997" spans="1:39">
      <c r="A4997" s="108">
        <v>4995</v>
      </c>
      <c r="S4997">
        <v>4995</v>
      </c>
      <c r="AI4997">
        <v>4995</v>
      </c>
      <c r="AM4997" s="104"/>
    </row>
    <row r="4998" spans="1:39">
      <c r="A4998" s="108">
        <v>4996</v>
      </c>
      <c r="S4998">
        <v>4996</v>
      </c>
      <c r="AI4998">
        <v>4996</v>
      </c>
      <c r="AM4998" s="104"/>
    </row>
    <row r="4999" spans="1:39">
      <c r="A4999" s="108">
        <v>4997</v>
      </c>
      <c r="S4999">
        <v>4997</v>
      </c>
      <c r="AI4999">
        <v>4997</v>
      </c>
      <c r="AM4999" s="104"/>
    </row>
    <row r="5000" spans="1:39">
      <c r="A5000" s="108">
        <v>4998</v>
      </c>
      <c r="S5000">
        <v>4998</v>
      </c>
      <c r="AI5000">
        <v>4998</v>
      </c>
      <c r="AM5000" s="104"/>
    </row>
    <row r="5001" spans="1:39">
      <c r="A5001" s="108">
        <v>4999</v>
      </c>
      <c r="S5001">
        <v>4999</v>
      </c>
      <c r="AI5001">
        <v>4999</v>
      </c>
      <c r="AM5001" s="104"/>
    </row>
    <row r="5002" spans="1:39">
      <c r="A5002" s="108">
        <v>5000</v>
      </c>
      <c r="S5002">
        <v>5000</v>
      </c>
      <c r="AI5002">
        <v>5000</v>
      </c>
      <c r="AM5002" s="104"/>
    </row>
    <row r="5003" spans="1:39">
      <c r="A5003" s="108">
        <v>5001</v>
      </c>
      <c r="S5003">
        <v>5001</v>
      </c>
      <c r="AI5003">
        <v>5001</v>
      </c>
      <c r="AM5003" s="104"/>
    </row>
    <row r="5004" spans="1:39">
      <c r="A5004" s="108">
        <v>5002</v>
      </c>
      <c r="S5004">
        <v>5002</v>
      </c>
      <c r="AI5004">
        <v>5002</v>
      </c>
      <c r="AM5004" s="104"/>
    </row>
    <row r="5005" spans="1:39">
      <c r="A5005" s="108">
        <v>5003</v>
      </c>
      <c r="S5005">
        <v>5003</v>
      </c>
      <c r="AI5005">
        <v>5003</v>
      </c>
      <c r="AM5005" s="104"/>
    </row>
    <row r="5006" spans="1:39">
      <c r="A5006" s="108">
        <v>5004</v>
      </c>
      <c r="S5006">
        <v>5004</v>
      </c>
      <c r="AI5006">
        <v>5004</v>
      </c>
      <c r="AM5006" s="104"/>
    </row>
    <row r="5007" spans="1:39">
      <c r="A5007" s="108">
        <v>5005</v>
      </c>
      <c r="S5007">
        <v>5005</v>
      </c>
      <c r="AI5007">
        <v>5005</v>
      </c>
      <c r="AM5007" s="104"/>
    </row>
    <row r="5008" spans="1:39">
      <c r="A5008" s="108">
        <v>5006</v>
      </c>
      <c r="S5008">
        <v>5006</v>
      </c>
      <c r="AI5008">
        <v>5006</v>
      </c>
      <c r="AM5008" s="104"/>
    </row>
    <row r="5009" spans="1:39">
      <c r="A5009" s="108">
        <v>5007</v>
      </c>
      <c r="S5009">
        <v>5007</v>
      </c>
      <c r="AI5009">
        <v>5007</v>
      </c>
      <c r="AM5009" s="104"/>
    </row>
    <row r="5010" spans="1:39">
      <c r="A5010" s="108">
        <v>5008</v>
      </c>
      <c r="S5010">
        <v>5008</v>
      </c>
      <c r="AI5010">
        <v>5008</v>
      </c>
      <c r="AM5010" s="104"/>
    </row>
    <row r="5011" spans="1:39">
      <c r="A5011" s="108">
        <v>5009</v>
      </c>
      <c r="S5011">
        <v>5009</v>
      </c>
      <c r="AI5011">
        <v>5009</v>
      </c>
      <c r="AM5011" s="104"/>
    </row>
    <row r="5012" spans="1:39">
      <c r="A5012" s="108">
        <v>5010</v>
      </c>
      <c r="S5012">
        <v>5010</v>
      </c>
      <c r="AI5012">
        <v>5010</v>
      </c>
      <c r="AM5012" s="104"/>
    </row>
    <row r="5013" spans="1:39">
      <c r="A5013" s="108">
        <v>5011</v>
      </c>
      <c r="S5013">
        <v>5011</v>
      </c>
      <c r="AI5013">
        <v>5011</v>
      </c>
      <c r="AM5013" s="104"/>
    </row>
    <row r="5014" spans="1:39">
      <c r="A5014" s="108">
        <v>5012</v>
      </c>
      <c r="S5014">
        <v>5012</v>
      </c>
      <c r="AI5014">
        <v>5012</v>
      </c>
      <c r="AM5014" s="104"/>
    </row>
    <row r="5015" spans="1:39">
      <c r="A5015" s="108">
        <v>5013</v>
      </c>
      <c r="S5015">
        <v>5013</v>
      </c>
      <c r="AI5015">
        <v>5013</v>
      </c>
      <c r="AM5015" s="104"/>
    </row>
    <row r="5016" spans="1:39">
      <c r="A5016" s="108">
        <v>5014</v>
      </c>
      <c r="S5016">
        <v>5014</v>
      </c>
      <c r="AI5016">
        <v>5014</v>
      </c>
      <c r="AM5016" s="104"/>
    </row>
    <row r="5017" spans="1:39">
      <c r="A5017" s="108">
        <v>5015</v>
      </c>
      <c r="S5017">
        <v>5015</v>
      </c>
      <c r="AI5017">
        <v>5015</v>
      </c>
      <c r="AM5017" s="104"/>
    </row>
    <row r="5018" spans="1:39">
      <c r="A5018" s="108">
        <v>5016</v>
      </c>
      <c r="S5018">
        <v>5016</v>
      </c>
      <c r="AI5018">
        <v>5016</v>
      </c>
      <c r="AM5018" s="104"/>
    </row>
    <row r="5019" spans="1:39">
      <c r="A5019" s="108">
        <v>5017</v>
      </c>
      <c r="S5019">
        <v>5017</v>
      </c>
      <c r="AI5019">
        <v>5017</v>
      </c>
      <c r="AM5019" s="104"/>
    </row>
    <row r="5020" spans="1:39">
      <c r="A5020" s="108">
        <v>5018</v>
      </c>
      <c r="S5020">
        <v>5018</v>
      </c>
      <c r="AI5020">
        <v>5018</v>
      </c>
      <c r="AM5020" s="104"/>
    </row>
    <row r="5021" spans="1:39">
      <c r="A5021" s="108">
        <v>5019</v>
      </c>
      <c r="S5021">
        <v>5019</v>
      </c>
      <c r="AI5021">
        <v>5019</v>
      </c>
      <c r="AM5021" s="104"/>
    </row>
    <row r="5022" spans="1:39">
      <c r="A5022" s="108">
        <v>5020</v>
      </c>
      <c r="S5022">
        <v>5020</v>
      </c>
      <c r="AI5022">
        <v>5020</v>
      </c>
      <c r="AM5022" s="104"/>
    </row>
    <row r="5023" spans="1:39">
      <c r="A5023" s="108">
        <v>5021</v>
      </c>
      <c r="S5023">
        <v>5021</v>
      </c>
      <c r="AI5023">
        <v>5021</v>
      </c>
      <c r="AM5023" s="104"/>
    </row>
    <row r="5024" spans="1:39">
      <c r="A5024" s="108">
        <v>5022</v>
      </c>
      <c r="S5024">
        <v>5022</v>
      </c>
      <c r="AI5024">
        <v>5022</v>
      </c>
      <c r="AM5024" s="104"/>
    </row>
    <row r="5025" spans="1:39">
      <c r="A5025" s="108">
        <v>5023</v>
      </c>
      <c r="S5025">
        <v>5023</v>
      </c>
      <c r="AI5025">
        <v>5023</v>
      </c>
      <c r="AM5025" s="104"/>
    </row>
    <row r="5026" spans="1:39">
      <c r="A5026" s="108">
        <v>5024</v>
      </c>
      <c r="S5026">
        <v>5024</v>
      </c>
      <c r="AI5026">
        <v>5024</v>
      </c>
      <c r="AM5026" s="104"/>
    </row>
    <row r="5027" spans="1:39">
      <c r="A5027" s="108">
        <v>5025</v>
      </c>
      <c r="S5027">
        <v>5025</v>
      </c>
      <c r="AI5027">
        <v>5025</v>
      </c>
      <c r="AM5027" s="104"/>
    </row>
    <row r="5028" spans="1:39">
      <c r="A5028" s="108">
        <v>5026</v>
      </c>
      <c r="S5028">
        <v>5026</v>
      </c>
      <c r="AI5028">
        <v>5026</v>
      </c>
      <c r="AM5028" s="104"/>
    </row>
    <row r="5029" spans="1:39">
      <c r="A5029" s="108">
        <v>5027</v>
      </c>
      <c r="S5029">
        <v>5027</v>
      </c>
      <c r="AI5029">
        <v>5027</v>
      </c>
      <c r="AM5029" s="104"/>
    </row>
    <row r="5030" spans="1:39">
      <c r="A5030" s="108">
        <v>5028</v>
      </c>
      <c r="S5030">
        <v>5028</v>
      </c>
      <c r="AI5030">
        <v>5028</v>
      </c>
      <c r="AM5030" s="104"/>
    </row>
    <row r="5031" spans="1:39">
      <c r="A5031" s="108">
        <v>5029</v>
      </c>
      <c r="S5031">
        <v>5029</v>
      </c>
      <c r="AI5031">
        <v>5029</v>
      </c>
      <c r="AM5031" s="104"/>
    </row>
    <row r="5032" spans="1:39">
      <c r="A5032" s="108">
        <v>5030</v>
      </c>
      <c r="S5032">
        <v>5030</v>
      </c>
      <c r="AI5032">
        <v>5030</v>
      </c>
      <c r="AM5032" s="104"/>
    </row>
    <row r="5033" spans="1:39">
      <c r="A5033" s="108">
        <v>5031</v>
      </c>
      <c r="S5033">
        <v>5031</v>
      </c>
      <c r="AI5033">
        <v>5031</v>
      </c>
      <c r="AM5033" s="104"/>
    </row>
    <row r="5034" spans="1:39">
      <c r="A5034" s="108">
        <v>5032</v>
      </c>
      <c r="S5034">
        <v>5032</v>
      </c>
      <c r="AI5034">
        <v>5032</v>
      </c>
      <c r="AM5034" s="104"/>
    </row>
    <row r="5035" spans="1:39">
      <c r="A5035" s="108">
        <v>5033</v>
      </c>
      <c r="S5035">
        <v>5033</v>
      </c>
      <c r="AI5035">
        <v>5033</v>
      </c>
      <c r="AM5035" s="104"/>
    </row>
    <row r="5036" spans="1:39">
      <c r="A5036" s="108">
        <v>5034</v>
      </c>
      <c r="S5036">
        <v>5034</v>
      </c>
      <c r="AI5036">
        <v>5034</v>
      </c>
      <c r="AM5036" s="104"/>
    </row>
    <row r="5037" spans="1:39">
      <c r="A5037" s="108">
        <v>5035</v>
      </c>
      <c r="S5037">
        <v>5035</v>
      </c>
      <c r="AI5037">
        <v>5035</v>
      </c>
      <c r="AM5037" s="104"/>
    </row>
    <row r="5038" spans="1:39">
      <c r="A5038" s="108">
        <v>5036</v>
      </c>
      <c r="S5038">
        <v>5036</v>
      </c>
      <c r="AI5038">
        <v>5036</v>
      </c>
      <c r="AM5038" s="104"/>
    </row>
    <row r="5039" spans="1:39">
      <c r="A5039" s="108">
        <v>5037</v>
      </c>
      <c r="S5039">
        <v>5037</v>
      </c>
      <c r="AI5039">
        <v>5037</v>
      </c>
      <c r="AM5039" s="104"/>
    </row>
    <row r="5040" spans="1:39">
      <c r="A5040" s="108">
        <v>5038</v>
      </c>
      <c r="S5040">
        <v>5038</v>
      </c>
      <c r="AI5040">
        <v>5038</v>
      </c>
      <c r="AM5040" s="104"/>
    </row>
    <row r="5041" spans="1:39">
      <c r="A5041" s="108">
        <v>5039</v>
      </c>
      <c r="S5041">
        <v>5039</v>
      </c>
      <c r="AI5041">
        <v>5039</v>
      </c>
      <c r="AM5041" s="104"/>
    </row>
    <row r="5042" spans="1:39">
      <c r="A5042" s="108">
        <v>5040</v>
      </c>
      <c r="S5042">
        <v>5040</v>
      </c>
      <c r="AI5042">
        <v>5040</v>
      </c>
      <c r="AM5042" s="104"/>
    </row>
    <row r="5043" spans="1:39">
      <c r="A5043" s="108">
        <v>5041</v>
      </c>
      <c r="S5043">
        <v>5041</v>
      </c>
      <c r="AI5043">
        <v>5041</v>
      </c>
      <c r="AM5043" s="104"/>
    </row>
    <row r="5044" spans="1:39">
      <c r="A5044" s="108">
        <v>5042</v>
      </c>
      <c r="S5044">
        <v>5042</v>
      </c>
      <c r="AI5044">
        <v>5042</v>
      </c>
      <c r="AM5044" s="104"/>
    </row>
    <row r="5045" spans="1:39">
      <c r="A5045" s="108">
        <v>5043</v>
      </c>
      <c r="S5045">
        <v>5043</v>
      </c>
      <c r="AI5045">
        <v>5043</v>
      </c>
      <c r="AM5045" s="104"/>
    </row>
    <row r="5046" spans="1:39">
      <c r="A5046" s="108">
        <v>5044</v>
      </c>
      <c r="S5046">
        <v>5044</v>
      </c>
      <c r="AI5046">
        <v>5044</v>
      </c>
      <c r="AM5046" s="104"/>
    </row>
    <row r="5047" spans="1:39">
      <c r="A5047" s="108">
        <v>5045</v>
      </c>
      <c r="S5047">
        <v>5045</v>
      </c>
      <c r="AI5047">
        <v>5045</v>
      </c>
      <c r="AM5047" s="104"/>
    </row>
    <row r="5048" spans="1:39">
      <c r="A5048" s="108">
        <v>5046</v>
      </c>
      <c r="S5048">
        <v>5046</v>
      </c>
      <c r="AI5048">
        <v>5046</v>
      </c>
      <c r="AM5048" s="104"/>
    </row>
    <row r="5049" spans="1:39">
      <c r="A5049" s="108">
        <v>5047</v>
      </c>
      <c r="S5049">
        <v>5047</v>
      </c>
      <c r="AI5049">
        <v>5047</v>
      </c>
      <c r="AM5049" s="104"/>
    </row>
    <row r="5050" spans="1:39">
      <c r="A5050" s="108">
        <v>5048</v>
      </c>
      <c r="S5050">
        <v>5048</v>
      </c>
      <c r="AI5050">
        <v>5048</v>
      </c>
      <c r="AM5050" s="104"/>
    </row>
    <row r="5051" spans="1:39">
      <c r="A5051" s="108">
        <v>5049</v>
      </c>
      <c r="S5051">
        <v>5049</v>
      </c>
      <c r="AI5051">
        <v>5049</v>
      </c>
      <c r="AM5051" s="104"/>
    </row>
    <row r="5052" spans="1:39">
      <c r="A5052" s="108">
        <v>5050</v>
      </c>
      <c r="S5052">
        <v>5050</v>
      </c>
      <c r="AI5052">
        <v>5050</v>
      </c>
      <c r="AM5052" s="104"/>
    </row>
    <row r="5053" spans="1:39">
      <c r="A5053" s="108">
        <v>5051</v>
      </c>
      <c r="S5053">
        <v>5051</v>
      </c>
      <c r="AI5053">
        <v>5051</v>
      </c>
      <c r="AM5053" s="104"/>
    </row>
    <row r="5054" spans="1:39">
      <c r="A5054" s="108">
        <v>5052</v>
      </c>
      <c r="S5054">
        <v>5052</v>
      </c>
      <c r="AI5054">
        <v>5052</v>
      </c>
      <c r="AM5054" s="104"/>
    </row>
    <row r="5055" spans="1:39">
      <c r="A5055" s="108">
        <v>5053</v>
      </c>
      <c r="S5055">
        <v>5053</v>
      </c>
      <c r="AI5055">
        <v>5053</v>
      </c>
      <c r="AM5055" s="104"/>
    </row>
    <row r="5056" spans="1:39">
      <c r="A5056" s="108">
        <v>5054</v>
      </c>
      <c r="S5056">
        <v>5054</v>
      </c>
      <c r="AI5056">
        <v>5054</v>
      </c>
      <c r="AM5056" s="104"/>
    </row>
    <row r="5057" spans="1:39">
      <c r="A5057" s="108">
        <v>5055</v>
      </c>
      <c r="S5057">
        <v>5055</v>
      </c>
      <c r="AI5057">
        <v>5055</v>
      </c>
      <c r="AM5057" s="104"/>
    </row>
    <row r="5058" spans="1:39">
      <c r="A5058" s="108">
        <v>5056</v>
      </c>
      <c r="S5058">
        <v>5056</v>
      </c>
      <c r="AI5058">
        <v>5056</v>
      </c>
      <c r="AM5058" s="104"/>
    </row>
    <row r="5059" spans="1:39">
      <c r="A5059" s="108">
        <v>5057</v>
      </c>
      <c r="S5059">
        <v>5057</v>
      </c>
      <c r="AI5059">
        <v>5057</v>
      </c>
      <c r="AM5059" s="104"/>
    </row>
    <row r="5060" spans="1:39">
      <c r="A5060" s="108">
        <v>5058</v>
      </c>
      <c r="S5060">
        <v>5058</v>
      </c>
      <c r="AI5060">
        <v>5058</v>
      </c>
      <c r="AM5060" s="104"/>
    </row>
    <row r="5061" spans="1:39">
      <c r="A5061" s="108">
        <v>5059</v>
      </c>
      <c r="S5061">
        <v>5059</v>
      </c>
      <c r="AI5061">
        <v>5059</v>
      </c>
      <c r="AM5061" s="104"/>
    </row>
    <row r="5062" spans="1:39">
      <c r="A5062" s="108">
        <v>5060</v>
      </c>
      <c r="S5062">
        <v>5060</v>
      </c>
      <c r="AI5062">
        <v>5060</v>
      </c>
      <c r="AM5062" s="104"/>
    </row>
    <row r="5063" spans="1:39">
      <c r="A5063" s="108">
        <v>5061</v>
      </c>
      <c r="S5063">
        <v>5061</v>
      </c>
      <c r="AI5063">
        <v>5061</v>
      </c>
      <c r="AM5063" s="104"/>
    </row>
    <row r="5064" spans="1:39">
      <c r="A5064" s="108">
        <v>5062</v>
      </c>
      <c r="S5064">
        <v>5062</v>
      </c>
      <c r="AI5064">
        <v>5062</v>
      </c>
      <c r="AM5064" s="104"/>
    </row>
    <row r="5065" spans="1:39">
      <c r="A5065" s="108">
        <v>5063</v>
      </c>
      <c r="S5065">
        <v>5063</v>
      </c>
      <c r="AI5065">
        <v>5063</v>
      </c>
      <c r="AM5065" s="104"/>
    </row>
    <row r="5066" spans="1:39">
      <c r="A5066" s="108">
        <v>5064</v>
      </c>
      <c r="S5066">
        <v>5064</v>
      </c>
      <c r="AI5066">
        <v>5064</v>
      </c>
      <c r="AM5066" s="104"/>
    </row>
    <row r="5067" spans="1:39">
      <c r="A5067" s="108">
        <v>5065</v>
      </c>
      <c r="S5067">
        <v>5065</v>
      </c>
      <c r="AI5067">
        <v>5065</v>
      </c>
      <c r="AM5067" s="104"/>
    </row>
    <row r="5068" spans="1:39">
      <c r="A5068" s="108">
        <v>5066</v>
      </c>
      <c r="S5068">
        <v>5066</v>
      </c>
      <c r="AI5068">
        <v>5066</v>
      </c>
      <c r="AM5068" s="104"/>
    </row>
    <row r="5069" spans="1:39">
      <c r="A5069" s="108">
        <v>5067</v>
      </c>
      <c r="S5069">
        <v>5067</v>
      </c>
      <c r="AI5069">
        <v>5067</v>
      </c>
      <c r="AM5069" s="104"/>
    </row>
    <row r="5070" spans="1:39">
      <c r="A5070" s="108">
        <v>5068</v>
      </c>
      <c r="S5070">
        <v>5068</v>
      </c>
      <c r="AI5070">
        <v>5068</v>
      </c>
      <c r="AM5070" s="104"/>
    </row>
    <row r="5071" spans="1:39">
      <c r="A5071" s="108">
        <v>5069</v>
      </c>
      <c r="S5071">
        <v>5069</v>
      </c>
      <c r="AI5071">
        <v>5069</v>
      </c>
      <c r="AM5071" s="104"/>
    </row>
    <row r="5072" spans="1:39">
      <c r="A5072" s="108">
        <v>5070</v>
      </c>
      <c r="S5072">
        <v>5070</v>
      </c>
      <c r="AI5072">
        <v>5070</v>
      </c>
      <c r="AM5072" s="104"/>
    </row>
    <row r="5073" spans="1:39">
      <c r="A5073" s="108">
        <v>5071</v>
      </c>
      <c r="S5073">
        <v>5071</v>
      </c>
      <c r="AI5073">
        <v>5071</v>
      </c>
      <c r="AM5073" s="104"/>
    </row>
    <row r="5074" spans="1:39">
      <c r="A5074" s="108">
        <v>5072</v>
      </c>
      <c r="S5074">
        <v>5072</v>
      </c>
      <c r="AI5074">
        <v>5072</v>
      </c>
      <c r="AM5074" s="104"/>
    </row>
    <row r="5075" spans="1:39">
      <c r="A5075" s="108">
        <v>5073</v>
      </c>
      <c r="S5075">
        <v>5073</v>
      </c>
      <c r="AI5075">
        <v>5073</v>
      </c>
      <c r="AM5075" s="104"/>
    </row>
    <row r="5076" spans="1:39">
      <c r="A5076" s="108">
        <v>5074</v>
      </c>
      <c r="S5076">
        <v>5074</v>
      </c>
      <c r="AI5076">
        <v>5074</v>
      </c>
      <c r="AM5076" s="104"/>
    </row>
    <row r="5077" spans="1:39">
      <c r="A5077" s="108">
        <v>5075</v>
      </c>
      <c r="S5077">
        <v>5075</v>
      </c>
      <c r="AI5077">
        <v>5075</v>
      </c>
      <c r="AM5077" s="104"/>
    </row>
    <row r="5078" spans="1:39">
      <c r="A5078" s="108">
        <v>5076</v>
      </c>
      <c r="S5078">
        <v>5076</v>
      </c>
      <c r="AI5078">
        <v>5076</v>
      </c>
      <c r="AM5078" s="104"/>
    </row>
    <row r="5079" spans="1:39">
      <c r="A5079" s="108">
        <v>5077</v>
      </c>
      <c r="S5079">
        <v>5077</v>
      </c>
      <c r="AI5079">
        <v>5077</v>
      </c>
      <c r="AM5079" s="104"/>
    </row>
    <row r="5080" spans="1:39">
      <c r="A5080" s="108">
        <v>5078</v>
      </c>
      <c r="S5080">
        <v>5078</v>
      </c>
      <c r="AI5080">
        <v>5078</v>
      </c>
      <c r="AM5080" s="104"/>
    </row>
    <row r="5081" spans="1:39">
      <c r="A5081" s="108">
        <v>5079</v>
      </c>
      <c r="S5081">
        <v>5079</v>
      </c>
      <c r="AI5081">
        <v>5079</v>
      </c>
      <c r="AM5081" s="104"/>
    </row>
    <row r="5082" spans="1:39">
      <c r="A5082" s="108">
        <v>5080</v>
      </c>
      <c r="S5082">
        <v>5080</v>
      </c>
      <c r="AI5082">
        <v>5080</v>
      </c>
      <c r="AM5082" s="104"/>
    </row>
    <row r="5083" spans="1:39">
      <c r="A5083" s="108">
        <v>5081</v>
      </c>
      <c r="S5083">
        <v>5081</v>
      </c>
      <c r="AI5083">
        <v>5081</v>
      </c>
      <c r="AM5083" s="104"/>
    </row>
    <row r="5084" spans="1:39">
      <c r="A5084" s="108">
        <v>5082</v>
      </c>
      <c r="S5084">
        <v>5082</v>
      </c>
      <c r="AI5084">
        <v>5082</v>
      </c>
      <c r="AM5084" s="104"/>
    </row>
    <row r="5085" spans="1:39">
      <c r="A5085" s="108">
        <v>5083</v>
      </c>
      <c r="S5085">
        <v>5083</v>
      </c>
      <c r="AI5085">
        <v>5083</v>
      </c>
      <c r="AM5085" s="104"/>
    </row>
    <row r="5086" spans="1:39">
      <c r="A5086" s="108">
        <v>5084</v>
      </c>
      <c r="S5086">
        <v>5084</v>
      </c>
      <c r="AI5086">
        <v>5084</v>
      </c>
      <c r="AM5086" s="104"/>
    </row>
    <row r="5087" spans="1:39">
      <c r="A5087" s="108">
        <v>5085</v>
      </c>
      <c r="S5087">
        <v>5085</v>
      </c>
      <c r="AI5087">
        <v>5085</v>
      </c>
      <c r="AM5087" s="104"/>
    </row>
    <row r="5088" spans="1:39">
      <c r="A5088" s="108">
        <v>5086</v>
      </c>
      <c r="S5088">
        <v>5086</v>
      </c>
      <c r="AI5088">
        <v>5086</v>
      </c>
      <c r="AM5088" s="104"/>
    </row>
    <row r="5089" spans="1:39">
      <c r="A5089" s="108">
        <v>5087</v>
      </c>
      <c r="S5089">
        <v>5087</v>
      </c>
      <c r="AI5089">
        <v>5087</v>
      </c>
      <c r="AM5089" s="104"/>
    </row>
    <row r="5090" spans="1:39">
      <c r="A5090" s="108">
        <v>5088</v>
      </c>
      <c r="S5090">
        <v>5088</v>
      </c>
      <c r="AI5090">
        <v>5088</v>
      </c>
      <c r="AM5090" s="104"/>
    </row>
    <row r="5091" spans="1:39">
      <c r="A5091" s="108">
        <v>5089</v>
      </c>
      <c r="S5091">
        <v>5089</v>
      </c>
      <c r="AI5091">
        <v>5089</v>
      </c>
      <c r="AM5091" s="104"/>
    </row>
    <row r="5092" spans="1:39">
      <c r="A5092" s="108">
        <v>5090</v>
      </c>
      <c r="S5092">
        <v>5090</v>
      </c>
      <c r="AI5092">
        <v>5090</v>
      </c>
      <c r="AM5092" s="104"/>
    </row>
    <row r="5093" spans="1:39">
      <c r="A5093" s="108">
        <v>5091</v>
      </c>
      <c r="S5093">
        <v>5091</v>
      </c>
      <c r="AI5093">
        <v>5091</v>
      </c>
      <c r="AM5093" s="104"/>
    </row>
    <row r="5094" spans="1:39">
      <c r="A5094" s="108">
        <v>5092</v>
      </c>
      <c r="S5094">
        <v>5092</v>
      </c>
      <c r="AI5094">
        <v>5092</v>
      </c>
      <c r="AM5094" s="104"/>
    </row>
    <row r="5095" spans="1:39">
      <c r="A5095" s="108">
        <v>5093</v>
      </c>
      <c r="S5095">
        <v>5093</v>
      </c>
      <c r="AI5095">
        <v>5093</v>
      </c>
      <c r="AM5095" s="104"/>
    </row>
    <row r="5096" spans="1:39">
      <c r="A5096" s="108">
        <v>5094</v>
      </c>
      <c r="S5096">
        <v>5094</v>
      </c>
      <c r="AI5096">
        <v>5094</v>
      </c>
      <c r="AM5096" s="104"/>
    </row>
    <row r="5097" spans="1:39">
      <c r="A5097" s="108">
        <v>5095</v>
      </c>
      <c r="S5097">
        <v>5095</v>
      </c>
      <c r="AI5097">
        <v>5095</v>
      </c>
      <c r="AM5097" s="104"/>
    </row>
    <row r="5098" spans="1:39">
      <c r="A5098" s="108">
        <v>5096</v>
      </c>
      <c r="S5098">
        <v>5096</v>
      </c>
      <c r="AI5098">
        <v>5096</v>
      </c>
      <c r="AM5098" s="104"/>
    </row>
    <row r="5099" spans="1:39">
      <c r="A5099" s="108">
        <v>5097</v>
      </c>
      <c r="S5099">
        <v>5097</v>
      </c>
      <c r="AI5099">
        <v>5097</v>
      </c>
      <c r="AM5099" s="104"/>
    </row>
    <row r="5100" spans="1:39">
      <c r="A5100" s="108">
        <v>5098</v>
      </c>
      <c r="S5100">
        <v>5098</v>
      </c>
      <c r="AI5100">
        <v>5098</v>
      </c>
      <c r="AM5100" s="104"/>
    </row>
    <row r="5101" spans="1:39">
      <c r="A5101" s="108">
        <v>5099</v>
      </c>
      <c r="S5101">
        <v>5099</v>
      </c>
      <c r="AI5101">
        <v>5099</v>
      </c>
      <c r="AM5101" s="104"/>
    </row>
    <row r="5102" spans="1:39">
      <c r="A5102" s="108">
        <v>5100</v>
      </c>
      <c r="S5102">
        <v>5100</v>
      </c>
      <c r="AI5102">
        <v>5100</v>
      </c>
      <c r="AM5102" s="104"/>
    </row>
    <row r="5103" spans="1:39">
      <c r="A5103" s="108">
        <v>5101</v>
      </c>
      <c r="S5103">
        <v>5101</v>
      </c>
      <c r="AI5103">
        <v>5101</v>
      </c>
      <c r="AM5103" s="104"/>
    </row>
    <row r="5104" spans="1:39">
      <c r="A5104" s="108">
        <v>5102</v>
      </c>
      <c r="S5104">
        <v>5102</v>
      </c>
      <c r="AI5104">
        <v>5102</v>
      </c>
      <c r="AM5104" s="104"/>
    </row>
    <row r="5105" spans="1:39">
      <c r="A5105" s="108">
        <v>5103</v>
      </c>
      <c r="S5105">
        <v>5103</v>
      </c>
      <c r="AI5105">
        <v>5103</v>
      </c>
      <c r="AM5105" s="104"/>
    </row>
    <row r="5106" spans="1:39">
      <c r="A5106" s="108">
        <v>5104</v>
      </c>
      <c r="S5106">
        <v>5104</v>
      </c>
      <c r="AI5106">
        <v>5104</v>
      </c>
      <c r="AM5106" s="104"/>
    </row>
    <row r="5107" spans="1:39">
      <c r="A5107" s="108">
        <v>5105</v>
      </c>
      <c r="S5107">
        <v>5105</v>
      </c>
      <c r="AI5107">
        <v>5105</v>
      </c>
      <c r="AM5107" s="104"/>
    </row>
    <row r="5108" spans="1:39">
      <c r="A5108" s="108">
        <v>5106</v>
      </c>
      <c r="S5108">
        <v>5106</v>
      </c>
      <c r="AI5108">
        <v>5106</v>
      </c>
      <c r="AM5108" s="104"/>
    </row>
    <row r="5109" spans="1:39">
      <c r="A5109" s="108">
        <v>5107</v>
      </c>
      <c r="S5109">
        <v>5107</v>
      </c>
      <c r="AI5109">
        <v>5107</v>
      </c>
      <c r="AM5109" s="104"/>
    </row>
    <row r="5110" spans="1:39">
      <c r="A5110" s="108">
        <v>5108</v>
      </c>
      <c r="S5110">
        <v>5108</v>
      </c>
      <c r="AI5110">
        <v>5108</v>
      </c>
      <c r="AM5110" s="104"/>
    </row>
    <row r="5111" spans="1:39">
      <c r="A5111" s="108">
        <v>5109</v>
      </c>
      <c r="S5111">
        <v>5109</v>
      </c>
      <c r="AI5111">
        <v>5109</v>
      </c>
      <c r="AM5111" s="104"/>
    </row>
    <row r="5112" spans="1:39">
      <c r="A5112" s="108">
        <v>5110</v>
      </c>
      <c r="S5112">
        <v>5110</v>
      </c>
      <c r="AI5112">
        <v>5110</v>
      </c>
      <c r="AM5112" s="104"/>
    </row>
    <row r="5113" spans="1:39">
      <c r="A5113" s="108">
        <v>5111</v>
      </c>
      <c r="S5113">
        <v>5111</v>
      </c>
      <c r="AI5113">
        <v>5111</v>
      </c>
      <c r="AM5113" s="104"/>
    </row>
    <row r="5114" spans="1:39">
      <c r="A5114" s="108">
        <v>5112</v>
      </c>
      <c r="S5114">
        <v>5112</v>
      </c>
      <c r="AI5114">
        <v>5112</v>
      </c>
      <c r="AM5114" s="104"/>
    </row>
    <row r="5115" spans="1:39">
      <c r="A5115" s="108">
        <v>5113</v>
      </c>
      <c r="S5115">
        <v>5113</v>
      </c>
      <c r="AI5115">
        <v>5113</v>
      </c>
      <c r="AM5115" s="104"/>
    </row>
    <row r="5116" spans="1:39">
      <c r="A5116" s="108">
        <v>5114</v>
      </c>
      <c r="S5116">
        <v>5114</v>
      </c>
      <c r="AI5116">
        <v>5114</v>
      </c>
      <c r="AM5116" s="104"/>
    </row>
    <row r="5117" spans="1:39">
      <c r="A5117" s="108">
        <v>5115</v>
      </c>
      <c r="S5117">
        <v>5115</v>
      </c>
      <c r="AI5117">
        <v>5115</v>
      </c>
      <c r="AM5117" s="104"/>
    </row>
    <row r="5118" spans="1:39">
      <c r="A5118" s="108">
        <v>5116</v>
      </c>
      <c r="S5118">
        <v>5116</v>
      </c>
      <c r="AI5118">
        <v>5116</v>
      </c>
      <c r="AM5118" s="104"/>
    </row>
    <row r="5119" spans="1:39">
      <c r="A5119" s="108">
        <v>5117</v>
      </c>
      <c r="S5119">
        <v>5117</v>
      </c>
      <c r="AI5119">
        <v>5117</v>
      </c>
      <c r="AM5119" s="104"/>
    </row>
    <row r="5120" spans="1:39">
      <c r="A5120" s="108">
        <v>5118</v>
      </c>
      <c r="S5120">
        <v>5118</v>
      </c>
      <c r="AI5120">
        <v>5118</v>
      </c>
      <c r="AM5120" s="104"/>
    </row>
    <row r="5121" spans="1:39">
      <c r="A5121" s="108">
        <v>5119</v>
      </c>
      <c r="S5121">
        <v>5119</v>
      </c>
      <c r="AI5121">
        <v>5119</v>
      </c>
      <c r="AM5121" s="104"/>
    </row>
    <row r="5122" spans="1:39">
      <c r="A5122" s="108">
        <v>5120</v>
      </c>
      <c r="S5122">
        <v>5120</v>
      </c>
      <c r="AI5122">
        <v>5120</v>
      </c>
      <c r="AM5122" s="104"/>
    </row>
    <row r="5123" spans="1:39">
      <c r="A5123" s="108">
        <v>5121</v>
      </c>
      <c r="S5123">
        <v>5121</v>
      </c>
      <c r="AI5123">
        <v>5121</v>
      </c>
      <c r="AM5123" s="104"/>
    </row>
    <row r="5124" spans="1:39">
      <c r="A5124" s="108">
        <v>5122</v>
      </c>
      <c r="S5124">
        <v>5122</v>
      </c>
      <c r="AI5124">
        <v>5122</v>
      </c>
      <c r="AM5124" s="104"/>
    </row>
    <row r="5125" spans="1:39">
      <c r="A5125" s="108">
        <v>5123</v>
      </c>
      <c r="S5125">
        <v>5123</v>
      </c>
      <c r="AI5125">
        <v>5123</v>
      </c>
      <c r="AM5125" s="104"/>
    </row>
    <row r="5126" spans="1:39">
      <c r="A5126" s="108">
        <v>5124</v>
      </c>
      <c r="S5126">
        <v>5124</v>
      </c>
      <c r="AI5126">
        <v>5124</v>
      </c>
      <c r="AM5126" s="104"/>
    </row>
    <row r="5127" spans="1:39">
      <c r="A5127" s="108">
        <v>5125</v>
      </c>
      <c r="S5127">
        <v>5125</v>
      </c>
      <c r="AI5127">
        <v>5125</v>
      </c>
      <c r="AM5127" s="104"/>
    </row>
    <row r="5128" spans="1:39">
      <c r="A5128" s="108">
        <v>5126</v>
      </c>
      <c r="S5128">
        <v>5126</v>
      </c>
      <c r="AI5128">
        <v>5126</v>
      </c>
      <c r="AM5128" s="104"/>
    </row>
    <row r="5129" spans="1:39">
      <c r="A5129" s="108">
        <v>5127</v>
      </c>
      <c r="S5129">
        <v>5127</v>
      </c>
      <c r="AI5129">
        <v>5127</v>
      </c>
      <c r="AM5129" s="104"/>
    </row>
    <row r="5130" spans="1:39">
      <c r="A5130" s="108">
        <v>5128</v>
      </c>
      <c r="S5130">
        <v>5128</v>
      </c>
      <c r="AI5130">
        <v>5128</v>
      </c>
      <c r="AM5130" s="104"/>
    </row>
    <row r="5131" spans="1:39">
      <c r="A5131" s="108">
        <v>5129</v>
      </c>
      <c r="S5131">
        <v>5129</v>
      </c>
      <c r="AI5131">
        <v>5129</v>
      </c>
      <c r="AM5131" s="104"/>
    </row>
    <row r="5132" spans="1:39">
      <c r="A5132" s="108">
        <v>5130</v>
      </c>
      <c r="S5132">
        <v>5130</v>
      </c>
      <c r="AI5132">
        <v>5130</v>
      </c>
      <c r="AM5132" s="104"/>
    </row>
    <row r="5133" spans="1:39">
      <c r="A5133" s="108">
        <v>5131</v>
      </c>
      <c r="S5133">
        <v>5131</v>
      </c>
      <c r="AI5133">
        <v>5131</v>
      </c>
      <c r="AM5133" s="104"/>
    </row>
    <row r="5134" spans="1:39">
      <c r="A5134" s="108">
        <v>5132</v>
      </c>
      <c r="S5134">
        <v>5132</v>
      </c>
      <c r="AI5134">
        <v>5132</v>
      </c>
      <c r="AM5134" s="104"/>
    </row>
    <row r="5135" spans="1:39">
      <c r="A5135" s="108">
        <v>5133</v>
      </c>
      <c r="S5135">
        <v>5133</v>
      </c>
      <c r="AI5135">
        <v>5133</v>
      </c>
      <c r="AM5135" s="104"/>
    </row>
    <row r="5136" spans="1:39">
      <c r="A5136" s="108">
        <v>5134</v>
      </c>
      <c r="S5136">
        <v>5134</v>
      </c>
      <c r="AI5136">
        <v>5134</v>
      </c>
      <c r="AM5136" s="104"/>
    </row>
    <row r="5137" spans="1:39">
      <c r="A5137" s="108">
        <v>5135</v>
      </c>
      <c r="S5137">
        <v>5135</v>
      </c>
      <c r="AI5137">
        <v>5135</v>
      </c>
      <c r="AM5137" s="104"/>
    </row>
    <row r="5138" spans="1:39">
      <c r="A5138" s="108">
        <v>5136</v>
      </c>
      <c r="S5138">
        <v>5136</v>
      </c>
      <c r="AI5138">
        <v>5136</v>
      </c>
      <c r="AM5138" s="104"/>
    </row>
    <row r="5139" spans="1:39">
      <c r="A5139" s="108">
        <v>5137</v>
      </c>
      <c r="S5139">
        <v>5137</v>
      </c>
      <c r="AI5139">
        <v>5137</v>
      </c>
      <c r="AM5139" s="104"/>
    </row>
    <row r="5140" spans="1:39">
      <c r="A5140" s="108">
        <v>5138</v>
      </c>
      <c r="S5140">
        <v>5138</v>
      </c>
      <c r="AI5140">
        <v>5138</v>
      </c>
      <c r="AM5140" s="104"/>
    </row>
    <row r="5141" spans="1:39">
      <c r="A5141" s="108">
        <v>5139</v>
      </c>
      <c r="S5141">
        <v>5139</v>
      </c>
      <c r="AI5141">
        <v>5139</v>
      </c>
      <c r="AM5141" s="104"/>
    </row>
    <row r="5142" spans="1:39">
      <c r="A5142" s="108">
        <v>5140</v>
      </c>
      <c r="S5142">
        <v>5140</v>
      </c>
      <c r="AI5142">
        <v>5140</v>
      </c>
      <c r="AM5142" s="104"/>
    </row>
    <row r="5143" spans="1:39">
      <c r="A5143" s="108">
        <v>5141</v>
      </c>
      <c r="S5143">
        <v>5141</v>
      </c>
      <c r="AI5143">
        <v>5141</v>
      </c>
      <c r="AM5143" s="104"/>
    </row>
    <row r="5144" spans="1:39">
      <c r="A5144" s="108">
        <v>5142</v>
      </c>
      <c r="S5144">
        <v>5142</v>
      </c>
      <c r="AI5144">
        <v>5142</v>
      </c>
      <c r="AM5144" s="104"/>
    </row>
    <row r="5145" spans="1:39">
      <c r="A5145" s="108">
        <v>5143</v>
      </c>
      <c r="S5145">
        <v>5143</v>
      </c>
      <c r="AI5145">
        <v>5143</v>
      </c>
      <c r="AM5145" s="104"/>
    </row>
    <row r="5146" spans="1:39">
      <c r="A5146" s="108">
        <v>5144</v>
      </c>
      <c r="S5146">
        <v>5144</v>
      </c>
      <c r="AI5146">
        <v>5144</v>
      </c>
      <c r="AM5146" s="104"/>
    </row>
    <row r="5147" spans="1:39">
      <c r="A5147" s="108">
        <v>5145</v>
      </c>
      <c r="S5147">
        <v>5145</v>
      </c>
      <c r="AI5147">
        <v>5145</v>
      </c>
      <c r="AM5147" s="104"/>
    </row>
    <row r="5148" spans="1:39">
      <c r="A5148" s="108">
        <v>5146</v>
      </c>
      <c r="S5148">
        <v>5146</v>
      </c>
      <c r="AI5148">
        <v>5146</v>
      </c>
      <c r="AM5148" s="104"/>
    </row>
    <row r="5149" spans="1:39">
      <c r="A5149" s="108">
        <v>5147</v>
      </c>
      <c r="S5149">
        <v>5147</v>
      </c>
      <c r="AI5149">
        <v>5147</v>
      </c>
      <c r="AM5149" s="104"/>
    </row>
    <row r="5150" spans="1:39">
      <c r="A5150" s="108">
        <v>5148</v>
      </c>
      <c r="S5150">
        <v>5148</v>
      </c>
      <c r="AI5150">
        <v>5148</v>
      </c>
      <c r="AM5150" s="104"/>
    </row>
    <row r="5151" spans="1:39">
      <c r="A5151" s="108">
        <v>5149</v>
      </c>
      <c r="S5151">
        <v>5149</v>
      </c>
      <c r="AI5151">
        <v>5149</v>
      </c>
      <c r="AM5151" s="104"/>
    </row>
    <row r="5152" spans="1:39">
      <c r="A5152" s="108">
        <v>5150</v>
      </c>
      <c r="S5152">
        <v>5150</v>
      </c>
      <c r="AI5152">
        <v>5150</v>
      </c>
      <c r="AM5152" s="104"/>
    </row>
    <row r="5153" spans="1:39">
      <c r="A5153" s="108">
        <v>5151</v>
      </c>
      <c r="S5153">
        <v>5151</v>
      </c>
      <c r="AI5153">
        <v>5151</v>
      </c>
      <c r="AM5153" s="104"/>
    </row>
    <row r="5154" spans="1:39">
      <c r="A5154" s="108">
        <v>5152</v>
      </c>
      <c r="S5154">
        <v>5152</v>
      </c>
      <c r="AI5154">
        <v>5152</v>
      </c>
      <c r="AM5154" s="104"/>
    </row>
    <row r="5155" spans="1:39">
      <c r="A5155" s="108">
        <v>5153</v>
      </c>
      <c r="S5155">
        <v>5153</v>
      </c>
      <c r="AI5155">
        <v>5153</v>
      </c>
      <c r="AM5155" s="104"/>
    </row>
    <row r="5156" spans="1:39">
      <c r="A5156" s="108">
        <v>5154</v>
      </c>
      <c r="S5156">
        <v>5154</v>
      </c>
      <c r="AI5156">
        <v>5154</v>
      </c>
      <c r="AM5156" s="104"/>
    </row>
    <row r="5157" spans="1:39">
      <c r="A5157" s="108">
        <v>5155</v>
      </c>
      <c r="S5157">
        <v>5155</v>
      </c>
      <c r="AI5157">
        <v>5155</v>
      </c>
      <c r="AM5157" s="104"/>
    </row>
    <row r="5158" spans="1:39">
      <c r="A5158" s="108">
        <v>5156</v>
      </c>
      <c r="S5158">
        <v>5156</v>
      </c>
      <c r="AI5158">
        <v>5156</v>
      </c>
      <c r="AM5158" s="104"/>
    </row>
    <row r="5159" spans="1:39">
      <c r="A5159" s="108">
        <v>5157</v>
      </c>
      <c r="S5159">
        <v>5157</v>
      </c>
      <c r="AI5159">
        <v>5157</v>
      </c>
      <c r="AM5159" s="104"/>
    </row>
    <row r="5160" spans="1:39">
      <c r="A5160" s="108">
        <v>5158</v>
      </c>
      <c r="S5160">
        <v>5158</v>
      </c>
      <c r="AI5160">
        <v>5158</v>
      </c>
      <c r="AM5160" s="104"/>
    </row>
    <row r="5161" spans="1:39">
      <c r="A5161" s="108">
        <v>5159</v>
      </c>
      <c r="S5161">
        <v>5159</v>
      </c>
      <c r="AI5161">
        <v>5159</v>
      </c>
      <c r="AM5161" s="104"/>
    </row>
    <row r="5162" spans="1:39">
      <c r="A5162" s="108">
        <v>5160</v>
      </c>
      <c r="S5162">
        <v>5160</v>
      </c>
      <c r="AI5162">
        <v>5160</v>
      </c>
      <c r="AM5162" s="104"/>
    </row>
    <row r="5163" spans="1:39">
      <c r="A5163" s="108">
        <v>5161</v>
      </c>
      <c r="S5163">
        <v>5161</v>
      </c>
      <c r="AI5163">
        <v>5161</v>
      </c>
      <c r="AM5163" s="104"/>
    </row>
    <row r="5164" spans="1:39">
      <c r="A5164" s="108">
        <v>5162</v>
      </c>
      <c r="S5164">
        <v>5162</v>
      </c>
      <c r="AI5164">
        <v>5162</v>
      </c>
      <c r="AM5164" s="104"/>
    </row>
    <row r="5165" spans="1:39">
      <c r="A5165" s="108">
        <v>5163</v>
      </c>
      <c r="S5165">
        <v>5163</v>
      </c>
      <c r="AI5165">
        <v>5163</v>
      </c>
      <c r="AM5165" s="104"/>
    </row>
    <row r="5166" spans="1:39">
      <c r="A5166" s="108">
        <v>5164</v>
      </c>
      <c r="S5166">
        <v>5164</v>
      </c>
      <c r="AI5166">
        <v>5164</v>
      </c>
      <c r="AM5166" s="104"/>
    </row>
    <row r="5167" spans="1:39">
      <c r="A5167" s="108">
        <v>5165</v>
      </c>
      <c r="S5167">
        <v>5165</v>
      </c>
      <c r="AI5167">
        <v>5165</v>
      </c>
      <c r="AM5167" s="104"/>
    </row>
    <row r="5168" spans="1:39">
      <c r="A5168" s="108">
        <v>5166</v>
      </c>
      <c r="S5168">
        <v>5166</v>
      </c>
      <c r="AI5168">
        <v>5166</v>
      </c>
      <c r="AM5168" s="104"/>
    </row>
    <row r="5169" spans="1:39">
      <c r="A5169" s="108">
        <v>5167</v>
      </c>
      <c r="S5169">
        <v>5167</v>
      </c>
      <c r="AI5169">
        <v>5167</v>
      </c>
      <c r="AM5169" s="104"/>
    </row>
    <row r="5170" spans="1:39">
      <c r="A5170" s="108">
        <v>5168</v>
      </c>
      <c r="S5170">
        <v>5168</v>
      </c>
      <c r="AI5170">
        <v>5168</v>
      </c>
      <c r="AM5170" s="104"/>
    </row>
    <row r="5171" spans="1:39">
      <c r="A5171" s="108">
        <v>5169</v>
      </c>
      <c r="S5171">
        <v>5169</v>
      </c>
      <c r="AI5171">
        <v>5169</v>
      </c>
      <c r="AM5171" s="104"/>
    </row>
    <row r="5172" spans="1:39">
      <c r="A5172" s="108">
        <v>5170</v>
      </c>
      <c r="S5172">
        <v>5170</v>
      </c>
      <c r="AI5172">
        <v>5170</v>
      </c>
      <c r="AM5172" s="104"/>
    </row>
    <row r="5173" spans="1:39">
      <c r="A5173" s="108">
        <v>5171</v>
      </c>
      <c r="S5173">
        <v>5171</v>
      </c>
      <c r="AI5173">
        <v>5171</v>
      </c>
      <c r="AM5173" s="104"/>
    </row>
    <row r="5174" spans="1:39">
      <c r="A5174" s="108">
        <v>5172</v>
      </c>
      <c r="S5174">
        <v>5172</v>
      </c>
      <c r="AI5174">
        <v>5172</v>
      </c>
      <c r="AM5174" s="104"/>
    </row>
    <row r="5175" spans="1:39">
      <c r="A5175" s="108">
        <v>5173</v>
      </c>
      <c r="S5175">
        <v>5173</v>
      </c>
      <c r="AI5175">
        <v>5173</v>
      </c>
      <c r="AM5175" s="104"/>
    </row>
    <row r="5176" spans="1:39">
      <c r="A5176" s="108">
        <v>5174</v>
      </c>
      <c r="S5176">
        <v>5174</v>
      </c>
      <c r="AI5176">
        <v>5174</v>
      </c>
      <c r="AM5176" s="104"/>
    </row>
    <row r="5177" spans="1:39">
      <c r="A5177" s="108">
        <v>5175</v>
      </c>
      <c r="S5177">
        <v>5175</v>
      </c>
      <c r="AI5177">
        <v>5175</v>
      </c>
      <c r="AM5177" s="104"/>
    </row>
    <row r="5178" spans="1:39">
      <c r="A5178" s="108">
        <v>5176</v>
      </c>
      <c r="S5178">
        <v>5176</v>
      </c>
      <c r="AI5178">
        <v>5176</v>
      </c>
      <c r="AM5178" s="104"/>
    </row>
    <row r="5179" spans="1:39">
      <c r="A5179" s="108">
        <v>5177</v>
      </c>
      <c r="S5179">
        <v>5177</v>
      </c>
      <c r="AI5179">
        <v>5177</v>
      </c>
      <c r="AM5179" s="104"/>
    </row>
    <row r="5180" spans="1:39">
      <c r="A5180" s="108">
        <v>5178</v>
      </c>
      <c r="S5180">
        <v>5178</v>
      </c>
      <c r="AI5180">
        <v>5178</v>
      </c>
      <c r="AM5180" s="104"/>
    </row>
    <row r="5181" spans="1:39">
      <c r="A5181" s="108">
        <v>5179</v>
      </c>
      <c r="S5181">
        <v>5179</v>
      </c>
      <c r="AI5181">
        <v>5179</v>
      </c>
      <c r="AM5181" s="104"/>
    </row>
    <row r="5182" spans="1:39">
      <c r="A5182" s="108">
        <v>5180</v>
      </c>
      <c r="S5182">
        <v>5180</v>
      </c>
      <c r="AI5182">
        <v>5180</v>
      </c>
      <c r="AM5182" s="104"/>
    </row>
    <row r="5183" spans="1:39">
      <c r="A5183" s="108">
        <v>5181</v>
      </c>
      <c r="S5183">
        <v>5181</v>
      </c>
      <c r="AI5183">
        <v>5181</v>
      </c>
      <c r="AM5183" s="104"/>
    </row>
    <row r="5184" spans="1:39">
      <c r="A5184" s="108">
        <v>5182</v>
      </c>
      <c r="S5184">
        <v>5182</v>
      </c>
      <c r="AI5184">
        <v>5182</v>
      </c>
      <c r="AM5184" s="104"/>
    </row>
    <row r="5185" spans="1:39">
      <c r="A5185" s="108">
        <v>5183</v>
      </c>
      <c r="S5185">
        <v>5183</v>
      </c>
      <c r="AI5185">
        <v>5183</v>
      </c>
      <c r="AM5185" s="104"/>
    </row>
    <row r="5186" spans="1:39">
      <c r="A5186" s="108">
        <v>5184</v>
      </c>
      <c r="S5186">
        <v>5184</v>
      </c>
      <c r="AI5186">
        <v>5184</v>
      </c>
      <c r="AM5186" s="104"/>
    </row>
    <row r="5187" spans="1:39">
      <c r="A5187" s="108">
        <v>5185</v>
      </c>
      <c r="S5187">
        <v>5185</v>
      </c>
      <c r="AI5187">
        <v>5185</v>
      </c>
      <c r="AM5187" s="104"/>
    </row>
    <row r="5188" spans="1:39">
      <c r="A5188" s="108">
        <v>5186</v>
      </c>
      <c r="S5188">
        <v>5186</v>
      </c>
      <c r="AI5188">
        <v>5186</v>
      </c>
      <c r="AM5188" s="104"/>
    </row>
    <row r="5189" spans="1:39">
      <c r="A5189" s="108">
        <v>5187</v>
      </c>
      <c r="S5189">
        <v>5187</v>
      </c>
      <c r="AI5189">
        <v>5187</v>
      </c>
      <c r="AM5189" s="104"/>
    </row>
    <row r="5190" spans="1:39">
      <c r="A5190" s="108">
        <v>5188</v>
      </c>
      <c r="S5190">
        <v>5188</v>
      </c>
      <c r="AI5190">
        <v>5188</v>
      </c>
      <c r="AM5190" s="104"/>
    </row>
    <row r="5191" spans="1:39">
      <c r="A5191" s="108">
        <v>5189</v>
      </c>
      <c r="S5191">
        <v>5189</v>
      </c>
      <c r="AI5191">
        <v>5189</v>
      </c>
      <c r="AM5191" s="104"/>
    </row>
    <row r="5192" spans="1:39">
      <c r="A5192" s="108">
        <v>5190</v>
      </c>
      <c r="S5192">
        <v>5190</v>
      </c>
      <c r="AI5192">
        <v>5190</v>
      </c>
      <c r="AM5192" s="104"/>
    </row>
    <row r="5193" spans="1:39">
      <c r="A5193" s="108">
        <v>5191</v>
      </c>
      <c r="S5193">
        <v>5191</v>
      </c>
      <c r="AI5193">
        <v>5191</v>
      </c>
      <c r="AM5193" s="104"/>
    </row>
    <row r="5194" spans="1:39">
      <c r="A5194" s="108">
        <v>5192</v>
      </c>
      <c r="S5194">
        <v>5192</v>
      </c>
      <c r="AI5194">
        <v>5192</v>
      </c>
      <c r="AM5194" s="104"/>
    </row>
    <row r="5195" spans="1:39">
      <c r="A5195" s="108">
        <v>5193</v>
      </c>
      <c r="S5195">
        <v>5193</v>
      </c>
      <c r="AI5195">
        <v>5193</v>
      </c>
      <c r="AM5195" s="104"/>
    </row>
    <row r="5196" spans="1:39">
      <c r="A5196" s="108">
        <v>5194</v>
      </c>
      <c r="S5196">
        <v>5194</v>
      </c>
      <c r="AI5196">
        <v>5194</v>
      </c>
      <c r="AM5196" s="104"/>
    </row>
    <row r="5197" spans="1:39">
      <c r="A5197" s="108">
        <v>5195</v>
      </c>
      <c r="S5197">
        <v>5195</v>
      </c>
      <c r="AI5197">
        <v>5195</v>
      </c>
      <c r="AM5197" s="104"/>
    </row>
    <row r="5198" spans="1:39">
      <c r="A5198" s="108">
        <v>5196</v>
      </c>
      <c r="S5198">
        <v>5196</v>
      </c>
      <c r="AI5198">
        <v>5196</v>
      </c>
      <c r="AM5198" s="104"/>
    </row>
    <row r="5199" spans="1:39">
      <c r="A5199" s="108">
        <v>5197</v>
      </c>
      <c r="S5199">
        <v>5197</v>
      </c>
      <c r="AI5199">
        <v>5197</v>
      </c>
      <c r="AM5199" s="104"/>
    </row>
    <row r="5200" spans="1:39">
      <c r="A5200" s="108">
        <v>5198</v>
      </c>
      <c r="S5200">
        <v>5198</v>
      </c>
      <c r="AI5200">
        <v>5198</v>
      </c>
      <c r="AM5200" s="104"/>
    </row>
    <row r="5201" spans="1:92">
      <c r="A5201" s="108">
        <v>5199</v>
      </c>
      <c r="S5201">
        <v>5199</v>
      </c>
      <c r="AI5201">
        <v>5199</v>
      </c>
      <c r="AM5201" s="104"/>
    </row>
    <row r="5202" spans="1:92">
      <c r="A5202" s="108">
        <v>5200</v>
      </c>
      <c r="S5202">
        <v>5200</v>
      </c>
      <c r="AI5202">
        <v>5200</v>
      </c>
      <c r="AM5202" s="104"/>
    </row>
    <row r="5203" spans="1:92">
      <c r="A5203" s="108">
        <v>5201</v>
      </c>
      <c r="S5203">
        <v>5201</v>
      </c>
      <c r="AI5203">
        <v>5201</v>
      </c>
      <c r="AM5203" s="104"/>
    </row>
    <row r="5204" spans="1:92">
      <c r="A5204" s="108">
        <v>5202</v>
      </c>
      <c r="S5204">
        <v>5202</v>
      </c>
      <c r="AI5204">
        <v>5202</v>
      </c>
      <c r="AM5204" s="104"/>
    </row>
    <row r="5205" spans="1:92">
      <c r="A5205" s="108">
        <v>5203</v>
      </c>
      <c r="S5205">
        <v>5203</v>
      </c>
      <c r="AI5205">
        <v>5203</v>
      </c>
      <c r="AM5205" s="104"/>
    </row>
    <row r="5206" spans="1:92">
      <c r="A5206" s="108">
        <v>5204</v>
      </c>
      <c r="S5206">
        <v>5204</v>
      </c>
      <c r="AI5206">
        <v>5204</v>
      </c>
      <c r="AM5206" s="104"/>
    </row>
    <row r="5207" spans="1:92">
      <c r="A5207" s="108">
        <v>5205</v>
      </c>
      <c r="S5207">
        <v>5205</v>
      </c>
      <c r="AI5207">
        <v>5205</v>
      </c>
      <c r="AM5207" s="104"/>
    </row>
    <row r="5208" spans="1:92">
      <c r="A5208" s="108">
        <v>5206</v>
      </c>
      <c r="S5208">
        <v>5206</v>
      </c>
      <c r="AI5208">
        <v>5206</v>
      </c>
      <c r="AM5208" s="104"/>
    </row>
    <row r="5209" spans="1:92">
      <c r="A5209" s="108">
        <v>5207</v>
      </c>
      <c r="S5209">
        <v>5207</v>
      </c>
      <c r="AI5209">
        <v>5207</v>
      </c>
      <c r="AM5209" s="104"/>
    </row>
    <row r="5210" spans="1:92">
      <c r="A5210" s="108">
        <v>5208</v>
      </c>
      <c r="S5210">
        <v>5208</v>
      </c>
      <c r="AI5210">
        <v>5208</v>
      </c>
      <c r="AM5210" s="104"/>
    </row>
    <row r="5211" spans="1:92">
      <c r="A5211" s="108">
        <v>5209</v>
      </c>
      <c r="S5211">
        <v>5209</v>
      </c>
      <c r="AI5211">
        <v>5209</v>
      </c>
      <c r="AM5211" s="104"/>
    </row>
    <row r="5212" spans="1:92">
      <c r="A5212" s="108">
        <v>5210</v>
      </c>
      <c r="S5212">
        <v>5210</v>
      </c>
      <c r="AI5212">
        <v>5210</v>
      </c>
      <c r="AM5212" s="104"/>
    </row>
    <row r="5213" spans="1:92">
      <c r="A5213" s="108"/>
      <c r="B5213" s="117"/>
      <c r="C5213" s="108"/>
      <c r="D5213" s="108"/>
      <c r="E5213" s="108"/>
      <c r="F5213" s="108"/>
      <c r="G5213" s="108"/>
      <c r="H5213" s="108"/>
      <c r="I5213" s="108"/>
      <c r="J5213" s="108"/>
      <c r="K5213" s="108"/>
      <c r="L5213" s="108"/>
      <c r="M5213" s="108"/>
      <c r="N5213" s="108"/>
      <c r="O5213" s="108"/>
      <c r="P5213" s="108"/>
      <c r="AM5213" s="104"/>
      <c r="BZ5213" s="117"/>
      <c r="CA5213" s="108"/>
      <c r="CB5213" s="108"/>
      <c r="CC5213" s="108"/>
      <c r="CD5213" s="108"/>
      <c r="CE5213" s="108"/>
      <c r="CF5213" s="108"/>
      <c r="CG5213" s="108"/>
      <c r="CH5213" s="108"/>
      <c r="CI5213" s="108"/>
      <c r="CJ5213" s="108"/>
      <c r="CK5213" s="108"/>
      <c r="CL5213" s="108"/>
      <c r="CM5213" s="108"/>
      <c r="CN5213" s="108"/>
    </row>
    <row r="5214" spans="1:92">
      <c r="A5214" s="108"/>
      <c r="B5214" s="108"/>
      <c r="C5214" s="108"/>
      <c r="D5214" s="108"/>
      <c r="E5214" s="108"/>
      <c r="F5214" s="108"/>
      <c r="G5214" s="108"/>
      <c r="H5214" s="108"/>
      <c r="I5214" s="108"/>
      <c r="J5214" s="108"/>
      <c r="K5214" s="108"/>
      <c r="L5214" s="108"/>
      <c r="M5214" s="108"/>
      <c r="N5214" s="108"/>
      <c r="O5214" s="108"/>
      <c r="P5214" s="108"/>
      <c r="AM5214" s="104"/>
    </row>
    <row r="5215" spans="1:92">
      <c r="A5215" s="108"/>
      <c r="B5215" s="108"/>
      <c r="C5215" s="108"/>
      <c r="D5215" s="108"/>
      <c r="E5215" s="108"/>
      <c r="F5215" s="108"/>
      <c r="G5215" s="108"/>
      <c r="H5215" s="108"/>
      <c r="I5215" s="108"/>
      <c r="J5215" s="108"/>
      <c r="K5215" s="108"/>
      <c r="L5215" s="108"/>
      <c r="M5215" s="108"/>
      <c r="N5215" s="108"/>
      <c r="O5215" s="108"/>
      <c r="P5215" s="108"/>
    </row>
    <row r="5216" spans="1:92">
      <c r="A5216" s="108"/>
      <c r="B5216" s="108"/>
      <c r="C5216" s="108"/>
      <c r="D5216" s="108"/>
      <c r="E5216" s="108"/>
      <c r="F5216" s="108"/>
      <c r="G5216" s="108"/>
      <c r="H5216" s="108"/>
      <c r="I5216" s="108"/>
      <c r="J5216" s="108"/>
      <c r="K5216" s="108"/>
      <c r="L5216" s="108"/>
      <c r="M5216" s="108"/>
      <c r="N5216" s="108"/>
      <c r="O5216" s="108"/>
      <c r="P5216" s="108"/>
    </row>
    <row r="5217" spans="1:16">
      <c r="A5217" s="108"/>
      <c r="B5217" s="108"/>
      <c r="C5217" s="108"/>
      <c r="D5217" s="108"/>
      <c r="E5217" s="108"/>
      <c r="F5217" s="108"/>
      <c r="G5217" s="108"/>
      <c r="H5217" s="108"/>
      <c r="I5217" s="108"/>
      <c r="J5217" s="108"/>
      <c r="K5217" s="108"/>
      <c r="L5217" s="108"/>
      <c r="M5217" s="108"/>
      <c r="N5217" s="108"/>
      <c r="O5217" s="108"/>
      <c r="P5217" s="108"/>
    </row>
    <row r="5218" spans="1:16">
      <c r="A5218" s="108"/>
      <c r="B5218" s="108"/>
      <c r="C5218" s="108"/>
      <c r="D5218" s="108"/>
      <c r="E5218" s="108"/>
      <c r="F5218" s="108"/>
      <c r="G5218" s="108"/>
      <c r="H5218" s="108"/>
      <c r="I5218" s="108"/>
      <c r="J5218" s="108"/>
      <c r="K5218" s="108"/>
      <c r="L5218" s="108"/>
      <c r="M5218" s="108"/>
      <c r="N5218" s="108"/>
      <c r="O5218" s="108"/>
      <c r="P5218" s="108"/>
    </row>
    <row r="5219" spans="1:16">
      <c r="A5219" s="108"/>
      <c r="B5219" s="108"/>
      <c r="C5219" s="108"/>
      <c r="D5219" s="108"/>
    </row>
    <row r="5220" spans="1:16">
      <c r="A5220" s="108"/>
      <c r="B5220" s="108"/>
      <c r="C5220" s="108"/>
      <c r="D5220" s="108"/>
    </row>
    <row r="5221" spans="1:16">
      <c r="A5221" s="108"/>
      <c r="B5221" s="108"/>
      <c r="C5221" s="108"/>
      <c r="D5221" s="108"/>
    </row>
    <row r="5222" spans="1:16">
      <c r="A5222" s="108"/>
      <c r="B5222" s="108"/>
      <c r="C5222" s="108"/>
      <c r="D5222" s="108"/>
    </row>
    <row r="5223" spans="1:16">
      <c r="A5223" s="108"/>
      <c r="B5223" s="108"/>
      <c r="C5223" s="108"/>
      <c r="D5223" s="108"/>
    </row>
    <row r="5224" spans="1:16">
      <c r="A5224" s="108"/>
      <c r="B5224" s="108"/>
      <c r="C5224" s="108"/>
      <c r="D5224" s="108"/>
    </row>
    <row r="5225" spans="1:16">
      <c r="A5225" s="108"/>
      <c r="B5225" s="108"/>
      <c r="C5225" s="108"/>
      <c r="D5225" s="108"/>
    </row>
    <row r="5226" spans="1:16">
      <c r="A5226" s="108"/>
      <c r="B5226" s="108"/>
      <c r="C5226" s="108"/>
      <c r="D5226" s="108"/>
    </row>
    <row r="5227" spans="1:16">
      <c r="A5227" s="108"/>
      <c r="B5227" s="108"/>
      <c r="C5227" s="108"/>
      <c r="D5227" s="108"/>
    </row>
    <row r="5228" spans="1:16">
      <c r="A5228" s="108"/>
      <c r="B5228" s="108"/>
      <c r="C5228" s="108"/>
      <c r="D5228" s="108"/>
    </row>
    <row r="5229" spans="1:16">
      <c r="A5229" s="108"/>
      <c r="B5229" s="108"/>
      <c r="C5229" s="108"/>
      <c r="D5229" s="108"/>
    </row>
    <row r="5230" spans="1:16">
      <c r="A5230" s="108"/>
      <c r="B5230" s="108"/>
      <c r="C5230" s="108"/>
      <c r="D5230" s="108"/>
    </row>
    <row r="5231" spans="1:16">
      <c r="A5231" s="108"/>
      <c r="B5231" s="108"/>
      <c r="C5231" s="108"/>
      <c r="D5231" s="108"/>
    </row>
    <row r="5232" spans="1:16">
      <c r="A5232" s="108"/>
      <c r="B5232" s="108"/>
      <c r="C5232" s="108"/>
      <c r="D5232" s="108"/>
    </row>
    <row r="5233" spans="1:4">
      <c r="A5233" s="108"/>
      <c r="B5233" s="108"/>
      <c r="C5233" s="108"/>
      <c r="D5233" s="108"/>
    </row>
    <row r="5234" spans="1:4">
      <c r="A5234" s="108"/>
      <c r="B5234" s="108"/>
      <c r="C5234" s="108"/>
      <c r="D5234" s="108"/>
    </row>
    <row r="5235" spans="1:4">
      <c r="A5235" s="108"/>
      <c r="B5235" s="108"/>
      <c r="C5235" s="108"/>
      <c r="D5235" s="108"/>
    </row>
    <row r="5236" spans="1:4">
      <c r="A5236" s="108"/>
      <c r="B5236" s="108"/>
      <c r="C5236" s="108"/>
      <c r="D5236" s="108"/>
    </row>
    <row r="5237" spans="1:4">
      <c r="A5237" s="108"/>
      <c r="B5237" s="108"/>
      <c r="C5237" s="108"/>
      <c r="D5237" s="108"/>
    </row>
    <row r="5238" spans="1:4">
      <c r="A5238" s="108"/>
      <c r="B5238" s="108"/>
      <c r="C5238" s="108"/>
      <c r="D5238" s="108"/>
    </row>
    <row r="5239" spans="1:4">
      <c r="A5239" s="108"/>
      <c r="B5239" s="108"/>
      <c r="C5239" s="108"/>
      <c r="D5239" s="108"/>
    </row>
    <row r="5240" spans="1:4">
      <c r="A5240" s="108"/>
      <c r="B5240" s="108"/>
      <c r="C5240" s="108"/>
      <c r="D5240" s="108"/>
    </row>
    <row r="5241" spans="1:4">
      <c r="A5241" s="108"/>
      <c r="B5241" s="108"/>
      <c r="C5241" s="108"/>
      <c r="D5241" s="108"/>
    </row>
    <row r="5242" spans="1:4">
      <c r="A5242" s="108"/>
      <c r="B5242" s="108"/>
      <c r="C5242" s="108"/>
      <c r="D5242" s="108"/>
    </row>
    <row r="5243" spans="1:4">
      <c r="A5243" s="108"/>
      <c r="B5243" s="108"/>
      <c r="C5243" s="108"/>
      <c r="D5243" s="108"/>
    </row>
    <row r="5244" spans="1:4">
      <c r="A5244" s="108"/>
      <c r="B5244" s="108"/>
      <c r="C5244" s="108"/>
      <c r="D5244" s="108"/>
    </row>
    <row r="5245" spans="1:4">
      <c r="A5245" s="108"/>
      <c r="B5245" s="108"/>
      <c r="C5245" s="108"/>
      <c r="D5245" s="108"/>
    </row>
    <row r="5246" spans="1:4">
      <c r="A5246" s="108"/>
      <c r="B5246" s="108"/>
      <c r="C5246" s="108"/>
      <c r="D5246" s="108"/>
    </row>
    <row r="5247" spans="1:4">
      <c r="A5247" s="108"/>
      <c r="B5247" s="108"/>
      <c r="C5247" s="108"/>
      <c r="D5247" s="108"/>
    </row>
    <row r="5248" spans="1:4">
      <c r="A5248" s="108"/>
      <c r="B5248" s="108"/>
      <c r="C5248" s="108"/>
      <c r="D5248" s="108"/>
    </row>
    <row r="5249" spans="1:4">
      <c r="A5249" s="108"/>
      <c r="B5249" s="108"/>
      <c r="C5249" s="108"/>
      <c r="D5249" s="108"/>
    </row>
    <row r="5250" spans="1:4">
      <c r="A5250" s="108"/>
      <c r="B5250" s="108"/>
      <c r="C5250" s="108"/>
      <c r="D5250" s="108"/>
    </row>
    <row r="5251" spans="1:4">
      <c r="A5251" s="108"/>
      <c r="B5251" s="108"/>
      <c r="C5251" s="108"/>
      <c r="D5251" s="108"/>
    </row>
    <row r="5252" spans="1:4">
      <c r="A5252" s="108"/>
      <c r="B5252" s="108"/>
      <c r="C5252" s="108"/>
      <c r="D5252" s="108"/>
    </row>
    <row r="5253" spans="1:4">
      <c r="A5253" s="108"/>
      <c r="B5253" s="108"/>
      <c r="C5253" s="108"/>
      <c r="D5253" s="108"/>
    </row>
    <row r="5254" spans="1:4">
      <c r="A5254" s="108"/>
      <c r="B5254" s="108"/>
      <c r="C5254" s="108"/>
      <c r="D5254" s="108"/>
    </row>
    <row r="5255" spans="1:4">
      <c r="A5255" s="108"/>
      <c r="B5255" s="108"/>
      <c r="C5255" s="108"/>
      <c r="D5255" s="108"/>
    </row>
    <row r="5256" spans="1:4">
      <c r="A5256" s="108"/>
      <c r="B5256" s="108"/>
      <c r="C5256" s="108"/>
      <c r="D5256" s="108"/>
    </row>
    <row r="5257" spans="1:4">
      <c r="A5257" s="108"/>
      <c r="B5257" s="108"/>
      <c r="C5257" s="108"/>
      <c r="D5257" s="108"/>
    </row>
    <row r="5258" spans="1:4">
      <c r="A5258" s="108"/>
      <c r="B5258" s="108"/>
      <c r="C5258" s="108"/>
      <c r="D5258" s="108"/>
    </row>
    <row r="5259" spans="1:4">
      <c r="A5259" s="108"/>
      <c r="B5259" s="108"/>
      <c r="C5259" s="108"/>
      <c r="D5259" s="108"/>
    </row>
    <row r="5260" spans="1:4">
      <c r="A5260" s="108"/>
      <c r="B5260" s="108"/>
      <c r="C5260" s="108"/>
      <c r="D5260" s="108"/>
    </row>
    <row r="5261" spans="1:4">
      <c r="A5261" s="108"/>
      <c r="B5261" s="108"/>
      <c r="C5261" s="108"/>
      <c r="D5261" s="108"/>
    </row>
    <row r="5262" spans="1:4">
      <c r="A5262" s="108"/>
      <c r="B5262" s="108"/>
      <c r="C5262" s="108"/>
      <c r="D5262" s="108"/>
    </row>
    <row r="5263" spans="1:4">
      <c r="A5263" s="108"/>
      <c r="B5263" s="108"/>
      <c r="C5263" s="108"/>
      <c r="D5263" s="108"/>
    </row>
    <row r="5264" spans="1:4">
      <c r="A5264" s="108"/>
      <c r="B5264" s="108"/>
      <c r="C5264" s="108"/>
      <c r="D5264" s="108"/>
    </row>
    <row r="5265" spans="1:4">
      <c r="A5265" s="108"/>
      <c r="B5265" s="108"/>
      <c r="C5265" s="108"/>
      <c r="D5265" s="108"/>
    </row>
    <row r="5266" spans="1:4">
      <c r="A5266" s="108"/>
      <c r="B5266" s="108"/>
      <c r="C5266" s="108"/>
      <c r="D5266" s="108"/>
    </row>
    <row r="5267" spans="1:4">
      <c r="A5267" s="108"/>
      <c r="B5267" s="108"/>
      <c r="C5267" s="108"/>
      <c r="D5267" s="108"/>
    </row>
    <row r="5268" spans="1:4">
      <c r="A5268" s="108"/>
      <c r="B5268" s="108"/>
      <c r="C5268" s="108"/>
      <c r="D5268" s="108"/>
    </row>
    <row r="5269" spans="1:4">
      <c r="A5269" s="108"/>
      <c r="B5269" s="108"/>
      <c r="C5269" s="108"/>
      <c r="D5269" s="108"/>
    </row>
    <row r="5270" spans="1:4">
      <c r="A5270" s="108"/>
      <c r="B5270" s="108"/>
      <c r="C5270" s="108"/>
      <c r="D5270" s="108"/>
    </row>
    <row r="5271" spans="1:4">
      <c r="A5271" s="108"/>
      <c r="B5271" s="108"/>
      <c r="C5271" s="108"/>
      <c r="D5271" s="108"/>
    </row>
    <row r="5272" spans="1:4">
      <c r="A5272" s="108"/>
      <c r="B5272" s="108"/>
      <c r="C5272" s="108"/>
      <c r="D5272" s="108"/>
    </row>
    <row r="5273" spans="1:4">
      <c r="A5273" s="108"/>
      <c r="B5273" s="108"/>
      <c r="C5273" s="108"/>
      <c r="D5273" s="108"/>
    </row>
    <row r="5274" spans="1:4">
      <c r="A5274" s="108"/>
      <c r="B5274" s="108"/>
      <c r="C5274" s="108"/>
      <c r="D5274" s="108"/>
    </row>
    <row r="5275" spans="1:4">
      <c r="A5275" s="108"/>
      <c r="B5275" s="108"/>
      <c r="C5275" s="108"/>
      <c r="D5275" s="108"/>
    </row>
    <row r="5276" spans="1:4">
      <c r="A5276" s="108"/>
      <c r="B5276" s="108"/>
      <c r="C5276" s="108"/>
      <c r="D5276" s="108"/>
    </row>
    <row r="5277" spans="1:4">
      <c r="A5277" s="108"/>
      <c r="B5277" s="108"/>
      <c r="C5277" s="108"/>
      <c r="D5277" s="108"/>
    </row>
    <row r="5278" spans="1:4">
      <c r="A5278" s="108"/>
      <c r="B5278" s="108"/>
      <c r="C5278" s="108"/>
      <c r="D5278" s="108"/>
    </row>
    <row r="5279" spans="1:4">
      <c r="A5279" s="108"/>
      <c r="B5279" s="108"/>
      <c r="C5279" s="108"/>
      <c r="D5279" s="108"/>
    </row>
    <row r="5280" spans="1:4">
      <c r="A5280" s="108"/>
      <c r="B5280" s="108"/>
      <c r="C5280" s="108"/>
      <c r="D5280" s="108"/>
    </row>
    <row r="5281" spans="1:4">
      <c r="A5281" s="108"/>
      <c r="B5281" s="108"/>
      <c r="C5281" s="108"/>
      <c r="D5281" s="108"/>
    </row>
    <row r="5282" spans="1:4">
      <c r="A5282" s="108"/>
      <c r="B5282" s="108"/>
      <c r="C5282" s="108"/>
      <c r="D5282" s="108"/>
    </row>
    <row r="5283" spans="1:4">
      <c r="A5283" s="108"/>
      <c r="B5283" s="108"/>
      <c r="C5283" s="108"/>
      <c r="D5283" s="108"/>
    </row>
    <row r="5284" spans="1:4">
      <c r="A5284" s="108"/>
      <c r="B5284" s="108"/>
      <c r="C5284" s="108"/>
      <c r="D5284" s="108"/>
    </row>
    <row r="5285" spans="1:4">
      <c r="A5285" s="108"/>
      <c r="B5285" s="108"/>
      <c r="C5285" s="108"/>
      <c r="D5285" s="108"/>
    </row>
    <row r="5286" spans="1:4">
      <c r="A5286" s="108"/>
      <c r="B5286" s="108"/>
      <c r="C5286" s="108"/>
      <c r="D5286" s="108"/>
    </row>
    <row r="5287" spans="1:4">
      <c r="A5287" s="108"/>
      <c r="B5287" s="108"/>
      <c r="C5287" s="108"/>
      <c r="D5287" s="108"/>
    </row>
    <row r="5288" spans="1:4">
      <c r="A5288" s="108"/>
      <c r="B5288" s="108"/>
      <c r="C5288" s="108"/>
      <c r="D5288" s="108"/>
    </row>
    <row r="5289" spans="1:4">
      <c r="A5289" s="108"/>
      <c r="B5289" s="108"/>
      <c r="C5289" s="108"/>
      <c r="D5289" s="108"/>
    </row>
    <row r="5290" spans="1:4">
      <c r="A5290" s="108"/>
      <c r="B5290" s="108"/>
      <c r="C5290" s="108"/>
      <c r="D5290" s="108"/>
    </row>
    <row r="5291" spans="1:4">
      <c r="A5291" s="108"/>
      <c r="B5291" s="108"/>
      <c r="C5291" s="108"/>
      <c r="D5291" s="108"/>
    </row>
    <row r="5292" spans="1:4">
      <c r="A5292" s="108"/>
      <c r="B5292" s="108"/>
      <c r="C5292" s="108"/>
      <c r="D5292" s="108"/>
    </row>
    <row r="5293" spans="1:4">
      <c r="A5293" s="108"/>
      <c r="B5293" s="108"/>
      <c r="C5293" s="108"/>
      <c r="D5293" s="108"/>
    </row>
    <row r="5294" spans="1:4">
      <c r="A5294" s="108"/>
      <c r="B5294" s="108"/>
      <c r="C5294" s="108"/>
      <c r="D5294" s="108"/>
    </row>
    <row r="5295" spans="1:4">
      <c r="A5295" s="108"/>
      <c r="B5295" s="108"/>
      <c r="C5295" s="108"/>
      <c r="D5295" s="108"/>
    </row>
    <row r="5296" spans="1:4">
      <c r="A5296" s="108"/>
      <c r="B5296" s="108"/>
      <c r="C5296" s="108"/>
      <c r="D5296" s="108"/>
    </row>
    <row r="5297" spans="1:4">
      <c r="A5297" s="108"/>
      <c r="B5297" s="108"/>
      <c r="C5297" s="108"/>
      <c r="D5297" s="108"/>
    </row>
    <row r="5298" spans="1:4">
      <c r="A5298" s="108"/>
      <c r="B5298" s="108"/>
      <c r="C5298" s="108"/>
      <c r="D5298" s="108"/>
    </row>
    <row r="5299" spans="1:4">
      <c r="A5299" s="108"/>
      <c r="B5299" s="108"/>
      <c r="C5299" s="108"/>
      <c r="D5299" s="108"/>
    </row>
    <row r="5300" spans="1:4">
      <c r="A5300" s="108"/>
      <c r="B5300" s="108"/>
      <c r="C5300" s="108"/>
      <c r="D5300" s="108"/>
    </row>
    <row r="5301" spans="1:4">
      <c r="A5301" s="108"/>
      <c r="B5301" s="108"/>
      <c r="C5301" s="108"/>
      <c r="D5301" s="108"/>
    </row>
    <row r="5302" spans="1:4">
      <c r="A5302" s="108"/>
      <c r="B5302" s="108"/>
      <c r="C5302" s="108"/>
      <c r="D5302" s="108"/>
    </row>
    <row r="5303" spans="1:4">
      <c r="A5303" s="108"/>
      <c r="B5303" s="108"/>
      <c r="C5303" s="108"/>
      <c r="D5303" s="108"/>
    </row>
    <row r="5304" spans="1:4">
      <c r="A5304" s="108"/>
      <c r="B5304" s="108"/>
      <c r="C5304" s="108"/>
      <c r="D5304" s="108"/>
    </row>
    <row r="5305" spans="1:4">
      <c r="A5305" s="108"/>
      <c r="B5305" s="108"/>
      <c r="C5305" s="108"/>
      <c r="D5305" s="108"/>
    </row>
    <row r="5306" spans="1:4">
      <c r="A5306" s="108"/>
      <c r="B5306" s="108"/>
      <c r="C5306" s="108"/>
      <c r="D5306" s="108"/>
    </row>
    <row r="5307" spans="1:4">
      <c r="A5307" s="108"/>
      <c r="B5307" s="108"/>
      <c r="C5307" s="108"/>
      <c r="D5307" s="108"/>
    </row>
    <row r="5308" spans="1:4">
      <c r="A5308" s="108"/>
      <c r="B5308" s="108"/>
      <c r="C5308" s="108"/>
      <c r="D5308" s="108"/>
    </row>
    <row r="5309" spans="1:4">
      <c r="A5309" s="108"/>
      <c r="B5309" s="108"/>
      <c r="C5309" s="108"/>
      <c r="D5309" s="108"/>
    </row>
    <row r="5310" spans="1:4">
      <c r="A5310" s="108"/>
      <c r="B5310" s="108"/>
      <c r="C5310" s="108"/>
      <c r="D5310" s="108"/>
    </row>
    <row r="5311" spans="1:4">
      <c r="A5311" s="108"/>
      <c r="B5311" s="108"/>
      <c r="C5311" s="108"/>
      <c r="D5311" s="108"/>
    </row>
    <row r="5312" spans="1:4">
      <c r="A5312" s="108"/>
      <c r="B5312" s="108"/>
      <c r="C5312" s="108"/>
      <c r="D5312" s="108"/>
    </row>
    <row r="5313" spans="1:4">
      <c r="A5313" s="108"/>
      <c r="B5313" s="108"/>
      <c r="C5313" s="108"/>
      <c r="D5313" s="108"/>
    </row>
    <row r="5314" spans="1:4">
      <c r="A5314" s="108"/>
      <c r="B5314" s="108"/>
      <c r="C5314" s="108"/>
      <c r="D5314" s="108"/>
    </row>
    <row r="5315" spans="1:4">
      <c r="A5315" s="108"/>
      <c r="B5315" s="108"/>
      <c r="C5315" s="108"/>
      <c r="D5315" s="108"/>
    </row>
    <row r="5316" spans="1:4">
      <c r="A5316" s="108"/>
      <c r="B5316" s="108"/>
      <c r="C5316" s="108"/>
      <c r="D5316" s="108"/>
    </row>
    <row r="5317" spans="1:4">
      <c r="A5317" s="108"/>
      <c r="B5317" s="108"/>
      <c r="C5317" s="108"/>
      <c r="D5317" s="108"/>
    </row>
    <row r="5318" spans="1:4">
      <c r="A5318" s="108"/>
      <c r="B5318" s="108"/>
      <c r="C5318" s="108"/>
      <c r="D5318" s="108"/>
    </row>
    <row r="5319" spans="1:4">
      <c r="A5319" s="108"/>
      <c r="B5319" s="108"/>
      <c r="C5319" s="108"/>
      <c r="D5319" s="108"/>
    </row>
    <row r="5320" spans="1:4">
      <c r="A5320" s="108"/>
      <c r="B5320" s="108"/>
      <c r="C5320" s="108"/>
      <c r="D5320" s="108"/>
    </row>
    <row r="5321" spans="1:4">
      <c r="A5321" s="108"/>
      <c r="B5321" s="108"/>
      <c r="C5321" s="108"/>
      <c r="D5321" s="108"/>
    </row>
    <row r="5322" spans="1:4">
      <c r="A5322" s="108"/>
      <c r="B5322" s="108"/>
      <c r="C5322" s="108"/>
      <c r="D5322" s="108"/>
    </row>
    <row r="5323" spans="1:4">
      <c r="A5323" s="108"/>
      <c r="B5323" s="108"/>
      <c r="C5323" s="108"/>
      <c r="D5323" s="108"/>
    </row>
    <row r="5324" spans="1:4">
      <c r="A5324" s="108"/>
      <c r="B5324" s="108"/>
      <c r="C5324" s="108"/>
      <c r="D5324" s="108"/>
    </row>
    <row r="5325" spans="1:4">
      <c r="A5325" s="108"/>
      <c r="B5325" s="108"/>
      <c r="C5325" s="108"/>
      <c r="D5325" s="108"/>
    </row>
    <row r="5326" spans="1:4">
      <c r="A5326" s="108"/>
      <c r="B5326" s="108"/>
      <c r="C5326" s="108"/>
      <c r="D5326" s="108"/>
    </row>
    <row r="5327" spans="1:4">
      <c r="A5327" s="108"/>
      <c r="B5327" s="108"/>
      <c r="C5327" s="108"/>
      <c r="D5327" s="108"/>
    </row>
    <row r="5328" spans="1:4">
      <c r="A5328" s="108"/>
      <c r="B5328" s="108"/>
      <c r="C5328" s="108"/>
      <c r="D5328" s="108"/>
    </row>
    <row r="5329" spans="1:4">
      <c r="A5329" s="108"/>
      <c r="B5329" s="108"/>
      <c r="C5329" s="108"/>
      <c r="D5329" s="108"/>
    </row>
    <row r="5330" spans="1:4">
      <c r="A5330" s="108"/>
      <c r="B5330" s="108"/>
      <c r="C5330" s="108"/>
      <c r="D5330" s="108"/>
    </row>
    <row r="5331" spans="1:4">
      <c r="A5331" s="108"/>
      <c r="B5331" s="108"/>
      <c r="C5331" s="108"/>
      <c r="D5331" s="108"/>
    </row>
    <row r="5332" spans="1:4">
      <c r="A5332" s="108"/>
      <c r="B5332" s="108"/>
      <c r="C5332" s="108"/>
      <c r="D5332" s="108"/>
    </row>
    <row r="5333" spans="1:4">
      <c r="A5333" s="108"/>
      <c r="B5333" s="108"/>
      <c r="C5333" s="108"/>
      <c r="D5333" s="108"/>
    </row>
    <row r="5334" spans="1:4">
      <c r="A5334" s="108"/>
      <c r="B5334" s="108"/>
      <c r="C5334" s="108"/>
      <c r="D5334" s="108"/>
    </row>
    <row r="5335" spans="1:4">
      <c r="A5335" s="108"/>
      <c r="B5335" s="108"/>
      <c r="C5335" s="108"/>
      <c r="D5335" s="108"/>
    </row>
    <row r="5336" spans="1:4">
      <c r="A5336" s="108"/>
      <c r="B5336" s="108"/>
      <c r="C5336" s="108"/>
      <c r="D5336" s="108"/>
    </row>
    <row r="5337" spans="1:4">
      <c r="A5337" s="108"/>
      <c r="B5337" s="108"/>
      <c r="C5337" s="108"/>
      <c r="D5337" s="108"/>
    </row>
    <row r="5338" spans="1:4">
      <c r="A5338" s="108"/>
      <c r="B5338" s="108"/>
      <c r="C5338" s="108"/>
      <c r="D5338" s="108"/>
    </row>
    <row r="5339" spans="1:4">
      <c r="A5339" s="108"/>
      <c r="B5339" s="108"/>
      <c r="C5339" s="108"/>
      <c r="D5339" s="108"/>
    </row>
    <row r="5340" spans="1:4">
      <c r="A5340" s="108"/>
      <c r="B5340" s="108"/>
      <c r="C5340" s="108"/>
      <c r="D5340" s="108"/>
    </row>
    <row r="5341" spans="1:4">
      <c r="A5341" s="108"/>
      <c r="B5341" s="108"/>
      <c r="C5341" s="108"/>
      <c r="D5341" s="108"/>
    </row>
    <row r="5342" spans="1:4">
      <c r="A5342" s="108"/>
      <c r="B5342" s="108"/>
      <c r="C5342" s="108"/>
      <c r="D5342" s="108"/>
    </row>
    <row r="5343" spans="1:4">
      <c r="A5343" s="108"/>
      <c r="B5343" s="108"/>
      <c r="C5343" s="108"/>
      <c r="D5343" s="108"/>
    </row>
    <row r="5344" spans="1:4">
      <c r="A5344" s="108"/>
      <c r="B5344" s="108"/>
      <c r="C5344" s="108"/>
      <c r="D5344" s="108"/>
    </row>
    <row r="5345" spans="1:4">
      <c r="A5345" s="108"/>
      <c r="B5345" s="108"/>
      <c r="C5345" s="108"/>
      <c r="D5345" s="108"/>
    </row>
    <row r="5346" spans="1:4">
      <c r="A5346" s="108"/>
      <c r="B5346" s="108"/>
      <c r="C5346" s="108"/>
      <c r="D5346" s="108"/>
    </row>
    <row r="5347" spans="1:4">
      <c r="A5347" s="108"/>
      <c r="B5347" s="108"/>
      <c r="C5347" s="108"/>
      <c r="D5347" s="108"/>
    </row>
    <row r="5348" spans="1:4">
      <c r="A5348" s="108"/>
      <c r="B5348" s="108"/>
      <c r="C5348" s="108"/>
      <c r="D5348" s="108"/>
    </row>
    <row r="5349" spans="1:4">
      <c r="A5349" s="108"/>
      <c r="B5349" s="108"/>
      <c r="C5349" s="108"/>
      <c r="D5349" s="108"/>
    </row>
    <row r="5350" spans="1:4">
      <c r="A5350" s="108"/>
      <c r="B5350" s="108"/>
      <c r="C5350" s="108"/>
      <c r="D5350" s="108"/>
    </row>
    <row r="5351" spans="1:4">
      <c r="A5351" s="108"/>
      <c r="B5351" s="108"/>
      <c r="C5351" s="108"/>
      <c r="D5351" s="108"/>
    </row>
    <row r="5352" spans="1:4">
      <c r="A5352" s="108"/>
      <c r="B5352" s="108"/>
      <c r="C5352" s="108"/>
      <c r="D5352" s="108"/>
    </row>
    <row r="5353" spans="1:4">
      <c r="A5353" s="108"/>
      <c r="B5353" s="108"/>
      <c r="C5353" s="108"/>
      <c r="D5353" s="108"/>
    </row>
    <row r="5354" spans="1:4">
      <c r="A5354" s="108"/>
      <c r="B5354" s="108"/>
      <c r="C5354" s="108"/>
      <c r="D5354" s="108"/>
    </row>
    <row r="5355" spans="1:4">
      <c r="A5355" s="108"/>
      <c r="B5355" s="108"/>
      <c r="C5355" s="108"/>
      <c r="D5355" s="108"/>
    </row>
    <row r="5356" spans="1:4">
      <c r="A5356" s="108"/>
      <c r="B5356" s="108"/>
      <c r="C5356" s="108"/>
      <c r="D5356" s="108"/>
    </row>
    <row r="5357" spans="1:4">
      <c r="A5357" s="108"/>
      <c r="B5357" s="108"/>
      <c r="C5357" s="108"/>
      <c r="D5357" s="108"/>
    </row>
    <row r="5358" spans="1:4">
      <c r="A5358" s="108"/>
      <c r="B5358" s="108"/>
      <c r="C5358" s="108"/>
      <c r="D5358" s="108"/>
    </row>
    <row r="5359" spans="1:4">
      <c r="A5359" s="108"/>
      <c r="B5359" s="108"/>
      <c r="C5359" s="108"/>
      <c r="D5359" s="108"/>
    </row>
    <row r="5360" spans="1:4">
      <c r="A5360" s="108"/>
      <c r="B5360" s="108"/>
      <c r="C5360" s="108"/>
      <c r="D5360" s="108"/>
    </row>
    <row r="5361" spans="1:4">
      <c r="A5361" s="108"/>
      <c r="B5361" s="108"/>
      <c r="C5361" s="108"/>
      <c r="D5361" s="108"/>
    </row>
    <row r="5362" spans="1:4">
      <c r="A5362" s="108"/>
      <c r="B5362" s="108"/>
      <c r="C5362" s="108"/>
      <c r="D5362" s="108"/>
    </row>
    <row r="5363" spans="1:4">
      <c r="A5363" s="108"/>
      <c r="B5363" s="108"/>
      <c r="C5363" s="108"/>
      <c r="D5363" s="108"/>
    </row>
    <row r="5364" spans="1:4">
      <c r="A5364" s="108"/>
      <c r="B5364" s="108"/>
      <c r="C5364" s="108"/>
      <c r="D5364" s="108"/>
    </row>
    <row r="5365" spans="1:4">
      <c r="A5365" s="108"/>
      <c r="B5365" s="108"/>
      <c r="C5365" s="108"/>
      <c r="D5365" s="108"/>
    </row>
    <row r="5366" spans="1:4">
      <c r="A5366" s="108"/>
      <c r="B5366" s="108"/>
      <c r="C5366" s="108"/>
      <c r="D5366" s="108"/>
    </row>
    <row r="5367" spans="1:4">
      <c r="A5367" s="108"/>
      <c r="B5367" s="108"/>
      <c r="C5367" s="108"/>
      <c r="D5367" s="108"/>
    </row>
    <row r="5368" spans="1:4">
      <c r="A5368" s="108"/>
      <c r="B5368" s="108"/>
      <c r="C5368" s="108"/>
      <c r="D5368" s="108"/>
    </row>
    <row r="5369" spans="1:4">
      <c r="A5369" s="108"/>
      <c r="B5369" s="108"/>
      <c r="C5369" s="108"/>
      <c r="D5369" s="108"/>
    </row>
    <row r="5370" spans="1:4">
      <c r="A5370" s="108"/>
      <c r="B5370" s="108"/>
      <c r="C5370" s="108"/>
      <c r="D5370" s="108"/>
    </row>
    <row r="5371" spans="1:4">
      <c r="A5371" s="108"/>
      <c r="B5371" s="108"/>
      <c r="C5371" s="108"/>
      <c r="D5371" s="108"/>
    </row>
    <row r="5372" spans="1:4">
      <c r="A5372" s="108"/>
      <c r="B5372" s="108"/>
      <c r="C5372" s="108"/>
      <c r="D5372" s="108"/>
    </row>
    <row r="5373" spans="1:4">
      <c r="A5373" s="108"/>
      <c r="B5373" s="108"/>
      <c r="C5373" s="108"/>
      <c r="D5373" s="108"/>
    </row>
    <row r="5374" spans="1:4">
      <c r="A5374" s="108"/>
      <c r="B5374" s="108"/>
      <c r="C5374" s="108"/>
      <c r="D5374" s="108"/>
    </row>
    <row r="5375" spans="1:4">
      <c r="A5375" s="108"/>
      <c r="B5375" s="108"/>
      <c r="C5375" s="108"/>
      <c r="D5375" s="108"/>
    </row>
    <row r="5376" spans="1:4">
      <c r="A5376" s="108"/>
      <c r="B5376" s="108"/>
      <c r="C5376" s="108"/>
      <c r="D5376" s="108"/>
    </row>
    <row r="5377" spans="1:4">
      <c r="A5377" s="108"/>
      <c r="B5377" s="108"/>
      <c r="C5377" s="108"/>
      <c r="D5377" s="108"/>
    </row>
    <row r="5378" spans="1:4">
      <c r="A5378" s="108"/>
      <c r="B5378" s="108"/>
      <c r="C5378" s="108"/>
      <c r="D5378" s="108"/>
    </row>
    <row r="5379" spans="1:4">
      <c r="A5379" s="108"/>
      <c r="B5379" s="108"/>
      <c r="C5379" s="108"/>
      <c r="D5379" s="108"/>
    </row>
    <row r="5380" spans="1:4">
      <c r="A5380" s="108"/>
      <c r="B5380" s="108"/>
      <c r="C5380" s="108"/>
      <c r="D5380" s="108"/>
    </row>
    <row r="5381" spans="1:4">
      <c r="A5381" s="108"/>
      <c r="B5381" s="108"/>
      <c r="C5381" s="108"/>
      <c r="D5381" s="108"/>
    </row>
    <row r="5382" spans="1:4">
      <c r="A5382" s="108"/>
      <c r="B5382" s="108"/>
      <c r="C5382" s="108"/>
      <c r="D5382" s="108"/>
    </row>
    <row r="5383" spans="1:4">
      <c r="A5383" s="108"/>
      <c r="B5383" s="108"/>
      <c r="C5383" s="108"/>
      <c r="D5383" s="108"/>
    </row>
    <row r="5384" spans="1:4">
      <c r="A5384" s="108"/>
      <c r="B5384" s="108"/>
      <c r="C5384" s="108"/>
      <c r="D5384" s="108"/>
    </row>
    <row r="5385" spans="1:4">
      <c r="A5385" s="108"/>
      <c r="B5385" s="108"/>
      <c r="C5385" s="108"/>
      <c r="D5385" s="108"/>
    </row>
    <row r="5386" spans="1:4">
      <c r="A5386" s="108"/>
      <c r="B5386" s="108"/>
      <c r="C5386" s="108"/>
      <c r="D5386" s="108"/>
    </row>
    <row r="5387" spans="1:4">
      <c r="A5387" s="108"/>
      <c r="B5387" s="108"/>
      <c r="C5387" s="108"/>
      <c r="D5387" s="108"/>
    </row>
    <row r="5388" spans="1:4">
      <c r="A5388" s="108"/>
      <c r="B5388" s="108"/>
      <c r="C5388" s="108"/>
      <c r="D5388" s="108"/>
    </row>
    <row r="5389" spans="1:4">
      <c r="A5389" s="108"/>
      <c r="B5389" s="108"/>
      <c r="C5389" s="108"/>
      <c r="D5389" s="108"/>
    </row>
    <row r="5390" spans="1:4">
      <c r="A5390" s="108"/>
      <c r="B5390" s="108"/>
      <c r="C5390" s="108"/>
      <c r="D5390" s="108"/>
    </row>
    <row r="5391" spans="1:4">
      <c r="A5391" s="108"/>
      <c r="B5391" s="108"/>
      <c r="C5391" s="108"/>
      <c r="D5391" s="108"/>
    </row>
    <row r="5392" spans="1:4">
      <c r="A5392" s="108"/>
      <c r="B5392" s="108"/>
      <c r="C5392" s="108"/>
      <c r="D5392" s="108"/>
    </row>
    <row r="5393" spans="1:4">
      <c r="A5393" s="108"/>
      <c r="B5393" s="108"/>
      <c r="C5393" s="108"/>
      <c r="D5393" s="108"/>
    </row>
    <row r="5394" spans="1:4">
      <c r="A5394" s="108"/>
      <c r="B5394" s="108"/>
      <c r="C5394" s="108"/>
      <c r="D5394" s="108"/>
    </row>
    <row r="5395" spans="1:4">
      <c r="A5395" s="108"/>
      <c r="B5395" s="108"/>
      <c r="C5395" s="108"/>
      <c r="D5395" s="108"/>
    </row>
    <row r="5396" spans="1:4">
      <c r="A5396" s="108"/>
      <c r="B5396" s="108"/>
      <c r="C5396" s="108"/>
      <c r="D5396" s="108"/>
    </row>
    <row r="5397" spans="1:4">
      <c r="A5397" s="108"/>
      <c r="B5397" s="108"/>
      <c r="C5397" s="108"/>
      <c r="D5397" s="108"/>
    </row>
    <row r="5398" spans="1:4">
      <c r="A5398" s="108"/>
      <c r="B5398" s="108"/>
      <c r="C5398" s="108"/>
      <c r="D5398" s="108"/>
    </row>
    <row r="5399" spans="1:4">
      <c r="A5399" s="108"/>
      <c r="B5399" s="108"/>
      <c r="C5399" s="108"/>
      <c r="D5399" s="108"/>
    </row>
    <row r="5400" spans="1:4">
      <c r="A5400" s="108"/>
      <c r="B5400" s="108"/>
      <c r="C5400" s="108"/>
      <c r="D5400" s="108"/>
    </row>
    <row r="5401" spans="1:4">
      <c r="A5401" s="108"/>
      <c r="B5401" s="108"/>
      <c r="C5401" s="108"/>
      <c r="D5401" s="108"/>
    </row>
    <row r="5402" spans="1:4">
      <c r="A5402" s="108"/>
      <c r="B5402" s="108"/>
      <c r="C5402" s="108"/>
      <c r="D5402" s="108"/>
    </row>
    <row r="5403" spans="1:4">
      <c r="A5403" s="108"/>
      <c r="B5403" s="108"/>
      <c r="C5403" s="108"/>
      <c r="D5403" s="108"/>
    </row>
    <row r="5404" spans="1:4">
      <c r="A5404" s="108"/>
      <c r="B5404" s="108"/>
      <c r="C5404" s="108"/>
      <c r="D5404" s="108"/>
    </row>
    <row r="5405" spans="1:4">
      <c r="A5405" s="108"/>
      <c r="B5405" s="108"/>
      <c r="C5405" s="108"/>
      <c r="D5405" s="108"/>
    </row>
    <row r="5406" spans="1:4">
      <c r="A5406" s="108"/>
      <c r="B5406" s="108"/>
      <c r="C5406" s="108"/>
      <c r="D5406" s="108"/>
    </row>
    <row r="5407" spans="1:4">
      <c r="A5407" s="108"/>
      <c r="B5407" s="108"/>
      <c r="C5407" s="108"/>
      <c r="D5407" s="108"/>
    </row>
    <row r="5408" spans="1:4">
      <c r="A5408" s="108"/>
      <c r="B5408" s="108"/>
      <c r="C5408" s="108"/>
      <c r="D5408" s="108"/>
    </row>
    <row r="5409" spans="1:4">
      <c r="A5409" s="108"/>
      <c r="B5409" s="108"/>
      <c r="C5409" s="108"/>
      <c r="D5409" s="108"/>
    </row>
    <row r="5410" spans="1:4">
      <c r="A5410" s="108"/>
      <c r="B5410" s="108"/>
      <c r="C5410" s="108"/>
      <c r="D5410" s="108"/>
    </row>
    <row r="5411" spans="1:4">
      <c r="A5411" s="108"/>
      <c r="B5411" s="108"/>
      <c r="C5411" s="108"/>
      <c r="D5411" s="108"/>
    </row>
    <row r="5412" spans="1:4">
      <c r="A5412" s="108"/>
      <c r="B5412" s="108"/>
      <c r="C5412" s="108"/>
      <c r="D5412" s="108"/>
    </row>
    <row r="5413" spans="1:4">
      <c r="A5413" s="108"/>
      <c r="B5413" s="108"/>
      <c r="C5413" s="108"/>
      <c r="D5413" s="108"/>
    </row>
    <row r="5414" spans="1:4">
      <c r="A5414" s="108"/>
      <c r="B5414" s="108"/>
      <c r="C5414" s="108"/>
      <c r="D5414" s="108"/>
    </row>
    <row r="5415" spans="1:4">
      <c r="A5415" s="108"/>
      <c r="B5415" s="108"/>
      <c r="C5415" s="108"/>
      <c r="D5415" s="108"/>
    </row>
    <row r="5416" spans="1:4">
      <c r="A5416" s="108"/>
      <c r="B5416" s="108"/>
      <c r="C5416" s="108"/>
      <c r="D5416" s="108"/>
    </row>
    <row r="5417" spans="1:4">
      <c r="A5417" s="108"/>
      <c r="B5417" s="108"/>
      <c r="C5417" s="108"/>
      <c r="D5417" s="108"/>
    </row>
    <row r="5418" spans="1:4">
      <c r="A5418" s="108"/>
      <c r="B5418" s="108"/>
      <c r="C5418" s="108"/>
      <c r="D5418" s="108"/>
    </row>
    <row r="5419" spans="1:4">
      <c r="A5419" s="108"/>
      <c r="B5419" s="108"/>
      <c r="C5419" s="108"/>
      <c r="D5419" s="108"/>
    </row>
    <row r="5420" spans="1:4">
      <c r="A5420" s="108"/>
      <c r="B5420" s="108"/>
      <c r="C5420" s="108"/>
      <c r="D5420" s="108"/>
    </row>
    <row r="5421" spans="1:4">
      <c r="A5421" s="108"/>
      <c r="B5421" s="108"/>
      <c r="C5421" s="108"/>
      <c r="D5421" s="108"/>
    </row>
    <row r="5422" spans="1:4">
      <c r="A5422" s="108"/>
      <c r="B5422" s="108"/>
      <c r="C5422" s="108"/>
      <c r="D5422" s="108"/>
    </row>
    <row r="5423" spans="1:4">
      <c r="A5423" s="108"/>
      <c r="B5423" s="108"/>
      <c r="C5423" s="108"/>
      <c r="D5423" s="108"/>
    </row>
    <row r="5424" spans="1:4">
      <c r="A5424" s="108"/>
      <c r="B5424" s="108"/>
      <c r="C5424" s="108"/>
      <c r="D5424" s="108"/>
    </row>
    <row r="5425" spans="1:4">
      <c r="A5425" s="108"/>
      <c r="B5425" s="108"/>
      <c r="C5425" s="108"/>
      <c r="D5425" s="108"/>
    </row>
    <row r="5426" spans="1:4">
      <c r="A5426" s="108"/>
      <c r="B5426" s="108"/>
      <c r="C5426" s="108"/>
      <c r="D5426" s="108"/>
    </row>
    <row r="5427" spans="1:4">
      <c r="A5427" s="108"/>
      <c r="B5427" s="108"/>
      <c r="C5427" s="108"/>
      <c r="D5427" s="108"/>
    </row>
    <row r="5428" spans="1:4">
      <c r="A5428" s="108"/>
      <c r="B5428" s="108"/>
      <c r="C5428" s="108"/>
      <c r="D5428" s="108"/>
    </row>
    <row r="5429" spans="1:4">
      <c r="A5429" s="108"/>
      <c r="B5429" s="108"/>
      <c r="C5429" s="108"/>
      <c r="D5429" s="108"/>
    </row>
    <row r="5430" spans="1:4">
      <c r="A5430" s="108"/>
      <c r="B5430" s="108"/>
      <c r="C5430" s="108"/>
      <c r="D5430" s="108"/>
    </row>
    <row r="5431" spans="1:4">
      <c r="A5431" s="108"/>
      <c r="B5431" s="108"/>
      <c r="C5431" s="108"/>
      <c r="D5431" s="108"/>
    </row>
    <row r="5432" spans="1:4">
      <c r="A5432" s="108"/>
      <c r="B5432" s="108"/>
      <c r="C5432" s="108"/>
      <c r="D5432" s="108"/>
    </row>
    <row r="5433" spans="1:4">
      <c r="A5433" s="108"/>
      <c r="B5433" s="108"/>
      <c r="C5433" s="108"/>
      <c r="D5433" s="108"/>
    </row>
    <row r="5434" spans="1:4">
      <c r="A5434" s="108"/>
      <c r="B5434" s="108"/>
      <c r="C5434" s="108"/>
      <c r="D5434" s="108"/>
    </row>
    <row r="5435" spans="1:4">
      <c r="A5435" s="108"/>
      <c r="B5435" s="108"/>
      <c r="C5435" s="108"/>
      <c r="D5435" s="108"/>
    </row>
    <row r="5436" spans="1:4">
      <c r="A5436" s="108"/>
      <c r="B5436" s="108"/>
      <c r="C5436" s="108"/>
      <c r="D5436" s="108"/>
    </row>
    <row r="5437" spans="1:4">
      <c r="A5437" s="108"/>
      <c r="B5437" s="108"/>
      <c r="C5437" s="108"/>
      <c r="D5437" s="108"/>
    </row>
    <row r="5438" spans="1:4">
      <c r="A5438" s="108"/>
      <c r="B5438" s="108"/>
      <c r="C5438" s="108"/>
      <c r="D5438" s="108"/>
    </row>
    <row r="5439" spans="1:4">
      <c r="A5439" s="108"/>
      <c r="B5439" s="108"/>
      <c r="C5439" s="108"/>
      <c r="D5439" s="108"/>
    </row>
    <row r="5440" spans="1:4">
      <c r="A5440" s="108"/>
      <c r="B5440" s="108"/>
      <c r="C5440" s="108"/>
      <c r="D5440" s="108"/>
    </row>
    <row r="5441" spans="1:4">
      <c r="A5441" s="108"/>
      <c r="B5441" s="108"/>
      <c r="C5441" s="108"/>
      <c r="D5441" s="108"/>
    </row>
    <row r="5442" spans="1:4">
      <c r="A5442" s="108"/>
      <c r="B5442" s="108"/>
      <c r="C5442" s="108"/>
      <c r="D5442" s="108"/>
    </row>
    <row r="5443" spans="1:4">
      <c r="A5443" s="108"/>
      <c r="B5443" s="108"/>
      <c r="C5443" s="108"/>
      <c r="D5443" s="108"/>
    </row>
    <row r="5444" spans="1:4">
      <c r="A5444" s="108"/>
      <c r="B5444" s="108"/>
      <c r="C5444" s="108"/>
      <c r="D5444" s="108"/>
    </row>
    <row r="5445" spans="1:4">
      <c r="A5445" s="108"/>
      <c r="B5445" s="108"/>
      <c r="C5445" s="108"/>
      <c r="D5445" s="108"/>
    </row>
    <row r="5446" spans="1:4">
      <c r="A5446" s="108"/>
      <c r="B5446" s="108"/>
      <c r="C5446" s="108"/>
      <c r="D5446" s="108"/>
    </row>
    <row r="5447" spans="1:4">
      <c r="A5447" s="108"/>
      <c r="B5447" s="108"/>
      <c r="C5447" s="108"/>
      <c r="D5447" s="108"/>
    </row>
    <row r="5448" spans="1:4">
      <c r="A5448" s="108"/>
      <c r="B5448" s="108"/>
      <c r="C5448" s="108"/>
      <c r="D5448" s="108"/>
    </row>
    <row r="5449" spans="1:4">
      <c r="A5449" s="108"/>
      <c r="B5449" s="108"/>
      <c r="C5449" s="108"/>
      <c r="D5449" s="108"/>
    </row>
    <row r="5450" spans="1:4">
      <c r="A5450" s="108"/>
      <c r="B5450" s="108"/>
      <c r="C5450" s="108"/>
      <c r="D5450" s="108"/>
    </row>
    <row r="5451" spans="1:4">
      <c r="A5451" s="108"/>
      <c r="B5451" s="108"/>
      <c r="C5451" s="108"/>
      <c r="D5451" s="108"/>
    </row>
    <row r="5452" spans="1:4">
      <c r="A5452" s="108"/>
      <c r="B5452" s="108"/>
      <c r="C5452" s="108"/>
      <c r="D5452" s="108"/>
    </row>
    <row r="5453" spans="1:4">
      <c r="A5453" s="108"/>
      <c r="B5453" s="108"/>
      <c r="C5453" s="108"/>
      <c r="D5453" s="108"/>
    </row>
    <row r="5454" spans="1:4">
      <c r="A5454" s="108"/>
      <c r="B5454" s="108"/>
      <c r="C5454" s="108"/>
      <c r="D5454" s="108"/>
    </row>
    <row r="5455" spans="1:4">
      <c r="A5455" s="108"/>
      <c r="B5455" s="108"/>
      <c r="C5455" s="108"/>
      <c r="D5455" s="108"/>
    </row>
    <row r="5456" spans="1:4">
      <c r="A5456" s="108"/>
      <c r="B5456" s="108"/>
      <c r="C5456" s="108"/>
      <c r="D5456" s="108"/>
    </row>
    <row r="5457" spans="1:4">
      <c r="A5457" s="108"/>
      <c r="B5457" s="108"/>
      <c r="C5457" s="108"/>
      <c r="D5457" s="108"/>
    </row>
    <row r="5458" spans="1:4">
      <c r="A5458" s="108"/>
      <c r="B5458" s="108"/>
      <c r="C5458" s="108"/>
      <c r="D5458" s="108"/>
    </row>
    <row r="5459" spans="1:4">
      <c r="A5459" s="108"/>
      <c r="B5459" s="108"/>
      <c r="C5459" s="108"/>
      <c r="D5459" s="108"/>
    </row>
    <row r="5460" spans="1:4">
      <c r="A5460" s="108"/>
      <c r="B5460" s="108"/>
      <c r="C5460" s="108"/>
      <c r="D5460" s="108"/>
    </row>
    <row r="5461" spans="1:4">
      <c r="A5461" s="108"/>
      <c r="B5461" s="108"/>
      <c r="C5461" s="108"/>
      <c r="D5461" s="108"/>
    </row>
    <row r="5462" spans="1:4">
      <c r="A5462" s="108"/>
      <c r="B5462" s="108"/>
      <c r="C5462" s="108"/>
      <c r="D5462" s="108"/>
    </row>
    <row r="5463" spans="1:4">
      <c r="A5463" s="108"/>
      <c r="B5463" s="108"/>
      <c r="C5463" s="108"/>
      <c r="D5463" s="108"/>
    </row>
    <row r="5464" spans="1:4">
      <c r="A5464" s="108"/>
      <c r="B5464" s="108"/>
      <c r="C5464" s="108"/>
      <c r="D5464" s="108"/>
    </row>
    <row r="5465" spans="1:4">
      <c r="A5465" s="108"/>
      <c r="B5465" s="108"/>
      <c r="C5465" s="108"/>
      <c r="D5465" s="108"/>
    </row>
    <row r="5466" spans="1:4">
      <c r="A5466" s="108"/>
      <c r="B5466" s="108"/>
      <c r="C5466" s="108"/>
      <c r="D5466" s="108"/>
    </row>
    <row r="5467" spans="1:4">
      <c r="A5467" s="108"/>
      <c r="B5467" s="108"/>
      <c r="C5467" s="108"/>
      <c r="D5467" s="108"/>
    </row>
    <row r="5468" spans="1:4">
      <c r="A5468" s="108"/>
      <c r="B5468" s="108"/>
      <c r="C5468" s="108"/>
      <c r="D5468" s="108"/>
    </row>
    <row r="5469" spans="1:4">
      <c r="A5469" s="108"/>
      <c r="B5469" s="108"/>
      <c r="C5469" s="108"/>
      <c r="D5469" s="108"/>
    </row>
    <row r="5470" spans="1:4">
      <c r="A5470" s="108"/>
      <c r="B5470" s="108"/>
      <c r="C5470" s="108"/>
      <c r="D5470" s="108"/>
    </row>
    <row r="5471" spans="1:4">
      <c r="A5471" s="108"/>
      <c r="B5471" s="108"/>
      <c r="C5471" s="108"/>
      <c r="D5471" s="108"/>
    </row>
    <row r="5472" spans="1:4">
      <c r="A5472" s="108"/>
      <c r="B5472" s="108"/>
      <c r="C5472" s="108"/>
      <c r="D5472" s="108"/>
    </row>
    <row r="5473" spans="1:4">
      <c r="A5473" s="108"/>
      <c r="B5473" s="108"/>
      <c r="C5473" s="108"/>
      <c r="D5473" s="108"/>
    </row>
    <row r="5474" spans="1:4">
      <c r="A5474" s="108"/>
      <c r="B5474" s="108"/>
      <c r="C5474" s="108"/>
      <c r="D5474" s="108"/>
    </row>
    <row r="5475" spans="1:4">
      <c r="A5475" s="108"/>
      <c r="B5475" s="108"/>
      <c r="C5475" s="108"/>
      <c r="D5475" s="108"/>
    </row>
    <row r="5476" spans="1:4">
      <c r="A5476" s="108"/>
      <c r="B5476" s="108"/>
      <c r="C5476" s="108"/>
      <c r="D5476" s="108"/>
    </row>
    <row r="5477" spans="1:4">
      <c r="A5477" s="108"/>
      <c r="B5477" s="108"/>
      <c r="C5477" s="108"/>
      <c r="D5477" s="108"/>
    </row>
    <row r="5478" spans="1:4">
      <c r="A5478" s="108"/>
      <c r="B5478" s="108"/>
      <c r="C5478" s="108"/>
      <c r="D5478" s="108"/>
    </row>
    <row r="5479" spans="1:4">
      <c r="A5479" s="108"/>
      <c r="B5479" s="108"/>
      <c r="C5479" s="108"/>
      <c r="D5479" s="108"/>
    </row>
    <row r="5480" spans="1:4">
      <c r="A5480" s="108"/>
      <c r="B5480" s="108"/>
      <c r="C5480" s="108"/>
      <c r="D5480" s="108"/>
    </row>
    <row r="5481" spans="1:4">
      <c r="A5481" s="108"/>
      <c r="B5481" s="108"/>
      <c r="C5481" s="108"/>
      <c r="D5481" s="108"/>
    </row>
    <row r="5482" spans="1:4">
      <c r="A5482" s="108"/>
      <c r="B5482" s="108"/>
      <c r="C5482" s="108"/>
      <c r="D5482" s="108"/>
    </row>
    <row r="5483" spans="1:4">
      <c r="A5483" s="108"/>
      <c r="B5483" s="108"/>
      <c r="C5483" s="108"/>
      <c r="D5483" s="108"/>
    </row>
    <row r="5484" spans="1:4">
      <c r="A5484" s="108"/>
      <c r="B5484" s="108"/>
      <c r="C5484" s="108"/>
      <c r="D5484" s="108"/>
    </row>
    <row r="5485" spans="1:4">
      <c r="A5485" s="108"/>
      <c r="B5485" s="108"/>
      <c r="C5485" s="108"/>
      <c r="D5485" s="108"/>
    </row>
    <row r="5486" spans="1:4">
      <c r="A5486" s="108"/>
      <c r="B5486" s="108"/>
      <c r="C5486" s="108"/>
      <c r="D5486" s="108"/>
    </row>
    <row r="5487" spans="1:4">
      <c r="A5487" s="108"/>
      <c r="B5487" s="108"/>
      <c r="C5487" s="108"/>
      <c r="D5487" s="108"/>
    </row>
    <row r="5488" spans="1:4">
      <c r="A5488" s="108"/>
      <c r="B5488" s="108"/>
      <c r="C5488" s="108"/>
      <c r="D5488" s="108"/>
    </row>
    <row r="5489" spans="1:4">
      <c r="A5489" s="108"/>
      <c r="B5489" s="108"/>
      <c r="C5489" s="108"/>
      <c r="D5489" s="108"/>
    </row>
    <row r="5490" spans="1:4">
      <c r="A5490" s="108"/>
      <c r="B5490" s="108"/>
      <c r="C5490" s="108"/>
      <c r="D5490" s="108"/>
    </row>
    <row r="5491" spans="1:4">
      <c r="A5491" s="108"/>
      <c r="B5491" s="108"/>
      <c r="C5491" s="108"/>
      <c r="D5491" s="108"/>
    </row>
    <row r="5492" spans="1:4">
      <c r="A5492" s="108"/>
      <c r="B5492" s="108"/>
      <c r="C5492" s="108"/>
      <c r="D5492" s="108"/>
    </row>
    <row r="5493" spans="1:4">
      <c r="A5493" s="108"/>
      <c r="B5493" s="108"/>
      <c r="C5493" s="108"/>
      <c r="D5493" s="108"/>
    </row>
    <row r="5494" spans="1:4">
      <c r="A5494" s="108"/>
      <c r="B5494" s="108"/>
      <c r="C5494" s="108"/>
      <c r="D5494" s="108"/>
    </row>
    <row r="5495" spans="1:4">
      <c r="A5495" s="108"/>
      <c r="B5495" s="108"/>
      <c r="C5495" s="108"/>
      <c r="D5495" s="108"/>
    </row>
    <row r="5496" spans="1:4">
      <c r="A5496" s="108"/>
      <c r="B5496" s="108"/>
      <c r="C5496" s="108"/>
      <c r="D5496" s="108"/>
    </row>
    <row r="5497" spans="1:4">
      <c r="A5497" s="108"/>
      <c r="B5497" s="108"/>
      <c r="C5497" s="108"/>
      <c r="D5497" s="108"/>
    </row>
    <row r="5498" spans="1:4">
      <c r="A5498" s="108"/>
      <c r="B5498" s="108"/>
      <c r="C5498" s="108"/>
      <c r="D5498" s="108"/>
    </row>
    <row r="5499" spans="1:4">
      <c r="A5499" s="108"/>
      <c r="B5499" s="108"/>
      <c r="C5499" s="108"/>
      <c r="D5499" s="108"/>
    </row>
    <row r="5500" spans="1:4">
      <c r="A5500" s="108"/>
      <c r="B5500" s="108"/>
      <c r="C5500" s="108"/>
      <c r="D5500" s="108"/>
    </row>
    <row r="5501" spans="1:4">
      <c r="A5501" s="108"/>
      <c r="B5501" s="108"/>
      <c r="C5501" s="108"/>
      <c r="D5501" s="108"/>
    </row>
    <row r="5502" spans="1:4">
      <c r="A5502" s="108"/>
      <c r="B5502" s="108"/>
      <c r="C5502" s="108"/>
      <c r="D5502" s="108"/>
    </row>
    <row r="5503" spans="1:4">
      <c r="A5503" s="108"/>
      <c r="B5503" s="108"/>
      <c r="C5503" s="108"/>
      <c r="D5503" s="108"/>
    </row>
    <row r="5504" spans="1:4">
      <c r="A5504" s="108"/>
      <c r="B5504" s="108"/>
      <c r="C5504" s="108"/>
      <c r="D5504" s="108"/>
    </row>
    <row r="5505" spans="1:4">
      <c r="A5505" s="108"/>
      <c r="B5505" s="108"/>
      <c r="C5505" s="108"/>
      <c r="D5505" s="108"/>
    </row>
    <row r="5506" spans="1:4">
      <c r="A5506" s="108"/>
      <c r="B5506" s="108"/>
      <c r="C5506" s="108"/>
      <c r="D5506" s="108"/>
    </row>
    <row r="5507" spans="1:4">
      <c r="A5507" s="108"/>
      <c r="B5507" s="108"/>
      <c r="C5507" s="108"/>
      <c r="D5507" s="108"/>
    </row>
    <row r="5508" spans="1:4">
      <c r="A5508" s="108"/>
      <c r="B5508" s="108"/>
      <c r="C5508" s="108"/>
      <c r="D5508" s="108"/>
    </row>
    <row r="5509" spans="1:4">
      <c r="A5509" s="108"/>
      <c r="B5509" s="108"/>
      <c r="C5509" s="108"/>
      <c r="D5509" s="108"/>
    </row>
    <row r="5510" spans="1:4">
      <c r="A5510" s="108"/>
      <c r="B5510" s="108"/>
      <c r="C5510" s="108"/>
      <c r="D5510" s="108"/>
    </row>
    <row r="5511" spans="1:4">
      <c r="A5511" s="108"/>
      <c r="B5511" s="108"/>
      <c r="C5511" s="108"/>
      <c r="D5511" s="108"/>
    </row>
    <row r="5512" spans="1:4">
      <c r="A5512" s="108"/>
      <c r="B5512" s="108"/>
      <c r="C5512" s="108"/>
      <c r="D5512" s="108"/>
    </row>
    <row r="5513" spans="1:4">
      <c r="A5513" s="108"/>
      <c r="B5513" s="108"/>
      <c r="C5513" s="108"/>
      <c r="D5513" s="108"/>
    </row>
    <row r="5514" spans="1:4">
      <c r="A5514" s="108"/>
      <c r="B5514" s="108"/>
      <c r="C5514" s="108"/>
      <c r="D5514" s="108"/>
    </row>
    <row r="5515" spans="1:4">
      <c r="A5515" s="108"/>
      <c r="B5515" s="108"/>
      <c r="C5515" s="108"/>
      <c r="D5515" s="108"/>
    </row>
    <row r="5516" spans="1:4">
      <c r="A5516" s="108"/>
      <c r="B5516" s="108"/>
      <c r="C5516" s="108"/>
      <c r="D5516" s="108"/>
    </row>
    <row r="5517" spans="1:4">
      <c r="A5517" s="108"/>
      <c r="B5517" s="108"/>
      <c r="C5517" s="108"/>
      <c r="D5517" s="108"/>
    </row>
    <row r="5518" spans="1:4">
      <c r="A5518" s="108"/>
      <c r="B5518" s="108"/>
      <c r="C5518" s="108"/>
      <c r="D5518" s="108"/>
    </row>
    <row r="5519" spans="1:4">
      <c r="A5519" s="108"/>
      <c r="B5519" s="108"/>
      <c r="C5519" s="108"/>
      <c r="D5519" s="108"/>
    </row>
    <row r="5520" spans="1:4">
      <c r="A5520" s="108"/>
      <c r="B5520" s="108"/>
      <c r="C5520" s="108"/>
      <c r="D5520" s="108"/>
    </row>
    <row r="5521" spans="1:4">
      <c r="A5521" s="108"/>
      <c r="B5521" s="108"/>
      <c r="C5521" s="108"/>
      <c r="D5521" s="108"/>
    </row>
    <row r="5522" spans="1:4">
      <c r="A5522" s="108"/>
      <c r="B5522" s="108"/>
      <c r="C5522" s="108"/>
      <c r="D5522" s="108"/>
    </row>
    <row r="5523" spans="1:4">
      <c r="A5523" s="108"/>
      <c r="B5523" s="108"/>
      <c r="C5523" s="108"/>
      <c r="D5523" s="108"/>
    </row>
    <row r="5524" spans="1:4">
      <c r="A5524" s="108"/>
      <c r="B5524" s="108"/>
      <c r="C5524" s="108"/>
      <c r="D5524" s="108"/>
    </row>
    <row r="5525" spans="1:4">
      <c r="A5525" s="108"/>
      <c r="B5525" s="108"/>
      <c r="C5525" s="108"/>
      <c r="D5525" s="108"/>
    </row>
    <row r="5526" spans="1:4">
      <c r="A5526" s="108"/>
      <c r="B5526" s="108"/>
      <c r="C5526" s="108"/>
      <c r="D5526" s="108"/>
    </row>
    <row r="5527" spans="1:4">
      <c r="A5527" s="108"/>
      <c r="B5527" s="108"/>
      <c r="C5527" s="108"/>
      <c r="D5527" s="108"/>
    </row>
    <row r="5528" spans="1:4">
      <c r="A5528" s="108"/>
      <c r="B5528" s="108"/>
      <c r="C5528" s="108"/>
      <c r="D5528" s="108"/>
    </row>
    <row r="5529" spans="1:4">
      <c r="A5529" s="108"/>
      <c r="B5529" s="108"/>
      <c r="C5529" s="108"/>
      <c r="D5529" s="108"/>
    </row>
    <row r="5530" spans="1:4">
      <c r="A5530" s="108"/>
      <c r="B5530" s="108"/>
      <c r="C5530" s="108"/>
      <c r="D5530" s="108"/>
    </row>
    <row r="5531" spans="1:4">
      <c r="A5531" s="108"/>
      <c r="B5531" s="108"/>
      <c r="C5531" s="108"/>
      <c r="D5531" s="108"/>
    </row>
    <row r="5532" spans="1:4">
      <c r="A5532" s="108"/>
      <c r="B5532" s="108"/>
      <c r="C5532" s="108"/>
      <c r="D5532" s="108"/>
    </row>
    <row r="5533" spans="1:4">
      <c r="A5533" s="108"/>
      <c r="B5533" s="108"/>
      <c r="C5533" s="108"/>
      <c r="D5533" s="108"/>
    </row>
    <row r="5534" spans="1:4">
      <c r="A5534" s="108"/>
      <c r="B5534" s="108"/>
      <c r="C5534" s="108"/>
      <c r="D5534" s="108"/>
    </row>
    <row r="5535" spans="1:4">
      <c r="A5535" s="108"/>
      <c r="B5535" s="108"/>
      <c r="C5535" s="108"/>
      <c r="D5535" s="108"/>
    </row>
    <row r="5536" spans="1:4">
      <c r="A5536" s="108"/>
      <c r="B5536" s="108"/>
      <c r="C5536" s="108"/>
      <c r="D5536" s="108"/>
    </row>
    <row r="5537" spans="1:4">
      <c r="A5537" s="108"/>
      <c r="B5537" s="108"/>
      <c r="C5537" s="108"/>
      <c r="D5537" s="108"/>
    </row>
    <row r="5538" spans="1:4">
      <c r="A5538" s="108"/>
      <c r="B5538" s="108"/>
      <c r="C5538" s="108"/>
      <c r="D5538" s="108"/>
    </row>
    <row r="5539" spans="1:4">
      <c r="A5539" s="108"/>
      <c r="B5539" s="108"/>
      <c r="C5539" s="108"/>
      <c r="D5539" s="108"/>
    </row>
    <row r="5540" spans="1:4">
      <c r="A5540" s="108"/>
      <c r="B5540" s="108"/>
      <c r="C5540" s="108"/>
      <c r="D5540" s="108"/>
    </row>
    <row r="5541" spans="1:4">
      <c r="A5541" s="108"/>
      <c r="B5541" s="108"/>
      <c r="C5541" s="108"/>
      <c r="D5541" s="108"/>
    </row>
    <row r="5542" spans="1:4">
      <c r="A5542" s="108"/>
      <c r="B5542" s="108"/>
      <c r="C5542" s="108"/>
      <c r="D5542" s="108"/>
    </row>
    <row r="5543" spans="1:4">
      <c r="A5543" s="108"/>
      <c r="B5543" s="108"/>
      <c r="C5543" s="108"/>
      <c r="D5543" s="108"/>
    </row>
    <row r="5544" spans="1:4">
      <c r="A5544" s="108"/>
      <c r="B5544" s="108"/>
      <c r="C5544" s="108"/>
      <c r="D5544" s="108"/>
    </row>
    <row r="5545" spans="1:4">
      <c r="A5545" s="108"/>
      <c r="B5545" s="108"/>
      <c r="C5545" s="108"/>
      <c r="D5545" s="108"/>
    </row>
    <row r="5546" spans="1:4">
      <c r="A5546" s="108"/>
      <c r="B5546" s="108"/>
      <c r="C5546" s="108"/>
      <c r="D5546" s="108"/>
    </row>
    <row r="5547" spans="1:4">
      <c r="A5547" s="108"/>
      <c r="B5547" s="108"/>
      <c r="C5547" s="108"/>
      <c r="D5547" s="108"/>
    </row>
    <row r="5548" spans="1:4">
      <c r="A5548" s="108"/>
      <c r="B5548" s="108"/>
      <c r="C5548" s="108"/>
      <c r="D5548" s="108"/>
    </row>
    <row r="5549" spans="1:4">
      <c r="A5549" s="108"/>
      <c r="B5549" s="108"/>
      <c r="C5549" s="108"/>
      <c r="D5549" s="108"/>
    </row>
    <row r="5550" spans="1:4">
      <c r="A5550" s="108"/>
      <c r="B5550" s="108"/>
      <c r="C5550" s="108"/>
      <c r="D5550" s="108"/>
    </row>
    <row r="5551" spans="1:4">
      <c r="A5551" s="108"/>
      <c r="B5551" s="108"/>
      <c r="C5551" s="108"/>
      <c r="D5551" s="108"/>
    </row>
    <row r="5552" spans="1:4">
      <c r="A5552" s="108"/>
      <c r="B5552" s="108"/>
      <c r="C5552" s="108"/>
      <c r="D5552" s="108"/>
    </row>
    <row r="5553" spans="1:4">
      <c r="A5553" s="108"/>
      <c r="B5553" s="108"/>
      <c r="C5553" s="108"/>
      <c r="D5553" s="108"/>
    </row>
    <row r="5554" spans="1:4">
      <c r="A5554" s="108"/>
      <c r="B5554" s="108"/>
      <c r="C5554" s="108"/>
      <c r="D5554" s="108"/>
    </row>
    <row r="5555" spans="1:4">
      <c r="A5555" s="108"/>
      <c r="B5555" s="108"/>
      <c r="C5555" s="108"/>
      <c r="D5555" s="108"/>
    </row>
    <row r="5556" spans="1:4">
      <c r="A5556" s="108"/>
      <c r="B5556" s="108"/>
      <c r="C5556" s="108"/>
      <c r="D5556" s="108"/>
    </row>
    <row r="5557" spans="1:4">
      <c r="A5557" s="108"/>
      <c r="B5557" s="108"/>
      <c r="C5557" s="108"/>
      <c r="D5557" s="108"/>
    </row>
    <row r="5558" spans="1:4">
      <c r="A5558" s="108"/>
      <c r="B5558" s="108"/>
      <c r="C5558" s="108"/>
      <c r="D5558" s="108"/>
    </row>
    <row r="5559" spans="1:4">
      <c r="A5559" s="108"/>
      <c r="B5559" s="108"/>
      <c r="C5559" s="108"/>
      <c r="D5559" s="108"/>
    </row>
    <row r="5560" spans="1:4">
      <c r="A5560" s="108"/>
      <c r="B5560" s="108"/>
      <c r="C5560" s="108"/>
      <c r="D5560" s="108"/>
    </row>
    <row r="5561" spans="1:4">
      <c r="A5561" s="108"/>
      <c r="B5561" s="108"/>
      <c r="C5561" s="108"/>
      <c r="D5561" s="108"/>
    </row>
    <row r="5562" spans="1:4">
      <c r="A5562" s="108"/>
      <c r="B5562" s="108"/>
      <c r="C5562" s="108"/>
      <c r="D5562" s="108"/>
    </row>
    <row r="5563" spans="1:4">
      <c r="A5563" s="108"/>
      <c r="B5563" s="108"/>
      <c r="C5563" s="108"/>
      <c r="D5563" s="108"/>
    </row>
    <row r="5564" spans="1:4">
      <c r="A5564" s="108"/>
      <c r="B5564" s="108"/>
      <c r="C5564" s="108"/>
      <c r="D5564" s="108"/>
    </row>
    <row r="5565" spans="1:4">
      <c r="A5565" s="108"/>
      <c r="B5565" s="108"/>
      <c r="C5565" s="108"/>
      <c r="D5565" s="108"/>
    </row>
    <row r="5566" spans="1:4">
      <c r="A5566" s="108"/>
      <c r="B5566" s="108"/>
      <c r="C5566" s="108"/>
      <c r="D5566" s="108"/>
    </row>
    <row r="5567" spans="1:4">
      <c r="A5567" s="108"/>
      <c r="B5567" s="108"/>
      <c r="C5567" s="108"/>
      <c r="D5567" s="108"/>
    </row>
    <row r="5568" spans="1:4">
      <c r="A5568" s="108"/>
      <c r="B5568" s="108"/>
      <c r="C5568" s="108"/>
      <c r="D5568" s="108"/>
    </row>
    <row r="5569" spans="1:4">
      <c r="A5569" s="108"/>
      <c r="B5569" s="108"/>
      <c r="C5569" s="108"/>
      <c r="D5569" s="108"/>
    </row>
    <row r="5570" spans="1:4">
      <c r="A5570" s="108"/>
      <c r="B5570" s="108"/>
      <c r="C5570" s="108"/>
      <c r="D5570" s="108"/>
    </row>
    <row r="5571" spans="1:4">
      <c r="A5571" s="108"/>
      <c r="B5571" s="108"/>
      <c r="C5571" s="108"/>
      <c r="D5571" s="108"/>
    </row>
    <row r="5572" spans="1:4">
      <c r="A5572" s="108"/>
      <c r="B5572" s="108"/>
      <c r="C5572" s="108"/>
      <c r="D5572" s="108"/>
    </row>
    <row r="5573" spans="1:4">
      <c r="A5573" s="108"/>
      <c r="B5573" s="108"/>
      <c r="C5573" s="108"/>
      <c r="D5573" s="108"/>
    </row>
    <row r="5574" spans="1:4">
      <c r="A5574" s="108"/>
      <c r="B5574" s="108"/>
      <c r="C5574" s="108"/>
      <c r="D5574" s="108"/>
    </row>
    <row r="5575" spans="1:4">
      <c r="A5575" s="108"/>
      <c r="B5575" s="108"/>
      <c r="C5575" s="108"/>
      <c r="D5575" s="108"/>
    </row>
    <row r="5576" spans="1:4">
      <c r="A5576" s="108"/>
      <c r="B5576" s="108"/>
      <c r="C5576" s="108"/>
      <c r="D5576" s="108"/>
    </row>
    <row r="5577" spans="1:4">
      <c r="A5577" s="108"/>
      <c r="B5577" s="108"/>
      <c r="C5577" s="108"/>
      <c r="D5577" s="108"/>
    </row>
    <row r="5578" spans="1:4">
      <c r="A5578" s="108"/>
      <c r="B5578" s="108"/>
      <c r="C5578" s="108"/>
      <c r="D5578" s="108"/>
    </row>
    <row r="5579" spans="1:4">
      <c r="A5579" s="108"/>
      <c r="B5579" s="108"/>
      <c r="C5579" s="108"/>
      <c r="D5579" s="108"/>
    </row>
    <row r="5580" spans="1:4">
      <c r="A5580" s="108"/>
      <c r="B5580" s="108"/>
      <c r="C5580" s="108"/>
      <c r="D5580" s="108"/>
    </row>
    <row r="5581" spans="1:4">
      <c r="A5581" s="108"/>
      <c r="B5581" s="108"/>
      <c r="C5581" s="108"/>
      <c r="D5581" s="108"/>
    </row>
    <row r="5582" spans="1:4">
      <c r="A5582" s="108"/>
      <c r="B5582" s="108"/>
      <c r="C5582" s="108"/>
      <c r="D5582" s="108"/>
    </row>
    <row r="5583" spans="1:4">
      <c r="A5583" s="108"/>
      <c r="B5583" s="108"/>
      <c r="C5583" s="108"/>
      <c r="D5583" s="108"/>
    </row>
    <row r="5584" spans="1:4">
      <c r="A5584" s="108"/>
      <c r="B5584" s="108"/>
      <c r="C5584" s="108"/>
      <c r="D5584" s="108"/>
    </row>
    <row r="5585" spans="1:4">
      <c r="A5585" s="108"/>
      <c r="B5585" s="108"/>
      <c r="C5585" s="108"/>
      <c r="D5585" s="108"/>
    </row>
    <row r="5586" spans="1:4">
      <c r="A5586" s="108"/>
      <c r="B5586" s="108"/>
      <c r="C5586" s="108"/>
      <c r="D5586" s="108"/>
    </row>
    <row r="5587" spans="1:4">
      <c r="A5587" s="108"/>
      <c r="B5587" s="108"/>
      <c r="C5587" s="108"/>
      <c r="D5587" s="108"/>
    </row>
    <row r="5588" spans="1:4">
      <c r="A5588" s="108"/>
      <c r="B5588" s="108"/>
      <c r="C5588" s="108"/>
      <c r="D5588" s="108"/>
    </row>
    <row r="5589" spans="1:4">
      <c r="A5589" s="108"/>
      <c r="B5589" s="108"/>
      <c r="C5589" s="108"/>
      <c r="D5589" s="108"/>
    </row>
    <row r="5590" spans="1:4">
      <c r="A5590" s="108"/>
      <c r="B5590" s="108"/>
      <c r="C5590" s="108"/>
      <c r="D5590" s="108"/>
    </row>
    <row r="5591" spans="1:4">
      <c r="A5591" s="108"/>
      <c r="B5591" s="108"/>
      <c r="C5591" s="108"/>
      <c r="D5591" s="108"/>
    </row>
    <row r="5592" spans="1:4">
      <c r="A5592" s="108"/>
      <c r="B5592" s="108"/>
      <c r="C5592" s="108"/>
      <c r="D5592" s="108"/>
    </row>
    <row r="5593" spans="1:4">
      <c r="A5593" s="108"/>
      <c r="B5593" s="108"/>
      <c r="C5593" s="108"/>
      <c r="D5593" s="108"/>
    </row>
    <row r="5594" spans="1:4">
      <c r="A5594" s="108"/>
      <c r="B5594" s="108"/>
      <c r="C5594" s="108"/>
      <c r="D5594" s="108"/>
    </row>
    <row r="5595" spans="1:4">
      <c r="A5595" s="108"/>
      <c r="B5595" s="108"/>
      <c r="C5595" s="108"/>
      <c r="D5595" s="108"/>
    </row>
    <row r="5596" spans="1:4">
      <c r="A5596" s="108"/>
      <c r="B5596" s="108"/>
      <c r="C5596" s="108"/>
      <c r="D5596" s="108"/>
    </row>
    <row r="5597" spans="1:4">
      <c r="A5597" s="108"/>
      <c r="B5597" s="108"/>
      <c r="C5597" s="108"/>
      <c r="D5597" s="108"/>
    </row>
    <row r="5598" spans="1:4">
      <c r="A5598" s="108"/>
      <c r="B5598" s="108"/>
      <c r="C5598" s="108"/>
      <c r="D5598" s="108"/>
    </row>
    <row r="5599" spans="1:4">
      <c r="A5599" s="108"/>
      <c r="B5599" s="108"/>
      <c r="C5599" s="108"/>
      <c r="D5599" s="108"/>
    </row>
    <row r="5600" spans="1:4">
      <c r="A5600" s="108"/>
      <c r="B5600" s="108"/>
      <c r="C5600" s="108"/>
      <c r="D5600" s="108"/>
    </row>
    <row r="5601" spans="1:4">
      <c r="A5601" s="108"/>
      <c r="B5601" s="108"/>
      <c r="C5601" s="108"/>
      <c r="D5601" s="108"/>
    </row>
    <row r="5602" spans="1:4">
      <c r="A5602" s="108"/>
      <c r="B5602" s="108"/>
      <c r="C5602" s="108"/>
      <c r="D5602" s="108"/>
    </row>
    <row r="5603" spans="1:4">
      <c r="A5603" s="108"/>
      <c r="B5603" s="108"/>
      <c r="C5603" s="108"/>
      <c r="D5603" s="108"/>
    </row>
    <row r="5604" spans="1:4">
      <c r="A5604" s="108"/>
      <c r="B5604" s="108"/>
      <c r="C5604" s="108"/>
      <c r="D5604" s="108"/>
    </row>
    <row r="5605" spans="1:4">
      <c r="A5605" s="108"/>
      <c r="B5605" s="108"/>
      <c r="C5605" s="108"/>
      <c r="D5605" s="108"/>
    </row>
    <row r="5606" spans="1:4">
      <c r="A5606" s="108"/>
      <c r="B5606" s="108"/>
      <c r="C5606" s="108"/>
      <c r="D5606" s="108"/>
    </row>
    <row r="5607" spans="1:4">
      <c r="A5607" s="108"/>
      <c r="B5607" s="108"/>
      <c r="C5607" s="108"/>
      <c r="D5607" s="108"/>
    </row>
    <row r="5608" spans="1:4">
      <c r="A5608" s="108"/>
      <c r="B5608" s="108"/>
      <c r="C5608" s="108"/>
      <c r="D5608" s="108"/>
    </row>
    <row r="5609" spans="1:4">
      <c r="A5609" s="108"/>
      <c r="B5609" s="108"/>
      <c r="C5609" s="108"/>
      <c r="D5609" s="108"/>
    </row>
    <row r="5610" spans="1:4">
      <c r="A5610" s="108"/>
      <c r="B5610" s="108"/>
      <c r="C5610" s="108"/>
      <c r="D5610" s="108"/>
    </row>
    <row r="5611" spans="1:4">
      <c r="A5611" s="108"/>
      <c r="B5611" s="108"/>
      <c r="C5611" s="108"/>
      <c r="D5611" s="108"/>
    </row>
    <row r="5612" spans="1:4">
      <c r="A5612" s="108"/>
      <c r="B5612" s="108"/>
      <c r="C5612" s="108"/>
      <c r="D5612" s="108"/>
    </row>
    <row r="5613" spans="1:4">
      <c r="A5613" s="108"/>
      <c r="B5613" s="108"/>
      <c r="C5613" s="108"/>
      <c r="D5613" s="108"/>
    </row>
    <row r="5614" spans="1:4">
      <c r="A5614" s="108"/>
      <c r="B5614" s="108"/>
      <c r="C5614" s="108"/>
      <c r="D5614" s="108"/>
    </row>
    <row r="5615" spans="1:4">
      <c r="A5615" s="108"/>
      <c r="B5615" s="108"/>
      <c r="C5615" s="108"/>
      <c r="D5615" s="108"/>
    </row>
    <row r="5616" spans="1:4">
      <c r="A5616" s="108"/>
      <c r="B5616" s="108"/>
      <c r="C5616" s="108"/>
      <c r="D5616" s="108"/>
    </row>
    <row r="5617" spans="1:4">
      <c r="A5617" s="108"/>
      <c r="B5617" s="108"/>
      <c r="C5617" s="108"/>
      <c r="D5617" s="108"/>
    </row>
    <row r="5618" spans="1:4">
      <c r="A5618" s="108"/>
      <c r="B5618" s="108"/>
      <c r="C5618" s="108"/>
      <c r="D5618" s="108"/>
    </row>
    <row r="5619" spans="1:4">
      <c r="A5619" s="108"/>
      <c r="B5619" s="108"/>
      <c r="C5619" s="108"/>
      <c r="D5619" s="108"/>
    </row>
    <row r="5620" spans="1:4">
      <c r="A5620" s="108"/>
      <c r="B5620" s="108"/>
      <c r="C5620" s="108"/>
      <c r="D5620" s="108"/>
    </row>
    <row r="5621" spans="1:4">
      <c r="A5621" s="108"/>
      <c r="B5621" s="108"/>
      <c r="C5621" s="108"/>
      <c r="D5621" s="108"/>
    </row>
    <row r="5622" spans="1:4">
      <c r="A5622" s="108"/>
      <c r="B5622" s="108"/>
      <c r="C5622" s="108"/>
      <c r="D5622" s="108"/>
    </row>
    <row r="5623" spans="1:4">
      <c r="A5623" s="108"/>
      <c r="B5623" s="108"/>
      <c r="C5623" s="108"/>
      <c r="D5623" s="108"/>
    </row>
    <row r="5624" spans="1:4">
      <c r="A5624" s="108"/>
      <c r="B5624" s="108"/>
      <c r="C5624" s="108"/>
      <c r="D5624" s="108"/>
    </row>
    <row r="5625" spans="1:4">
      <c r="A5625" s="108"/>
      <c r="B5625" s="108"/>
      <c r="C5625" s="108"/>
      <c r="D5625" s="108"/>
    </row>
    <row r="5626" spans="1:4">
      <c r="A5626" s="108"/>
      <c r="B5626" s="108"/>
      <c r="C5626" s="108"/>
      <c r="D5626" s="108"/>
    </row>
    <row r="5627" spans="1:4">
      <c r="A5627" s="108"/>
      <c r="B5627" s="108"/>
      <c r="C5627" s="108"/>
      <c r="D5627" s="108"/>
    </row>
    <row r="5628" spans="1:4">
      <c r="A5628" s="108"/>
      <c r="B5628" s="108"/>
      <c r="C5628" s="108"/>
      <c r="D5628" s="108"/>
    </row>
    <row r="5629" spans="1:4">
      <c r="A5629" s="108"/>
      <c r="B5629" s="108"/>
      <c r="C5629" s="108"/>
      <c r="D5629" s="108"/>
    </row>
    <row r="5630" spans="1:4">
      <c r="A5630" s="108"/>
      <c r="B5630" s="108"/>
      <c r="C5630" s="108"/>
      <c r="D5630" s="108"/>
    </row>
    <row r="5631" spans="1:4">
      <c r="A5631" s="108"/>
      <c r="B5631" s="108"/>
      <c r="C5631" s="108"/>
      <c r="D5631" s="108"/>
    </row>
    <row r="5632" spans="1:4">
      <c r="A5632" s="108"/>
      <c r="B5632" s="108"/>
      <c r="C5632" s="108"/>
      <c r="D5632" s="108"/>
    </row>
    <row r="5633" spans="1:4">
      <c r="A5633" s="108"/>
      <c r="B5633" s="108"/>
      <c r="C5633" s="108"/>
      <c r="D5633" s="108"/>
    </row>
    <row r="5634" spans="1:4">
      <c r="A5634" s="108"/>
      <c r="B5634" s="108"/>
      <c r="C5634" s="108"/>
      <c r="D5634" s="108"/>
    </row>
    <row r="5635" spans="1:4">
      <c r="A5635" s="108"/>
      <c r="B5635" s="108"/>
      <c r="C5635" s="108"/>
      <c r="D5635" s="108"/>
    </row>
    <row r="5636" spans="1:4">
      <c r="A5636" s="108"/>
      <c r="B5636" s="108"/>
      <c r="C5636" s="108"/>
      <c r="D5636" s="108"/>
    </row>
    <row r="5637" spans="1:4">
      <c r="A5637" s="108"/>
      <c r="B5637" s="108"/>
      <c r="C5637" s="108"/>
      <c r="D5637" s="108"/>
    </row>
    <row r="5638" spans="1:4">
      <c r="A5638" s="108"/>
      <c r="B5638" s="108"/>
      <c r="C5638" s="108"/>
      <c r="D5638" s="108"/>
    </row>
    <row r="5639" spans="1:4">
      <c r="A5639" s="108"/>
      <c r="B5639" s="108"/>
      <c r="C5639" s="108"/>
      <c r="D5639" s="108"/>
    </row>
    <row r="5640" spans="1:4">
      <c r="A5640" s="108"/>
      <c r="B5640" s="108"/>
      <c r="C5640" s="108"/>
      <c r="D5640" s="108"/>
    </row>
    <row r="5641" spans="1:4">
      <c r="A5641" s="108"/>
      <c r="B5641" s="108"/>
      <c r="C5641" s="108"/>
      <c r="D5641" s="108"/>
    </row>
    <row r="5642" spans="1:4">
      <c r="A5642" s="108"/>
      <c r="B5642" s="108"/>
      <c r="C5642" s="108"/>
      <c r="D5642" s="108"/>
    </row>
    <row r="5643" spans="1:4">
      <c r="A5643" s="108"/>
      <c r="B5643" s="108"/>
      <c r="C5643" s="108"/>
      <c r="D5643" s="108"/>
    </row>
    <row r="5644" spans="1:4">
      <c r="A5644" s="108"/>
      <c r="B5644" s="108"/>
      <c r="C5644" s="108"/>
      <c r="D5644" s="108"/>
    </row>
    <row r="5645" spans="1:4">
      <c r="A5645" s="108"/>
      <c r="B5645" s="108"/>
      <c r="C5645" s="108"/>
      <c r="D5645" s="108"/>
    </row>
    <row r="5646" spans="1:4">
      <c r="A5646" s="108"/>
      <c r="B5646" s="108"/>
      <c r="C5646" s="108"/>
      <c r="D5646" s="108"/>
    </row>
    <row r="5647" spans="1:4">
      <c r="A5647" s="108"/>
      <c r="B5647" s="108"/>
      <c r="C5647" s="108"/>
      <c r="D5647" s="108"/>
    </row>
    <row r="5648" spans="1:4">
      <c r="A5648" s="108"/>
      <c r="B5648" s="108"/>
      <c r="C5648" s="108"/>
      <c r="D5648" s="108"/>
    </row>
    <row r="5649" spans="1:4">
      <c r="A5649" s="108"/>
      <c r="B5649" s="108"/>
      <c r="C5649" s="108"/>
      <c r="D5649" s="108"/>
    </row>
    <row r="5650" spans="1:4">
      <c r="A5650" s="108"/>
      <c r="B5650" s="108"/>
      <c r="C5650" s="108"/>
      <c r="D5650" s="108"/>
    </row>
    <row r="5651" spans="1:4">
      <c r="A5651" s="108"/>
      <c r="B5651" s="108"/>
      <c r="C5651" s="108"/>
      <c r="D5651" s="108"/>
    </row>
    <row r="5652" spans="1:4">
      <c r="A5652" s="108"/>
      <c r="B5652" s="108"/>
      <c r="C5652" s="108"/>
      <c r="D5652" s="108"/>
    </row>
    <row r="5653" spans="1:4">
      <c r="A5653" s="108"/>
      <c r="B5653" s="108"/>
      <c r="C5653" s="108"/>
      <c r="D5653" s="108"/>
    </row>
    <row r="5654" spans="1:4">
      <c r="A5654" s="108"/>
      <c r="B5654" s="108"/>
      <c r="C5654" s="108"/>
      <c r="D5654" s="108"/>
    </row>
    <row r="5655" spans="1:4">
      <c r="A5655" s="108"/>
      <c r="B5655" s="108"/>
      <c r="C5655" s="108"/>
      <c r="D5655" s="108"/>
    </row>
    <row r="5656" spans="1:4">
      <c r="A5656" s="108"/>
      <c r="B5656" s="108"/>
      <c r="C5656" s="108"/>
      <c r="D5656" s="108"/>
    </row>
    <row r="5657" spans="1:4">
      <c r="A5657" s="108"/>
      <c r="B5657" s="108"/>
      <c r="C5657" s="108"/>
      <c r="D5657" s="108"/>
    </row>
    <row r="5658" spans="1:4">
      <c r="A5658" s="108"/>
      <c r="B5658" s="108"/>
      <c r="C5658" s="108"/>
      <c r="D5658" s="108"/>
    </row>
    <row r="5659" spans="1:4">
      <c r="A5659" s="108"/>
      <c r="B5659" s="108"/>
      <c r="C5659" s="108"/>
      <c r="D5659" s="108"/>
    </row>
    <row r="5660" spans="1:4">
      <c r="A5660" s="108"/>
      <c r="B5660" s="108"/>
      <c r="C5660" s="108"/>
      <c r="D5660" s="108"/>
    </row>
    <row r="5661" spans="1:4">
      <c r="A5661" s="108"/>
      <c r="B5661" s="108"/>
      <c r="C5661" s="108"/>
      <c r="D5661" s="108"/>
    </row>
    <row r="5662" spans="1:4">
      <c r="A5662" s="108"/>
      <c r="B5662" s="108"/>
      <c r="C5662" s="108"/>
      <c r="D5662" s="108"/>
    </row>
    <row r="5663" spans="1:4">
      <c r="A5663" s="108"/>
      <c r="B5663" s="108"/>
      <c r="C5663" s="108"/>
      <c r="D5663" s="108"/>
    </row>
    <row r="5664" spans="1:4">
      <c r="A5664" s="108"/>
      <c r="B5664" s="108"/>
      <c r="C5664" s="108"/>
      <c r="D5664" s="108"/>
    </row>
    <row r="5665" spans="1:4">
      <c r="A5665" s="108"/>
      <c r="B5665" s="108"/>
      <c r="C5665" s="108"/>
      <c r="D5665" s="108"/>
    </row>
    <row r="5666" spans="1:4">
      <c r="A5666" s="108"/>
      <c r="B5666" s="108"/>
      <c r="C5666" s="108"/>
      <c r="D5666" s="108"/>
    </row>
    <row r="5667" spans="1:4">
      <c r="A5667" s="108"/>
      <c r="B5667" s="108"/>
      <c r="C5667" s="108"/>
      <c r="D5667" s="108"/>
    </row>
    <row r="5668" spans="1:4">
      <c r="A5668" s="108"/>
      <c r="B5668" s="108"/>
      <c r="C5668" s="108"/>
      <c r="D5668" s="108"/>
    </row>
    <row r="5669" spans="1:4">
      <c r="A5669" s="108"/>
      <c r="B5669" s="108"/>
      <c r="C5669" s="108"/>
      <c r="D5669" s="108"/>
    </row>
    <row r="5670" spans="1:4">
      <c r="A5670" s="108"/>
      <c r="B5670" s="108"/>
      <c r="C5670" s="108"/>
      <c r="D5670" s="108"/>
    </row>
    <row r="5671" spans="1:4">
      <c r="A5671" s="108"/>
      <c r="B5671" s="108"/>
      <c r="C5671" s="108"/>
      <c r="D5671" s="108"/>
    </row>
    <row r="5672" spans="1:4">
      <c r="A5672" s="108"/>
      <c r="B5672" s="108"/>
      <c r="C5672" s="108"/>
      <c r="D5672" s="108"/>
    </row>
    <row r="5673" spans="1:4">
      <c r="A5673" s="108"/>
      <c r="B5673" s="108"/>
      <c r="C5673" s="108"/>
      <c r="D5673" s="108"/>
    </row>
    <row r="5674" spans="1:4">
      <c r="A5674" s="108"/>
      <c r="B5674" s="108"/>
      <c r="C5674" s="108"/>
      <c r="D5674" s="108"/>
    </row>
    <row r="5675" spans="1:4">
      <c r="A5675" s="108"/>
      <c r="B5675" s="108"/>
      <c r="C5675" s="108"/>
      <c r="D5675" s="108"/>
    </row>
    <row r="5676" spans="1:4">
      <c r="A5676" s="108"/>
      <c r="B5676" s="108"/>
      <c r="C5676" s="108"/>
      <c r="D5676" s="108"/>
    </row>
    <row r="5677" spans="1:4">
      <c r="A5677" s="108"/>
      <c r="B5677" s="108"/>
      <c r="C5677" s="108"/>
      <c r="D5677" s="108"/>
    </row>
    <row r="5678" spans="1:4">
      <c r="A5678" s="108"/>
      <c r="B5678" s="108"/>
      <c r="C5678" s="108"/>
      <c r="D5678" s="108"/>
    </row>
    <row r="5679" spans="1:4">
      <c r="A5679" s="108"/>
      <c r="B5679" s="108"/>
      <c r="C5679" s="108"/>
      <c r="D5679" s="108"/>
    </row>
    <row r="5680" spans="1:4">
      <c r="A5680" s="108"/>
      <c r="B5680" s="108"/>
      <c r="C5680" s="108"/>
      <c r="D5680" s="108"/>
    </row>
    <row r="5681" spans="1:4">
      <c r="A5681" s="108"/>
      <c r="B5681" s="108"/>
      <c r="C5681" s="108"/>
      <c r="D5681" s="108"/>
    </row>
    <row r="5682" spans="1:4">
      <c r="A5682" s="108"/>
      <c r="B5682" s="108"/>
      <c r="C5682" s="108"/>
      <c r="D5682" s="108"/>
    </row>
    <row r="5683" spans="1:4">
      <c r="A5683" s="108"/>
      <c r="B5683" s="108"/>
      <c r="C5683" s="108"/>
      <c r="D5683" s="108"/>
    </row>
    <row r="5684" spans="1:4">
      <c r="A5684" s="108"/>
      <c r="B5684" s="108"/>
      <c r="C5684" s="108"/>
      <c r="D5684" s="108"/>
    </row>
    <row r="5685" spans="1:4">
      <c r="A5685" s="108"/>
      <c r="B5685" s="108"/>
      <c r="C5685" s="108"/>
      <c r="D5685" s="108"/>
    </row>
    <row r="5686" spans="1:4">
      <c r="A5686" s="108"/>
      <c r="B5686" s="108"/>
      <c r="C5686" s="108"/>
      <c r="D5686" s="108"/>
    </row>
    <row r="5687" spans="1:4">
      <c r="A5687" s="108"/>
      <c r="B5687" s="108"/>
      <c r="C5687" s="108"/>
      <c r="D5687" s="108"/>
    </row>
    <row r="5688" spans="1:4">
      <c r="A5688" s="108"/>
      <c r="B5688" s="108"/>
      <c r="C5688" s="108"/>
      <c r="D5688" s="108"/>
    </row>
    <row r="5689" spans="1:4">
      <c r="A5689" s="108"/>
      <c r="B5689" s="108"/>
      <c r="C5689" s="108"/>
      <c r="D5689" s="108"/>
    </row>
    <row r="5690" spans="1:4">
      <c r="A5690" s="108"/>
      <c r="B5690" s="108"/>
      <c r="C5690" s="108"/>
      <c r="D5690" s="108"/>
    </row>
    <row r="5691" spans="1:4">
      <c r="A5691" s="108"/>
      <c r="B5691" s="108"/>
      <c r="C5691" s="108"/>
      <c r="D5691" s="108"/>
    </row>
    <row r="5692" spans="1:4">
      <c r="A5692" s="108"/>
      <c r="B5692" s="108"/>
      <c r="C5692" s="108"/>
      <c r="D5692" s="108"/>
    </row>
    <row r="5693" spans="1:4">
      <c r="A5693" s="108"/>
      <c r="B5693" s="108"/>
      <c r="C5693" s="108"/>
      <c r="D5693" s="108"/>
    </row>
    <row r="5694" spans="1:4">
      <c r="A5694" s="108"/>
      <c r="B5694" s="108"/>
      <c r="C5694" s="108"/>
      <c r="D5694" s="108"/>
    </row>
    <row r="5695" spans="1:4">
      <c r="A5695" s="108"/>
      <c r="B5695" s="108"/>
      <c r="C5695" s="108"/>
      <c r="D5695" s="108"/>
    </row>
    <row r="5696" spans="1:4">
      <c r="A5696" s="108"/>
      <c r="B5696" s="108"/>
      <c r="C5696" s="108"/>
      <c r="D5696" s="108"/>
    </row>
    <row r="5697" spans="1:4">
      <c r="A5697" s="108"/>
      <c r="B5697" s="108"/>
      <c r="C5697" s="108"/>
      <c r="D5697" s="108"/>
    </row>
    <row r="5698" spans="1:4">
      <c r="A5698" s="108"/>
      <c r="B5698" s="108"/>
      <c r="C5698" s="108"/>
      <c r="D5698" s="108"/>
    </row>
    <row r="5699" spans="1:4">
      <c r="A5699" s="108"/>
      <c r="B5699" s="108"/>
      <c r="C5699" s="108"/>
      <c r="D5699" s="108"/>
    </row>
    <row r="5700" spans="1:4">
      <c r="A5700" s="108"/>
      <c r="B5700" s="108"/>
      <c r="C5700" s="108"/>
      <c r="D5700" s="108"/>
    </row>
    <row r="5701" spans="1:4">
      <c r="A5701" s="108"/>
      <c r="B5701" s="108"/>
      <c r="C5701" s="108"/>
      <c r="D5701" s="108"/>
    </row>
    <row r="5702" spans="1:4">
      <c r="A5702" s="108"/>
      <c r="B5702" s="108"/>
      <c r="C5702" s="108"/>
      <c r="D5702" s="108"/>
    </row>
    <row r="5703" spans="1:4">
      <c r="A5703" s="108"/>
      <c r="B5703" s="108"/>
      <c r="C5703" s="108"/>
      <c r="D5703" s="108"/>
    </row>
    <row r="5704" spans="1:4">
      <c r="A5704" s="108"/>
      <c r="B5704" s="108"/>
      <c r="C5704" s="108"/>
      <c r="D5704" s="108"/>
    </row>
    <row r="5705" spans="1:4">
      <c r="A5705" s="108"/>
      <c r="B5705" s="108"/>
      <c r="C5705" s="108"/>
      <c r="D5705" s="108"/>
    </row>
    <row r="5706" spans="1:4">
      <c r="A5706" s="108"/>
      <c r="B5706" s="108"/>
      <c r="C5706" s="108"/>
      <c r="D5706" s="108"/>
    </row>
    <row r="5707" spans="1:4">
      <c r="A5707" s="108"/>
      <c r="B5707" s="108"/>
      <c r="C5707" s="108"/>
      <c r="D5707" s="108"/>
    </row>
    <row r="5708" spans="1:4">
      <c r="A5708" s="108"/>
      <c r="B5708" s="108"/>
      <c r="C5708" s="108"/>
      <c r="D5708" s="108"/>
    </row>
    <row r="5709" spans="1:4">
      <c r="A5709" s="108"/>
      <c r="B5709" s="108"/>
      <c r="C5709" s="108"/>
      <c r="D5709" s="108"/>
    </row>
    <row r="5710" spans="1:4">
      <c r="A5710" s="108"/>
      <c r="B5710" s="108"/>
      <c r="C5710" s="108"/>
      <c r="D5710" s="108"/>
    </row>
    <row r="5711" spans="1:4">
      <c r="A5711" s="108"/>
      <c r="B5711" s="108"/>
      <c r="C5711" s="108"/>
      <c r="D5711" s="108"/>
    </row>
    <row r="5712" spans="1:4">
      <c r="A5712" s="108"/>
      <c r="B5712" s="108"/>
      <c r="C5712" s="108"/>
      <c r="D5712" s="108"/>
    </row>
    <row r="5713" spans="1:4">
      <c r="A5713" s="108"/>
      <c r="B5713" s="108"/>
      <c r="C5713" s="108"/>
      <c r="D5713" s="108"/>
    </row>
    <row r="5714" spans="1:4">
      <c r="A5714" s="108"/>
      <c r="B5714" s="108"/>
      <c r="C5714" s="108"/>
      <c r="D5714" s="108"/>
    </row>
    <row r="5715" spans="1:4">
      <c r="A5715" s="108"/>
      <c r="B5715" s="108"/>
      <c r="C5715" s="108"/>
      <c r="D5715" s="108"/>
    </row>
    <row r="5716" spans="1:4">
      <c r="A5716" s="108"/>
      <c r="B5716" s="108"/>
      <c r="C5716" s="108"/>
      <c r="D5716" s="108"/>
    </row>
    <row r="5717" spans="1:4">
      <c r="A5717" s="108"/>
      <c r="B5717" s="108"/>
      <c r="C5717" s="108"/>
      <c r="D5717" s="108"/>
    </row>
    <row r="5718" spans="1:4">
      <c r="A5718" s="108"/>
      <c r="B5718" s="108"/>
      <c r="C5718" s="108"/>
      <c r="D5718" s="108"/>
    </row>
    <row r="5719" spans="1:4">
      <c r="A5719" s="108"/>
      <c r="B5719" s="108"/>
      <c r="C5719" s="108"/>
      <c r="D5719" s="108"/>
    </row>
    <row r="5720" spans="1:4">
      <c r="A5720" s="108"/>
      <c r="B5720" s="108"/>
      <c r="C5720" s="108"/>
      <c r="D5720" s="108"/>
    </row>
    <row r="5721" spans="1:4">
      <c r="A5721" s="108"/>
      <c r="B5721" s="108"/>
      <c r="C5721" s="108"/>
      <c r="D5721" s="108"/>
    </row>
    <row r="5722" spans="1:4">
      <c r="A5722" s="108"/>
      <c r="B5722" s="108"/>
      <c r="C5722" s="108"/>
      <c r="D5722" s="108"/>
    </row>
    <row r="5723" spans="1:4">
      <c r="A5723" s="108"/>
      <c r="B5723" s="108"/>
      <c r="C5723" s="108"/>
      <c r="D5723" s="108"/>
    </row>
    <row r="5724" spans="1:4">
      <c r="A5724" s="108"/>
      <c r="B5724" s="108"/>
      <c r="C5724" s="108"/>
      <c r="D5724" s="108"/>
    </row>
    <row r="5725" spans="1:4">
      <c r="A5725" s="108"/>
      <c r="B5725" s="108"/>
      <c r="C5725" s="108"/>
      <c r="D5725" s="108"/>
    </row>
    <row r="5726" spans="1:4">
      <c r="A5726" s="108"/>
      <c r="B5726" s="108"/>
      <c r="C5726" s="108"/>
      <c r="D5726" s="108"/>
    </row>
    <row r="5727" spans="1:4">
      <c r="A5727" s="108"/>
      <c r="B5727" s="108"/>
      <c r="C5727" s="108"/>
      <c r="D5727" s="108"/>
    </row>
    <row r="5728" spans="1:4">
      <c r="A5728" s="108"/>
      <c r="B5728" s="108"/>
      <c r="C5728" s="108"/>
      <c r="D5728" s="108"/>
    </row>
    <row r="5729" spans="1:4">
      <c r="A5729" s="108"/>
      <c r="B5729" s="108"/>
      <c r="C5729" s="108"/>
      <c r="D5729" s="108"/>
    </row>
    <row r="5730" spans="1:4">
      <c r="A5730" s="108"/>
      <c r="B5730" s="108"/>
      <c r="C5730" s="108"/>
      <c r="D5730" s="108"/>
    </row>
    <row r="5731" spans="1:4">
      <c r="A5731" s="108"/>
      <c r="B5731" s="108"/>
      <c r="C5731" s="108"/>
      <c r="D5731" s="108"/>
    </row>
    <row r="5732" spans="1:4">
      <c r="A5732" s="108"/>
      <c r="B5732" s="108"/>
      <c r="C5732" s="108"/>
      <c r="D5732" s="108"/>
    </row>
    <row r="5733" spans="1:4">
      <c r="A5733" s="108"/>
      <c r="B5733" s="108"/>
      <c r="C5733" s="108"/>
      <c r="D5733" s="108"/>
    </row>
    <row r="5734" spans="1:4">
      <c r="A5734" s="108"/>
      <c r="B5734" s="108"/>
      <c r="C5734" s="108"/>
      <c r="D5734" s="108"/>
    </row>
    <row r="5735" spans="1:4">
      <c r="A5735" s="108"/>
      <c r="B5735" s="108"/>
      <c r="C5735" s="108"/>
      <c r="D5735" s="108"/>
    </row>
    <row r="5736" spans="1:4">
      <c r="A5736" s="108"/>
      <c r="B5736" s="108"/>
      <c r="C5736" s="108"/>
      <c r="D5736" s="108"/>
    </row>
    <row r="5737" spans="1:4">
      <c r="A5737" s="108"/>
      <c r="B5737" s="108"/>
      <c r="C5737" s="108"/>
      <c r="D5737" s="108"/>
    </row>
    <row r="5738" spans="1:4">
      <c r="A5738" s="108"/>
      <c r="B5738" s="108"/>
      <c r="C5738" s="108"/>
      <c r="D5738" s="108"/>
    </row>
    <row r="5739" spans="1:4">
      <c r="A5739" s="108"/>
      <c r="B5739" s="108"/>
      <c r="C5739" s="108"/>
      <c r="D5739" s="108"/>
    </row>
    <row r="5740" spans="1:4">
      <c r="A5740" s="108"/>
      <c r="B5740" s="108"/>
      <c r="C5740" s="108"/>
      <c r="D5740" s="108"/>
    </row>
    <row r="5741" spans="1:4">
      <c r="A5741" s="108"/>
      <c r="B5741" s="108"/>
      <c r="C5741" s="108"/>
      <c r="D5741" s="108"/>
    </row>
    <row r="5742" spans="1:4">
      <c r="A5742" s="108"/>
      <c r="B5742" s="108"/>
      <c r="C5742" s="108"/>
      <c r="D5742" s="108"/>
    </row>
    <row r="5743" spans="1:4">
      <c r="A5743" s="108"/>
      <c r="B5743" s="108"/>
      <c r="C5743" s="108"/>
      <c r="D5743" s="108"/>
    </row>
    <row r="5744" spans="1:4">
      <c r="A5744" s="108"/>
      <c r="B5744" s="108"/>
      <c r="C5744" s="108"/>
      <c r="D5744" s="108"/>
    </row>
    <row r="5745" spans="1:4">
      <c r="A5745" s="108"/>
      <c r="B5745" s="108"/>
      <c r="C5745" s="108"/>
      <c r="D5745" s="108"/>
    </row>
    <row r="5746" spans="1:4">
      <c r="A5746" s="108"/>
      <c r="B5746" s="108"/>
      <c r="C5746" s="108"/>
      <c r="D5746" s="108"/>
    </row>
    <row r="5747" spans="1:4">
      <c r="A5747" s="108"/>
      <c r="B5747" s="108"/>
      <c r="C5747" s="108"/>
      <c r="D5747" s="108"/>
    </row>
    <row r="5748" spans="1:4">
      <c r="A5748" s="108"/>
      <c r="B5748" s="108"/>
      <c r="C5748" s="108"/>
      <c r="D5748" s="108"/>
    </row>
    <row r="5749" spans="1:4">
      <c r="A5749" s="108"/>
      <c r="B5749" s="108"/>
      <c r="C5749" s="108"/>
      <c r="D5749" s="108"/>
    </row>
    <row r="5750" spans="1:4">
      <c r="A5750" s="108"/>
      <c r="B5750" s="108"/>
      <c r="C5750" s="108"/>
      <c r="D5750" s="108"/>
    </row>
    <row r="5751" spans="1:4">
      <c r="A5751" s="108"/>
      <c r="B5751" s="108"/>
      <c r="C5751" s="108"/>
      <c r="D5751" s="108"/>
    </row>
    <row r="5752" spans="1:4">
      <c r="A5752" s="108"/>
      <c r="B5752" s="108"/>
      <c r="C5752" s="108"/>
      <c r="D5752" s="108"/>
    </row>
    <row r="5753" spans="1:4">
      <c r="A5753" s="108"/>
      <c r="B5753" s="108"/>
      <c r="C5753" s="108"/>
      <c r="D5753" s="108"/>
    </row>
    <row r="5754" spans="1:4">
      <c r="A5754" s="108"/>
      <c r="B5754" s="108"/>
      <c r="C5754" s="108"/>
      <c r="D5754" s="108"/>
    </row>
    <row r="5755" spans="1:4">
      <c r="A5755" s="108"/>
      <c r="B5755" s="108"/>
      <c r="C5755" s="108"/>
      <c r="D5755" s="108"/>
    </row>
    <row r="5756" spans="1:4">
      <c r="A5756" s="108"/>
      <c r="B5756" s="108"/>
      <c r="C5756" s="108"/>
      <c r="D5756" s="108"/>
    </row>
    <row r="5757" spans="1:4">
      <c r="A5757" s="108"/>
      <c r="B5757" s="108"/>
      <c r="C5757" s="108"/>
      <c r="D5757" s="108"/>
    </row>
    <row r="5758" spans="1:4">
      <c r="A5758" s="108"/>
      <c r="B5758" s="108"/>
      <c r="C5758" s="108"/>
      <c r="D5758" s="108"/>
    </row>
    <row r="5759" spans="1:4">
      <c r="A5759" s="108"/>
      <c r="B5759" s="108"/>
      <c r="C5759" s="108"/>
      <c r="D5759" s="108"/>
    </row>
    <row r="5760" spans="1:4">
      <c r="A5760" s="108"/>
      <c r="B5760" s="108"/>
      <c r="C5760" s="108"/>
      <c r="D5760" s="108"/>
    </row>
    <row r="5761" spans="1:4">
      <c r="A5761" s="108"/>
      <c r="B5761" s="108"/>
      <c r="C5761" s="108"/>
      <c r="D5761" s="108"/>
    </row>
    <row r="5762" spans="1:4">
      <c r="A5762" s="108"/>
      <c r="B5762" s="108"/>
      <c r="C5762" s="108"/>
      <c r="D5762" s="108"/>
    </row>
    <row r="5763" spans="1:4">
      <c r="A5763" s="108"/>
      <c r="B5763" s="108"/>
      <c r="C5763" s="108"/>
      <c r="D5763" s="108"/>
    </row>
    <row r="5764" spans="1:4">
      <c r="A5764" s="108"/>
      <c r="B5764" s="108"/>
      <c r="C5764" s="108"/>
      <c r="D5764" s="108"/>
    </row>
    <row r="5765" spans="1:4">
      <c r="A5765" s="108"/>
      <c r="B5765" s="108"/>
      <c r="C5765" s="108"/>
      <c r="D5765" s="108"/>
    </row>
    <row r="5766" spans="1:4">
      <c r="A5766" s="108"/>
      <c r="B5766" s="108"/>
      <c r="C5766" s="108"/>
      <c r="D5766" s="108"/>
    </row>
    <row r="5767" spans="1:4">
      <c r="A5767" s="108"/>
      <c r="B5767" s="108"/>
      <c r="C5767" s="108"/>
      <c r="D5767" s="108"/>
    </row>
    <row r="5768" spans="1:4">
      <c r="A5768" s="108"/>
      <c r="B5768" s="108"/>
      <c r="C5768" s="108"/>
      <c r="D5768" s="108"/>
    </row>
    <row r="5769" spans="1:4">
      <c r="A5769" s="108"/>
      <c r="B5769" s="108"/>
      <c r="C5769" s="108"/>
      <c r="D5769" s="108"/>
    </row>
    <row r="5770" spans="1:4">
      <c r="A5770" s="108"/>
      <c r="B5770" s="108"/>
      <c r="C5770" s="108"/>
      <c r="D5770" s="108"/>
    </row>
    <row r="5771" spans="1:4">
      <c r="A5771" s="108"/>
      <c r="B5771" s="108"/>
      <c r="C5771" s="108"/>
      <c r="D5771" s="108"/>
    </row>
    <row r="5772" spans="1:4">
      <c r="A5772" s="108"/>
      <c r="B5772" s="108"/>
      <c r="C5772" s="108"/>
      <c r="D5772" s="108"/>
    </row>
    <row r="5773" spans="1:4">
      <c r="A5773" s="108"/>
      <c r="B5773" s="108"/>
      <c r="C5773" s="108"/>
      <c r="D5773" s="108"/>
    </row>
    <row r="5774" spans="1:4">
      <c r="A5774" s="108"/>
      <c r="B5774" s="108"/>
      <c r="C5774" s="108"/>
      <c r="D5774" s="108"/>
    </row>
    <row r="5775" spans="1:4">
      <c r="A5775" s="108"/>
      <c r="B5775" s="108"/>
      <c r="C5775" s="108"/>
      <c r="D5775" s="108"/>
    </row>
    <row r="5776" spans="1:4">
      <c r="A5776" s="108"/>
      <c r="B5776" s="108"/>
      <c r="C5776" s="108"/>
      <c r="D5776" s="108"/>
    </row>
    <row r="5777" spans="1:4">
      <c r="A5777" s="108"/>
      <c r="B5777" s="108"/>
      <c r="C5777" s="108"/>
      <c r="D5777" s="108"/>
    </row>
    <row r="5778" spans="1:4">
      <c r="A5778" s="108"/>
      <c r="B5778" s="108"/>
      <c r="C5778" s="108"/>
      <c r="D5778" s="108"/>
    </row>
    <row r="5779" spans="1:4">
      <c r="A5779" s="108"/>
      <c r="B5779" s="108"/>
      <c r="C5779" s="108"/>
      <c r="D5779" s="108"/>
    </row>
    <row r="5780" spans="1:4">
      <c r="A5780" s="108"/>
      <c r="B5780" s="108"/>
      <c r="C5780" s="108"/>
      <c r="D5780" s="108"/>
    </row>
    <row r="5781" spans="1:4">
      <c r="A5781" s="108"/>
      <c r="B5781" s="108"/>
      <c r="C5781" s="108"/>
      <c r="D5781" s="108"/>
    </row>
    <row r="5782" spans="1:4">
      <c r="A5782" s="108"/>
      <c r="B5782" s="108"/>
      <c r="C5782" s="108"/>
      <c r="D5782" s="108"/>
    </row>
    <row r="5783" spans="1:4">
      <c r="A5783" s="108"/>
      <c r="B5783" s="108"/>
      <c r="C5783" s="108"/>
      <c r="D5783" s="108"/>
    </row>
    <row r="5784" spans="1:4">
      <c r="A5784" s="108"/>
      <c r="B5784" s="108"/>
      <c r="C5784" s="108"/>
      <c r="D5784" s="108"/>
    </row>
    <row r="5785" spans="1:4">
      <c r="A5785" s="108"/>
      <c r="B5785" s="108"/>
      <c r="C5785" s="108"/>
      <c r="D5785" s="108"/>
    </row>
    <row r="5786" spans="1:4">
      <c r="A5786" s="108"/>
      <c r="B5786" s="108"/>
      <c r="C5786" s="108"/>
      <c r="D5786" s="108"/>
    </row>
    <row r="5787" spans="1:4">
      <c r="A5787" s="108"/>
      <c r="B5787" s="108"/>
      <c r="C5787" s="108"/>
      <c r="D5787" s="108"/>
    </row>
    <row r="5788" spans="1:4">
      <c r="A5788" s="108"/>
      <c r="B5788" s="108"/>
      <c r="C5788" s="108"/>
      <c r="D5788" s="108"/>
    </row>
    <row r="5789" spans="1:4">
      <c r="A5789" s="108"/>
      <c r="B5789" s="108"/>
      <c r="C5789" s="108"/>
      <c r="D5789" s="108"/>
    </row>
    <row r="5790" spans="1:4">
      <c r="A5790" s="108"/>
      <c r="B5790" s="108"/>
      <c r="C5790" s="108"/>
      <c r="D5790" s="108"/>
    </row>
    <row r="5791" spans="1:4">
      <c r="A5791" s="108"/>
      <c r="B5791" s="108"/>
      <c r="C5791" s="108"/>
      <c r="D5791" s="108"/>
    </row>
    <row r="5792" spans="1:4">
      <c r="A5792" s="108"/>
      <c r="B5792" s="108"/>
      <c r="C5792" s="108"/>
      <c r="D5792" s="108"/>
    </row>
    <row r="5793" spans="1:4">
      <c r="A5793" s="108"/>
      <c r="B5793" s="108"/>
      <c r="C5793" s="108"/>
      <c r="D5793" s="108"/>
    </row>
    <row r="5794" spans="1:4">
      <c r="A5794" s="108"/>
      <c r="B5794" s="108"/>
      <c r="C5794" s="108"/>
      <c r="D5794" s="108"/>
    </row>
    <row r="5795" spans="1:4">
      <c r="A5795" s="108"/>
      <c r="B5795" s="108"/>
      <c r="C5795" s="108"/>
      <c r="D5795" s="108"/>
    </row>
    <row r="5796" spans="1:4">
      <c r="A5796" s="108"/>
      <c r="B5796" s="108"/>
      <c r="C5796" s="108"/>
      <c r="D5796" s="108"/>
    </row>
    <row r="5797" spans="1:4">
      <c r="A5797" s="108"/>
      <c r="B5797" s="108"/>
      <c r="C5797" s="108"/>
      <c r="D5797" s="108"/>
    </row>
    <row r="5798" spans="1:4">
      <c r="A5798" s="108"/>
      <c r="B5798" s="108"/>
      <c r="C5798" s="108"/>
      <c r="D5798" s="108"/>
    </row>
    <row r="5799" spans="1:4">
      <c r="A5799" s="108"/>
      <c r="B5799" s="108"/>
      <c r="C5799" s="108"/>
      <c r="D5799" s="108"/>
    </row>
    <row r="5800" spans="1:4">
      <c r="A5800" s="108"/>
      <c r="B5800" s="108"/>
      <c r="C5800" s="108"/>
      <c r="D5800" s="108"/>
    </row>
    <row r="5801" spans="1:4">
      <c r="A5801" s="108"/>
      <c r="B5801" s="108"/>
      <c r="C5801" s="108"/>
      <c r="D5801" s="108"/>
    </row>
    <row r="5802" spans="1:4">
      <c r="A5802" s="108"/>
      <c r="B5802" s="108"/>
      <c r="C5802" s="108"/>
      <c r="D5802" s="108"/>
    </row>
    <row r="5803" spans="1:4">
      <c r="A5803" s="108"/>
      <c r="B5803" s="108"/>
      <c r="C5803" s="108"/>
      <c r="D5803" s="108"/>
    </row>
    <row r="5804" spans="1:4">
      <c r="A5804" s="108"/>
      <c r="B5804" s="108"/>
      <c r="C5804" s="108"/>
      <c r="D5804" s="108"/>
    </row>
    <row r="5805" spans="1:4">
      <c r="A5805" s="108"/>
      <c r="B5805" s="108"/>
      <c r="C5805" s="108"/>
      <c r="D5805" s="108"/>
    </row>
    <row r="5806" spans="1:4">
      <c r="A5806" s="108"/>
      <c r="B5806" s="108"/>
      <c r="C5806" s="108"/>
      <c r="D5806" s="108"/>
    </row>
    <row r="5807" spans="1:4">
      <c r="A5807" s="108"/>
      <c r="B5807" s="108"/>
      <c r="C5807" s="108"/>
      <c r="D5807" s="108"/>
    </row>
    <row r="5808" spans="1:4">
      <c r="A5808" s="108"/>
      <c r="B5808" s="108"/>
      <c r="C5808" s="108"/>
      <c r="D5808" s="108"/>
    </row>
    <row r="5809" spans="1:4">
      <c r="A5809" s="108"/>
      <c r="B5809" s="108"/>
      <c r="C5809" s="108"/>
      <c r="D5809" s="108"/>
    </row>
    <row r="5810" spans="1:4">
      <c r="A5810" s="108"/>
      <c r="B5810" s="108"/>
      <c r="C5810" s="108"/>
      <c r="D5810" s="108"/>
    </row>
    <row r="5811" spans="1:4">
      <c r="A5811" s="108"/>
      <c r="B5811" s="108"/>
      <c r="C5811" s="108"/>
      <c r="D5811" s="108"/>
    </row>
    <row r="5812" spans="1:4">
      <c r="A5812" s="108"/>
      <c r="B5812" s="108"/>
      <c r="C5812" s="108"/>
      <c r="D5812" s="108"/>
    </row>
    <row r="5813" spans="1:4">
      <c r="A5813" s="108"/>
      <c r="B5813" s="108"/>
      <c r="C5813" s="108"/>
      <c r="D5813" s="108"/>
    </row>
    <row r="5814" spans="1:4">
      <c r="A5814" s="108"/>
      <c r="B5814" s="108"/>
      <c r="C5814" s="108"/>
      <c r="D5814" s="108"/>
    </row>
    <row r="5815" spans="1:4">
      <c r="A5815" s="108"/>
      <c r="B5815" s="108"/>
      <c r="C5815" s="108"/>
      <c r="D5815" s="108"/>
    </row>
    <row r="5816" spans="1:4">
      <c r="A5816" s="108"/>
      <c r="B5816" s="108"/>
      <c r="C5816" s="108"/>
      <c r="D5816" s="108"/>
    </row>
    <row r="5817" spans="1:4">
      <c r="A5817" s="108"/>
      <c r="B5817" s="108"/>
      <c r="C5817" s="108"/>
      <c r="D5817" s="108"/>
    </row>
    <row r="5818" spans="1:4">
      <c r="A5818" s="108"/>
      <c r="B5818" s="108"/>
      <c r="C5818" s="108"/>
      <c r="D5818" s="108"/>
    </row>
    <row r="5819" spans="1:4">
      <c r="A5819" s="108"/>
      <c r="B5819" s="108"/>
      <c r="C5819" s="108"/>
      <c r="D5819" s="108"/>
    </row>
    <row r="5820" spans="1:4">
      <c r="A5820" s="108"/>
      <c r="B5820" s="108"/>
      <c r="C5820" s="108"/>
      <c r="D5820" s="108"/>
    </row>
    <row r="5821" spans="1:4">
      <c r="A5821" s="108"/>
      <c r="B5821" s="108"/>
      <c r="C5821" s="108"/>
      <c r="D5821" s="108"/>
    </row>
    <row r="5822" spans="1:4">
      <c r="A5822" s="108"/>
      <c r="B5822" s="108"/>
      <c r="C5822" s="108"/>
      <c r="D5822" s="108"/>
    </row>
    <row r="5823" spans="1:4">
      <c r="A5823" s="108"/>
      <c r="B5823" s="108"/>
      <c r="C5823" s="108"/>
      <c r="D5823" s="108"/>
    </row>
    <row r="5824" spans="1:4">
      <c r="A5824" s="108"/>
      <c r="B5824" s="108"/>
      <c r="C5824" s="108"/>
      <c r="D5824" s="108"/>
    </row>
    <row r="5825" spans="1:4">
      <c r="A5825" s="108"/>
      <c r="B5825" s="108"/>
      <c r="C5825" s="108"/>
      <c r="D5825" s="108"/>
    </row>
    <row r="5826" spans="1:4">
      <c r="A5826" s="108"/>
      <c r="B5826" s="108"/>
      <c r="C5826" s="108"/>
      <c r="D5826" s="108"/>
    </row>
    <row r="5827" spans="1:4">
      <c r="A5827" s="108"/>
      <c r="B5827" s="108"/>
      <c r="C5827" s="108"/>
      <c r="D5827" s="108"/>
    </row>
    <row r="5828" spans="1:4">
      <c r="A5828" s="108"/>
      <c r="B5828" s="108"/>
      <c r="C5828" s="108"/>
      <c r="D5828" s="108"/>
    </row>
    <row r="5829" spans="1:4">
      <c r="A5829" s="108"/>
      <c r="B5829" s="108"/>
      <c r="C5829" s="108"/>
      <c r="D5829" s="108"/>
    </row>
    <row r="5830" spans="1:4">
      <c r="A5830" s="108"/>
      <c r="B5830" s="108"/>
      <c r="C5830" s="108"/>
      <c r="D5830" s="108"/>
    </row>
    <row r="5831" spans="1:4">
      <c r="A5831" s="108"/>
      <c r="B5831" s="108"/>
      <c r="C5831" s="108"/>
      <c r="D5831" s="108"/>
    </row>
    <row r="5832" spans="1:4">
      <c r="A5832" s="108"/>
      <c r="B5832" s="108"/>
      <c r="C5832" s="108"/>
      <c r="D5832" s="108"/>
    </row>
    <row r="5833" spans="1:4">
      <c r="A5833" s="108"/>
      <c r="B5833" s="108"/>
      <c r="C5833" s="108"/>
      <c r="D5833" s="108"/>
    </row>
    <row r="5834" spans="1:4">
      <c r="A5834" s="108"/>
      <c r="B5834" s="108"/>
      <c r="C5834" s="108"/>
      <c r="D5834" s="108"/>
    </row>
    <row r="5835" spans="1:4">
      <c r="A5835" s="108"/>
      <c r="B5835" s="108"/>
      <c r="C5835" s="108"/>
      <c r="D5835" s="108"/>
    </row>
    <row r="5836" spans="1:4">
      <c r="A5836" s="108"/>
      <c r="B5836" s="108"/>
      <c r="C5836" s="108"/>
      <c r="D5836" s="108"/>
    </row>
    <row r="5837" spans="1:4">
      <c r="A5837" s="108"/>
      <c r="B5837" s="108"/>
      <c r="C5837" s="108"/>
      <c r="D5837" s="108"/>
    </row>
    <row r="5838" spans="1:4">
      <c r="A5838" s="108"/>
      <c r="B5838" s="108"/>
      <c r="C5838" s="108"/>
      <c r="D5838" s="108"/>
    </row>
    <row r="5839" spans="1:4">
      <c r="A5839" s="108"/>
      <c r="B5839" s="108"/>
      <c r="C5839" s="108"/>
      <c r="D5839" s="108"/>
    </row>
    <row r="5840" spans="1:4">
      <c r="A5840" s="108"/>
      <c r="B5840" s="108"/>
      <c r="C5840" s="108"/>
      <c r="D5840" s="108"/>
    </row>
    <row r="5841" spans="1:4">
      <c r="A5841" s="108"/>
      <c r="B5841" s="108"/>
      <c r="C5841" s="108"/>
      <c r="D5841" s="108"/>
    </row>
    <row r="5842" spans="1:4">
      <c r="A5842" s="108"/>
      <c r="B5842" s="108"/>
      <c r="C5842" s="108"/>
      <c r="D5842" s="108"/>
    </row>
    <row r="5843" spans="1:4">
      <c r="A5843" s="108"/>
      <c r="B5843" s="108"/>
      <c r="C5843" s="108"/>
      <c r="D5843" s="108"/>
    </row>
    <row r="5844" spans="1:4">
      <c r="A5844" s="108"/>
      <c r="B5844" s="108"/>
      <c r="C5844" s="108"/>
      <c r="D5844" s="108"/>
    </row>
    <row r="5845" spans="1:4">
      <c r="A5845" s="108"/>
      <c r="B5845" s="108"/>
      <c r="C5845" s="108"/>
      <c r="D5845" s="108"/>
    </row>
    <row r="5846" spans="1:4">
      <c r="A5846" s="108"/>
      <c r="B5846" s="108"/>
      <c r="C5846" s="108"/>
      <c r="D5846" s="108"/>
    </row>
    <row r="5847" spans="1:4">
      <c r="A5847" s="108"/>
      <c r="B5847" s="108"/>
      <c r="C5847" s="108"/>
      <c r="D5847" s="108"/>
    </row>
    <row r="5848" spans="1:4">
      <c r="A5848" s="108"/>
      <c r="B5848" s="108"/>
      <c r="C5848" s="108"/>
      <c r="D5848" s="108"/>
    </row>
    <row r="5849" spans="1:4">
      <c r="A5849" s="108"/>
      <c r="B5849" s="108"/>
      <c r="C5849" s="108"/>
      <c r="D5849" s="108"/>
    </row>
    <row r="5850" spans="1:4">
      <c r="A5850" s="108"/>
      <c r="B5850" s="108"/>
      <c r="C5850" s="108"/>
      <c r="D5850" s="108"/>
    </row>
    <row r="5851" spans="1:4">
      <c r="A5851" s="108"/>
      <c r="B5851" s="108"/>
      <c r="C5851" s="108"/>
      <c r="D5851" s="108"/>
    </row>
    <row r="5852" spans="1:4">
      <c r="A5852" s="108"/>
      <c r="B5852" s="108"/>
      <c r="C5852" s="108"/>
      <c r="D5852" s="108"/>
    </row>
    <row r="5853" spans="1:4">
      <c r="A5853" s="108"/>
      <c r="B5853" s="108"/>
      <c r="C5853" s="108"/>
      <c r="D5853" s="108"/>
    </row>
    <row r="5854" spans="1:4">
      <c r="A5854" s="108"/>
      <c r="B5854" s="108"/>
      <c r="C5854" s="108"/>
      <c r="D5854" s="108"/>
    </row>
    <row r="5855" spans="1:4">
      <c r="A5855" s="108"/>
      <c r="B5855" s="108"/>
      <c r="C5855" s="108"/>
      <c r="D5855" s="108"/>
    </row>
    <row r="5856" spans="1:4">
      <c r="A5856" s="108"/>
      <c r="B5856" s="108"/>
      <c r="C5856" s="108"/>
      <c r="D5856" s="108"/>
    </row>
    <row r="5857" spans="1:4">
      <c r="A5857" s="108"/>
      <c r="B5857" s="108"/>
      <c r="C5857" s="108"/>
      <c r="D5857" s="108"/>
    </row>
    <row r="5858" spans="1:4">
      <c r="A5858" s="108"/>
      <c r="B5858" s="108"/>
      <c r="C5858" s="108"/>
      <c r="D5858" s="108"/>
    </row>
    <row r="5859" spans="1:4">
      <c r="A5859" s="108"/>
      <c r="B5859" s="108"/>
      <c r="C5859" s="108"/>
      <c r="D5859" s="108"/>
    </row>
    <row r="5860" spans="1:4">
      <c r="A5860" s="108"/>
      <c r="B5860" s="108"/>
      <c r="C5860" s="108"/>
      <c r="D5860" s="108"/>
    </row>
    <row r="5861" spans="1:4">
      <c r="A5861" s="108"/>
      <c r="B5861" s="108"/>
      <c r="C5861" s="108"/>
      <c r="D5861" s="108"/>
    </row>
    <row r="5862" spans="1:4">
      <c r="A5862" s="108"/>
      <c r="B5862" s="108"/>
      <c r="C5862" s="108"/>
      <c r="D5862" s="108"/>
    </row>
    <row r="5863" spans="1:4">
      <c r="A5863" s="108"/>
      <c r="B5863" s="108"/>
      <c r="C5863" s="108"/>
      <c r="D5863" s="108"/>
    </row>
    <row r="5864" spans="1:4">
      <c r="A5864" s="108"/>
      <c r="B5864" s="108"/>
      <c r="C5864" s="108"/>
      <c r="D5864" s="108"/>
    </row>
    <row r="5865" spans="1:4">
      <c r="A5865" s="108"/>
      <c r="B5865" s="108"/>
      <c r="C5865" s="108"/>
      <c r="D5865" s="108"/>
    </row>
    <row r="5866" spans="1:4">
      <c r="A5866" s="108"/>
      <c r="B5866" s="108"/>
      <c r="C5866" s="108"/>
      <c r="D5866" s="108"/>
    </row>
    <row r="5867" spans="1:4">
      <c r="A5867" s="108"/>
      <c r="B5867" s="108"/>
      <c r="C5867" s="108"/>
      <c r="D5867" s="108"/>
    </row>
    <row r="5868" spans="1:4">
      <c r="A5868" s="108"/>
      <c r="B5868" s="108"/>
      <c r="C5868" s="108"/>
      <c r="D5868" s="108"/>
    </row>
    <row r="5869" spans="1:4">
      <c r="A5869" s="108"/>
      <c r="B5869" s="108"/>
      <c r="C5869" s="108"/>
      <c r="D5869" s="108"/>
    </row>
    <row r="5870" spans="1:4">
      <c r="A5870" s="108"/>
      <c r="B5870" s="108"/>
      <c r="C5870" s="108"/>
      <c r="D5870" s="108"/>
    </row>
    <row r="5871" spans="1:4">
      <c r="A5871" s="108"/>
      <c r="B5871" s="108"/>
      <c r="C5871" s="108"/>
      <c r="D5871" s="108"/>
    </row>
    <row r="5872" spans="1:4">
      <c r="A5872" s="108"/>
      <c r="B5872" s="108"/>
      <c r="C5872" s="108"/>
      <c r="D5872" s="108"/>
    </row>
    <row r="5873" spans="1:4">
      <c r="A5873" s="108"/>
      <c r="B5873" s="108"/>
      <c r="C5873" s="108"/>
      <c r="D5873" s="108"/>
    </row>
    <row r="5874" spans="1:4">
      <c r="A5874" s="108"/>
      <c r="B5874" s="108"/>
      <c r="C5874" s="108"/>
      <c r="D5874" s="108"/>
    </row>
    <row r="5875" spans="1:4">
      <c r="A5875" s="108"/>
      <c r="B5875" s="108"/>
      <c r="C5875" s="108"/>
      <c r="D5875" s="108"/>
    </row>
    <row r="5876" spans="1:4">
      <c r="A5876" s="108"/>
      <c r="B5876" s="108"/>
      <c r="C5876" s="108"/>
      <c r="D5876" s="108"/>
    </row>
    <row r="5877" spans="1:4">
      <c r="A5877" s="108"/>
      <c r="B5877" s="108"/>
      <c r="C5877" s="108"/>
      <c r="D5877" s="108"/>
    </row>
    <row r="5878" spans="1:4">
      <c r="A5878" s="108"/>
      <c r="B5878" s="108"/>
      <c r="C5878" s="108"/>
      <c r="D5878" s="108"/>
    </row>
    <row r="5879" spans="1:4">
      <c r="A5879" s="108"/>
      <c r="B5879" s="108"/>
      <c r="C5879" s="108"/>
      <c r="D5879" s="108"/>
    </row>
    <row r="5880" spans="1:4">
      <c r="A5880" s="108"/>
      <c r="B5880" s="108"/>
      <c r="C5880" s="108"/>
      <c r="D5880" s="108"/>
    </row>
    <row r="5881" spans="1:4">
      <c r="A5881" s="108"/>
      <c r="B5881" s="108"/>
      <c r="C5881" s="108"/>
      <c r="D5881" s="108"/>
    </row>
    <row r="5882" spans="1:4">
      <c r="A5882" s="108"/>
      <c r="B5882" s="108"/>
      <c r="C5882" s="108"/>
      <c r="D5882" s="108"/>
    </row>
    <row r="5883" spans="1:4">
      <c r="A5883" s="108"/>
      <c r="B5883" s="108"/>
      <c r="C5883" s="108"/>
      <c r="D5883" s="108"/>
    </row>
    <row r="5884" spans="1:4">
      <c r="A5884" s="108"/>
      <c r="B5884" s="108"/>
      <c r="C5884" s="108"/>
      <c r="D5884" s="108"/>
    </row>
    <row r="5885" spans="1:4">
      <c r="A5885" s="108"/>
      <c r="B5885" s="108"/>
      <c r="C5885" s="108"/>
      <c r="D5885" s="108"/>
    </row>
    <row r="5886" spans="1:4">
      <c r="A5886" s="108"/>
      <c r="B5886" s="108"/>
      <c r="C5886" s="108"/>
      <c r="D5886" s="108"/>
    </row>
    <row r="5887" spans="1:4">
      <c r="A5887" s="108"/>
      <c r="B5887" s="108"/>
      <c r="C5887" s="108"/>
      <c r="D5887" s="108"/>
    </row>
    <row r="5888" spans="1:4">
      <c r="A5888" s="108"/>
      <c r="B5888" s="108"/>
      <c r="C5888" s="108"/>
      <c r="D5888" s="108"/>
    </row>
    <row r="5889" spans="1:4">
      <c r="A5889" s="108"/>
      <c r="B5889" s="108"/>
      <c r="C5889" s="108"/>
      <c r="D5889" s="108"/>
    </row>
    <row r="5890" spans="1:4">
      <c r="A5890" s="108"/>
      <c r="B5890" s="108"/>
      <c r="C5890" s="108"/>
      <c r="D5890" s="108"/>
    </row>
    <row r="5891" spans="1:4">
      <c r="A5891" s="108"/>
      <c r="B5891" s="108"/>
      <c r="C5891" s="108"/>
      <c r="D5891" s="108"/>
    </row>
    <row r="5892" spans="1:4">
      <c r="A5892" s="108"/>
      <c r="B5892" s="108"/>
      <c r="C5892" s="108"/>
      <c r="D5892" s="108"/>
    </row>
    <row r="5893" spans="1:4">
      <c r="A5893" s="108"/>
      <c r="B5893" s="108"/>
      <c r="C5893" s="108"/>
      <c r="D5893" s="108"/>
    </row>
    <row r="5894" spans="1:4">
      <c r="A5894" s="108"/>
      <c r="B5894" s="108"/>
      <c r="C5894" s="108"/>
      <c r="D5894" s="108"/>
    </row>
    <row r="5895" spans="1:4">
      <c r="A5895" s="108"/>
      <c r="B5895" s="108"/>
      <c r="C5895" s="108"/>
      <c r="D5895" s="108"/>
    </row>
    <row r="5896" spans="1:4">
      <c r="A5896" s="108"/>
      <c r="B5896" s="108"/>
      <c r="C5896" s="108"/>
      <c r="D5896" s="108"/>
    </row>
    <row r="5897" spans="1:4">
      <c r="A5897" s="108"/>
      <c r="B5897" s="108"/>
      <c r="C5897" s="108"/>
      <c r="D5897" s="108"/>
    </row>
    <row r="5898" spans="1:4">
      <c r="A5898" s="108"/>
      <c r="B5898" s="108"/>
      <c r="C5898" s="108"/>
      <c r="D5898" s="108"/>
    </row>
    <row r="5899" spans="1:4">
      <c r="A5899" s="108"/>
      <c r="B5899" s="108"/>
      <c r="C5899" s="108"/>
      <c r="D5899" s="108"/>
    </row>
    <row r="5900" spans="1:4">
      <c r="A5900" s="108"/>
      <c r="B5900" s="108"/>
      <c r="C5900" s="108"/>
      <c r="D5900" s="108"/>
    </row>
    <row r="5901" spans="1:4">
      <c r="A5901" s="108"/>
      <c r="B5901" s="108"/>
      <c r="C5901" s="108"/>
      <c r="D5901" s="108"/>
    </row>
    <row r="5902" spans="1:4">
      <c r="A5902" s="108"/>
      <c r="B5902" s="108"/>
      <c r="C5902" s="108"/>
      <c r="D5902" s="108"/>
    </row>
    <row r="5903" spans="1:4">
      <c r="A5903" s="108"/>
      <c r="B5903" s="108"/>
      <c r="C5903" s="108"/>
      <c r="D5903" s="108"/>
    </row>
    <row r="5904" spans="1:4">
      <c r="A5904" s="108"/>
      <c r="B5904" s="108"/>
      <c r="C5904" s="108"/>
      <c r="D5904" s="108"/>
    </row>
    <row r="5905" spans="1:4">
      <c r="A5905" s="108"/>
      <c r="B5905" s="108"/>
      <c r="C5905" s="108"/>
      <c r="D5905" s="108"/>
    </row>
    <row r="5906" spans="1:4">
      <c r="A5906" s="108"/>
      <c r="B5906" s="108"/>
      <c r="C5906" s="108"/>
      <c r="D5906" s="108"/>
    </row>
    <row r="5907" spans="1:4">
      <c r="A5907" s="108"/>
      <c r="B5907" s="108"/>
      <c r="C5907" s="108"/>
      <c r="D5907" s="108"/>
    </row>
    <row r="5908" spans="1:4">
      <c r="A5908" s="108"/>
      <c r="B5908" s="108"/>
      <c r="C5908" s="108"/>
      <c r="D5908" s="108"/>
    </row>
    <row r="5909" spans="1:4">
      <c r="A5909" s="108"/>
      <c r="B5909" s="108"/>
      <c r="C5909" s="108"/>
      <c r="D5909" s="108"/>
    </row>
    <row r="5910" spans="1:4">
      <c r="A5910" s="108"/>
      <c r="B5910" s="108"/>
      <c r="C5910" s="108"/>
      <c r="D5910" s="108"/>
    </row>
    <row r="5911" spans="1:4">
      <c r="A5911" s="108"/>
      <c r="B5911" s="108"/>
      <c r="C5911" s="108"/>
      <c r="D5911" s="108"/>
    </row>
    <row r="5912" spans="1:4">
      <c r="A5912" s="108"/>
      <c r="B5912" s="108"/>
      <c r="C5912" s="108"/>
      <c r="D5912" s="108"/>
    </row>
    <row r="5913" spans="1:4">
      <c r="A5913" s="108"/>
      <c r="B5913" s="108"/>
      <c r="C5913" s="108"/>
      <c r="D5913" s="108"/>
    </row>
    <row r="5914" spans="1:4">
      <c r="A5914" s="108"/>
      <c r="B5914" s="108"/>
      <c r="C5914" s="108"/>
      <c r="D5914" s="108"/>
    </row>
    <row r="5915" spans="1:4">
      <c r="A5915" s="108"/>
      <c r="B5915" s="108"/>
      <c r="C5915" s="108"/>
      <c r="D5915" s="108"/>
    </row>
    <row r="5916" spans="1:4">
      <c r="A5916" s="108"/>
      <c r="B5916" s="108"/>
      <c r="C5916" s="108"/>
      <c r="D5916" s="108"/>
    </row>
    <row r="5917" spans="1:4">
      <c r="A5917" s="108"/>
      <c r="B5917" s="108"/>
      <c r="C5917" s="108"/>
      <c r="D5917" s="108"/>
    </row>
    <row r="5918" spans="1:4">
      <c r="A5918" s="108"/>
      <c r="B5918" s="108"/>
      <c r="C5918" s="108"/>
      <c r="D5918" s="108"/>
    </row>
    <row r="5919" spans="1:4">
      <c r="A5919" s="108"/>
      <c r="B5919" s="108"/>
      <c r="C5919" s="108"/>
      <c r="D5919" s="108"/>
    </row>
    <row r="5920" spans="1:4">
      <c r="A5920" s="108"/>
      <c r="B5920" s="108"/>
      <c r="C5920" s="108"/>
      <c r="D5920" s="108"/>
    </row>
    <row r="5921" spans="1:4">
      <c r="A5921" s="108"/>
      <c r="B5921" s="108"/>
      <c r="C5921" s="108"/>
      <c r="D5921" s="108"/>
    </row>
    <row r="5922" spans="1:4">
      <c r="A5922" s="108"/>
      <c r="B5922" s="108"/>
      <c r="C5922" s="108"/>
      <c r="D5922" s="108"/>
    </row>
    <row r="5923" spans="1:4">
      <c r="A5923" s="108"/>
      <c r="B5923" s="108"/>
      <c r="C5923" s="108"/>
      <c r="D5923" s="108"/>
    </row>
    <row r="5924" spans="1:4">
      <c r="A5924" s="108"/>
      <c r="B5924" s="108"/>
      <c r="C5924" s="108"/>
      <c r="D5924" s="108"/>
    </row>
    <row r="5925" spans="1:4">
      <c r="A5925" s="108"/>
      <c r="B5925" s="108"/>
      <c r="C5925" s="108"/>
      <c r="D5925" s="108"/>
    </row>
    <row r="5926" spans="1:4">
      <c r="A5926" s="108"/>
      <c r="B5926" s="108"/>
      <c r="C5926" s="108"/>
      <c r="D5926" s="108"/>
    </row>
    <row r="5927" spans="1:4">
      <c r="A5927" s="108"/>
      <c r="B5927" s="108"/>
      <c r="C5927" s="108"/>
      <c r="D5927" s="108"/>
    </row>
    <row r="5928" spans="1:4">
      <c r="A5928" s="108"/>
      <c r="B5928" s="108"/>
      <c r="C5928" s="108"/>
      <c r="D5928" s="108"/>
    </row>
    <row r="5929" spans="1:4">
      <c r="A5929" s="108"/>
      <c r="B5929" s="108"/>
      <c r="C5929" s="108"/>
      <c r="D5929" s="108"/>
    </row>
    <row r="5930" spans="1:4">
      <c r="A5930" s="108"/>
      <c r="B5930" s="108"/>
      <c r="C5930" s="108"/>
      <c r="D5930" s="108"/>
    </row>
    <row r="5931" spans="1:4">
      <c r="A5931" s="108"/>
      <c r="B5931" s="108"/>
      <c r="C5931" s="108"/>
      <c r="D5931" s="108"/>
    </row>
    <row r="5932" spans="1:4">
      <c r="A5932" s="108"/>
      <c r="B5932" s="108"/>
      <c r="C5932" s="108"/>
      <c r="D5932" s="108"/>
    </row>
    <row r="5933" spans="1:4">
      <c r="A5933" s="108"/>
      <c r="B5933" s="108"/>
      <c r="C5933" s="108"/>
      <c r="D5933" s="108"/>
    </row>
    <row r="5934" spans="1:4">
      <c r="A5934" s="108"/>
      <c r="B5934" s="108"/>
      <c r="C5934" s="108"/>
      <c r="D5934" s="108"/>
    </row>
    <row r="5935" spans="1:4">
      <c r="A5935" s="108"/>
      <c r="B5935" s="108"/>
      <c r="C5935" s="108"/>
      <c r="D5935" s="108"/>
    </row>
    <row r="5936" spans="1:4">
      <c r="A5936" s="108"/>
      <c r="B5936" s="108"/>
      <c r="C5936" s="108"/>
      <c r="D5936" s="108"/>
    </row>
    <row r="5937" spans="1:4">
      <c r="A5937" s="108"/>
      <c r="B5937" s="108"/>
      <c r="C5937" s="108"/>
      <c r="D5937" s="108"/>
    </row>
    <row r="5938" spans="1:4">
      <c r="A5938" s="108"/>
      <c r="B5938" s="108"/>
      <c r="C5938" s="108"/>
      <c r="D5938" s="108"/>
    </row>
    <row r="5939" spans="1:4">
      <c r="A5939" s="108"/>
      <c r="B5939" s="108"/>
      <c r="C5939" s="108"/>
      <c r="D5939" s="108"/>
    </row>
    <row r="5940" spans="1:4">
      <c r="A5940" s="108"/>
      <c r="B5940" s="108"/>
      <c r="C5940" s="108"/>
      <c r="D5940" s="108"/>
    </row>
    <row r="5941" spans="1:4">
      <c r="A5941" s="108"/>
      <c r="B5941" s="108"/>
      <c r="C5941" s="108"/>
      <c r="D5941" s="108"/>
    </row>
    <row r="5942" spans="1:4">
      <c r="A5942" s="108"/>
      <c r="B5942" s="108"/>
      <c r="C5942" s="108"/>
      <c r="D5942" s="108"/>
    </row>
    <row r="5943" spans="1:4">
      <c r="A5943" s="108"/>
      <c r="B5943" s="108"/>
      <c r="C5943" s="108"/>
      <c r="D5943" s="108"/>
    </row>
    <row r="5944" spans="1:4">
      <c r="A5944" s="108"/>
      <c r="B5944" s="108"/>
      <c r="C5944" s="108"/>
      <c r="D5944" s="108"/>
    </row>
    <row r="5945" spans="1:4">
      <c r="A5945" s="108"/>
      <c r="B5945" s="108"/>
      <c r="C5945" s="108"/>
      <c r="D5945" s="108"/>
    </row>
    <row r="5946" spans="1:4">
      <c r="A5946" s="108"/>
      <c r="B5946" s="108"/>
      <c r="C5946" s="108"/>
      <c r="D5946" s="108"/>
    </row>
    <row r="5947" spans="1:4">
      <c r="A5947" s="108"/>
      <c r="B5947" s="108"/>
      <c r="C5947" s="108"/>
      <c r="D5947" s="108"/>
    </row>
    <row r="5948" spans="1:4">
      <c r="A5948" s="108"/>
      <c r="B5948" s="108"/>
      <c r="C5948" s="108"/>
      <c r="D5948" s="108"/>
    </row>
    <row r="5949" spans="1:4">
      <c r="A5949" s="108"/>
      <c r="B5949" s="108"/>
      <c r="C5949" s="108"/>
      <c r="D5949" s="108"/>
    </row>
    <row r="5950" spans="1:4">
      <c r="A5950" s="108"/>
      <c r="B5950" s="108"/>
      <c r="C5950" s="108"/>
      <c r="D5950" s="108"/>
    </row>
    <row r="5951" spans="1:4">
      <c r="A5951" s="108"/>
      <c r="B5951" s="108"/>
      <c r="C5951" s="108"/>
      <c r="D5951" s="108"/>
    </row>
    <row r="5952" spans="1:4">
      <c r="A5952" s="108"/>
      <c r="B5952" s="108"/>
      <c r="C5952" s="108"/>
      <c r="D5952" s="108"/>
    </row>
    <row r="5953" spans="1:4">
      <c r="A5953" s="108"/>
      <c r="B5953" s="108"/>
      <c r="C5953" s="108"/>
      <c r="D5953" s="108"/>
    </row>
    <row r="5954" spans="1:4">
      <c r="A5954" s="108"/>
      <c r="B5954" s="108"/>
      <c r="C5954" s="108"/>
      <c r="D5954" s="108"/>
    </row>
    <row r="5955" spans="1:4">
      <c r="A5955" s="108"/>
      <c r="B5955" s="108"/>
      <c r="C5955" s="108"/>
      <c r="D5955" s="108"/>
    </row>
    <row r="5956" spans="1:4">
      <c r="A5956" s="108"/>
      <c r="B5956" s="108"/>
      <c r="C5956" s="108"/>
      <c r="D5956" s="108"/>
    </row>
    <row r="5957" spans="1:4">
      <c r="A5957" s="108"/>
      <c r="B5957" s="108"/>
      <c r="C5957" s="108"/>
      <c r="D5957" s="108"/>
    </row>
    <row r="5958" spans="1:4">
      <c r="A5958" s="108"/>
      <c r="B5958" s="108"/>
      <c r="C5958" s="108"/>
      <c r="D5958" s="108"/>
    </row>
    <row r="5959" spans="1:4">
      <c r="A5959" s="108"/>
      <c r="B5959" s="108"/>
      <c r="C5959" s="108"/>
      <c r="D5959" s="108"/>
    </row>
    <row r="5960" spans="1:4">
      <c r="A5960" s="108"/>
      <c r="B5960" s="108"/>
      <c r="C5960" s="108"/>
      <c r="D5960" s="108"/>
    </row>
    <row r="5961" spans="1:4">
      <c r="A5961" s="108"/>
      <c r="B5961" s="108"/>
      <c r="C5961" s="108"/>
      <c r="D5961" s="108"/>
    </row>
    <row r="5962" spans="1:4">
      <c r="A5962" s="108"/>
      <c r="B5962" s="108"/>
      <c r="C5962" s="108"/>
      <c r="D5962" s="108"/>
    </row>
    <row r="5963" spans="1:4">
      <c r="A5963" s="108"/>
      <c r="B5963" s="108"/>
      <c r="C5963" s="108"/>
      <c r="D5963" s="108"/>
    </row>
    <row r="5964" spans="1:4">
      <c r="A5964" s="108"/>
      <c r="B5964" s="108"/>
      <c r="C5964" s="108"/>
      <c r="D5964" s="108"/>
    </row>
    <row r="5965" spans="1:4">
      <c r="A5965" s="108"/>
      <c r="B5965" s="108"/>
      <c r="C5965" s="108"/>
      <c r="D5965" s="108"/>
    </row>
    <row r="5966" spans="1:4">
      <c r="A5966" s="108"/>
      <c r="B5966" s="108"/>
      <c r="C5966" s="108"/>
      <c r="D5966" s="108"/>
    </row>
    <row r="5967" spans="1:4">
      <c r="A5967" s="108"/>
      <c r="B5967" s="108"/>
      <c r="C5967" s="108"/>
      <c r="D5967" s="108"/>
    </row>
    <row r="5968" spans="1:4">
      <c r="A5968" s="108"/>
      <c r="B5968" s="108"/>
      <c r="C5968" s="108"/>
      <c r="D5968" s="108"/>
    </row>
    <row r="5969" spans="1:4">
      <c r="A5969" s="108"/>
      <c r="B5969" s="108"/>
      <c r="C5969" s="108"/>
      <c r="D5969" s="108"/>
    </row>
    <row r="5970" spans="1:4">
      <c r="A5970" s="108"/>
      <c r="B5970" s="108"/>
      <c r="C5970" s="108"/>
      <c r="D5970" s="108"/>
    </row>
    <row r="5971" spans="1:4">
      <c r="A5971" s="108"/>
      <c r="B5971" s="108"/>
      <c r="C5971" s="108"/>
      <c r="D5971" s="108"/>
    </row>
    <row r="5972" spans="1:4">
      <c r="A5972" s="108"/>
      <c r="B5972" s="108"/>
      <c r="C5972" s="108"/>
      <c r="D5972" s="108"/>
    </row>
    <row r="5973" spans="1:4">
      <c r="A5973" s="108"/>
      <c r="B5973" s="108"/>
      <c r="C5973" s="108"/>
      <c r="D5973" s="108"/>
    </row>
    <row r="5974" spans="1:4">
      <c r="A5974" s="108"/>
      <c r="B5974" s="108"/>
      <c r="C5974" s="108"/>
      <c r="D5974" s="108"/>
    </row>
    <row r="5975" spans="1:4">
      <c r="A5975" s="108"/>
      <c r="B5975" s="108"/>
      <c r="C5975" s="108"/>
      <c r="D5975" s="108"/>
    </row>
    <row r="5976" spans="1:4">
      <c r="A5976" s="108"/>
      <c r="B5976" s="108"/>
      <c r="C5976" s="108"/>
      <c r="D5976" s="108"/>
    </row>
    <row r="5977" spans="1:4">
      <c r="A5977" s="108"/>
      <c r="B5977" s="108"/>
      <c r="C5977" s="108"/>
      <c r="D5977" s="108"/>
    </row>
    <row r="5978" spans="1:4">
      <c r="A5978" s="108"/>
      <c r="B5978" s="108"/>
      <c r="C5978" s="108"/>
      <c r="D5978" s="108"/>
    </row>
    <row r="5979" spans="1:4">
      <c r="A5979" s="108"/>
      <c r="B5979" s="108"/>
      <c r="C5979" s="108"/>
      <c r="D5979" s="108"/>
    </row>
    <row r="5980" spans="1:4">
      <c r="A5980" s="108"/>
      <c r="B5980" s="108"/>
      <c r="C5980" s="108"/>
      <c r="D5980" s="108"/>
    </row>
    <row r="5981" spans="1:4">
      <c r="A5981" s="108"/>
      <c r="B5981" s="108"/>
      <c r="C5981" s="108"/>
      <c r="D5981" s="108"/>
    </row>
    <row r="5982" spans="1:4">
      <c r="A5982" s="108"/>
      <c r="B5982" s="108"/>
      <c r="C5982" s="108"/>
      <c r="D5982" s="108"/>
    </row>
    <row r="5983" spans="1:4">
      <c r="A5983" s="108"/>
      <c r="B5983" s="108"/>
      <c r="C5983" s="108"/>
      <c r="D5983" s="108"/>
    </row>
    <row r="5984" spans="1:4">
      <c r="A5984" s="108"/>
      <c r="B5984" s="108"/>
      <c r="C5984" s="108"/>
      <c r="D5984" s="108"/>
    </row>
    <row r="5985" spans="1:4">
      <c r="A5985" s="108"/>
      <c r="B5985" s="108"/>
      <c r="C5985" s="108"/>
      <c r="D5985" s="108"/>
    </row>
    <row r="5986" spans="1:4">
      <c r="A5986" s="108"/>
      <c r="B5986" s="108"/>
      <c r="C5986" s="108"/>
      <c r="D5986" s="108"/>
    </row>
    <row r="5987" spans="1:4">
      <c r="A5987" s="108"/>
      <c r="B5987" s="108"/>
      <c r="C5987" s="108"/>
      <c r="D5987" s="108"/>
    </row>
    <row r="5988" spans="1:4">
      <c r="A5988" s="108"/>
      <c r="B5988" s="108"/>
      <c r="C5988" s="108"/>
      <c r="D5988" s="108"/>
    </row>
    <row r="5989" spans="1:4">
      <c r="A5989" s="108"/>
      <c r="B5989" s="108"/>
      <c r="C5989" s="108"/>
      <c r="D5989" s="108"/>
    </row>
    <row r="5990" spans="1:4">
      <c r="A5990" s="108"/>
      <c r="B5990" s="108"/>
      <c r="C5990" s="108"/>
      <c r="D5990" s="108"/>
    </row>
    <row r="5991" spans="1:4">
      <c r="A5991" s="108"/>
      <c r="B5991" s="108"/>
      <c r="C5991" s="108"/>
      <c r="D5991" s="108"/>
    </row>
    <row r="5992" spans="1:4">
      <c r="A5992" s="108"/>
      <c r="B5992" s="108"/>
      <c r="C5992" s="108"/>
      <c r="D5992" s="108"/>
    </row>
    <row r="5993" spans="1:4">
      <c r="A5993" s="108"/>
      <c r="B5993" s="108"/>
      <c r="C5993" s="108"/>
      <c r="D5993" s="108"/>
    </row>
    <row r="5994" spans="1:4">
      <c r="A5994" s="108"/>
      <c r="B5994" s="108"/>
      <c r="C5994" s="108"/>
      <c r="D5994" s="108"/>
    </row>
    <row r="5995" spans="1:4">
      <c r="A5995" s="108"/>
      <c r="B5995" s="108"/>
      <c r="C5995" s="108"/>
      <c r="D5995" s="108"/>
    </row>
    <row r="5996" spans="1:4">
      <c r="A5996" s="108"/>
      <c r="B5996" s="108"/>
      <c r="C5996" s="108"/>
      <c r="D5996" s="108"/>
    </row>
    <row r="5997" spans="1:4">
      <c r="A5997" s="108"/>
      <c r="B5997" s="108"/>
      <c r="C5997" s="108"/>
      <c r="D5997" s="108"/>
    </row>
    <row r="5998" spans="1:4">
      <c r="A5998" s="108"/>
      <c r="B5998" s="108"/>
      <c r="C5998" s="108"/>
      <c r="D5998" s="108"/>
    </row>
    <row r="5999" spans="1:4">
      <c r="A5999" s="108"/>
      <c r="B5999" s="108"/>
      <c r="C5999" s="108"/>
      <c r="D5999" s="108"/>
    </row>
    <row r="6000" spans="1:4">
      <c r="A6000" s="108"/>
      <c r="B6000" s="108"/>
      <c r="C6000" s="108"/>
      <c r="D6000" s="108"/>
    </row>
    <row r="6001" spans="1:4">
      <c r="A6001" s="108"/>
      <c r="B6001" s="108"/>
      <c r="C6001" s="108"/>
      <c r="D6001" s="108"/>
    </row>
    <row r="6002" spans="1:4">
      <c r="A6002" s="108"/>
      <c r="B6002" s="108"/>
      <c r="C6002" s="108"/>
      <c r="D6002" s="108"/>
    </row>
    <row r="6003" spans="1:4">
      <c r="A6003" s="108"/>
      <c r="B6003" s="108"/>
      <c r="C6003" s="108"/>
      <c r="D6003" s="108"/>
    </row>
    <row r="6004" spans="1:4">
      <c r="A6004" s="108"/>
      <c r="B6004" s="108"/>
      <c r="C6004" s="108"/>
      <c r="D6004" s="108"/>
    </row>
    <row r="6005" spans="1:4">
      <c r="A6005" s="108"/>
      <c r="B6005" s="108"/>
      <c r="C6005" s="108"/>
      <c r="D6005" s="108"/>
    </row>
    <row r="6006" spans="1:4">
      <c r="A6006" s="108"/>
      <c r="B6006" s="108"/>
      <c r="C6006" s="108"/>
      <c r="D6006" s="108"/>
    </row>
    <row r="6007" spans="1:4">
      <c r="A6007" s="108"/>
      <c r="B6007" s="108"/>
      <c r="C6007" s="108"/>
      <c r="D6007" s="108"/>
    </row>
    <row r="6008" spans="1:4">
      <c r="A6008" s="108"/>
      <c r="B6008" s="108"/>
      <c r="C6008" s="108"/>
      <c r="D6008" s="108"/>
    </row>
    <row r="6009" spans="1:4">
      <c r="A6009" s="108"/>
      <c r="B6009" s="108"/>
      <c r="C6009" s="108"/>
      <c r="D6009" s="108"/>
    </row>
    <row r="6010" spans="1:4">
      <c r="A6010" s="108"/>
      <c r="B6010" s="108"/>
      <c r="C6010" s="108"/>
      <c r="D6010" s="108"/>
    </row>
    <row r="6011" spans="1:4">
      <c r="A6011" s="108"/>
      <c r="B6011" s="108"/>
      <c r="C6011" s="108"/>
      <c r="D6011" s="108"/>
    </row>
    <row r="6012" spans="1:4">
      <c r="A6012" s="108"/>
      <c r="B6012" s="108"/>
      <c r="C6012" s="108"/>
      <c r="D6012" s="108"/>
    </row>
    <row r="6013" spans="1:4">
      <c r="A6013" s="108"/>
      <c r="B6013" s="108"/>
      <c r="C6013" s="108"/>
      <c r="D6013" s="108"/>
    </row>
    <row r="6014" spans="1:4">
      <c r="A6014" s="108"/>
      <c r="B6014" s="108"/>
      <c r="C6014" s="108"/>
      <c r="D6014" s="108"/>
    </row>
    <row r="6015" spans="1:4">
      <c r="A6015" s="108"/>
      <c r="B6015" s="108"/>
      <c r="C6015" s="108"/>
      <c r="D6015" s="108"/>
    </row>
    <row r="6016" spans="1:4">
      <c r="A6016" s="108"/>
      <c r="B6016" s="108"/>
      <c r="C6016" s="108"/>
      <c r="D6016" s="108"/>
    </row>
    <row r="6017" spans="1:4">
      <c r="A6017" s="108"/>
      <c r="B6017" s="108"/>
      <c r="C6017" s="108"/>
      <c r="D6017" s="108"/>
    </row>
    <row r="6018" spans="1:4">
      <c r="A6018" s="108"/>
      <c r="B6018" s="108"/>
      <c r="C6018" s="108"/>
      <c r="D6018" s="108"/>
    </row>
    <row r="6019" spans="1:4">
      <c r="A6019" s="108"/>
      <c r="B6019" s="108"/>
      <c r="C6019" s="108"/>
      <c r="D6019" s="108"/>
    </row>
    <row r="6020" spans="1:4">
      <c r="A6020" s="108"/>
      <c r="B6020" s="108"/>
      <c r="C6020" s="108"/>
      <c r="D6020" s="108"/>
    </row>
    <row r="6021" spans="1:4">
      <c r="A6021" s="108"/>
      <c r="B6021" s="108"/>
      <c r="C6021" s="108"/>
      <c r="D6021" s="108"/>
    </row>
    <row r="6022" spans="1:4">
      <c r="A6022" s="108"/>
      <c r="B6022" s="108"/>
      <c r="C6022" s="108"/>
      <c r="D6022" s="108"/>
    </row>
    <row r="6023" spans="1:4">
      <c r="A6023" s="108"/>
      <c r="B6023" s="108"/>
      <c r="C6023" s="108"/>
      <c r="D6023" s="108"/>
    </row>
    <row r="6024" spans="1:4">
      <c r="A6024" s="108"/>
      <c r="B6024" s="108"/>
      <c r="C6024" s="108"/>
      <c r="D6024" s="108"/>
    </row>
    <row r="6025" spans="1:4">
      <c r="A6025" s="108"/>
      <c r="B6025" s="108"/>
      <c r="C6025" s="108"/>
      <c r="D6025" s="108"/>
    </row>
    <row r="6026" spans="1:4">
      <c r="A6026" s="108"/>
      <c r="B6026" s="108"/>
      <c r="C6026" s="108"/>
      <c r="D6026" s="108"/>
    </row>
    <row r="6027" spans="1:4">
      <c r="A6027" s="108"/>
      <c r="B6027" s="108"/>
      <c r="C6027" s="108"/>
      <c r="D6027" s="108"/>
    </row>
    <row r="6028" spans="1:4">
      <c r="A6028" s="108"/>
      <c r="B6028" s="108"/>
      <c r="C6028" s="108"/>
      <c r="D6028" s="108"/>
    </row>
    <row r="6029" spans="1:4">
      <c r="A6029" s="108"/>
      <c r="B6029" s="108"/>
      <c r="C6029" s="108"/>
      <c r="D6029" s="108"/>
    </row>
    <row r="6030" spans="1:4">
      <c r="A6030" s="108"/>
      <c r="B6030" s="108"/>
      <c r="C6030" s="108"/>
      <c r="D6030" s="108"/>
    </row>
    <row r="6031" spans="1:4">
      <c r="A6031" s="108"/>
      <c r="B6031" s="108"/>
      <c r="C6031" s="108"/>
      <c r="D6031" s="108"/>
    </row>
    <row r="6032" spans="1:4">
      <c r="A6032" s="108"/>
      <c r="B6032" s="108"/>
      <c r="C6032" s="108"/>
      <c r="D6032" s="108"/>
    </row>
    <row r="6033" spans="1:4">
      <c r="A6033" s="108"/>
      <c r="B6033" s="108"/>
      <c r="C6033" s="108"/>
      <c r="D6033" s="108"/>
    </row>
    <row r="6034" spans="1:4">
      <c r="A6034" s="108"/>
      <c r="B6034" s="108"/>
      <c r="C6034" s="108"/>
      <c r="D6034" s="108"/>
    </row>
    <row r="6035" spans="1:4">
      <c r="A6035" s="108"/>
      <c r="B6035" s="108"/>
      <c r="C6035" s="108"/>
      <c r="D6035" s="108"/>
    </row>
    <row r="6036" spans="1:4">
      <c r="A6036" s="108"/>
      <c r="B6036" s="108"/>
      <c r="C6036" s="108"/>
      <c r="D6036" s="108"/>
    </row>
    <row r="6037" spans="1:4">
      <c r="A6037" s="108"/>
      <c r="B6037" s="108"/>
      <c r="C6037" s="108"/>
      <c r="D6037" s="108"/>
    </row>
    <row r="6038" spans="1:4">
      <c r="A6038" s="108"/>
      <c r="B6038" s="108"/>
      <c r="C6038" s="108"/>
      <c r="D6038" s="108"/>
    </row>
    <row r="6039" spans="1:4">
      <c r="A6039" s="108"/>
      <c r="B6039" s="108"/>
      <c r="C6039" s="108"/>
      <c r="D6039" s="108"/>
    </row>
    <row r="6040" spans="1:4">
      <c r="A6040" s="108"/>
      <c r="B6040" s="108"/>
      <c r="C6040" s="108"/>
      <c r="D6040" s="108"/>
    </row>
    <row r="6041" spans="1:4">
      <c r="A6041" s="108"/>
      <c r="B6041" s="108"/>
      <c r="C6041" s="108"/>
      <c r="D6041" s="108"/>
    </row>
    <row r="6042" spans="1:4">
      <c r="A6042" s="108"/>
      <c r="B6042" s="108"/>
      <c r="C6042" s="108"/>
      <c r="D6042" s="108"/>
    </row>
    <row r="6043" spans="1:4">
      <c r="A6043" s="108"/>
      <c r="B6043" s="108"/>
      <c r="C6043" s="108"/>
      <c r="D6043" s="108"/>
    </row>
    <row r="6044" spans="1:4">
      <c r="A6044" s="108"/>
      <c r="B6044" s="108"/>
      <c r="C6044" s="108"/>
      <c r="D6044" s="108"/>
    </row>
    <row r="6045" spans="1:4">
      <c r="A6045" s="108"/>
      <c r="B6045" s="108"/>
      <c r="C6045" s="108"/>
      <c r="D6045" s="108"/>
    </row>
    <row r="6046" spans="1:4">
      <c r="A6046" s="108"/>
      <c r="B6046" s="108"/>
      <c r="C6046" s="108"/>
      <c r="D6046" s="108"/>
    </row>
    <row r="6047" spans="1:4">
      <c r="A6047" s="108"/>
      <c r="B6047" s="108"/>
      <c r="C6047" s="108"/>
      <c r="D6047" s="108"/>
    </row>
    <row r="6048" spans="1:4">
      <c r="A6048" s="108"/>
      <c r="B6048" s="108"/>
      <c r="C6048" s="108"/>
      <c r="D6048" s="108"/>
    </row>
    <row r="6049" spans="1:4">
      <c r="A6049" s="108"/>
      <c r="B6049" s="108"/>
      <c r="C6049" s="108"/>
      <c r="D6049" s="108"/>
    </row>
    <row r="6050" spans="1:4">
      <c r="A6050" s="108"/>
      <c r="B6050" s="108"/>
      <c r="C6050" s="108"/>
      <c r="D6050" s="108"/>
    </row>
    <row r="6051" spans="1:4">
      <c r="A6051" s="108"/>
      <c r="B6051" s="108"/>
      <c r="C6051" s="108"/>
      <c r="D6051" s="108"/>
    </row>
    <row r="6052" spans="1:4">
      <c r="A6052" s="108"/>
      <c r="B6052" s="108"/>
      <c r="C6052" s="108"/>
      <c r="D6052" s="108"/>
    </row>
    <row r="6053" spans="1:4">
      <c r="A6053" s="108"/>
      <c r="B6053" s="108"/>
      <c r="C6053" s="108"/>
      <c r="D6053" s="108"/>
    </row>
    <row r="6054" spans="1:4">
      <c r="A6054" s="108"/>
      <c r="B6054" s="108"/>
      <c r="C6054" s="108"/>
      <c r="D6054" s="108"/>
    </row>
    <row r="6055" spans="1:4">
      <c r="A6055" s="108"/>
      <c r="B6055" s="108"/>
      <c r="C6055" s="108"/>
      <c r="D6055" s="108"/>
    </row>
    <row r="6056" spans="1:4">
      <c r="A6056" s="108"/>
      <c r="B6056" s="108"/>
      <c r="C6056" s="108"/>
      <c r="D6056" s="108"/>
    </row>
    <row r="6057" spans="1:4">
      <c r="A6057" s="108"/>
      <c r="B6057" s="108"/>
      <c r="C6057" s="108"/>
      <c r="D6057" s="108"/>
    </row>
    <row r="6058" spans="1:4">
      <c r="A6058" s="108"/>
      <c r="B6058" s="108"/>
      <c r="C6058" s="108"/>
      <c r="D6058" s="108"/>
    </row>
    <row r="6059" spans="1:4">
      <c r="A6059" s="108"/>
      <c r="B6059" s="108"/>
      <c r="C6059" s="108"/>
      <c r="D6059" s="108"/>
    </row>
    <row r="6060" spans="1:4">
      <c r="A6060" s="108"/>
      <c r="B6060" s="108"/>
      <c r="C6060" s="108"/>
      <c r="D6060" s="108"/>
    </row>
    <row r="6061" spans="1:4">
      <c r="A6061" s="108"/>
      <c r="B6061" s="108"/>
      <c r="C6061" s="108"/>
      <c r="D6061" s="108"/>
    </row>
    <row r="6062" spans="1:4">
      <c r="A6062" s="108"/>
      <c r="B6062" s="108"/>
      <c r="C6062" s="108"/>
      <c r="D6062" s="108"/>
    </row>
    <row r="6063" spans="1:4">
      <c r="A6063" s="108"/>
      <c r="B6063" s="108"/>
      <c r="C6063" s="108"/>
      <c r="D6063" s="108"/>
    </row>
    <row r="6064" spans="1:4">
      <c r="A6064" s="108"/>
      <c r="B6064" s="108"/>
      <c r="C6064" s="108"/>
      <c r="D6064" s="108"/>
    </row>
    <row r="6065" spans="1:4">
      <c r="A6065" s="108"/>
      <c r="B6065" s="108"/>
      <c r="C6065" s="108"/>
      <c r="D6065" s="108"/>
    </row>
    <row r="6066" spans="1:4">
      <c r="A6066" s="108"/>
      <c r="B6066" s="108"/>
      <c r="C6066" s="108"/>
      <c r="D6066" s="108"/>
    </row>
    <row r="6067" spans="1:4">
      <c r="A6067" s="108"/>
      <c r="B6067" s="108"/>
      <c r="C6067" s="108"/>
      <c r="D6067" s="108"/>
    </row>
    <row r="6068" spans="1:4">
      <c r="A6068" s="108"/>
      <c r="B6068" s="108"/>
      <c r="C6068" s="108"/>
      <c r="D6068" s="108"/>
    </row>
    <row r="6069" spans="1:4">
      <c r="A6069" s="108"/>
      <c r="B6069" s="108"/>
      <c r="C6069" s="108"/>
      <c r="D6069" s="108"/>
    </row>
    <row r="6070" spans="1:4">
      <c r="A6070" s="108"/>
      <c r="B6070" s="108"/>
      <c r="C6070" s="108"/>
      <c r="D6070" s="108"/>
    </row>
    <row r="6071" spans="1:4">
      <c r="A6071" s="108"/>
      <c r="B6071" s="108"/>
      <c r="C6071" s="108"/>
      <c r="D6071" s="108"/>
    </row>
    <row r="6072" spans="1:4">
      <c r="A6072" s="108"/>
      <c r="B6072" s="108"/>
      <c r="C6072" s="108"/>
      <c r="D6072" s="108"/>
    </row>
    <row r="6073" spans="1:4">
      <c r="A6073" s="108"/>
      <c r="B6073" s="108"/>
      <c r="C6073" s="108"/>
      <c r="D6073" s="108"/>
    </row>
    <row r="6074" spans="1:4">
      <c r="A6074" s="108"/>
      <c r="B6074" s="108"/>
      <c r="C6074" s="108"/>
      <c r="D6074" s="108"/>
    </row>
    <row r="6075" spans="1:4">
      <c r="A6075" s="108"/>
      <c r="B6075" s="108"/>
      <c r="C6075" s="108"/>
      <c r="D6075" s="108"/>
    </row>
    <row r="6076" spans="1:4">
      <c r="A6076" s="108"/>
      <c r="B6076" s="108"/>
      <c r="C6076" s="108"/>
      <c r="D6076" s="108"/>
    </row>
    <row r="6077" spans="1:4">
      <c r="A6077" s="108"/>
      <c r="B6077" s="108"/>
      <c r="C6077" s="108"/>
      <c r="D6077" s="108"/>
    </row>
    <row r="6078" spans="1:4">
      <c r="A6078" s="108"/>
      <c r="B6078" s="108"/>
      <c r="C6078" s="108"/>
      <c r="D6078" s="108"/>
    </row>
    <row r="6079" spans="1:4">
      <c r="A6079" s="108"/>
      <c r="B6079" s="108"/>
      <c r="C6079" s="108"/>
      <c r="D6079" s="108"/>
    </row>
    <row r="6080" spans="1:4">
      <c r="A6080" s="108"/>
      <c r="B6080" s="108"/>
      <c r="C6080" s="108"/>
      <c r="D6080" s="108"/>
    </row>
    <row r="6081" spans="1:4">
      <c r="A6081" s="108"/>
      <c r="B6081" s="108"/>
      <c r="C6081" s="108"/>
      <c r="D6081" s="108"/>
    </row>
    <row r="6082" spans="1:4">
      <c r="A6082" s="108"/>
      <c r="B6082" s="108"/>
      <c r="C6082" s="108"/>
      <c r="D6082" s="108"/>
    </row>
    <row r="6083" spans="1:4">
      <c r="A6083" s="108"/>
      <c r="B6083" s="108"/>
      <c r="C6083" s="108"/>
      <c r="D6083" s="108"/>
    </row>
    <row r="6084" spans="1:4">
      <c r="A6084" s="108"/>
      <c r="B6084" s="108"/>
      <c r="C6084" s="108"/>
      <c r="D6084" s="108"/>
    </row>
    <row r="6085" spans="1:4">
      <c r="A6085" s="108"/>
      <c r="B6085" s="108"/>
      <c r="C6085" s="108"/>
      <c r="D6085" s="108"/>
    </row>
    <row r="6086" spans="1:4">
      <c r="A6086" s="108"/>
      <c r="B6086" s="108"/>
      <c r="C6086" s="108"/>
      <c r="D6086" s="108"/>
    </row>
    <row r="6087" spans="1:4">
      <c r="A6087" s="108"/>
      <c r="B6087" s="108"/>
      <c r="C6087" s="108"/>
      <c r="D6087" s="108"/>
    </row>
    <row r="6088" spans="1:4">
      <c r="A6088" s="108"/>
      <c r="B6088" s="108"/>
      <c r="C6088" s="108"/>
      <c r="D6088" s="108"/>
    </row>
    <row r="6089" spans="1:4">
      <c r="A6089" s="108"/>
      <c r="B6089" s="108"/>
      <c r="C6089" s="108"/>
      <c r="D6089" s="108"/>
    </row>
    <row r="6090" spans="1:4">
      <c r="A6090" s="108"/>
      <c r="B6090" s="108"/>
      <c r="C6090" s="108"/>
      <c r="D6090" s="108"/>
    </row>
    <row r="6091" spans="1:4">
      <c r="A6091" s="108"/>
      <c r="B6091" s="108"/>
      <c r="C6091" s="108"/>
      <c r="D6091" s="108"/>
    </row>
    <row r="6092" spans="1:4">
      <c r="A6092" s="108"/>
      <c r="B6092" s="108"/>
      <c r="C6092" s="108"/>
      <c r="D6092" s="108"/>
    </row>
    <row r="6093" spans="1:4">
      <c r="A6093" s="108"/>
      <c r="B6093" s="108"/>
      <c r="C6093" s="108"/>
      <c r="D6093" s="108"/>
    </row>
    <row r="6094" spans="1:4">
      <c r="A6094" s="108"/>
      <c r="B6094" s="108"/>
      <c r="C6094" s="108"/>
      <c r="D6094" s="108"/>
    </row>
    <row r="6095" spans="1:4">
      <c r="A6095" s="108"/>
      <c r="B6095" s="108"/>
      <c r="C6095" s="108"/>
      <c r="D6095" s="108"/>
    </row>
    <row r="6096" spans="1:4">
      <c r="A6096" s="108"/>
      <c r="B6096" s="108"/>
      <c r="C6096" s="108"/>
      <c r="D6096" s="108"/>
    </row>
    <row r="6097" spans="1:4">
      <c r="A6097" s="108"/>
      <c r="B6097" s="108"/>
      <c r="C6097" s="108"/>
      <c r="D6097" s="108"/>
    </row>
    <row r="6098" spans="1:4">
      <c r="A6098" s="108"/>
      <c r="B6098" s="108"/>
      <c r="C6098" s="108"/>
      <c r="D6098" s="108"/>
    </row>
    <row r="6099" spans="1:4">
      <c r="A6099" s="108"/>
      <c r="B6099" s="108"/>
      <c r="C6099" s="108"/>
      <c r="D6099" s="108"/>
    </row>
    <row r="6100" spans="1:4">
      <c r="A6100" s="108"/>
      <c r="B6100" s="108"/>
      <c r="C6100" s="108"/>
      <c r="D6100" s="108"/>
    </row>
    <row r="6101" spans="1:4">
      <c r="A6101" s="108"/>
      <c r="B6101" s="108"/>
      <c r="C6101" s="108"/>
      <c r="D6101" s="108"/>
    </row>
    <row r="6102" spans="1:4">
      <c r="A6102" s="108"/>
      <c r="B6102" s="108"/>
      <c r="C6102" s="108"/>
      <c r="D6102" s="108"/>
    </row>
    <row r="6103" spans="1:4">
      <c r="A6103" s="108"/>
      <c r="B6103" s="108"/>
      <c r="C6103" s="108"/>
      <c r="D6103" s="108"/>
    </row>
    <row r="6104" spans="1:4">
      <c r="A6104" s="108"/>
      <c r="B6104" s="108"/>
      <c r="C6104" s="108"/>
      <c r="D6104" s="108"/>
    </row>
    <row r="6105" spans="1:4">
      <c r="A6105" s="108"/>
      <c r="B6105" s="108"/>
      <c r="C6105" s="108"/>
      <c r="D6105" s="108"/>
    </row>
    <row r="6106" spans="1:4">
      <c r="A6106" s="108"/>
      <c r="B6106" s="108"/>
      <c r="C6106" s="108"/>
      <c r="D6106" s="108"/>
    </row>
    <row r="6107" spans="1:4">
      <c r="A6107" s="108"/>
      <c r="B6107" s="108"/>
      <c r="C6107" s="108"/>
      <c r="D6107" s="108"/>
    </row>
    <row r="6108" spans="1:4">
      <c r="A6108" s="108"/>
      <c r="B6108" s="108"/>
      <c r="C6108" s="108"/>
      <c r="D6108" s="108"/>
    </row>
    <row r="6109" spans="1:4">
      <c r="A6109" s="108"/>
      <c r="B6109" s="108"/>
      <c r="C6109" s="108"/>
      <c r="D6109" s="108"/>
    </row>
    <row r="6110" spans="1:4">
      <c r="A6110" s="108"/>
      <c r="B6110" s="108"/>
      <c r="C6110" s="108"/>
      <c r="D6110" s="108"/>
    </row>
    <row r="6111" spans="1:4">
      <c r="A6111" s="108"/>
      <c r="B6111" s="108"/>
      <c r="C6111" s="108"/>
      <c r="D6111" s="108"/>
    </row>
    <row r="6112" spans="1:4">
      <c r="A6112" s="108"/>
      <c r="B6112" s="108"/>
      <c r="C6112" s="108"/>
      <c r="D6112" s="108"/>
    </row>
    <row r="6113" spans="1:4">
      <c r="A6113" s="108"/>
      <c r="B6113" s="108"/>
      <c r="C6113" s="108"/>
      <c r="D6113" s="108"/>
    </row>
    <row r="6114" spans="1:4">
      <c r="A6114" s="108"/>
      <c r="B6114" s="108"/>
      <c r="C6114" s="108"/>
      <c r="D6114" s="108"/>
    </row>
    <row r="6115" spans="1:4">
      <c r="A6115" s="108"/>
      <c r="B6115" s="108"/>
      <c r="C6115" s="108"/>
      <c r="D6115" s="108"/>
    </row>
    <row r="6116" spans="1:4">
      <c r="A6116" s="108"/>
      <c r="B6116" s="108"/>
      <c r="C6116" s="108"/>
      <c r="D6116" s="108"/>
    </row>
    <row r="6117" spans="1:4">
      <c r="A6117" s="108"/>
      <c r="B6117" s="108"/>
      <c r="C6117" s="108"/>
      <c r="D6117" s="108"/>
    </row>
    <row r="6118" spans="1:4">
      <c r="A6118" s="108"/>
      <c r="B6118" s="108"/>
      <c r="C6118" s="108"/>
      <c r="D6118" s="108"/>
    </row>
    <row r="6119" spans="1:4">
      <c r="A6119" s="108"/>
      <c r="B6119" s="108"/>
      <c r="C6119" s="108"/>
      <c r="D6119" s="108"/>
    </row>
    <row r="6120" spans="1:4">
      <c r="A6120" s="108"/>
      <c r="B6120" s="108"/>
      <c r="C6120" s="108"/>
      <c r="D6120" s="108"/>
    </row>
    <row r="6121" spans="1:4">
      <c r="A6121" s="108"/>
      <c r="B6121" s="108"/>
      <c r="C6121" s="108"/>
      <c r="D6121" s="108"/>
    </row>
    <row r="6122" spans="1:4">
      <c r="A6122" s="108"/>
      <c r="B6122" s="108"/>
      <c r="C6122" s="108"/>
      <c r="D6122" s="108"/>
    </row>
    <row r="6123" spans="1:4">
      <c r="A6123" s="108"/>
      <c r="B6123" s="108"/>
      <c r="C6123" s="108"/>
      <c r="D6123" s="108"/>
    </row>
    <row r="6124" spans="1:4">
      <c r="A6124" s="108"/>
      <c r="B6124" s="108"/>
      <c r="C6124" s="108"/>
      <c r="D6124" s="108"/>
    </row>
    <row r="6125" spans="1:4">
      <c r="A6125" s="108"/>
      <c r="B6125" s="108"/>
      <c r="C6125" s="108"/>
      <c r="D6125" s="108"/>
    </row>
    <row r="6126" spans="1:4">
      <c r="A6126" s="108"/>
      <c r="B6126" s="108"/>
      <c r="C6126" s="108"/>
      <c r="D6126" s="108"/>
    </row>
    <row r="6127" spans="1:4">
      <c r="A6127" s="108"/>
      <c r="B6127" s="108"/>
      <c r="C6127" s="108"/>
      <c r="D6127" s="108"/>
    </row>
    <row r="6128" spans="1:4">
      <c r="A6128" s="108"/>
      <c r="B6128" s="108"/>
      <c r="C6128" s="108"/>
      <c r="D6128" s="108"/>
    </row>
    <row r="6129" spans="1:4">
      <c r="A6129" s="108"/>
      <c r="B6129" s="108"/>
      <c r="C6129" s="108"/>
      <c r="D6129" s="108"/>
    </row>
    <row r="6130" spans="1:4">
      <c r="A6130" s="108"/>
      <c r="B6130" s="108"/>
      <c r="C6130" s="108"/>
      <c r="D6130" s="108"/>
    </row>
    <row r="6131" spans="1:4">
      <c r="A6131" s="108"/>
      <c r="B6131" s="108"/>
      <c r="C6131" s="108"/>
      <c r="D6131" s="108"/>
    </row>
    <row r="6132" spans="1:4">
      <c r="A6132" s="108"/>
      <c r="B6132" s="108"/>
      <c r="C6132" s="108"/>
      <c r="D6132" s="108"/>
    </row>
    <row r="6133" spans="1:4">
      <c r="A6133" s="108"/>
      <c r="B6133" s="108"/>
      <c r="C6133" s="108"/>
      <c r="D6133" s="108"/>
    </row>
    <row r="6134" spans="1:4">
      <c r="A6134" s="108"/>
      <c r="B6134" s="108"/>
      <c r="C6134" s="108"/>
      <c r="D6134" s="108"/>
    </row>
    <row r="6135" spans="1:4">
      <c r="A6135" s="108"/>
      <c r="B6135" s="108"/>
      <c r="C6135" s="108"/>
      <c r="D6135" s="108"/>
    </row>
    <row r="6136" spans="1:4">
      <c r="A6136" s="108"/>
      <c r="B6136" s="108"/>
      <c r="C6136" s="108"/>
      <c r="D6136" s="108"/>
    </row>
    <row r="6137" spans="1:4">
      <c r="A6137" s="108"/>
      <c r="B6137" s="108"/>
      <c r="C6137" s="108"/>
      <c r="D6137" s="108"/>
    </row>
    <row r="6138" spans="1:4">
      <c r="A6138" s="108"/>
      <c r="B6138" s="108"/>
      <c r="C6138" s="108"/>
      <c r="D6138" s="108"/>
    </row>
    <row r="6139" spans="1:4">
      <c r="A6139" s="108"/>
      <c r="B6139" s="108"/>
      <c r="C6139" s="108"/>
      <c r="D6139" s="108"/>
    </row>
    <row r="6140" spans="1:4">
      <c r="A6140" s="108"/>
      <c r="B6140" s="108"/>
      <c r="C6140" s="108"/>
      <c r="D6140" s="108"/>
    </row>
    <row r="6141" spans="1:4">
      <c r="A6141" s="108"/>
      <c r="B6141" s="108"/>
      <c r="C6141" s="108"/>
      <c r="D6141" s="108"/>
    </row>
    <row r="6142" spans="1:4">
      <c r="A6142" s="108"/>
      <c r="B6142" s="108"/>
      <c r="C6142" s="108"/>
      <c r="D6142" s="108"/>
    </row>
    <row r="6143" spans="1:4">
      <c r="A6143" s="108"/>
      <c r="B6143" s="108"/>
      <c r="C6143" s="108"/>
      <c r="D6143" s="108"/>
    </row>
    <row r="6144" spans="1:4">
      <c r="A6144" s="108"/>
      <c r="B6144" s="108"/>
      <c r="C6144" s="108"/>
      <c r="D6144" s="108"/>
    </row>
    <row r="6145" spans="1:4">
      <c r="A6145" s="108"/>
      <c r="B6145" s="108"/>
      <c r="C6145" s="108"/>
      <c r="D6145" s="108"/>
    </row>
    <row r="6146" spans="1:4">
      <c r="A6146" s="108"/>
      <c r="B6146" s="108"/>
      <c r="C6146" s="108"/>
      <c r="D6146" s="108"/>
    </row>
    <row r="6147" spans="1:4">
      <c r="A6147" s="108"/>
      <c r="B6147" s="108"/>
      <c r="C6147" s="108"/>
      <c r="D6147" s="108"/>
    </row>
    <row r="6148" spans="1:4">
      <c r="A6148" s="108"/>
      <c r="B6148" s="108"/>
      <c r="C6148" s="108"/>
      <c r="D6148" s="108"/>
    </row>
    <row r="6149" spans="1:4">
      <c r="A6149" s="108"/>
      <c r="B6149" s="108"/>
      <c r="C6149" s="108"/>
      <c r="D6149" s="108"/>
    </row>
    <row r="6150" spans="1:4">
      <c r="A6150" s="108"/>
      <c r="B6150" s="108"/>
      <c r="C6150" s="108"/>
      <c r="D6150" s="108"/>
    </row>
    <row r="6151" spans="1:4">
      <c r="A6151" s="108"/>
      <c r="B6151" s="108"/>
      <c r="C6151" s="108"/>
      <c r="D6151" s="108"/>
    </row>
    <row r="6152" spans="1:4">
      <c r="A6152" s="108"/>
      <c r="B6152" s="108"/>
      <c r="C6152" s="108"/>
      <c r="D6152" s="108"/>
    </row>
    <row r="6153" spans="1:4">
      <c r="A6153" s="108"/>
      <c r="B6153" s="108"/>
      <c r="C6153" s="108"/>
      <c r="D6153" s="108"/>
    </row>
    <row r="6154" spans="1:4">
      <c r="A6154" s="108"/>
      <c r="B6154" s="108"/>
      <c r="C6154" s="108"/>
      <c r="D6154" s="108"/>
    </row>
    <row r="6155" spans="1:4">
      <c r="A6155" s="108"/>
      <c r="B6155" s="108"/>
      <c r="C6155" s="108"/>
      <c r="D6155" s="108"/>
    </row>
    <row r="6156" spans="1:4">
      <c r="A6156" s="108"/>
      <c r="B6156" s="108"/>
      <c r="C6156" s="108"/>
      <c r="D6156" s="108"/>
    </row>
    <row r="6157" spans="1:4">
      <c r="A6157" s="108"/>
      <c r="B6157" s="108"/>
      <c r="C6157" s="108"/>
      <c r="D6157" s="108"/>
    </row>
    <row r="6158" spans="1:4">
      <c r="A6158" s="108"/>
      <c r="B6158" s="108"/>
      <c r="C6158" s="108"/>
      <c r="D6158" s="108"/>
    </row>
    <row r="6159" spans="1:4">
      <c r="A6159" s="108"/>
      <c r="B6159" s="108"/>
      <c r="C6159" s="108"/>
      <c r="D6159" s="108"/>
    </row>
    <row r="6160" spans="1:4">
      <c r="A6160" s="108"/>
      <c r="B6160" s="108"/>
      <c r="C6160" s="108"/>
      <c r="D6160" s="108"/>
    </row>
    <row r="6161" spans="1:4">
      <c r="A6161" s="108"/>
      <c r="B6161" s="108"/>
      <c r="C6161" s="108"/>
      <c r="D6161" s="108"/>
    </row>
    <row r="6162" spans="1:4">
      <c r="A6162" s="108"/>
      <c r="B6162" s="108"/>
      <c r="C6162" s="108"/>
      <c r="D6162" s="108"/>
    </row>
    <row r="6163" spans="1:4">
      <c r="A6163" s="108"/>
      <c r="B6163" s="108"/>
      <c r="C6163" s="108"/>
      <c r="D6163" s="108"/>
    </row>
    <row r="6164" spans="1:4">
      <c r="A6164" s="108"/>
      <c r="B6164" s="108"/>
      <c r="C6164" s="108"/>
      <c r="D6164" s="108"/>
    </row>
    <row r="6165" spans="1:4">
      <c r="A6165" s="108"/>
      <c r="B6165" s="108"/>
      <c r="C6165" s="108"/>
      <c r="D6165" s="108"/>
    </row>
    <row r="6166" spans="1:4">
      <c r="A6166" s="108"/>
      <c r="B6166" s="108"/>
      <c r="C6166" s="108"/>
      <c r="D6166" s="108"/>
    </row>
    <row r="6167" spans="1:4">
      <c r="A6167" s="108"/>
      <c r="B6167" s="108"/>
      <c r="C6167" s="108"/>
      <c r="D6167" s="108"/>
    </row>
    <row r="6168" spans="1:4">
      <c r="A6168" s="108"/>
      <c r="B6168" s="108"/>
      <c r="C6168" s="108"/>
      <c r="D6168" s="108"/>
    </row>
    <row r="6169" spans="1:4">
      <c r="A6169" s="108"/>
      <c r="B6169" s="108"/>
      <c r="C6169" s="108"/>
      <c r="D6169" s="108"/>
    </row>
    <row r="6170" spans="1:4">
      <c r="A6170" s="108"/>
      <c r="B6170" s="108"/>
      <c r="C6170" s="108"/>
      <c r="D6170" s="108"/>
    </row>
    <row r="6171" spans="1:4">
      <c r="A6171" s="108"/>
      <c r="B6171" s="108"/>
      <c r="C6171" s="108"/>
      <c r="D6171" s="108"/>
    </row>
    <row r="6172" spans="1:4">
      <c r="A6172" s="108"/>
      <c r="B6172" s="108"/>
      <c r="C6172" s="108"/>
      <c r="D6172" s="108"/>
    </row>
    <row r="6173" spans="1:4">
      <c r="A6173" s="108"/>
      <c r="B6173" s="108"/>
      <c r="C6173" s="108"/>
      <c r="D6173" s="108"/>
    </row>
    <row r="6174" spans="1:4">
      <c r="A6174" s="108"/>
      <c r="B6174" s="108"/>
      <c r="C6174" s="108"/>
      <c r="D6174" s="108"/>
    </row>
    <row r="6175" spans="1:4">
      <c r="A6175" s="108"/>
      <c r="B6175" s="108"/>
      <c r="C6175" s="108"/>
      <c r="D6175" s="108"/>
    </row>
    <row r="6176" spans="1:4">
      <c r="A6176" s="108"/>
      <c r="B6176" s="108"/>
      <c r="C6176" s="108"/>
      <c r="D6176" s="108"/>
    </row>
    <row r="6177" spans="1:4">
      <c r="A6177" s="108"/>
      <c r="B6177" s="108"/>
      <c r="C6177" s="108"/>
      <c r="D6177" s="108"/>
    </row>
    <row r="6178" spans="1:4">
      <c r="A6178" s="108"/>
      <c r="B6178" s="108"/>
      <c r="C6178" s="108"/>
      <c r="D6178" s="108"/>
    </row>
    <row r="6179" spans="1:4">
      <c r="A6179" s="108"/>
      <c r="B6179" s="108"/>
      <c r="C6179" s="108"/>
      <c r="D6179" s="108"/>
    </row>
    <row r="6180" spans="1:4">
      <c r="A6180" s="108"/>
      <c r="B6180" s="108"/>
      <c r="C6180" s="108"/>
      <c r="D6180" s="108"/>
    </row>
    <row r="6181" spans="1:4">
      <c r="A6181" s="108"/>
      <c r="B6181" s="108"/>
      <c r="C6181" s="108"/>
      <c r="D6181" s="108"/>
    </row>
    <row r="6182" spans="1:4">
      <c r="A6182" s="108"/>
      <c r="B6182" s="108"/>
      <c r="C6182" s="108"/>
      <c r="D6182" s="108"/>
    </row>
    <row r="6183" spans="1:4">
      <c r="A6183" s="108"/>
      <c r="B6183" s="108"/>
      <c r="C6183" s="108"/>
      <c r="D6183" s="108"/>
    </row>
    <row r="6184" spans="1:4">
      <c r="A6184" s="108"/>
      <c r="B6184" s="108"/>
      <c r="C6184" s="108"/>
      <c r="D6184" s="108"/>
    </row>
    <row r="6185" spans="1:4">
      <c r="A6185" s="108"/>
      <c r="B6185" s="108"/>
      <c r="C6185" s="108"/>
      <c r="D6185" s="108"/>
    </row>
    <row r="6186" spans="1:4">
      <c r="A6186" s="108"/>
      <c r="B6186" s="108"/>
      <c r="C6186" s="108"/>
      <c r="D6186" s="108"/>
    </row>
    <row r="6187" spans="1:4">
      <c r="A6187" s="108"/>
      <c r="B6187" s="108"/>
      <c r="C6187" s="108"/>
      <c r="D6187" s="108"/>
    </row>
    <row r="6188" spans="1:4">
      <c r="A6188" s="108"/>
      <c r="B6188" s="108"/>
      <c r="C6188" s="108"/>
      <c r="D6188" s="108"/>
    </row>
    <row r="6189" spans="1:4">
      <c r="A6189" s="108"/>
      <c r="B6189" s="108"/>
      <c r="C6189" s="108"/>
      <c r="D6189" s="108"/>
    </row>
    <row r="6190" spans="1:4">
      <c r="A6190" s="108"/>
      <c r="B6190" s="108"/>
      <c r="C6190" s="108"/>
      <c r="D6190" s="108"/>
    </row>
    <row r="6191" spans="1:4">
      <c r="A6191" s="108"/>
      <c r="B6191" s="108"/>
      <c r="C6191" s="108"/>
      <c r="D6191" s="108"/>
    </row>
    <row r="6192" spans="1:4">
      <c r="A6192" s="108"/>
      <c r="B6192" s="108"/>
      <c r="C6192" s="108"/>
      <c r="D6192" s="108"/>
    </row>
    <row r="6193" spans="1:4">
      <c r="A6193" s="108"/>
      <c r="B6193" s="108"/>
      <c r="C6193" s="108"/>
      <c r="D6193" s="108"/>
    </row>
    <row r="6194" spans="1:4">
      <c r="A6194" s="108"/>
      <c r="B6194" s="108"/>
      <c r="C6194" s="108"/>
      <c r="D6194" s="108"/>
    </row>
    <row r="6195" spans="1:4">
      <c r="A6195" s="108"/>
      <c r="B6195" s="108"/>
      <c r="C6195" s="108"/>
      <c r="D6195" s="108"/>
    </row>
    <row r="6196" spans="1:4">
      <c r="A6196" s="108"/>
      <c r="B6196" s="108"/>
      <c r="C6196" s="108"/>
      <c r="D6196" s="108"/>
    </row>
    <row r="6197" spans="1:4">
      <c r="A6197" s="108"/>
      <c r="B6197" s="108"/>
      <c r="C6197" s="108"/>
      <c r="D6197" s="108"/>
    </row>
    <row r="6198" spans="1:4">
      <c r="A6198" s="108"/>
      <c r="B6198" s="108"/>
      <c r="C6198" s="108"/>
      <c r="D6198" s="108"/>
    </row>
    <row r="6199" spans="1:4">
      <c r="A6199" s="108"/>
      <c r="B6199" s="108"/>
      <c r="C6199" s="108"/>
      <c r="D6199" s="108"/>
    </row>
    <row r="6200" spans="1:4">
      <c r="A6200" s="108"/>
      <c r="B6200" s="108"/>
      <c r="C6200" s="108"/>
      <c r="D6200" s="108"/>
    </row>
    <row r="6201" spans="1:4">
      <c r="A6201" s="108"/>
      <c r="B6201" s="108"/>
      <c r="C6201" s="108"/>
      <c r="D6201" s="108"/>
    </row>
    <row r="6202" spans="1:4">
      <c r="A6202" s="108"/>
      <c r="B6202" s="108"/>
      <c r="C6202" s="108"/>
      <c r="D6202" s="108"/>
    </row>
    <row r="6203" spans="1:4">
      <c r="A6203" s="108"/>
      <c r="B6203" s="108"/>
      <c r="C6203" s="108"/>
      <c r="D6203" s="108"/>
    </row>
    <row r="6204" spans="1:4">
      <c r="A6204" s="108"/>
      <c r="B6204" s="108"/>
      <c r="C6204" s="108"/>
      <c r="D6204" s="108"/>
    </row>
    <row r="6205" spans="1:4">
      <c r="A6205" s="108"/>
      <c r="B6205" s="108"/>
      <c r="C6205" s="108"/>
      <c r="D6205" s="108"/>
    </row>
    <row r="6206" spans="1:4">
      <c r="A6206" s="108"/>
      <c r="B6206" s="108"/>
      <c r="C6206" s="108"/>
      <c r="D6206" s="108"/>
    </row>
    <row r="6207" spans="1:4">
      <c r="A6207" s="108"/>
      <c r="B6207" s="108"/>
      <c r="C6207" s="108"/>
      <c r="D6207" s="108"/>
    </row>
    <row r="6208" spans="1:4">
      <c r="A6208" s="108"/>
      <c r="B6208" s="108"/>
      <c r="C6208" s="108"/>
      <c r="D6208" s="108"/>
    </row>
    <row r="6209" spans="1:4">
      <c r="A6209" s="108"/>
      <c r="B6209" s="108"/>
      <c r="C6209" s="108"/>
      <c r="D6209" s="108"/>
    </row>
    <row r="6210" spans="1:4">
      <c r="A6210" s="108"/>
      <c r="B6210" s="108"/>
      <c r="C6210" s="108"/>
      <c r="D6210" s="108"/>
    </row>
    <row r="6211" spans="1:4">
      <c r="A6211" s="108"/>
      <c r="B6211" s="108"/>
      <c r="C6211" s="108"/>
      <c r="D6211" s="108"/>
    </row>
    <row r="6212" spans="1:4">
      <c r="A6212" s="108"/>
      <c r="B6212" s="108"/>
      <c r="C6212" s="108"/>
      <c r="D6212" s="108"/>
    </row>
    <row r="6213" spans="1:4">
      <c r="A6213" s="108"/>
      <c r="B6213" s="108"/>
      <c r="C6213" s="108"/>
      <c r="D6213" s="108"/>
    </row>
    <row r="6214" spans="1:4">
      <c r="A6214" s="108"/>
      <c r="B6214" s="108"/>
      <c r="C6214" s="108"/>
      <c r="D6214" s="108"/>
    </row>
    <row r="6215" spans="1:4">
      <c r="A6215" s="108"/>
      <c r="B6215" s="108"/>
      <c r="C6215" s="108"/>
      <c r="D6215" s="108"/>
    </row>
    <row r="6216" spans="1:4">
      <c r="A6216" s="108"/>
      <c r="B6216" s="108"/>
      <c r="C6216" s="108"/>
      <c r="D6216" s="108"/>
    </row>
    <row r="6217" spans="1:4">
      <c r="A6217" s="108"/>
      <c r="B6217" s="108"/>
      <c r="C6217" s="108"/>
      <c r="D6217" s="108"/>
    </row>
    <row r="6218" spans="1:4">
      <c r="A6218" s="108"/>
      <c r="B6218" s="108"/>
      <c r="C6218" s="108"/>
      <c r="D6218" s="108"/>
    </row>
    <row r="6219" spans="1:4">
      <c r="A6219" s="108"/>
      <c r="B6219" s="108"/>
      <c r="C6219" s="108"/>
      <c r="D6219" s="108"/>
    </row>
    <row r="6220" spans="1:4">
      <c r="A6220" s="108"/>
      <c r="B6220" s="108"/>
      <c r="C6220" s="108"/>
      <c r="D6220" s="108"/>
    </row>
    <row r="6221" spans="1:4">
      <c r="A6221" s="108"/>
      <c r="B6221" s="108"/>
      <c r="C6221" s="108"/>
      <c r="D6221" s="108"/>
    </row>
    <row r="6222" spans="1:4">
      <c r="A6222" s="108"/>
      <c r="B6222" s="108"/>
      <c r="C6222" s="108"/>
      <c r="D6222" s="108"/>
    </row>
    <row r="6223" spans="1:4">
      <c r="A6223" s="108"/>
      <c r="B6223" s="108"/>
      <c r="C6223" s="108"/>
      <c r="D6223" s="108"/>
    </row>
    <row r="6224" spans="1:4">
      <c r="A6224" s="108"/>
      <c r="B6224" s="108"/>
      <c r="C6224" s="108"/>
      <c r="D6224" s="108"/>
    </row>
    <row r="6225" spans="1:4">
      <c r="A6225" s="108"/>
      <c r="B6225" s="108"/>
      <c r="C6225" s="108"/>
      <c r="D6225" s="108"/>
    </row>
    <row r="6226" spans="1:4">
      <c r="A6226" s="108"/>
      <c r="B6226" s="108"/>
      <c r="C6226" s="108"/>
      <c r="D6226" s="108"/>
    </row>
    <row r="6227" spans="1:4">
      <c r="A6227" s="108"/>
      <c r="B6227" s="108"/>
      <c r="C6227" s="108"/>
      <c r="D6227" s="108"/>
    </row>
    <row r="6228" spans="1:4">
      <c r="A6228" s="108"/>
      <c r="B6228" s="108"/>
      <c r="C6228" s="108"/>
      <c r="D6228" s="108"/>
    </row>
    <row r="6229" spans="1:4">
      <c r="A6229" s="108"/>
      <c r="B6229" s="108"/>
      <c r="C6229" s="108"/>
      <c r="D6229" s="108"/>
    </row>
    <row r="6230" spans="1:4">
      <c r="A6230" s="108"/>
      <c r="B6230" s="108"/>
      <c r="C6230" s="108"/>
      <c r="D6230" s="108"/>
    </row>
    <row r="6231" spans="1:4">
      <c r="A6231" s="108"/>
      <c r="B6231" s="108"/>
      <c r="C6231" s="108"/>
      <c r="D6231" s="108"/>
    </row>
    <row r="6232" spans="1:4">
      <c r="A6232" s="108"/>
      <c r="B6232" s="108"/>
      <c r="C6232" s="108"/>
      <c r="D6232" s="108"/>
    </row>
    <row r="6233" spans="1:4">
      <c r="A6233" s="108"/>
      <c r="B6233" s="108"/>
      <c r="C6233" s="108"/>
      <c r="D6233" s="108"/>
    </row>
    <row r="6234" spans="1:4">
      <c r="A6234" s="108"/>
      <c r="B6234" s="108"/>
      <c r="C6234" s="108"/>
      <c r="D6234" s="108"/>
    </row>
    <row r="6235" spans="1:4">
      <c r="A6235" s="108"/>
      <c r="B6235" s="108"/>
      <c r="C6235" s="108"/>
      <c r="D6235" s="108"/>
    </row>
    <row r="6236" spans="1:4">
      <c r="A6236" s="108"/>
      <c r="B6236" s="108"/>
      <c r="C6236" s="108"/>
      <c r="D6236" s="108"/>
    </row>
    <row r="6237" spans="1:4">
      <c r="A6237" s="108"/>
      <c r="B6237" s="108"/>
      <c r="C6237" s="108"/>
      <c r="D6237" s="108"/>
    </row>
    <row r="6238" spans="1:4">
      <c r="A6238" s="108"/>
      <c r="B6238" s="108"/>
      <c r="C6238" s="108"/>
      <c r="D6238" s="108"/>
    </row>
    <row r="6239" spans="1:4">
      <c r="A6239" s="108"/>
      <c r="B6239" s="108"/>
      <c r="C6239" s="108"/>
      <c r="D6239" s="108"/>
    </row>
    <row r="6240" spans="1:4">
      <c r="A6240" s="108"/>
      <c r="B6240" s="108"/>
      <c r="C6240" s="108"/>
      <c r="D6240" s="108"/>
    </row>
    <row r="6241" spans="1:4">
      <c r="A6241" s="108"/>
      <c r="B6241" s="108"/>
      <c r="C6241" s="108"/>
      <c r="D6241" s="108"/>
    </row>
    <row r="6242" spans="1:4">
      <c r="A6242" s="108"/>
      <c r="B6242" s="108"/>
      <c r="C6242" s="108"/>
      <c r="D6242" s="108"/>
    </row>
    <row r="6243" spans="1:4">
      <c r="A6243" s="108"/>
      <c r="B6243" s="108"/>
      <c r="C6243" s="108"/>
      <c r="D6243" s="108"/>
    </row>
    <row r="6244" spans="1:4">
      <c r="A6244" s="108"/>
      <c r="B6244" s="108"/>
      <c r="C6244" s="108"/>
      <c r="D6244" s="108"/>
    </row>
    <row r="6245" spans="1:4">
      <c r="A6245" s="108"/>
      <c r="B6245" s="108"/>
      <c r="C6245" s="108"/>
      <c r="D6245" s="108"/>
    </row>
    <row r="6246" spans="1:4">
      <c r="A6246" s="108"/>
      <c r="B6246" s="108"/>
      <c r="C6246" s="108"/>
      <c r="D6246" s="108"/>
    </row>
    <row r="6247" spans="1:4">
      <c r="A6247" s="108"/>
      <c r="B6247" s="108"/>
      <c r="C6247" s="108"/>
      <c r="D6247" s="108"/>
    </row>
    <row r="6248" spans="1:4">
      <c r="A6248" s="108"/>
      <c r="B6248" s="108"/>
      <c r="C6248" s="108"/>
      <c r="D6248" s="108"/>
    </row>
    <row r="6249" spans="1:4">
      <c r="A6249" s="108"/>
      <c r="B6249" s="108"/>
      <c r="C6249" s="108"/>
      <c r="D6249" s="108"/>
    </row>
    <row r="6250" spans="1:4">
      <c r="A6250" s="108"/>
      <c r="B6250" s="108"/>
      <c r="C6250" s="108"/>
      <c r="D6250" s="108"/>
    </row>
    <row r="6251" spans="1:4">
      <c r="A6251" s="108"/>
      <c r="B6251" s="108"/>
      <c r="C6251" s="108"/>
      <c r="D6251" s="108"/>
    </row>
    <row r="6252" spans="1:4">
      <c r="A6252" s="108"/>
      <c r="B6252" s="108"/>
      <c r="C6252" s="108"/>
      <c r="D6252" s="108"/>
    </row>
    <row r="6253" spans="1:4">
      <c r="A6253" s="108"/>
      <c r="B6253" s="108"/>
      <c r="C6253" s="108"/>
      <c r="D6253" s="108"/>
    </row>
    <row r="6254" spans="1:4">
      <c r="A6254" s="108"/>
      <c r="B6254" s="108"/>
      <c r="C6254" s="108"/>
      <c r="D6254" s="108"/>
    </row>
    <row r="6255" spans="1:4">
      <c r="A6255" s="108"/>
      <c r="B6255" s="108"/>
      <c r="C6255" s="108"/>
      <c r="D6255" s="108"/>
    </row>
    <row r="6256" spans="1:4">
      <c r="A6256" s="108"/>
      <c r="B6256" s="108"/>
      <c r="C6256" s="108"/>
      <c r="D6256" s="108"/>
    </row>
    <row r="6257" spans="1:4">
      <c r="A6257" s="108"/>
      <c r="B6257" s="108"/>
      <c r="C6257" s="108"/>
      <c r="D6257" s="108"/>
    </row>
    <row r="6258" spans="1:4">
      <c r="A6258" s="108"/>
      <c r="B6258" s="108"/>
      <c r="C6258" s="108"/>
      <c r="D6258" s="108"/>
    </row>
    <row r="6259" spans="1:4">
      <c r="A6259" s="108"/>
      <c r="B6259" s="108"/>
      <c r="C6259" s="108"/>
      <c r="D6259" s="108"/>
    </row>
    <row r="6260" spans="1:4">
      <c r="A6260" s="108"/>
      <c r="B6260" s="108"/>
      <c r="C6260" s="108"/>
      <c r="D6260" s="108"/>
    </row>
    <row r="6261" spans="1:4">
      <c r="A6261" s="108"/>
      <c r="B6261" s="108"/>
      <c r="C6261" s="108"/>
      <c r="D6261" s="108"/>
    </row>
    <row r="6262" spans="1:4">
      <c r="A6262" s="108"/>
      <c r="B6262" s="108"/>
      <c r="C6262" s="108"/>
      <c r="D6262" s="108"/>
    </row>
    <row r="6263" spans="1:4">
      <c r="A6263" s="108"/>
      <c r="B6263" s="108"/>
      <c r="C6263" s="108"/>
      <c r="D6263" s="108"/>
    </row>
    <row r="6264" spans="1:4">
      <c r="A6264" s="108"/>
      <c r="B6264" s="108"/>
      <c r="C6264" s="108"/>
      <c r="D6264" s="108"/>
    </row>
    <row r="6265" spans="1:4">
      <c r="A6265" s="108"/>
      <c r="B6265" s="108"/>
      <c r="C6265" s="108"/>
      <c r="D6265" s="108"/>
    </row>
    <row r="6266" spans="1:4">
      <c r="A6266" s="108"/>
      <c r="B6266" s="108"/>
      <c r="C6266" s="108"/>
      <c r="D6266" s="108"/>
    </row>
    <row r="6267" spans="1:4">
      <c r="A6267" s="108"/>
      <c r="B6267" s="108"/>
      <c r="C6267" s="108"/>
      <c r="D6267" s="108"/>
    </row>
    <row r="6268" spans="1:4">
      <c r="A6268" s="108"/>
      <c r="B6268" s="108"/>
      <c r="C6268" s="108"/>
      <c r="D6268" s="108"/>
    </row>
    <row r="6269" spans="1:4">
      <c r="A6269" s="108"/>
      <c r="B6269" s="108"/>
      <c r="C6269" s="108"/>
      <c r="D6269" s="108"/>
    </row>
    <row r="6270" spans="1:4">
      <c r="A6270" s="108"/>
      <c r="B6270" s="108"/>
      <c r="C6270" s="108"/>
      <c r="D6270" s="108"/>
    </row>
    <row r="6271" spans="1:4">
      <c r="A6271" s="108"/>
      <c r="B6271" s="108"/>
      <c r="C6271" s="108"/>
      <c r="D6271" s="108"/>
    </row>
    <row r="6272" spans="1:4">
      <c r="A6272" s="108"/>
      <c r="B6272" s="108"/>
      <c r="C6272" s="108"/>
      <c r="D6272" s="108"/>
    </row>
    <row r="6273" spans="1:4">
      <c r="A6273" s="108"/>
      <c r="B6273" s="108"/>
      <c r="C6273" s="108"/>
      <c r="D6273" s="108"/>
    </row>
    <row r="6274" spans="1:4">
      <c r="A6274" s="108"/>
      <c r="B6274" s="108"/>
      <c r="C6274" s="108"/>
      <c r="D6274" s="108"/>
    </row>
    <row r="6275" spans="1:4">
      <c r="A6275" s="108"/>
      <c r="B6275" s="108"/>
      <c r="C6275" s="108"/>
      <c r="D6275" s="108"/>
    </row>
    <row r="6276" spans="1:4">
      <c r="A6276" s="108"/>
      <c r="B6276" s="108"/>
      <c r="C6276" s="108"/>
      <c r="D6276" s="108"/>
    </row>
    <row r="6277" spans="1:4">
      <c r="A6277" s="108"/>
      <c r="B6277" s="108"/>
      <c r="C6277" s="108"/>
      <c r="D6277" s="108"/>
    </row>
    <row r="6278" spans="1:4">
      <c r="A6278" s="108"/>
      <c r="B6278" s="108"/>
      <c r="C6278" s="108"/>
      <c r="D6278" s="108"/>
    </row>
    <row r="6279" spans="1:4">
      <c r="A6279" s="108"/>
      <c r="B6279" s="108"/>
      <c r="C6279" s="108"/>
      <c r="D6279" s="108"/>
    </row>
    <row r="6280" spans="1:4">
      <c r="A6280" s="108"/>
      <c r="B6280" s="108"/>
      <c r="C6280" s="108"/>
      <c r="D6280" s="108"/>
    </row>
    <row r="6281" spans="1:4">
      <c r="A6281" s="108"/>
      <c r="B6281" s="108"/>
      <c r="C6281" s="108"/>
      <c r="D6281" s="108"/>
    </row>
    <row r="6282" spans="1:4">
      <c r="A6282" s="108"/>
      <c r="B6282" s="108"/>
      <c r="C6282" s="108"/>
      <c r="D6282" s="108"/>
    </row>
    <row r="6283" spans="1:4">
      <c r="A6283" s="108"/>
      <c r="B6283" s="108"/>
      <c r="C6283" s="108"/>
      <c r="D6283" s="108"/>
    </row>
    <row r="6284" spans="1:4">
      <c r="A6284" s="108"/>
      <c r="B6284" s="108"/>
      <c r="C6284" s="108"/>
      <c r="D6284" s="108"/>
    </row>
    <row r="6285" spans="1:4">
      <c r="A6285" s="108"/>
      <c r="B6285" s="108"/>
      <c r="C6285" s="108"/>
      <c r="D6285" s="108"/>
    </row>
    <row r="6286" spans="1:4">
      <c r="A6286" s="108"/>
      <c r="B6286" s="108"/>
      <c r="C6286" s="108"/>
      <c r="D6286" s="108"/>
    </row>
    <row r="6287" spans="1:4">
      <c r="A6287" s="108"/>
      <c r="B6287" s="108"/>
      <c r="C6287" s="108"/>
      <c r="D6287" s="108"/>
    </row>
    <row r="6288" spans="1:4">
      <c r="A6288" s="108"/>
      <c r="B6288" s="108"/>
      <c r="C6288" s="108"/>
      <c r="D6288" s="108"/>
    </row>
    <row r="6289" spans="1:4">
      <c r="A6289" s="108"/>
      <c r="B6289" s="108"/>
      <c r="C6289" s="108"/>
      <c r="D6289" s="108"/>
    </row>
    <row r="6290" spans="1:4">
      <c r="A6290" s="108"/>
      <c r="B6290" s="108"/>
      <c r="C6290" s="108"/>
      <c r="D6290" s="108"/>
    </row>
    <row r="6291" spans="1:4">
      <c r="A6291" s="108"/>
      <c r="B6291" s="108"/>
      <c r="C6291" s="108"/>
      <c r="D6291" s="108"/>
    </row>
    <row r="6292" spans="1:4">
      <c r="A6292" s="108"/>
      <c r="B6292" s="108"/>
      <c r="C6292" s="108"/>
      <c r="D6292" s="108"/>
    </row>
    <row r="6293" spans="1:4">
      <c r="A6293" s="108"/>
      <c r="B6293" s="108"/>
      <c r="C6293" s="108"/>
      <c r="D6293" s="108"/>
    </row>
    <row r="6294" spans="1:4">
      <c r="A6294" s="108"/>
      <c r="B6294" s="108"/>
      <c r="C6294" s="108"/>
      <c r="D6294" s="108"/>
    </row>
    <row r="6295" spans="1:4">
      <c r="A6295" s="108"/>
      <c r="B6295" s="108"/>
      <c r="C6295" s="108"/>
      <c r="D6295" s="108"/>
    </row>
    <row r="6296" spans="1:4">
      <c r="A6296" s="108"/>
      <c r="B6296" s="108"/>
      <c r="C6296" s="108"/>
      <c r="D6296" s="108"/>
    </row>
    <row r="6297" spans="1:4">
      <c r="A6297" s="108"/>
      <c r="B6297" s="108"/>
      <c r="C6297" s="108"/>
      <c r="D6297" s="108"/>
    </row>
    <row r="6298" spans="1:4">
      <c r="A6298" s="108"/>
      <c r="B6298" s="108"/>
      <c r="C6298" s="108"/>
      <c r="D6298" s="108"/>
    </row>
    <row r="6299" spans="1:4">
      <c r="A6299" s="108"/>
      <c r="B6299" s="108"/>
      <c r="C6299" s="108"/>
      <c r="D6299" s="108"/>
    </row>
    <row r="6300" spans="1:4">
      <c r="A6300" s="108"/>
      <c r="B6300" s="108"/>
      <c r="C6300" s="108"/>
      <c r="D6300" s="108"/>
    </row>
    <row r="6301" spans="1:4">
      <c r="A6301" s="108"/>
      <c r="B6301" s="108"/>
      <c r="C6301" s="108"/>
      <c r="D6301" s="108"/>
    </row>
    <row r="6302" spans="1:4">
      <c r="A6302" s="108"/>
      <c r="B6302" s="108"/>
      <c r="C6302" s="108"/>
      <c r="D6302" s="108"/>
    </row>
    <row r="6303" spans="1:4">
      <c r="A6303" s="108"/>
      <c r="B6303" s="108"/>
      <c r="C6303" s="108"/>
      <c r="D6303" s="108"/>
    </row>
    <row r="6304" spans="1:4">
      <c r="A6304" s="108"/>
      <c r="B6304" s="108"/>
      <c r="C6304" s="108"/>
      <c r="D6304" s="108"/>
    </row>
    <row r="6305" spans="1:4">
      <c r="A6305" s="108"/>
      <c r="B6305" s="108"/>
      <c r="C6305" s="108"/>
      <c r="D6305" s="108"/>
    </row>
    <row r="6306" spans="1:4">
      <c r="A6306" s="108"/>
      <c r="B6306" s="108"/>
      <c r="C6306" s="108"/>
      <c r="D6306" s="108"/>
    </row>
    <row r="6307" spans="1:4">
      <c r="A6307" s="108"/>
      <c r="B6307" s="108"/>
      <c r="C6307" s="108"/>
      <c r="D6307" s="108"/>
    </row>
    <row r="6308" spans="1:4">
      <c r="A6308" s="108"/>
      <c r="B6308" s="108"/>
      <c r="C6308" s="108"/>
      <c r="D6308" s="108"/>
    </row>
    <row r="6309" spans="1:4">
      <c r="A6309" s="108"/>
      <c r="B6309" s="108"/>
      <c r="C6309" s="108"/>
      <c r="D6309" s="108"/>
    </row>
    <row r="6310" spans="1:4">
      <c r="A6310" s="108"/>
      <c r="B6310" s="108"/>
      <c r="C6310" s="108"/>
      <c r="D6310" s="108"/>
    </row>
    <row r="6311" spans="1:4">
      <c r="A6311" s="108"/>
      <c r="B6311" s="108"/>
      <c r="C6311" s="108"/>
      <c r="D6311" s="108"/>
    </row>
    <row r="6312" spans="1:4">
      <c r="A6312" s="108"/>
      <c r="B6312" s="108"/>
      <c r="C6312" s="108"/>
      <c r="D6312" s="108"/>
    </row>
    <row r="6313" spans="1:4">
      <c r="A6313" s="108"/>
      <c r="B6313" s="108"/>
      <c r="C6313" s="108"/>
      <c r="D6313" s="108"/>
    </row>
    <row r="6314" spans="1:4">
      <c r="A6314" s="108"/>
      <c r="B6314" s="108"/>
      <c r="C6314" s="108"/>
      <c r="D6314" s="108"/>
    </row>
    <row r="6315" spans="1:4">
      <c r="A6315" s="108"/>
      <c r="B6315" s="108"/>
      <c r="C6315" s="108"/>
      <c r="D6315" s="108"/>
    </row>
    <row r="6316" spans="1:4">
      <c r="A6316" s="108"/>
      <c r="B6316" s="108"/>
      <c r="C6316" s="108"/>
      <c r="D6316" s="108"/>
    </row>
    <row r="6317" spans="1:4">
      <c r="A6317" s="108"/>
      <c r="B6317" s="108"/>
      <c r="C6317" s="108"/>
      <c r="D6317" s="108"/>
    </row>
    <row r="6318" spans="1:4">
      <c r="A6318" s="108"/>
      <c r="B6318" s="108"/>
      <c r="C6318" s="108"/>
      <c r="D6318" s="108"/>
    </row>
    <row r="6319" spans="1:4">
      <c r="A6319" s="108"/>
      <c r="B6319" s="108"/>
      <c r="C6319" s="108"/>
      <c r="D6319" s="108"/>
    </row>
    <row r="6320" spans="1:4">
      <c r="A6320" s="108"/>
      <c r="B6320" s="108"/>
      <c r="C6320" s="108"/>
      <c r="D6320" s="108"/>
    </row>
    <row r="6321" spans="1:4">
      <c r="A6321" s="108"/>
      <c r="B6321" s="108"/>
      <c r="C6321" s="108"/>
      <c r="D6321" s="108"/>
    </row>
    <row r="6322" spans="1:4">
      <c r="A6322" s="108"/>
      <c r="B6322" s="108"/>
      <c r="C6322" s="108"/>
      <c r="D6322" s="108"/>
    </row>
    <row r="6323" spans="1:4">
      <c r="A6323" s="108"/>
      <c r="B6323" s="108"/>
      <c r="C6323" s="108"/>
      <c r="D6323" s="108"/>
    </row>
    <row r="6324" spans="1:4">
      <c r="A6324" s="108"/>
      <c r="B6324" s="108"/>
      <c r="C6324" s="108"/>
      <c r="D6324" s="108"/>
    </row>
    <row r="6325" spans="1:4">
      <c r="A6325" s="108"/>
      <c r="B6325" s="108"/>
      <c r="C6325" s="108"/>
      <c r="D6325" s="108"/>
    </row>
    <row r="6326" spans="1:4">
      <c r="A6326" s="108"/>
      <c r="B6326" s="108"/>
      <c r="C6326" s="108"/>
      <c r="D6326" s="108"/>
    </row>
    <row r="6327" spans="1:4">
      <c r="A6327" s="108"/>
      <c r="B6327" s="108"/>
      <c r="C6327" s="108"/>
      <c r="D6327" s="108"/>
    </row>
    <row r="6328" spans="1:4">
      <c r="A6328" s="108"/>
      <c r="B6328" s="108"/>
      <c r="C6328" s="108"/>
      <c r="D6328" s="108"/>
    </row>
    <row r="6329" spans="1:4">
      <c r="A6329" s="108"/>
      <c r="B6329" s="108"/>
      <c r="C6329" s="108"/>
      <c r="D6329" s="108"/>
    </row>
    <row r="6330" spans="1:4">
      <c r="A6330" s="108"/>
      <c r="B6330" s="108"/>
      <c r="C6330" s="108"/>
      <c r="D6330" s="108"/>
    </row>
    <row r="6331" spans="1:4">
      <c r="A6331" s="108"/>
      <c r="B6331" s="108"/>
      <c r="C6331" s="108"/>
      <c r="D6331" s="108"/>
    </row>
    <row r="6332" spans="1:4">
      <c r="A6332" s="108"/>
      <c r="B6332" s="108"/>
      <c r="C6332" s="108"/>
      <c r="D6332" s="108"/>
    </row>
    <row r="6333" spans="1:4">
      <c r="A6333" s="108"/>
      <c r="B6333" s="108"/>
      <c r="C6333" s="108"/>
      <c r="D6333" s="108"/>
    </row>
    <row r="6334" spans="1:4">
      <c r="A6334" s="108"/>
      <c r="B6334" s="108"/>
      <c r="C6334" s="108"/>
      <c r="D6334" s="108"/>
    </row>
    <row r="6335" spans="1:4">
      <c r="A6335" s="108"/>
      <c r="B6335" s="108"/>
      <c r="C6335" s="108"/>
      <c r="D6335" s="108"/>
    </row>
    <row r="6336" spans="1:4">
      <c r="A6336" s="108"/>
      <c r="B6336" s="108"/>
      <c r="C6336" s="108"/>
      <c r="D6336" s="108"/>
    </row>
    <row r="6337" spans="1:4">
      <c r="A6337" s="108"/>
      <c r="B6337" s="108"/>
      <c r="C6337" s="108"/>
      <c r="D6337" s="108"/>
    </row>
    <row r="6338" spans="1:4">
      <c r="A6338" s="108"/>
      <c r="B6338" s="108"/>
      <c r="C6338" s="108"/>
      <c r="D6338" s="108"/>
    </row>
    <row r="6339" spans="1:4">
      <c r="A6339" s="108"/>
      <c r="B6339" s="108"/>
      <c r="C6339" s="108"/>
      <c r="D6339" s="108"/>
    </row>
    <row r="6340" spans="1:4">
      <c r="A6340" s="108"/>
      <c r="B6340" s="108"/>
      <c r="C6340" s="108"/>
      <c r="D6340" s="108"/>
    </row>
    <row r="6341" spans="1:4">
      <c r="A6341" s="108"/>
      <c r="B6341" s="108"/>
      <c r="C6341" s="108"/>
      <c r="D6341" s="108"/>
    </row>
    <row r="6342" spans="1:4">
      <c r="A6342" s="108"/>
      <c r="B6342" s="108"/>
      <c r="C6342" s="108"/>
      <c r="D6342" s="108"/>
    </row>
    <row r="6343" spans="1:4">
      <c r="A6343" s="108"/>
      <c r="B6343" s="108"/>
      <c r="C6343" s="108"/>
      <c r="D6343" s="108"/>
    </row>
    <row r="6344" spans="1:4">
      <c r="A6344" s="108"/>
      <c r="B6344" s="108"/>
      <c r="C6344" s="108"/>
      <c r="D6344" s="108"/>
    </row>
    <row r="6345" spans="1:4">
      <c r="A6345" s="108"/>
      <c r="B6345" s="108"/>
      <c r="C6345" s="108"/>
      <c r="D6345" s="108"/>
    </row>
    <row r="6346" spans="1:4">
      <c r="A6346" s="108"/>
      <c r="B6346" s="108"/>
      <c r="C6346" s="108"/>
      <c r="D6346" s="108"/>
    </row>
    <row r="6347" spans="1:4">
      <c r="A6347" s="108"/>
      <c r="B6347" s="108"/>
      <c r="C6347" s="108"/>
      <c r="D6347" s="108"/>
    </row>
    <row r="6348" spans="1:4">
      <c r="A6348" s="108"/>
      <c r="B6348" s="108"/>
      <c r="C6348" s="108"/>
      <c r="D6348" s="108"/>
    </row>
    <row r="6349" spans="1:4">
      <c r="A6349" s="108"/>
      <c r="B6349" s="108"/>
      <c r="C6349" s="108"/>
      <c r="D6349" s="108"/>
    </row>
    <row r="6350" spans="1:4">
      <c r="A6350" s="108"/>
      <c r="B6350" s="108"/>
      <c r="C6350" s="108"/>
      <c r="D6350" s="108"/>
    </row>
    <row r="6351" spans="1:4">
      <c r="A6351" s="108"/>
      <c r="B6351" s="108"/>
      <c r="C6351" s="108"/>
      <c r="D6351" s="108"/>
    </row>
    <row r="6352" spans="1:4">
      <c r="A6352" s="108"/>
      <c r="B6352" s="108"/>
      <c r="C6352" s="108"/>
      <c r="D6352" s="108"/>
    </row>
    <row r="6353" spans="1:4">
      <c r="A6353" s="108"/>
      <c r="B6353" s="108"/>
      <c r="C6353" s="108"/>
      <c r="D6353" s="108"/>
    </row>
    <row r="6354" spans="1:4">
      <c r="A6354" s="108"/>
      <c r="B6354" s="108"/>
      <c r="C6354" s="108"/>
      <c r="D6354" s="108"/>
    </row>
    <row r="6355" spans="1:4">
      <c r="A6355" s="108"/>
      <c r="B6355" s="108"/>
      <c r="C6355" s="108"/>
      <c r="D6355" s="108"/>
    </row>
    <row r="6356" spans="1:4">
      <c r="A6356" s="108"/>
      <c r="B6356" s="108"/>
      <c r="C6356" s="108"/>
      <c r="D6356" s="108"/>
    </row>
    <row r="6357" spans="1:4">
      <c r="A6357" s="108"/>
      <c r="B6357" s="108"/>
      <c r="C6357" s="108"/>
      <c r="D6357" s="108"/>
    </row>
    <row r="6358" spans="1:4">
      <c r="A6358" s="108"/>
      <c r="B6358" s="108"/>
      <c r="C6358" s="108"/>
      <c r="D6358" s="108"/>
    </row>
    <row r="6359" spans="1:4">
      <c r="A6359" s="108"/>
      <c r="B6359" s="108"/>
      <c r="C6359" s="108"/>
      <c r="D6359" s="108"/>
    </row>
    <row r="6360" spans="1:4">
      <c r="A6360" s="108"/>
      <c r="B6360" s="108"/>
      <c r="C6360" s="108"/>
      <c r="D6360" s="108"/>
    </row>
    <row r="6361" spans="1:4">
      <c r="A6361" s="108"/>
      <c r="B6361" s="108"/>
      <c r="C6361" s="108"/>
      <c r="D6361" s="108"/>
    </row>
    <row r="6362" spans="1:4">
      <c r="A6362" s="108"/>
      <c r="B6362" s="108"/>
      <c r="C6362" s="108"/>
      <c r="D6362" s="108"/>
    </row>
    <row r="6363" spans="1:4">
      <c r="A6363" s="108"/>
      <c r="B6363" s="108"/>
      <c r="C6363" s="108"/>
      <c r="D6363" s="108"/>
    </row>
    <row r="6364" spans="1:4">
      <c r="A6364" s="108"/>
      <c r="B6364" s="108"/>
      <c r="C6364" s="108"/>
      <c r="D6364" s="108"/>
    </row>
    <row r="6365" spans="1:4">
      <c r="A6365" s="108"/>
      <c r="B6365" s="108"/>
      <c r="C6365" s="108"/>
      <c r="D6365" s="108"/>
    </row>
    <row r="6366" spans="1:4">
      <c r="A6366" s="108"/>
      <c r="B6366" s="108"/>
      <c r="C6366" s="108"/>
      <c r="D6366" s="108"/>
    </row>
    <row r="6367" spans="1:4">
      <c r="A6367" s="108"/>
      <c r="B6367" s="108"/>
      <c r="C6367" s="108"/>
      <c r="D6367" s="108"/>
    </row>
    <row r="6368" spans="1:4">
      <c r="A6368" s="108"/>
      <c r="B6368" s="108"/>
      <c r="C6368" s="108"/>
      <c r="D6368" s="108"/>
    </row>
    <row r="6369" spans="1:4">
      <c r="A6369" s="108"/>
      <c r="B6369" s="108"/>
      <c r="C6369" s="108"/>
      <c r="D6369" s="108"/>
    </row>
    <row r="6370" spans="1:4">
      <c r="A6370" s="108"/>
      <c r="B6370" s="108"/>
      <c r="C6370" s="108"/>
      <c r="D6370" s="108"/>
    </row>
    <row r="6371" spans="1:4">
      <c r="A6371" s="108"/>
      <c r="B6371" s="108"/>
      <c r="C6371" s="108"/>
      <c r="D6371" s="108"/>
    </row>
    <row r="6372" spans="1:4">
      <c r="A6372" s="108"/>
      <c r="B6372" s="108"/>
      <c r="C6372" s="108"/>
      <c r="D6372" s="108"/>
    </row>
    <row r="6373" spans="1:4">
      <c r="A6373" s="108"/>
      <c r="B6373" s="108"/>
      <c r="C6373" s="108"/>
      <c r="D6373" s="108"/>
    </row>
    <row r="6374" spans="1:4">
      <c r="A6374" s="108"/>
      <c r="B6374" s="108"/>
      <c r="C6374" s="108"/>
      <c r="D6374" s="108"/>
    </row>
    <row r="6375" spans="1:4">
      <c r="A6375" s="108"/>
      <c r="B6375" s="108"/>
      <c r="C6375" s="108"/>
      <c r="D6375" s="108"/>
    </row>
    <row r="6376" spans="1:4">
      <c r="A6376" s="108"/>
      <c r="B6376" s="108"/>
      <c r="C6376" s="108"/>
      <c r="D6376" s="108"/>
    </row>
    <row r="6377" spans="1:4">
      <c r="A6377" s="108"/>
      <c r="B6377" s="108"/>
      <c r="C6377" s="108"/>
      <c r="D6377" s="108"/>
    </row>
    <row r="6378" spans="1:4">
      <c r="A6378" s="108"/>
      <c r="B6378" s="108"/>
      <c r="C6378" s="108"/>
      <c r="D6378" s="108"/>
    </row>
    <row r="6379" spans="1:4">
      <c r="A6379" s="108"/>
      <c r="B6379" s="108"/>
      <c r="C6379" s="108"/>
      <c r="D6379" s="108"/>
    </row>
    <row r="6380" spans="1:4">
      <c r="A6380" s="108"/>
      <c r="B6380" s="108"/>
      <c r="C6380" s="108"/>
      <c r="D6380" s="108"/>
    </row>
    <row r="6381" spans="1:4">
      <c r="A6381" s="108"/>
      <c r="B6381" s="108"/>
      <c r="C6381" s="108"/>
      <c r="D6381" s="108"/>
    </row>
    <row r="6382" spans="1:4">
      <c r="A6382" s="108"/>
      <c r="B6382" s="108"/>
      <c r="C6382" s="108"/>
      <c r="D6382" s="108"/>
    </row>
    <row r="6383" spans="1:4">
      <c r="A6383" s="108"/>
      <c r="B6383" s="108"/>
      <c r="C6383" s="108"/>
      <c r="D6383" s="108"/>
    </row>
    <row r="6384" spans="1:4">
      <c r="A6384" s="108"/>
      <c r="B6384" s="108"/>
      <c r="C6384" s="108"/>
      <c r="D6384" s="108"/>
    </row>
    <row r="6385" spans="1:4">
      <c r="A6385" s="108"/>
      <c r="B6385" s="108"/>
      <c r="C6385" s="108"/>
      <c r="D6385" s="108"/>
    </row>
    <row r="6386" spans="1:4">
      <c r="A6386" s="108"/>
      <c r="B6386" s="108"/>
      <c r="C6386" s="108"/>
      <c r="D6386" s="108"/>
    </row>
    <row r="6387" spans="1:4">
      <c r="A6387" s="108"/>
      <c r="B6387" s="108"/>
      <c r="C6387" s="108"/>
      <c r="D6387" s="108"/>
    </row>
    <row r="6388" spans="1:4">
      <c r="A6388" s="108"/>
      <c r="B6388" s="108"/>
      <c r="C6388" s="108"/>
      <c r="D6388" s="108"/>
    </row>
    <row r="6389" spans="1:4">
      <c r="A6389" s="108"/>
      <c r="B6389" s="108"/>
      <c r="C6389" s="108"/>
      <c r="D6389" s="108"/>
    </row>
    <row r="6390" spans="1:4">
      <c r="A6390" s="108"/>
      <c r="B6390" s="108"/>
      <c r="C6390" s="108"/>
      <c r="D6390" s="108"/>
    </row>
    <row r="6391" spans="1:4">
      <c r="A6391" s="108"/>
      <c r="B6391" s="108"/>
      <c r="C6391" s="108"/>
      <c r="D6391" s="108"/>
    </row>
    <row r="6392" spans="1:4">
      <c r="A6392" s="108"/>
      <c r="B6392" s="108"/>
      <c r="C6392" s="108"/>
      <c r="D6392" s="108"/>
    </row>
    <row r="6393" spans="1:4">
      <c r="A6393" s="108"/>
      <c r="B6393" s="108"/>
      <c r="C6393" s="108"/>
      <c r="D6393" s="108"/>
    </row>
    <row r="6394" spans="1:4">
      <c r="A6394" s="108"/>
      <c r="B6394" s="108"/>
      <c r="C6394" s="108"/>
      <c r="D6394" s="108"/>
    </row>
    <row r="6395" spans="1:4">
      <c r="A6395" s="108"/>
      <c r="B6395" s="108"/>
      <c r="C6395" s="108"/>
      <c r="D6395" s="108"/>
    </row>
    <row r="6396" spans="1:4">
      <c r="A6396" s="108"/>
      <c r="B6396" s="108"/>
      <c r="C6396" s="108"/>
      <c r="D6396" s="108"/>
    </row>
    <row r="6397" spans="1:4">
      <c r="A6397" s="108"/>
      <c r="B6397" s="108"/>
      <c r="C6397" s="108"/>
      <c r="D6397" s="108"/>
    </row>
    <row r="6398" spans="1:4">
      <c r="A6398" s="108"/>
      <c r="B6398" s="108"/>
      <c r="C6398" s="108"/>
      <c r="D6398" s="108"/>
    </row>
    <row r="6399" spans="1:4">
      <c r="A6399" s="108"/>
      <c r="B6399" s="108"/>
      <c r="C6399" s="108"/>
      <c r="D6399" s="108"/>
    </row>
    <row r="6400" spans="1:4">
      <c r="A6400" s="108"/>
      <c r="B6400" s="108"/>
      <c r="C6400" s="108"/>
      <c r="D6400" s="108"/>
    </row>
    <row r="6401" spans="1:4">
      <c r="A6401" s="108"/>
      <c r="B6401" s="108"/>
      <c r="C6401" s="108"/>
      <c r="D6401" s="108"/>
    </row>
    <row r="6402" spans="1:4">
      <c r="A6402" s="108"/>
      <c r="B6402" s="108"/>
      <c r="C6402" s="108"/>
      <c r="D6402" s="108"/>
    </row>
    <row r="6403" spans="1:4">
      <c r="A6403" s="108"/>
      <c r="B6403" s="108"/>
      <c r="C6403" s="108"/>
      <c r="D6403" s="108"/>
    </row>
    <row r="6404" spans="1:4">
      <c r="A6404" s="108"/>
      <c r="B6404" s="108"/>
      <c r="C6404" s="108"/>
      <c r="D6404" s="108"/>
    </row>
    <row r="6405" spans="1:4">
      <c r="A6405" s="108"/>
      <c r="B6405" s="108"/>
      <c r="C6405" s="108"/>
      <c r="D6405" s="108"/>
    </row>
    <row r="6406" spans="1:4">
      <c r="A6406" s="108"/>
      <c r="B6406" s="108"/>
      <c r="C6406" s="108"/>
      <c r="D6406" s="108"/>
    </row>
    <row r="6407" spans="1:4">
      <c r="A6407" s="108"/>
      <c r="B6407" s="108"/>
      <c r="C6407" s="108"/>
      <c r="D6407" s="108"/>
    </row>
    <row r="6408" spans="1:4">
      <c r="A6408" s="108"/>
      <c r="B6408" s="108"/>
      <c r="C6408" s="108"/>
      <c r="D6408" s="108"/>
    </row>
    <row r="6409" spans="1:4">
      <c r="A6409" s="108"/>
      <c r="B6409" s="108"/>
      <c r="C6409" s="108"/>
      <c r="D6409" s="108"/>
    </row>
    <row r="6410" spans="1:4">
      <c r="A6410" s="108"/>
      <c r="B6410" s="108"/>
      <c r="C6410" s="108"/>
      <c r="D6410" s="108"/>
    </row>
    <row r="6411" spans="1:4">
      <c r="A6411" s="108"/>
      <c r="B6411" s="108"/>
      <c r="C6411" s="108"/>
      <c r="D6411" s="108"/>
    </row>
    <row r="6412" spans="1:4">
      <c r="A6412" s="108"/>
      <c r="B6412" s="108"/>
      <c r="C6412" s="108"/>
      <c r="D6412" s="108"/>
    </row>
    <row r="6413" spans="1:4">
      <c r="A6413" s="108"/>
      <c r="B6413" s="108"/>
      <c r="C6413" s="108"/>
      <c r="D6413" s="108"/>
    </row>
    <row r="6414" spans="1:4">
      <c r="A6414" s="108"/>
      <c r="B6414" s="108"/>
      <c r="C6414" s="108"/>
      <c r="D6414" s="108"/>
    </row>
    <row r="6415" spans="1:4">
      <c r="A6415" s="108"/>
      <c r="B6415" s="108"/>
      <c r="C6415" s="108"/>
      <c r="D6415" s="108"/>
    </row>
    <row r="6416" spans="1:4">
      <c r="A6416" s="108"/>
      <c r="B6416" s="108"/>
      <c r="C6416" s="108"/>
      <c r="D6416" s="108"/>
    </row>
    <row r="6417" spans="1:4">
      <c r="A6417" s="108"/>
      <c r="B6417" s="108"/>
      <c r="C6417" s="108"/>
      <c r="D6417" s="108"/>
    </row>
    <row r="6418" spans="1:4">
      <c r="A6418" s="108"/>
      <c r="B6418" s="108"/>
      <c r="C6418" s="108"/>
      <c r="D6418" s="108"/>
    </row>
    <row r="6419" spans="1:4">
      <c r="A6419" s="108"/>
      <c r="B6419" s="108"/>
      <c r="C6419" s="108"/>
      <c r="D6419" s="108"/>
    </row>
    <row r="6420" spans="1:4">
      <c r="A6420" s="108"/>
      <c r="B6420" s="108"/>
      <c r="C6420" s="108"/>
      <c r="D6420" s="108"/>
    </row>
    <row r="6421" spans="1:4">
      <c r="A6421" s="108"/>
      <c r="B6421" s="108"/>
      <c r="C6421" s="108"/>
      <c r="D6421" s="108"/>
    </row>
    <row r="6422" spans="1:4">
      <c r="A6422" s="108"/>
      <c r="B6422" s="108"/>
      <c r="C6422" s="108"/>
      <c r="D6422" s="108"/>
    </row>
    <row r="6423" spans="1:4">
      <c r="A6423" s="108"/>
      <c r="B6423" s="108"/>
      <c r="C6423" s="108"/>
      <c r="D6423" s="108"/>
    </row>
    <row r="6424" spans="1:4">
      <c r="A6424" s="108"/>
      <c r="B6424" s="108"/>
      <c r="C6424" s="108"/>
      <c r="D6424" s="108"/>
    </row>
    <row r="6425" spans="1:4">
      <c r="A6425" s="108"/>
      <c r="B6425" s="108"/>
      <c r="C6425" s="108"/>
      <c r="D6425" s="108"/>
    </row>
    <row r="6426" spans="1:4">
      <c r="A6426" s="108"/>
      <c r="B6426" s="108"/>
      <c r="C6426" s="108"/>
      <c r="D6426" s="108"/>
    </row>
    <row r="6427" spans="1:4">
      <c r="A6427" s="108"/>
      <c r="B6427" s="108"/>
      <c r="C6427" s="108"/>
      <c r="D6427" s="108"/>
    </row>
    <row r="6428" spans="1:4">
      <c r="A6428" s="108"/>
      <c r="B6428" s="108"/>
      <c r="C6428" s="108"/>
      <c r="D6428" s="108"/>
    </row>
    <row r="6429" spans="1:4">
      <c r="A6429" s="108"/>
      <c r="B6429" s="108"/>
      <c r="C6429" s="108"/>
      <c r="D6429" s="108"/>
    </row>
    <row r="6430" spans="1:4">
      <c r="A6430" s="108"/>
      <c r="B6430" s="108"/>
      <c r="C6430" s="108"/>
      <c r="D6430" s="108"/>
    </row>
    <row r="6431" spans="1:4">
      <c r="A6431" s="108"/>
      <c r="B6431" s="108"/>
      <c r="C6431" s="108"/>
      <c r="D6431" s="108"/>
    </row>
    <row r="6432" spans="1:4">
      <c r="A6432" s="108"/>
      <c r="B6432" s="108"/>
      <c r="C6432" s="108"/>
      <c r="D6432" s="108"/>
    </row>
    <row r="6433" spans="1:4">
      <c r="A6433" s="108"/>
      <c r="B6433" s="108"/>
      <c r="C6433" s="108"/>
      <c r="D6433" s="108"/>
    </row>
    <row r="6434" spans="1:4">
      <c r="A6434" s="108"/>
      <c r="B6434" s="108"/>
      <c r="C6434" s="108"/>
      <c r="D6434" s="108"/>
    </row>
    <row r="6435" spans="1:4">
      <c r="A6435" s="108"/>
      <c r="B6435" s="108"/>
      <c r="C6435" s="108"/>
      <c r="D6435" s="108"/>
    </row>
    <row r="6436" spans="1:4">
      <c r="A6436" s="108"/>
      <c r="B6436" s="108"/>
      <c r="C6436" s="108"/>
      <c r="D6436" s="108"/>
    </row>
    <row r="6437" spans="1:4">
      <c r="A6437" s="108"/>
      <c r="B6437" s="108"/>
      <c r="C6437" s="108"/>
      <c r="D6437" s="108"/>
    </row>
    <row r="6438" spans="1:4">
      <c r="A6438" s="108"/>
      <c r="B6438" s="108"/>
      <c r="C6438" s="108"/>
      <c r="D6438" s="108"/>
    </row>
    <row r="6439" spans="1:4">
      <c r="A6439" s="108"/>
      <c r="B6439" s="108"/>
      <c r="C6439" s="108"/>
      <c r="D6439" s="108"/>
    </row>
    <row r="6440" spans="1:4">
      <c r="A6440" s="108"/>
      <c r="B6440" s="108"/>
      <c r="C6440" s="108"/>
      <c r="D6440" s="108"/>
    </row>
    <row r="6441" spans="1:4">
      <c r="A6441" s="108"/>
      <c r="B6441" s="108"/>
      <c r="C6441" s="108"/>
      <c r="D6441" s="108"/>
    </row>
    <row r="6442" spans="1:4">
      <c r="A6442" s="108"/>
      <c r="B6442" s="108"/>
      <c r="C6442" s="108"/>
      <c r="D6442" s="108"/>
    </row>
    <row r="6443" spans="1:4">
      <c r="A6443" s="108"/>
      <c r="B6443" s="108"/>
      <c r="C6443" s="108"/>
      <c r="D6443" s="108"/>
    </row>
    <row r="6444" spans="1:4">
      <c r="A6444" s="108"/>
      <c r="B6444" s="108"/>
      <c r="C6444" s="108"/>
      <c r="D6444" s="108"/>
    </row>
    <row r="6445" spans="1:4">
      <c r="A6445" s="108"/>
      <c r="B6445" s="108"/>
      <c r="C6445" s="108"/>
      <c r="D6445" s="108"/>
    </row>
    <row r="6446" spans="1:4">
      <c r="A6446" s="108"/>
      <c r="B6446" s="108"/>
      <c r="C6446" s="108"/>
      <c r="D6446" s="108"/>
    </row>
    <row r="6447" spans="1:4">
      <c r="A6447" s="108"/>
      <c r="B6447" s="108"/>
      <c r="C6447" s="108"/>
      <c r="D6447" s="108"/>
    </row>
    <row r="6448" spans="1:4">
      <c r="A6448" s="108"/>
      <c r="B6448" s="108"/>
      <c r="C6448" s="108"/>
      <c r="D6448" s="108"/>
    </row>
    <row r="6449" spans="1:4">
      <c r="A6449" s="108"/>
      <c r="B6449" s="108"/>
      <c r="C6449" s="108"/>
      <c r="D6449" s="108"/>
    </row>
    <row r="6450" spans="1:4">
      <c r="A6450" s="108"/>
      <c r="B6450" s="108"/>
      <c r="C6450" s="108"/>
      <c r="D6450" s="108"/>
    </row>
    <row r="6451" spans="1:4">
      <c r="A6451" s="108"/>
      <c r="B6451" s="108"/>
      <c r="C6451" s="108"/>
      <c r="D6451" s="108"/>
    </row>
    <row r="6452" spans="1:4">
      <c r="A6452" s="108"/>
      <c r="B6452" s="108"/>
      <c r="C6452" s="108"/>
      <c r="D6452" s="108"/>
    </row>
    <row r="6453" spans="1:4">
      <c r="A6453" s="108"/>
      <c r="B6453" s="108"/>
      <c r="C6453" s="108"/>
      <c r="D6453" s="108"/>
    </row>
    <row r="6454" spans="1:4">
      <c r="A6454" s="108"/>
      <c r="B6454" s="108"/>
      <c r="C6454" s="108"/>
      <c r="D6454" s="108"/>
    </row>
    <row r="6455" spans="1:4">
      <c r="A6455" s="108"/>
      <c r="B6455" s="108"/>
      <c r="C6455" s="108"/>
      <c r="D6455" s="108"/>
    </row>
    <row r="6456" spans="1:4">
      <c r="A6456" s="108"/>
      <c r="B6456" s="108"/>
      <c r="C6456" s="108"/>
      <c r="D6456" s="108"/>
    </row>
    <row r="6457" spans="1:4">
      <c r="A6457" s="108"/>
      <c r="B6457" s="108"/>
      <c r="C6457" s="108"/>
      <c r="D6457" s="108"/>
    </row>
    <row r="6458" spans="1:4">
      <c r="A6458" s="108"/>
      <c r="B6458" s="108"/>
      <c r="C6458" s="108"/>
      <c r="D6458" s="108"/>
    </row>
    <row r="6459" spans="1:4">
      <c r="A6459" s="108"/>
      <c r="B6459" s="108"/>
      <c r="C6459" s="108"/>
      <c r="D6459" s="108"/>
    </row>
    <row r="6460" spans="1:4">
      <c r="A6460" s="108"/>
      <c r="B6460" s="108"/>
      <c r="C6460" s="108"/>
      <c r="D6460" s="108"/>
    </row>
    <row r="6461" spans="1:4">
      <c r="A6461" s="108"/>
      <c r="B6461" s="108"/>
      <c r="C6461" s="108"/>
      <c r="D6461" s="108"/>
    </row>
    <row r="6462" spans="1:4">
      <c r="A6462" s="108"/>
      <c r="B6462" s="108"/>
      <c r="C6462" s="108"/>
      <c r="D6462" s="108"/>
    </row>
    <row r="6463" spans="1:4">
      <c r="A6463" s="108"/>
      <c r="B6463" s="108"/>
      <c r="C6463" s="108"/>
      <c r="D6463" s="108"/>
    </row>
    <row r="6464" spans="1:4">
      <c r="A6464" s="108"/>
      <c r="B6464" s="108"/>
      <c r="C6464" s="108"/>
      <c r="D6464" s="108"/>
    </row>
    <row r="6465" spans="1:4">
      <c r="A6465" s="108"/>
      <c r="B6465" s="108"/>
      <c r="C6465" s="108"/>
      <c r="D6465" s="108"/>
    </row>
    <row r="6466" spans="1:4">
      <c r="A6466" s="108"/>
      <c r="B6466" s="108"/>
      <c r="C6466" s="108"/>
      <c r="D6466" s="108"/>
    </row>
    <row r="6467" spans="1:4">
      <c r="A6467" s="108"/>
      <c r="B6467" s="108"/>
      <c r="C6467" s="108"/>
      <c r="D6467" s="108"/>
    </row>
    <row r="6468" spans="1:4">
      <c r="A6468" s="108"/>
      <c r="B6468" s="108"/>
      <c r="C6468" s="108"/>
      <c r="D6468" s="108"/>
    </row>
    <row r="6469" spans="1:4">
      <c r="A6469" s="108"/>
      <c r="B6469" s="108"/>
      <c r="C6469" s="108"/>
      <c r="D6469" s="108"/>
    </row>
    <row r="6470" spans="1:4">
      <c r="A6470" s="108"/>
      <c r="B6470" s="108"/>
      <c r="C6470" s="108"/>
      <c r="D6470" s="108"/>
    </row>
    <row r="6471" spans="1:4">
      <c r="A6471" s="108"/>
      <c r="B6471" s="108"/>
      <c r="C6471" s="108"/>
      <c r="D6471" s="108"/>
    </row>
    <row r="6472" spans="1:4">
      <c r="A6472" s="108"/>
      <c r="B6472" s="108"/>
      <c r="C6472" s="108"/>
      <c r="D6472" s="108"/>
    </row>
    <row r="6473" spans="1:4">
      <c r="A6473" s="108"/>
      <c r="B6473" s="108"/>
      <c r="C6473" s="108"/>
      <c r="D6473" s="108"/>
    </row>
    <row r="6474" spans="1:4">
      <c r="A6474" s="108"/>
      <c r="B6474" s="108"/>
      <c r="C6474" s="108"/>
      <c r="D6474" s="108"/>
    </row>
    <row r="6475" spans="1:4">
      <c r="A6475" s="108"/>
      <c r="B6475" s="108"/>
      <c r="C6475" s="108"/>
      <c r="D6475" s="108"/>
    </row>
    <row r="6476" spans="1:4">
      <c r="A6476" s="108"/>
      <c r="B6476" s="108"/>
      <c r="C6476" s="108"/>
      <c r="D6476" s="108"/>
    </row>
    <row r="6477" spans="1:4">
      <c r="A6477" s="108"/>
      <c r="B6477" s="108"/>
      <c r="C6477" s="108"/>
      <c r="D6477" s="108"/>
    </row>
    <row r="6478" spans="1:4">
      <c r="A6478" s="108"/>
      <c r="B6478" s="108"/>
      <c r="C6478" s="108"/>
      <c r="D6478" s="108"/>
    </row>
    <row r="6479" spans="1:4">
      <c r="A6479" s="108"/>
      <c r="B6479" s="108"/>
      <c r="C6479" s="108"/>
      <c r="D6479" s="108"/>
    </row>
    <row r="6480" spans="1:4">
      <c r="A6480" s="108"/>
      <c r="B6480" s="108"/>
      <c r="C6480" s="108"/>
      <c r="D6480" s="108"/>
    </row>
    <row r="6481" spans="1:4">
      <c r="A6481" s="108"/>
      <c r="B6481" s="108"/>
      <c r="C6481" s="108"/>
      <c r="D6481" s="108"/>
    </row>
    <row r="6482" spans="1:4">
      <c r="A6482" s="108"/>
      <c r="B6482" s="108"/>
      <c r="C6482" s="108"/>
      <c r="D6482" s="108"/>
    </row>
    <row r="6483" spans="1:4">
      <c r="A6483" s="108"/>
      <c r="B6483" s="108"/>
      <c r="C6483" s="108"/>
      <c r="D6483" s="108"/>
    </row>
    <row r="6484" spans="1:4">
      <c r="A6484" s="108"/>
      <c r="B6484" s="108"/>
      <c r="C6484" s="108"/>
      <c r="D6484" s="108"/>
    </row>
    <row r="6485" spans="1:4">
      <c r="A6485" s="108"/>
      <c r="B6485" s="108"/>
      <c r="C6485" s="108"/>
      <c r="D6485" s="108"/>
    </row>
    <row r="6486" spans="1:4">
      <c r="A6486" s="108"/>
      <c r="B6486" s="108"/>
      <c r="C6486" s="108"/>
      <c r="D6486" s="108"/>
    </row>
    <row r="6487" spans="1:4">
      <c r="A6487" s="108"/>
      <c r="B6487" s="108"/>
      <c r="C6487" s="108"/>
      <c r="D6487" s="108"/>
    </row>
    <row r="6488" spans="1:4">
      <c r="A6488" s="108"/>
      <c r="B6488" s="108"/>
      <c r="C6488" s="108"/>
      <c r="D6488" s="108"/>
    </row>
    <row r="6489" spans="1:4">
      <c r="A6489" s="108"/>
      <c r="B6489" s="108"/>
      <c r="C6489" s="108"/>
      <c r="D6489" s="108"/>
    </row>
    <row r="6490" spans="1:4">
      <c r="A6490" s="108"/>
      <c r="B6490" s="108"/>
      <c r="C6490" s="108"/>
      <c r="D6490" s="108"/>
    </row>
    <row r="6491" spans="1:4">
      <c r="A6491" s="108"/>
      <c r="B6491" s="108"/>
      <c r="C6491" s="108"/>
      <c r="D6491" s="108"/>
    </row>
    <row r="6492" spans="1:4">
      <c r="A6492" s="108"/>
      <c r="B6492" s="108"/>
      <c r="C6492" s="108"/>
      <c r="D6492" s="108"/>
    </row>
    <row r="6493" spans="1:4">
      <c r="A6493" s="108"/>
      <c r="B6493" s="108"/>
      <c r="C6493" s="108"/>
      <c r="D6493" s="108"/>
    </row>
    <row r="6494" spans="1:4">
      <c r="A6494" s="108"/>
      <c r="B6494" s="108"/>
      <c r="C6494" s="108"/>
      <c r="D6494" s="108"/>
    </row>
    <row r="6495" spans="1:4">
      <c r="A6495" s="108"/>
      <c r="B6495" s="108"/>
      <c r="C6495" s="108"/>
      <c r="D6495" s="108"/>
    </row>
    <row r="6496" spans="1:4">
      <c r="A6496" s="108"/>
      <c r="B6496" s="108"/>
      <c r="C6496" s="108"/>
      <c r="D6496" s="108"/>
    </row>
    <row r="6497" spans="1:4">
      <c r="A6497" s="108"/>
      <c r="B6497" s="108"/>
      <c r="C6497" s="108"/>
      <c r="D6497" s="108"/>
    </row>
    <row r="6498" spans="1:4">
      <c r="A6498" s="108"/>
      <c r="B6498" s="108"/>
      <c r="C6498" s="108"/>
      <c r="D6498" s="108"/>
    </row>
    <row r="6499" spans="1:4">
      <c r="A6499" s="108"/>
      <c r="B6499" s="108"/>
      <c r="C6499" s="108"/>
      <c r="D6499" s="108"/>
    </row>
    <row r="6500" spans="1:4">
      <c r="A6500" s="108"/>
      <c r="B6500" s="108"/>
      <c r="C6500" s="108"/>
      <c r="D6500" s="108"/>
    </row>
    <row r="6501" spans="1:4">
      <c r="A6501" s="108"/>
      <c r="B6501" s="108"/>
      <c r="C6501" s="108"/>
      <c r="D6501" s="108"/>
    </row>
    <row r="6502" spans="1:4">
      <c r="A6502" s="108"/>
      <c r="B6502" s="108"/>
      <c r="C6502" s="108"/>
      <c r="D6502" s="108"/>
    </row>
    <row r="6503" spans="1:4">
      <c r="A6503" s="108"/>
      <c r="B6503" s="108"/>
      <c r="C6503" s="108"/>
      <c r="D6503" s="108"/>
    </row>
    <row r="6504" spans="1:4">
      <c r="A6504" s="108"/>
      <c r="B6504" s="108"/>
      <c r="C6504" s="108"/>
      <c r="D6504" s="108"/>
    </row>
    <row r="6505" spans="1:4">
      <c r="A6505" s="108"/>
      <c r="B6505" s="108"/>
      <c r="C6505" s="108"/>
      <c r="D6505" s="108"/>
    </row>
    <row r="6506" spans="1:4">
      <c r="A6506" s="108"/>
      <c r="B6506" s="108"/>
      <c r="C6506" s="108"/>
      <c r="D6506" s="108"/>
    </row>
    <row r="6507" spans="1:4">
      <c r="A6507" s="108"/>
      <c r="B6507" s="108"/>
      <c r="C6507" s="108"/>
      <c r="D6507" s="108"/>
    </row>
    <row r="6508" spans="1:4">
      <c r="A6508" s="108"/>
      <c r="B6508" s="108"/>
      <c r="C6508" s="108"/>
      <c r="D6508" s="108"/>
    </row>
    <row r="6509" spans="1:4">
      <c r="A6509" s="108"/>
      <c r="B6509" s="108"/>
      <c r="C6509" s="108"/>
      <c r="D6509" s="108"/>
    </row>
    <row r="6510" spans="1:4">
      <c r="A6510" s="108"/>
      <c r="B6510" s="108"/>
      <c r="C6510" s="108"/>
      <c r="D6510" s="108"/>
    </row>
    <row r="6511" spans="1:4">
      <c r="A6511" s="108"/>
      <c r="B6511" s="108"/>
      <c r="C6511" s="108"/>
      <c r="D6511" s="108"/>
    </row>
    <row r="6512" spans="1:4">
      <c r="A6512" s="108"/>
      <c r="B6512" s="108"/>
      <c r="C6512" s="108"/>
      <c r="D6512" s="108"/>
    </row>
    <row r="6513" spans="1:4">
      <c r="A6513" s="108"/>
      <c r="B6513" s="108"/>
      <c r="C6513" s="108"/>
      <c r="D6513" s="108"/>
    </row>
    <row r="6514" spans="1:4">
      <c r="A6514" s="108"/>
      <c r="B6514" s="108"/>
      <c r="C6514" s="108"/>
      <c r="D6514" s="108"/>
    </row>
    <row r="6515" spans="1:4">
      <c r="A6515" s="108"/>
      <c r="B6515" s="108"/>
      <c r="C6515" s="108"/>
      <c r="D6515" s="108"/>
    </row>
    <row r="6516" spans="1:4">
      <c r="A6516" s="108"/>
      <c r="B6516" s="108"/>
      <c r="C6516" s="108"/>
      <c r="D6516" s="108"/>
    </row>
    <row r="6517" spans="1:4">
      <c r="A6517" s="108"/>
      <c r="B6517" s="108"/>
      <c r="C6517" s="108"/>
      <c r="D6517" s="108"/>
    </row>
    <row r="6518" spans="1:4">
      <c r="A6518" s="108"/>
      <c r="B6518" s="108"/>
      <c r="C6518" s="108"/>
      <c r="D6518" s="108"/>
    </row>
    <row r="6519" spans="1:4">
      <c r="A6519" s="108"/>
      <c r="B6519" s="108"/>
      <c r="C6519" s="108"/>
      <c r="D6519" s="108"/>
    </row>
    <row r="6520" spans="1:4">
      <c r="A6520" s="108"/>
      <c r="B6520" s="108"/>
      <c r="C6520" s="108"/>
      <c r="D6520" s="108"/>
    </row>
    <row r="6521" spans="1:4">
      <c r="A6521" s="108"/>
      <c r="B6521" s="108"/>
      <c r="C6521" s="108"/>
      <c r="D6521" s="108"/>
    </row>
    <row r="6522" spans="1:4">
      <c r="A6522" s="108"/>
      <c r="B6522" s="108"/>
      <c r="C6522" s="108"/>
      <c r="D6522" s="108"/>
    </row>
    <row r="6523" spans="1:4">
      <c r="A6523" s="108"/>
      <c r="B6523" s="108"/>
      <c r="C6523" s="108"/>
      <c r="D6523" s="108"/>
    </row>
    <row r="6524" spans="1:4">
      <c r="A6524" s="108"/>
      <c r="B6524" s="108"/>
      <c r="C6524" s="108"/>
      <c r="D6524" s="108"/>
    </row>
    <row r="6525" spans="1:4">
      <c r="A6525" s="108"/>
      <c r="B6525" s="108"/>
      <c r="C6525" s="108"/>
      <c r="D6525" s="108"/>
    </row>
    <row r="6526" spans="1:4">
      <c r="A6526" s="108"/>
      <c r="B6526" s="108"/>
      <c r="C6526" s="108"/>
      <c r="D6526" s="108"/>
    </row>
    <row r="6527" spans="1:4">
      <c r="A6527" s="108"/>
      <c r="B6527" s="108"/>
      <c r="C6527" s="108"/>
      <c r="D6527" s="108"/>
    </row>
    <row r="6528" spans="1:4">
      <c r="A6528" s="108"/>
      <c r="B6528" s="108"/>
      <c r="C6528" s="108"/>
      <c r="D6528" s="108"/>
    </row>
    <row r="6529" spans="1:4">
      <c r="A6529" s="108"/>
      <c r="B6529" s="108"/>
      <c r="C6529" s="108"/>
      <c r="D6529" s="108"/>
    </row>
    <row r="6530" spans="1:4">
      <c r="A6530" s="108"/>
      <c r="B6530" s="108"/>
      <c r="C6530" s="108"/>
      <c r="D6530" s="108"/>
    </row>
    <row r="6531" spans="1:4">
      <c r="A6531" s="108"/>
      <c r="B6531" s="108"/>
      <c r="C6531" s="108"/>
      <c r="D6531" s="108"/>
    </row>
    <row r="6532" spans="1:4">
      <c r="A6532" s="108"/>
      <c r="B6532" s="108"/>
      <c r="C6532" s="108"/>
      <c r="D6532" s="108"/>
    </row>
    <row r="6533" spans="1:4">
      <c r="A6533" s="108"/>
      <c r="B6533" s="108"/>
      <c r="C6533" s="108"/>
      <c r="D6533" s="108"/>
    </row>
    <row r="6534" spans="1:4">
      <c r="A6534" s="108"/>
      <c r="B6534" s="108"/>
      <c r="C6534" s="108"/>
      <c r="D6534" s="108"/>
    </row>
    <row r="6535" spans="1:4">
      <c r="A6535" s="108"/>
      <c r="B6535" s="108"/>
      <c r="C6535" s="108"/>
      <c r="D6535" s="108"/>
    </row>
    <row r="6536" spans="1:4">
      <c r="A6536" s="108"/>
      <c r="B6536" s="108"/>
      <c r="C6536" s="108"/>
      <c r="D6536" s="108"/>
    </row>
    <row r="6537" spans="1:4">
      <c r="A6537" s="108"/>
      <c r="B6537" s="108"/>
      <c r="C6537" s="108"/>
      <c r="D6537" s="108"/>
    </row>
    <row r="6538" spans="1:4">
      <c r="A6538" s="108"/>
      <c r="B6538" s="108"/>
      <c r="C6538" s="108"/>
      <c r="D6538" s="108"/>
    </row>
    <row r="6539" spans="1:4">
      <c r="A6539" s="108"/>
      <c r="B6539" s="108"/>
      <c r="C6539" s="108"/>
      <c r="D6539" s="108"/>
    </row>
    <row r="6540" spans="1:4">
      <c r="A6540" s="108"/>
      <c r="B6540" s="108"/>
      <c r="C6540" s="108"/>
      <c r="D6540" s="108"/>
    </row>
    <row r="6541" spans="1:4">
      <c r="A6541" s="108"/>
      <c r="B6541" s="108"/>
      <c r="C6541" s="108"/>
      <c r="D6541" s="108"/>
    </row>
    <row r="6542" spans="1:4">
      <c r="A6542" s="108"/>
      <c r="B6542" s="108"/>
      <c r="C6542" s="108"/>
      <c r="D6542" s="108"/>
    </row>
    <row r="6543" spans="1:4">
      <c r="A6543" s="108"/>
      <c r="B6543" s="108"/>
      <c r="C6543" s="108"/>
      <c r="D6543" s="108"/>
    </row>
    <row r="6544" spans="1:4">
      <c r="A6544" s="108"/>
      <c r="B6544" s="108"/>
      <c r="C6544" s="108"/>
      <c r="D6544" s="108"/>
    </row>
    <row r="6545" spans="1:4">
      <c r="A6545" s="108"/>
      <c r="B6545" s="108"/>
      <c r="C6545" s="108"/>
      <c r="D6545" s="108"/>
    </row>
    <row r="6546" spans="1:4">
      <c r="A6546" s="108"/>
      <c r="B6546" s="108"/>
      <c r="C6546" s="108"/>
      <c r="D6546" s="108"/>
    </row>
    <row r="6547" spans="1:4">
      <c r="A6547" s="108"/>
      <c r="B6547" s="108"/>
      <c r="C6547" s="108"/>
      <c r="D6547" s="108"/>
    </row>
    <row r="6548" spans="1:4">
      <c r="A6548" s="108"/>
      <c r="B6548" s="108"/>
      <c r="C6548" s="108"/>
      <c r="D6548" s="108"/>
    </row>
    <row r="6549" spans="1:4">
      <c r="A6549" s="108"/>
      <c r="B6549" s="108"/>
      <c r="C6549" s="108"/>
      <c r="D6549" s="108"/>
    </row>
    <row r="6550" spans="1:4">
      <c r="A6550" s="108"/>
      <c r="B6550" s="108"/>
      <c r="C6550" s="108"/>
      <c r="D6550" s="108"/>
    </row>
    <row r="6551" spans="1:4">
      <c r="A6551" s="108"/>
      <c r="B6551" s="108"/>
      <c r="C6551" s="108"/>
      <c r="D6551" s="108"/>
    </row>
    <row r="6552" spans="1:4">
      <c r="A6552" s="108"/>
      <c r="B6552" s="108"/>
      <c r="C6552" s="108"/>
      <c r="D6552" s="108"/>
    </row>
    <row r="6553" spans="1:4">
      <c r="A6553" s="108"/>
      <c r="B6553" s="108"/>
      <c r="C6553" s="108"/>
      <c r="D6553" s="108"/>
    </row>
    <row r="6554" spans="1:4">
      <c r="A6554" s="108"/>
      <c r="B6554" s="108"/>
      <c r="C6554" s="108"/>
      <c r="D6554" s="108"/>
    </row>
    <row r="6555" spans="1:4">
      <c r="A6555" s="108"/>
      <c r="B6555" s="108"/>
      <c r="C6555" s="108"/>
      <c r="D6555" s="108"/>
    </row>
    <row r="6556" spans="1:4">
      <c r="A6556" s="108"/>
      <c r="B6556" s="108"/>
      <c r="C6556" s="108"/>
      <c r="D6556" s="108"/>
    </row>
    <row r="6557" spans="1:4">
      <c r="A6557" s="108"/>
      <c r="B6557" s="108"/>
      <c r="C6557" s="108"/>
      <c r="D6557" s="108"/>
    </row>
    <row r="6558" spans="1:4">
      <c r="A6558" s="108"/>
      <c r="B6558" s="108"/>
      <c r="C6558" s="108"/>
      <c r="D6558" s="108"/>
    </row>
    <row r="6559" spans="1:4">
      <c r="A6559" s="108"/>
      <c r="B6559" s="108"/>
      <c r="C6559" s="108"/>
      <c r="D6559" s="108"/>
    </row>
    <row r="6560" spans="1:4">
      <c r="A6560" s="108"/>
      <c r="B6560" s="108"/>
      <c r="C6560" s="108"/>
      <c r="D6560" s="108"/>
    </row>
    <row r="6561" spans="1:4">
      <c r="A6561" s="108"/>
      <c r="B6561" s="108"/>
      <c r="C6561" s="108"/>
      <c r="D6561" s="108"/>
    </row>
    <row r="6562" spans="1:4">
      <c r="A6562" s="108"/>
      <c r="B6562" s="108"/>
      <c r="C6562" s="108"/>
      <c r="D6562" s="108"/>
    </row>
    <row r="6563" spans="1:4">
      <c r="A6563" s="108"/>
      <c r="B6563" s="108"/>
      <c r="C6563" s="108"/>
      <c r="D6563" s="108"/>
    </row>
    <row r="6564" spans="1:4">
      <c r="A6564" s="108"/>
      <c r="B6564" s="108"/>
      <c r="C6564" s="108"/>
      <c r="D6564" s="108"/>
    </row>
    <row r="6565" spans="1:4">
      <c r="A6565" s="108"/>
      <c r="B6565" s="108"/>
      <c r="C6565" s="108"/>
      <c r="D6565" s="108"/>
    </row>
    <row r="6566" spans="1:4">
      <c r="A6566" s="108"/>
      <c r="B6566" s="108"/>
      <c r="C6566" s="108"/>
      <c r="D6566" s="108"/>
    </row>
    <row r="6567" spans="1:4">
      <c r="A6567" s="108"/>
      <c r="B6567" s="108"/>
      <c r="C6567" s="108"/>
      <c r="D6567" s="108"/>
    </row>
    <row r="6568" spans="1:4">
      <c r="A6568" s="108"/>
      <c r="B6568" s="108"/>
      <c r="C6568" s="108"/>
      <c r="D6568" s="108"/>
    </row>
    <row r="6569" spans="1:4">
      <c r="A6569" s="108"/>
      <c r="B6569" s="108"/>
      <c r="C6569" s="108"/>
      <c r="D6569" s="108"/>
    </row>
    <row r="6570" spans="1:4">
      <c r="A6570" s="108"/>
      <c r="B6570" s="108"/>
      <c r="C6570" s="108"/>
      <c r="D6570" s="108"/>
    </row>
    <row r="6571" spans="1:4">
      <c r="A6571" s="108"/>
      <c r="B6571" s="108"/>
      <c r="C6571" s="108"/>
      <c r="D6571" s="108"/>
    </row>
    <row r="6572" spans="1:4">
      <c r="A6572" s="108"/>
      <c r="B6572" s="108"/>
      <c r="C6572" s="108"/>
      <c r="D6572" s="108"/>
    </row>
    <row r="6573" spans="1:4">
      <c r="A6573" s="108"/>
      <c r="B6573" s="108"/>
      <c r="C6573" s="108"/>
      <c r="D6573" s="108"/>
    </row>
    <row r="6574" spans="1:4">
      <c r="A6574" s="108"/>
      <c r="B6574" s="108"/>
      <c r="C6574" s="108"/>
      <c r="D6574" s="108"/>
    </row>
    <row r="6575" spans="1:4">
      <c r="A6575" s="108"/>
      <c r="B6575" s="108"/>
      <c r="C6575" s="108"/>
      <c r="D6575" s="108"/>
    </row>
    <row r="6576" spans="1:4">
      <c r="A6576" s="108"/>
      <c r="B6576" s="108"/>
      <c r="C6576" s="108"/>
      <c r="D6576" s="108"/>
    </row>
    <row r="6577" spans="1:4">
      <c r="A6577" s="108"/>
      <c r="B6577" s="108"/>
      <c r="C6577" s="108"/>
      <c r="D6577" s="108"/>
    </row>
    <row r="6578" spans="1:4">
      <c r="A6578" s="108"/>
      <c r="B6578" s="108"/>
      <c r="C6578" s="108"/>
      <c r="D6578" s="108"/>
    </row>
    <row r="6579" spans="1:4">
      <c r="A6579" s="108"/>
      <c r="B6579" s="108"/>
      <c r="C6579" s="108"/>
      <c r="D6579" s="108"/>
    </row>
    <row r="6580" spans="1:4">
      <c r="A6580" s="108"/>
      <c r="B6580" s="108"/>
      <c r="C6580" s="108"/>
      <c r="D6580" s="108"/>
    </row>
    <row r="6581" spans="1:4">
      <c r="A6581" s="108"/>
      <c r="B6581" s="108"/>
      <c r="C6581" s="108"/>
      <c r="D6581" s="108"/>
    </row>
    <row r="6582" spans="1:4">
      <c r="A6582" s="108"/>
      <c r="B6582" s="108"/>
      <c r="C6582" s="108"/>
      <c r="D6582" s="108"/>
    </row>
    <row r="6583" spans="1:4">
      <c r="A6583" s="108"/>
      <c r="B6583" s="108"/>
      <c r="C6583" s="108"/>
      <c r="D6583" s="108"/>
    </row>
    <row r="6584" spans="1:4">
      <c r="A6584" s="108"/>
      <c r="B6584" s="108"/>
      <c r="C6584" s="108"/>
      <c r="D6584" s="108"/>
    </row>
    <row r="6585" spans="1:4">
      <c r="A6585" s="108"/>
      <c r="B6585" s="108"/>
      <c r="C6585" s="108"/>
      <c r="D6585" s="108"/>
    </row>
    <row r="6586" spans="1:4">
      <c r="A6586" s="108"/>
      <c r="B6586" s="108"/>
      <c r="C6586" s="108"/>
      <c r="D6586" s="108"/>
    </row>
    <row r="6587" spans="1:4">
      <c r="A6587" s="108"/>
      <c r="B6587" s="108"/>
      <c r="C6587" s="108"/>
      <c r="D6587" s="108"/>
    </row>
    <row r="6588" spans="1:4">
      <c r="A6588" s="108"/>
      <c r="B6588" s="108"/>
      <c r="C6588" s="108"/>
      <c r="D6588" s="108"/>
    </row>
    <row r="6589" spans="1:4">
      <c r="A6589" s="108"/>
      <c r="B6589" s="108"/>
      <c r="C6589" s="108"/>
      <c r="D6589" s="108"/>
    </row>
    <row r="6590" spans="1:4">
      <c r="A6590" s="108"/>
      <c r="B6590" s="108"/>
      <c r="C6590" s="108"/>
      <c r="D6590" s="108"/>
    </row>
    <row r="6591" spans="1:4">
      <c r="A6591" s="108"/>
      <c r="B6591" s="108"/>
      <c r="C6591" s="108"/>
      <c r="D6591" s="108"/>
    </row>
    <row r="6592" spans="1:4">
      <c r="A6592" s="108"/>
      <c r="B6592" s="108"/>
      <c r="C6592" s="108"/>
      <c r="D6592" s="108"/>
    </row>
    <row r="6593" spans="1:4">
      <c r="A6593" s="108"/>
      <c r="B6593" s="108"/>
      <c r="C6593" s="108"/>
      <c r="D6593" s="108"/>
    </row>
    <row r="6594" spans="1:4">
      <c r="A6594" s="108"/>
      <c r="B6594" s="108"/>
      <c r="C6594" s="108"/>
      <c r="D6594" s="108"/>
    </row>
    <row r="6595" spans="1:4">
      <c r="A6595" s="108"/>
      <c r="B6595" s="108"/>
      <c r="C6595" s="108"/>
      <c r="D6595" s="108"/>
    </row>
    <row r="6596" spans="1:4">
      <c r="A6596" s="108"/>
      <c r="B6596" s="108"/>
      <c r="C6596" s="108"/>
      <c r="D6596" s="108"/>
    </row>
    <row r="6597" spans="1:4">
      <c r="A6597" s="108"/>
      <c r="B6597" s="108"/>
      <c r="C6597" s="108"/>
      <c r="D6597" s="108"/>
    </row>
    <row r="6598" spans="1:4">
      <c r="A6598" s="108"/>
      <c r="B6598" s="108"/>
      <c r="C6598" s="108"/>
      <c r="D6598" s="108"/>
    </row>
    <row r="6599" spans="1:4">
      <c r="A6599" s="108"/>
      <c r="B6599" s="108"/>
      <c r="C6599" s="108"/>
      <c r="D6599" s="108"/>
    </row>
    <row r="6600" spans="1:4">
      <c r="A6600" s="108"/>
      <c r="B6600" s="108"/>
      <c r="C6600" s="108"/>
      <c r="D6600" s="108"/>
    </row>
    <row r="6601" spans="1:4">
      <c r="A6601" s="108"/>
      <c r="B6601" s="108"/>
      <c r="C6601" s="108"/>
      <c r="D6601" s="108"/>
    </row>
    <row r="6602" spans="1:4">
      <c r="A6602" s="108"/>
      <c r="B6602" s="108"/>
      <c r="C6602" s="108"/>
      <c r="D6602" s="108"/>
    </row>
    <row r="6603" spans="1:4">
      <c r="A6603" s="108"/>
      <c r="B6603" s="108"/>
      <c r="C6603" s="108"/>
      <c r="D6603" s="108"/>
    </row>
    <row r="6604" spans="1:4">
      <c r="A6604" s="108"/>
      <c r="B6604" s="108"/>
      <c r="C6604" s="108"/>
      <c r="D6604" s="108"/>
    </row>
    <row r="6605" spans="1:4">
      <c r="A6605" s="108"/>
      <c r="B6605" s="108"/>
      <c r="C6605" s="108"/>
      <c r="D6605" s="108"/>
    </row>
    <row r="6606" spans="1:4">
      <c r="A6606" s="108"/>
      <c r="B6606" s="108"/>
      <c r="C6606" s="108"/>
      <c r="D6606" s="108"/>
    </row>
    <row r="6607" spans="1:4">
      <c r="A6607" s="108"/>
      <c r="B6607" s="108"/>
      <c r="C6607" s="108"/>
      <c r="D6607" s="108"/>
    </row>
    <row r="6608" spans="1:4">
      <c r="A6608" s="108"/>
      <c r="B6608" s="108"/>
      <c r="C6608" s="108"/>
      <c r="D6608" s="108"/>
    </row>
    <row r="6609" spans="1:4">
      <c r="A6609" s="108"/>
      <c r="B6609" s="108"/>
      <c r="C6609" s="108"/>
      <c r="D6609" s="108"/>
    </row>
    <row r="6610" spans="1:4">
      <c r="A6610" s="108"/>
      <c r="B6610" s="108"/>
      <c r="C6610" s="108"/>
      <c r="D6610" s="108"/>
    </row>
    <row r="6611" spans="1:4">
      <c r="A6611" s="108"/>
      <c r="B6611" s="108"/>
      <c r="C6611" s="108"/>
      <c r="D6611" s="108"/>
    </row>
    <row r="6612" spans="1:4">
      <c r="A6612" s="108"/>
      <c r="B6612" s="108"/>
      <c r="C6612" s="108"/>
      <c r="D6612" s="108"/>
    </row>
    <row r="6613" spans="1:4">
      <c r="A6613" s="108"/>
      <c r="B6613" s="108"/>
      <c r="C6613" s="108"/>
      <c r="D6613" s="108"/>
    </row>
    <row r="6614" spans="1:4">
      <c r="A6614" s="108"/>
      <c r="B6614" s="108"/>
      <c r="C6614" s="108"/>
      <c r="D6614" s="108"/>
    </row>
    <row r="6615" spans="1:4">
      <c r="A6615" s="108"/>
      <c r="B6615" s="108"/>
      <c r="C6615" s="108"/>
      <c r="D6615" s="108"/>
    </row>
    <row r="6616" spans="1:4">
      <c r="A6616" s="108"/>
      <c r="B6616" s="108"/>
      <c r="C6616" s="108"/>
      <c r="D6616" s="108"/>
    </row>
    <row r="6617" spans="1:4">
      <c r="A6617" s="108"/>
      <c r="B6617" s="108"/>
      <c r="C6617" s="108"/>
      <c r="D6617" s="108"/>
    </row>
    <row r="6618" spans="1:4">
      <c r="A6618" s="108"/>
      <c r="B6618" s="108"/>
      <c r="C6618" s="108"/>
      <c r="D6618" s="108"/>
    </row>
    <row r="6619" spans="1:4">
      <c r="A6619" s="108"/>
      <c r="B6619" s="108"/>
      <c r="C6619" s="108"/>
      <c r="D6619" s="108"/>
    </row>
    <row r="6620" spans="1:4">
      <c r="A6620" s="108"/>
      <c r="B6620" s="108"/>
      <c r="C6620" s="108"/>
      <c r="D6620" s="108"/>
    </row>
    <row r="6621" spans="1:4">
      <c r="A6621" s="108"/>
      <c r="B6621" s="108"/>
      <c r="C6621" s="108"/>
      <c r="D6621" s="108"/>
    </row>
    <row r="6622" spans="1:4">
      <c r="A6622" s="108"/>
      <c r="B6622" s="108"/>
      <c r="C6622" s="108"/>
      <c r="D6622" s="108"/>
    </row>
    <row r="6623" spans="1:4">
      <c r="A6623" s="108"/>
      <c r="B6623" s="108"/>
      <c r="C6623" s="108"/>
      <c r="D6623" s="108"/>
    </row>
    <row r="6624" spans="1:4">
      <c r="A6624" s="108"/>
      <c r="B6624" s="108"/>
      <c r="C6624" s="108"/>
      <c r="D6624" s="108"/>
    </row>
    <row r="6625" spans="1:4">
      <c r="A6625" s="108"/>
      <c r="B6625" s="108"/>
      <c r="C6625" s="108"/>
      <c r="D6625" s="108"/>
    </row>
    <row r="6626" spans="1:4">
      <c r="A6626" s="108"/>
      <c r="B6626" s="108"/>
      <c r="C6626" s="108"/>
      <c r="D6626" s="108"/>
    </row>
    <row r="6627" spans="1:4">
      <c r="A6627" s="108"/>
      <c r="B6627" s="108"/>
      <c r="C6627" s="108"/>
      <c r="D6627" s="108"/>
    </row>
    <row r="6628" spans="1:4">
      <c r="A6628" s="108"/>
      <c r="B6628" s="108"/>
      <c r="C6628" s="108"/>
      <c r="D6628" s="108"/>
    </row>
    <row r="6629" spans="1:4">
      <c r="A6629" s="108"/>
      <c r="B6629" s="108"/>
      <c r="C6629" s="108"/>
      <c r="D6629" s="108"/>
    </row>
    <row r="6630" spans="1:4">
      <c r="A6630" s="108"/>
      <c r="B6630" s="108"/>
      <c r="C6630" s="108"/>
      <c r="D6630" s="108"/>
    </row>
    <row r="6631" spans="1:4">
      <c r="A6631" s="108"/>
      <c r="B6631" s="108"/>
      <c r="C6631" s="108"/>
      <c r="D6631" s="108"/>
    </row>
    <row r="6632" spans="1:4">
      <c r="A6632" s="108"/>
      <c r="B6632" s="108"/>
      <c r="C6632" s="108"/>
      <c r="D6632" s="108"/>
    </row>
    <row r="6633" spans="1:4">
      <c r="A6633" s="108"/>
      <c r="B6633" s="108"/>
      <c r="C6633" s="108"/>
      <c r="D6633" s="108"/>
    </row>
    <row r="6634" spans="1:4">
      <c r="A6634" s="108"/>
      <c r="B6634" s="108"/>
      <c r="C6634" s="108"/>
      <c r="D6634" s="108"/>
    </row>
    <row r="6635" spans="1:4">
      <c r="A6635" s="108"/>
      <c r="B6635" s="108"/>
      <c r="C6635" s="108"/>
      <c r="D6635" s="108"/>
    </row>
    <row r="6636" spans="1:4">
      <c r="A6636" s="108"/>
      <c r="B6636" s="108"/>
      <c r="C6636" s="108"/>
      <c r="D6636" s="108"/>
    </row>
    <row r="6637" spans="1:4">
      <c r="A6637" s="108"/>
      <c r="B6637" s="108"/>
      <c r="C6637" s="108"/>
      <c r="D6637" s="108"/>
    </row>
    <row r="6638" spans="1:4">
      <c r="A6638" s="108"/>
      <c r="B6638" s="108"/>
      <c r="C6638" s="108"/>
      <c r="D6638" s="108"/>
    </row>
    <row r="6639" spans="1:4">
      <c r="A6639" s="108"/>
      <c r="B6639" s="108"/>
      <c r="C6639" s="108"/>
      <c r="D6639" s="108"/>
    </row>
    <row r="6640" spans="1:4">
      <c r="A6640" s="108"/>
      <c r="B6640" s="108"/>
      <c r="C6640" s="108"/>
      <c r="D6640" s="108"/>
    </row>
    <row r="6641" spans="1:4">
      <c r="A6641" s="108"/>
      <c r="B6641" s="108"/>
      <c r="C6641" s="108"/>
      <c r="D6641" s="108"/>
    </row>
    <row r="6642" spans="1:4">
      <c r="A6642" s="108"/>
      <c r="B6642" s="108"/>
      <c r="C6642" s="108"/>
      <c r="D6642" s="108"/>
    </row>
    <row r="6643" spans="1:4">
      <c r="A6643" s="108"/>
      <c r="B6643" s="108"/>
      <c r="C6643" s="108"/>
      <c r="D6643" s="108"/>
    </row>
    <row r="6644" spans="1:4">
      <c r="A6644" s="108"/>
      <c r="B6644" s="108"/>
      <c r="C6644" s="108"/>
      <c r="D6644" s="108"/>
    </row>
    <row r="6645" spans="1:4">
      <c r="A6645" s="108"/>
      <c r="B6645" s="108"/>
      <c r="C6645" s="108"/>
      <c r="D6645" s="108"/>
    </row>
    <row r="6646" spans="1:4">
      <c r="A6646" s="108"/>
      <c r="B6646" s="108"/>
      <c r="C6646" s="108"/>
      <c r="D6646" s="108"/>
    </row>
    <row r="6647" spans="1:4">
      <c r="A6647" s="108"/>
      <c r="B6647" s="108"/>
      <c r="C6647" s="108"/>
      <c r="D6647" s="108"/>
    </row>
    <row r="6648" spans="1:4">
      <c r="A6648" s="108"/>
      <c r="B6648" s="108"/>
      <c r="C6648" s="108"/>
      <c r="D6648" s="108"/>
    </row>
    <row r="6649" spans="1:4">
      <c r="A6649" s="108"/>
      <c r="B6649" s="108"/>
      <c r="C6649" s="108"/>
      <c r="D6649" s="108"/>
    </row>
    <row r="6650" spans="1:4">
      <c r="A6650" s="108"/>
      <c r="B6650" s="108"/>
      <c r="C6650" s="108"/>
      <c r="D6650" s="108"/>
    </row>
    <row r="6651" spans="1:4">
      <c r="A6651" s="108"/>
      <c r="B6651" s="108"/>
      <c r="C6651" s="108"/>
      <c r="D6651" s="108"/>
    </row>
    <row r="6652" spans="1:4">
      <c r="A6652" s="108"/>
      <c r="B6652" s="108"/>
      <c r="C6652" s="108"/>
      <c r="D6652" s="108"/>
    </row>
    <row r="6653" spans="1:4">
      <c r="A6653" s="108"/>
      <c r="B6653" s="108"/>
      <c r="C6653" s="108"/>
      <c r="D6653" s="108"/>
    </row>
    <row r="6654" spans="1:4">
      <c r="A6654" s="108"/>
      <c r="B6654" s="108"/>
      <c r="C6654" s="108"/>
      <c r="D6654" s="108"/>
    </row>
    <row r="6655" spans="1:4">
      <c r="A6655" s="108"/>
      <c r="B6655" s="108"/>
      <c r="C6655" s="108"/>
      <c r="D6655" s="108"/>
    </row>
    <row r="6656" spans="1:4">
      <c r="A6656" s="108"/>
      <c r="B6656" s="108"/>
      <c r="C6656" s="108"/>
      <c r="D6656" s="108"/>
    </row>
    <row r="6657" spans="1:4">
      <c r="A6657" s="108"/>
      <c r="B6657" s="108"/>
      <c r="C6657" s="108"/>
      <c r="D6657" s="108"/>
    </row>
    <row r="6658" spans="1:4">
      <c r="A6658" s="108"/>
      <c r="B6658" s="108"/>
      <c r="C6658" s="108"/>
      <c r="D6658" s="108"/>
    </row>
    <row r="6659" spans="1:4">
      <c r="A6659" s="108"/>
      <c r="B6659" s="108"/>
      <c r="C6659" s="108"/>
      <c r="D6659" s="108"/>
    </row>
    <row r="6660" spans="1:4">
      <c r="A6660" s="108"/>
      <c r="B6660" s="108"/>
      <c r="C6660" s="108"/>
      <c r="D6660" s="108"/>
    </row>
    <row r="6661" spans="1:4">
      <c r="A6661" s="108"/>
      <c r="B6661" s="108"/>
      <c r="C6661" s="108"/>
      <c r="D6661" s="108"/>
    </row>
    <row r="6662" spans="1:4">
      <c r="A6662" s="108"/>
      <c r="B6662" s="108"/>
      <c r="C6662" s="108"/>
      <c r="D6662" s="108"/>
    </row>
    <row r="6663" spans="1:4">
      <c r="A6663" s="108"/>
      <c r="B6663" s="108"/>
      <c r="C6663" s="108"/>
      <c r="D6663" s="108"/>
    </row>
    <row r="6664" spans="1:4">
      <c r="A6664" s="108"/>
      <c r="B6664" s="108"/>
      <c r="C6664" s="108"/>
      <c r="D6664" s="108"/>
    </row>
    <row r="6665" spans="1:4">
      <c r="A6665" s="108"/>
      <c r="B6665" s="108"/>
      <c r="C6665" s="108"/>
      <c r="D6665" s="108"/>
    </row>
    <row r="6666" spans="1:4">
      <c r="A6666" s="108"/>
      <c r="B6666" s="108"/>
      <c r="C6666" s="108"/>
      <c r="D6666" s="108"/>
    </row>
    <row r="6667" spans="1:4">
      <c r="A6667" s="108"/>
      <c r="B6667" s="108"/>
      <c r="C6667" s="108"/>
      <c r="D6667" s="108"/>
    </row>
    <row r="6668" spans="1:4">
      <c r="A6668" s="108"/>
      <c r="B6668" s="108"/>
      <c r="C6668" s="108"/>
      <c r="D6668" s="108"/>
    </row>
    <row r="6669" spans="1:4">
      <c r="A6669" s="108"/>
      <c r="B6669" s="108"/>
      <c r="C6669" s="108"/>
      <c r="D6669" s="108"/>
    </row>
    <row r="6670" spans="1:4">
      <c r="A6670" s="108"/>
      <c r="B6670" s="108"/>
      <c r="C6670" s="108"/>
      <c r="D6670" s="108"/>
    </row>
    <row r="6671" spans="1:4">
      <c r="A6671" s="108"/>
      <c r="B6671" s="108"/>
      <c r="C6671" s="108"/>
      <c r="D6671" s="108"/>
    </row>
    <row r="6672" spans="1:4">
      <c r="A6672" s="108"/>
      <c r="B6672" s="108"/>
      <c r="C6672" s="108"/>
      <c r="D6672" s="108"/>
    </row>
    <row r="6673" spans="1:4">
      <c r="A6673" s="108"/>
      <c r="B6673" s="108"/>
      <c r="C6673" s="108"/>
      <c r="D6673" s="108"/>
    </row>
    <row r="6674" spans="1:4">
      <c r="A6674" s="108"/>
      <c r="B6674" s="108"/>
      <c r="C6674" s="108"/>
      <c r="D6674" s="108"/>
    </row>
    <row r="6675" spans="1:4">
      <c r="A6675" s="108"/>
      <c r="B6675" s="108"/>
      <c r="C6675" s="108"/>
      <c r="D6675" s="108"/>
    </row>
    <row r="6676" spans="1:4">
      <c r="A6676" s="108"/>
      <c r="B6676" s="108"/>
      <c r="C6676" s="108"/>
      <c r="D6676" s="108"/>
    </row>
    <row r="6677" spans="1:4">
      <c r="A6677" s="108"/>
      <c r="B6677" s="108"/>
      <c r="C6677" s="108"/>
      <c r="D6677" s="108"/>
    </row>
    <row r="6678" spans="1:4">
      <c r="A6678" s="108"/>
      <c r="B6678" s="108"/>
      <c r="C6678" s="108"/>
      <c r="D6678" s="108"/>
    </row>
    <row r="6679" spans="1:4">
      <c r="A6679" s="108"/>
      <c r="B6679" s="108"/>
      <c r="C6679" s="108"/>
      <c r="D6679" s="108"/>
    </row>
    <row r="6680" spans="1:4">
      <c r="A6680" s="108"/>
      <c r="B6680" s="108"/>
      <c r="C6680" s="108"/>
      <c r="D6680" s="108"/>
    </row>
    <row r="6681" spans="1:4">
      <c r="A6681" s="108"/>
      <c r="B6681" s="108"/>
      <c r="C6681" s="108"/>
      <c r="D6681" s="108"/>
    </row>
    <row r="6682" spans="1:4">
      <c r="A6682" s="108"/>
      <c r="B6682" s="108"/>
      <c r="C6682" s="108"/>
      <c r="D6682" s="108"/>
    </row>
    <row r="6683" spans="1:4">
      <c r="A6683" s="108"/>
      <c r="B6683" s="108"/>
      <c r="C6683" s="108"/>
      <c r="D6683" s="108"/>
    </row>
    <row r="6684" spans="1:4">
      <c r="A6684" s="108"/>
      <c r="B6684" s="108"/>
      <c r="C6684" s="108"/>
      <c r="D6684" s="108"/>
    </row>
    <row r="6685" spans="1:4">
      <c r="A6685" s="108"/>
      <c r="B6685" s="108"/>
      <c r="C6685" s="108"/>
      <c r="D6685" s="108"/>
    </row>
    <row r="6686" spans="1:4">
      <c r="A6686" s="108"/>
      <c r="B6686" s="108"/>
      <c r="C6686" s="108"/>
      <c r="D6686" s="108"/>
    </row>
    <row r="6687" spans="1:4">
      <c r="A6687" s="108"/>
      <c r="B6687" s="108"/>
      <c r="C6687" s="108"/>
      <c r="D6687" s="108"/>
    </row>
    <row r="6688" spans="1:4">
      <c r="A6688" s="108"/>
      <c r="B6688" s="108"/>
      <c r="C6688" s="108"/>
      <c r="D6688" s="108"/>
    </row>
    <row r="6689" spans="1:4">
      <c r="A6689" s="108"/>
      <c r="B6689" s="108"/>
      <c r="C6689" s="108"/>
      <c r="D6689" s="108"/>
    </row>
    <row r="6690" spans="1:4">
      <c r="A6690" s="108"/>
      <c r="B6690" s="108"/>
      <c r="C6690" s="108"/>
      <c r="D6690" s="108"/>
    </row>
    <row r="6691" spans="1:4">
      <c r="A6691" s="108"/>
      <c r="B6691" s="108"/>
      <c r="C6691" s="108"/>
      <c r="D6691" s="108"/>
    </row>
    <row r="6692" spans="1:4">
      <c r="A6692" s="108"/>
      <c r="B6692" s="108"/>
      <c r="C6692" s="108"/>
      <c r="D6692" s="108"/>
    </row>
    <row r="6693" spans="1:4">
      <c r="A6693" s="108"/>
      <c r="B6693" s="108"/>
      <c r="C6693" s="108"/>
      <c r="D6693" s="108"/>
    </row>
    <row r="6694" spans="1:4">
      <c r="A6694" s="108"/>
      <c r="B6694" s="108"/>
      <c r="C6694" s="108"/>
      <c r="D6694" s="108"/>
    </row>
    <row r="6695" spans="1:4">
      <c r="A6695" s="108"/>
      <c r="B6695" s="108"/>
      <c r="C6695" s="108"/>
      <c r="D6695" s="108"/>
    </row>
    <row r="6696" spans="1:4">
      <c r="A6696" s="108"/>
      <c r="B6696" s="108"/>
      <c r="C6696" s="108"/>
      <c r="D6696" s="108"/>
    </row>
    <row r="6697" spans="1:4">
      <c r="A6697" s="108"/>
      <c r="B6697" s="108"/>
      <c r="C6697" s="108"/>
      <c r="D6697" s="108"/>
    </row>
    <row r="6698" spans="1:4">
      <c r="A6698" s="108"/>
      <c r="B6698" s="108"/>
      <c r="C6698" s="108"/>
      <c r="D6698" s="108"/>
    </row>
    <row r="6699" spans="1:4">
      <c r="A6699" s="108"/>
      <c r="B6699" s="108"/>
      <c r="C6699" s="108"/>
      <c r="D6699" s="108"/>
    </row>
    <row r="6700" spans="1:4">
      <c r="A6700" s="108"/>
      <c r="B6700" s="108"/>
      <c r="C6700" s="108"/>
      <c r="D6700" s="108"/>
    </row>
    <row r="6701" spans="1:4">
      <c r="A6701" s="108"/>
      <c r="B6701" s="108"/>
      <c r="C6701" s="108"/>
      <c r="D6701" s="108"/>
    </row>
    <row r="6702" spans="1:4">
      <c r="A6702" s="108"/>
      <c r="B6702" s="108"/>
      <c r="C6702" s="108"/>
      <c r="D6702" s="108"/>
    </row>
    <row r="6703" spans="1:4">
      <c r="A6703" s="108"/>
      <c r="B6703" s="108"/>
      <c r="C6703" s="108"/>
      <c r="D6703" s="108"/>
    </row>
    <row r="6704" spans="1:4">
      <c r="A6704" s="108"/>
      <c r="B6704" s="108"/>
      <c r="C6704" s="108"/>
      <c r="D6704" s="108"/>
    </row>
    <row r="6705" spans="1:4">
      <c r="A6705" s="108"/>
      <c r="B6705" s="108"/>
      <c r="C6705" s="108"/>
      <c r="D6705" s="108"/>
    </row>
    <row r="6706" spans="1:4">
      <c r="A6706" s="108"/>
      <c r="B6706" s="108"/>
      <c r="C6706" s="108"/>
      <c r="D6706" s="108"/>
    </row>
    <row r="6707" spans="1:4">
      <c r="A6707" s="108"/>
      <c r="B6707" s="108"/>
      <c r="C6707" s="108"/>
      <c r="D6707" s="108"/>
    </row>
    <row r="6708" spans="1:4">
      <c r="A6708" s="108"/>
      <c r="B6708" s="108"/>
      <c r="C6708" s="108"/>
      <c r="D6708" s="108"/>
    </row>
    <row r="6709" spans="1:4">
      <c r="A6709" s="108"/>
      <c r="B6709" s="108"/>
      <c r="C6709" s="108"/>
      <c r="D6709" s="108"/>
    </row>
    <row r="6710" spans="1:4">
      <c r="A6710" s="108"/>
      <c r="B6710" s="108"/>
      <c r="C6710" s="108"/>
      <c r="D6710" s="108"/>
    </row>
    <row r="6711" spans="1:4">
      <c r="A6711" s="108"/>
      <c r="B6711" s="108"/>
      <c r="C6711" s="108"/>
      <c r="D6711" s="108"/>
    </row>
    <row r="6712" spans="1:4">
      <c r="A6712" s="108"/>
      <c r="B6712" s="108"/>
      <c r="C6712" s="108"/>
      <c r="D6712" s="108"/>
    </row>
    <row r="6713" spans="1:4">
      <c r="A6713" s="108"/>
      <c r="B6713" s="108"/>
      <c r="C6713" s="108"/>
      <c r="D6713" s="108"/>
    </row>
    <row r="6714" spans="1:4">
      <c r="A6714" s="108"/>
      <c r="B6714" s="108"/>
      <c r="C6714" s="108"/>
      <c r="D6714" s="108"/>
    </row>
    <row r="6715" spans="1:4">
      <c r="A6715" s="108"/>
      <c r="B6715" s="108"/>
      <c r="C6715" s="108"/>
      <c r="D6715" s="108"/>
    </row>
    <row r="6716" spans="1:4">
      <c r="A6716" s="108"/>
      <c r="B6716" s="108"/>
      <c r="C6716" s="108"/>
      <c r="D6716" s="108"/>
    </row>
    <row r="6717" spans="1:4">
      <c r="A6717" s="108"/>
      <c r="B6717" s="108"/>
      <c r="C6717" s="108"/>
      <c r="D6717" s="108"/>
    </row>
    <row r="6718" spans="1:4">
      <c r="A6718" s="108"/>
      <c r="B6718" s="108"/>
      <c r="C6718" s="108"/>
      <c r="D6718" s="108"/>
    </row>
    <row r="6719" spans="1:4">
      <c r="A6719" s="108"/>
      <c r="B6719" s="108"/>
      <c r="C6719" s="108"/>
      <c r="D6719" s="108"/>
    </row>
    <row r="6720" spans="1:4">
      <c r="A6720" s="108"/>
      <c r="B6720" s="108"/>
      <c r="C6720" s="108"/>
      <c r="D6720" s="108"/>
    </row>
    <row r="6721" spans="1:4">
      <c r="A6721" s="108"/>
      <c r="B6721" s="108"/>
      <c r="C6721" s="108"/>
      <c r="D6721" s="108"/>
    </row>
    <row r="6722" spans="1:4">
      <c r="A6722" s="108"/>
      <c r="B6722" s="108"/>
      <c r="C6722" s="108"/>
      <c r="D6722" s="108"/>
    </row>
    <row r="6723" spans="1:4">
      <c r="A6723" s="108"/>
      <c r="B6723" s="108"/>
      <c r="C6723" s="108"/>
      <c r="D6723" s="108"/>
    </row>
    <row r="6724" spans="1:4">
      <c r="A6724" s="108"/>
      <c r="B6724" s="108"/>
      <c r="C6724" s="108"/>
      <c r="D6724" s="108"/>
    </row>
    <row r="6725" spans="1:4">
      <c r="A6725" s="108"/>
      <c r="B6725" s="108"/>
      <c r="C6725" s="108"/>
      <c r="D6725" s="108"/>
    </row>
    <row r="6726" spans="1:4">
      <c r="A6726" s="108"/>
      <c r="B6726" s="108"/>
      <c r="C6726" s="108"/>
      <c r="D6726" s="108"/>
    </row>
    <row r="6727" spans="1:4">
      <c r="A6727" s="108"/>
      <c r="B6727" s="108"/>
      <c r="C6727" s="108"/>
      <c r="D6727" s="108"/>
    </row>
    <row r="6728" spans="1:4">
      <c r="A6728" s="108"/>
      <c r="B6728" s="108"/>
      <c r="C6728" s="108"/>
      <c r="D6728" s="108"/>
    </row>
    <row r="6729" spans="1:4">
      <c r="A6729" s="108"/>
      <c r="B6729" s="108"/>
      <c r="C6729" s="108"/>
      <c r="D6729" s="108"/>
    </row>
    <row r="6730" spans="1:4">
      <c r="A6730" s="108"/>
      <c r="B6730" s="108"/>
      <c r="C6730" s="108"/>
      <c r="D6730" s="108"/>
    </row>
    <row r="6731" spans="1:4">
      <c r="A6731" s="108"/>
      <c r="B6731" s="108"/>
      <c r="C6731" s="108"/>
      <c r="D6731" s="108"/>
    </row>
    <row r="6732" spans="1:4">
      <c r="A6732" s="108"/>
      <c r="B6732" s="108"/>
      <c r="C6732" s="108"/>
      <c r="D6732" s="108"/>
    </row>
    <row r="6733" spans="1:4">
      <c r="A6733" s="108"/>
      <c r="B6733" s="108"/>
      <c r="C6733" s="108"/>
      <c r="D6733" s="108"/>
    </row>
    <row r="6734" spans="1:4">
      <c r="A6734" s="108"/>
      <c r="B6734" s="108"/>
      <c r="C6734" s="108"/>
      <c r="D6734" s="108"/>
    </row>
    <row r="6735" spans="1:4">
      <c r="A6735" s="108"/>
      <c r="B6735" s="108"/>
      <c r="C6735" s="108"/>
      <c r="D6735" s="108"/>
    </row>
    <row r="6736" spans="1:4">
      <c r="A6736" s="108"/>
      <c r="B6736" s="108"/>
      <c r="C6736" s="108"/>
      <c r="D6736" s="108"/>
    </row>
    <row r="6737" spans="1:4">
      <c r="A6737" s="108"/>
      <c r="B6737" s="108"/>
      <c r="C6737" s="108"/>
      <c r="D6737" s="108"/>
    </row>
    <row r="6738" spans="1:4">
      <c r="A6738" s="108"/>
      <c r="B6738" s="108"/>
      <c r="C6738" s="108"/>
      <c r="D6738" s="108"/>
    </row>
    <row r="6739" spans="1:4">
      <c r="A6739" s="108"/>
      <c r="B6739" s="108"/>
      <c r="C6739" s="108"/>
      <c r="D6739" s="108"/>
    </row>
    <row r="6740" spans="1:4">
      <c r="A6740" s="108"/>
      <c r="B6740" s="108"/>
      <c r="C6740" s="108"/>
      <c r="D6740" s="108"/>
    </row>
    <row r="6741" spans="1:4">
      <c r="A6741" s="108"/>
      <c r="B6741" s="108"/>
      <c r="C6741" s="108"/>
      <c r="D6741" s="108"/>
    </row>
    <row r="6742" spans="1:4">
      <c r="A6742" s="108"/>
      <c r="B6742" s="108"/>
      <c r="C6742" s="108"/>
      <c r="D6742" s="108"/>
    </row>
    <row r="6743" spans="1:4">
      <c r="A6743" s="108"/>
      <c r="B6743" s="108"/>
      <c r="C6743" s="108"/>
      <c r="D6743" s="108"/>
    </row>
    <row r="6744" spans="1:4">
      <c r="A6744" s="108"/>
      <c r="B6744" s="108"/>
      <c r="C6744" s="108"/>
      <c r="D6744" s="108"/>
    </row>
    <row r="6745" spans="1:4">
      <c r="A6745" s="108"/>
      <c r="B6745" s="108"/>
      <c r="C6745" s="108"/>
      <c r="D6745" s="108"/>
    </row>
    <row r="6746" spans="1:4">
      <c r="A6746" s="108"/>
      <c r="B6746" s="108"/>
      <c r="C6746" s="108"/>
      <c r="D6746" s="108"/>
    </row>
    <row r="6747" spans="1:4">
      <c r="A6747" s="108"/>
      <c r="B6747" s="108"/>
      <c r="C6747" s="108"/>
      <c r="D6747" s="108"/>
    </row>
    <row r="6748" spans="1:4">
      <c r="A6748" s="108"/>
      <c r="B6748" s="108"/>
      <c r="C6748" s="108"/>
      <c r="D6748" s="108"/>
    </row>
    <row r="6749" spans="1:4">
      <c r="A6749" s="108"/>
      <c r="B6749" s="108"/>
      <c r="C6749" s="108"/>
      <c r="D6749" s="108"/>
    </row>
    <row r="6750" spans="1:4">
      <c r="A6750" s="108"/>
      <c r="B6750" s="108"/>
      <c r="C6750" s="108"/>
      <c r="D6750" s="108"/>
    </row>
    <row r="6751" spans="1:4">
      <c r="A6751" s="108"/>
      <c r="B6751" s="108"/>
      <c r="C6751" s="108"/>
      <c r="D6751" s="108"/>
    </row>
    <row r="6752" spans="1:4">
      <c r="A6752" s="108"/>
      <c r="B6752" s="108"/>
      <c r="C6752" s="108"/>
      <c r="D6752" s="108"/>
    </row>
    <row r="6753" spans="1:4">
      <c r="A6753" s="108"/>
      <c r="B6753" s="108"/>
      <c r="C6753" s="108"/>
      <c r="D6753" s="108"/>
    </row>
    <row r="6754" spans="1:4">
      <c r="A6754" s="108"/>
      <c r="B6754" s="108"/>
      <c r="C6754" s="108"/>
      <c r="D6754" s="108"/>
    </row>
    <row r="6755" spans="1:4">
      <c r="A6755" s="108"/>
      <c r="B6755" s="108"/>
      <c r="C6755" s="108"/>
      <c r="D6755" s="108"/>
    </row>
    <row r="6756" spans="1:4">
      <c r="A6756" s="108"/>
      <c r="B6756" s="108"/>
      <c r="C6756" s="108"/>
      <c r="D6756" s="108"/>
    </row>
    <row r="6757" spans="1:4">
      <c r="A6757" s="108"/>
      <c r="B6757" s="108"/>
      <c r="C6757" s="108"/>
      <c r="D6757" s="108"/>
    </row>
    <row r="6758" spans="1:4">
      <c r="A6758" s="108"/>
      <c r="B6758" s="108"/>
      <c r="C6758" s="108"/>
      <c r="D6758" s="108"/>
    </row>
    <row r="6759" spans="1:4">
      <c r="A6759" s="108"/>
      <c r="B6759" s="108"/>
      <c r="C6759" s="108"/>
      <c r="D6759" s="108"/>
    </row>
    <row r="6760" spans="1:4">
      <c r="A6760" s="108"/>
      <c r="B6760" s="108"/>
      <c r="C6760" s="108"/>
      <c r="D6760" s="108"/>
    </row>
    <row r="6761" spans="1:4">
      <c r="A6761" s="108"/>
      <c r="B6761" s="108"/>
      <c r="C6761" s="108"/>
      <c r="D6761" s="108"/>
    </row>
    <row r="6762" spans="1:4">
      <c r="A6762" s="108"/>
      <c r="B6762" s="108"/>
      <c r="C6762" s="108"/>
      <c r="D6762" s="108"/>
    </row>
    <row r="6763" spans="1:4">
      <c r="A6763" s="108"/>
      <c r="B6763" s="108"/>
      <c r="C6763" s="108"/>
      <c r="D6763" s="108"/>
    </row>
    <row r="6764" spans="1:4">
      <c r="A6764" s="108"/>
      <c r="B6764" s="108"/>
      <c r="C6764" s="108"/>
      <c r="D6764" s="108"/>
    </row>
    <row r="6765" spans="1:4">
      <c r="A6765" s="108"/>
      <c r="B6765" s="108"/>
      <c r="C6765" s="108"/>
      <c r="D6765" s="108"/>
    </row>
    <row r="6766" spans="1:4">
      <c r="A6766" s="108"/>
      <c r="B6766" s="108"/>
      <c r="C6766" s="108"/>
      <c r="D6766" s="108"/>
    </row>
    <row r="6767" spans="1:4">
      <c r="A6767" s="108"/>
      <c r="B6767" s="108"/>
      <c r="C6767" s="108"/>
      <c r="D6767" s="108"/>
    </row>
    <row r="6768" spans="1:4">
      <c r="A6768" s="108"/>
      <c r="B6768" s="108"/>
      <c r="C6768" s="108"/>
      <c r="D6768" s="108"/>
    </row>
    <row r="6769" spans="1:4">
      <c r="A6769" s="108"/>
      <c r="B6769" s="108"/>
      <c r="C6769" s="108"/>
      <c r="D6769" s="108"/>
    </row>
    <row r="6770" spans="1:4">
      <c r="A6770" s="108"/>
      <c r="B6770" s="108"/>
      <c r="C6770" s="108"/>
      <c r="D6770" s="108"/>
    </row>
    <row r="6771" spans="1:4">
      <c r="A6771" s="108"/>
      <c r="B6771" s="108"/>
      <c r="C6771" s="108"/>
      <c r="D6771" s="108"/>
    </row>
    <row r="6772" spans="1:4">
      <c r="A6772" s="108"/>
      <c r="B6772" s="108"/>
      <c r="C6772" s="108"/>
      <c r="D6772" s="108"/>
    </row>
    <row r="6773" spans="1:4">
      <c r="A6773" s="108"/>
      <c r="B6773" s="108"/>
      <c r="C6773" s="108"/>
      <c r="D6773" s="108"/>
    </row>
    <row r="6774" spans="1:4">
      <c r="A6774" s="108"/>
      <c r="B6774" s="108"/>
      <c r="C6774" s="108"/>
      <c r="D6774" s="108"/>
    </row>
    <row r="6775" spans="1:4">
      <c r="A6775" s="108"/>
      <c r="B6775" s="108"/>
      <c r="C6775" s="108"/>
      <c r="D6775" s="108"/>
    </row>
    <row r="6776" spans="1:4">
      <c r="A6776" s="108"/>
      <c r="B6776" s="108"/>
      <c r="C6776" s="108"/>
      <c r="D6776" s="108"/>
    </row>
    <row r="6777" spans="1:4">
      <c r="A6777" s="108"/>
      <c r="B6777" s="108"/>
      <c r="C6777" s="108"/>
      <c r="D6777" s="108"/>
    </row>
    <row r="6778" spans="1:4">
      <c r="A6778" s="108"/>
      <c r="B6778" s="108"/>
      <c r="C6778" s="108"/>
      <c r="D6778" s="108"/>
    </row>
    <row r="6779" spans="1:4">
      <c r="A6779" s="108"/>
      <c r="B6779" s="108"/>
      <c r="C6779" s="108"/>
      <c r="D6779" s="108"/>
    </row>
    <row r="6780" spans="1:4">
      <c r="A6780" s="108"/>
      <c r="B6780" s="108"/>
      <c r="C6780" s="108"/>
      <c r="D6780" s="108"/>
    </row>
    <row r="6781" spans="1:4">
      <c r="A6781" s="108"/>
      <c r="B6781" s="108"/>
      <c r="C6781" s="108"/>
      <c r="D6781" s="108"/>
    </row>
    <row r="6782" spans="1:4">
      <c r="A6782" s="108"/>
      <c r="B6782" s="108"/>
      <c r="C6782" s="108"/>
      <c r="D6782" s="108"/>
    </row>
    <row r="6783" spans="1:4">
      <c r="A6783" s="108"/>
      <c r="B6783" s="108"/>
      <c r="C6783" s="108"/>
      <c r="D6783" s="108"/>
    </row>
    <row r="6784" spans="1:4">
      <c r="A6784" s="108"/>
      <c r="B6784" s="108"/>
      <c r="C6784" s="108"/>
      <c r="D6784" s="108"/>
    </row>
    <row r="6785" spans="1:4">
      <c r="A6785" s="108"/>
      <c r="B6785" s="108"/>
      <c r="C6785" s="108"/>
      <c r="D6785" s="108"/>
    </row>
    <row r="6786" spans="1:4">
      <c r="A6786" s="108"/>
      <c r="B6786" s="108"/>
      <c r="C6786" s="108"/>
      <c r="D6786" s="108"/>
    </row>
    <row r="6787" spans="1:4">
      <c r="A6787" s="108"/>
      <c r="B6787" s="108"/>
      <c r="C6787" s="108"/>
      <c r="D6787" s="108"/>
    </row>
    <row r="6788" spans="1:4">
      <c r="A6788" s="108"/>
      <c r="B6788" s="108"/>
      <c r="C6788" s="108"/>
      <c r="D6788" s="108"/>
    </row>
    <row r="6789" spans="1:4">
      <c r="A6789" s="108"/>
      <c r="B6789" s="108"/>
      <c r="C6789" s="108"/>
      <c r="D6789" s="108"/>
    </row>
    <row r="6790" spans="1:4">
      <c r="A6790" s="108"/>
      <c r="B6790" s="108"/>
      <c r="C6790" s="108"/>
      <c r="D6790" s="108"/>
    </row>
    <row r="6791" spans="1:4">
      <c r="A6791" s="108"/>
      <c r="B6791" s="108"/>
      <c r="C6791" s="108"/>
      <c r="D6791" s="108"/>
    </row>
    <row r="6792" spans="1:4">
      <c r="A6792" s="108"/>
      <c r="B6792" s="108"/>
      <c r="C6792" s="108"/>
      <c r="D6792" s="108"/>
    </row>
    <row r="6793" spans="1:4">
      <c r="A6793" s="108"/>
      <c r="B6793" s="108"/>
      <c r="C6793" s="108"/>
      <c r="D6793" s="108"/>
    </row>
    <row r="6794" spans="1:4">
      <c r="A6794" s="108"/>
      <c r="B6794" s="108"/>
      <c r="C6794" s="108"/>
      <c r="D6794" s="108"/>
    </row>
    <row r="6795" spans="1:4">
      <c r="A6795" s="108"/>
      <c r="B6795" s="108"/>
      <c r="C6795" s="108"/>
      <c r="D6795" s="108"/>
    </row>
    <row r="6796" spans="1:4">
      <c r="A6796" s="108"/>
      <c r="B6796" s="108"/>
      <c r="C6796" s="108"/>
      <c r="D6796" s="108"/>
    </row>
    <row r="6797" spans="1:4">
      <c r="A6797" s="108"/>
      <c r="B6797" s="108"/>
      <c r="C6797" s="108"/>
      <c r="D6797" s="108"/>
    </row>
    <row r="6798" spans="1:4">
      <c r="A6798" s="108"/>
      <c r="B6798" s="108"/>
      <c r="C6798" s="108"/>
      <c r="D6798" s="108"/>
    </row>
    <row r="6799" spans="1:4">
      <c r="A6799" s="108"/>
      <c r="B6799" s="108"/>
      <c r="C6799" s="108"/>
      <c r="D6799" s="108"/>
    </row>
    <row r="6800" spans="1:4">
      <c r="A6800" s="108"/>
      <c r="B6800" s="108"/>
      <c r="C6800" s="108"/>
      <c r="D6800" s="108"/>
    </row>
    <row r="6801" spans="1:4">
      <c r="A6801" s="108"/>
      <c r="B6801" s="108"/>
      <c r="C6801" s="108"/>
      <c r="D6801" s="108"/>
    </row>
    <row r="6802" spans="1:4">
      <c r="A6802" s="108"/>
      <c r="B6802" s="108"/>
      <c r="C6802" s="108"/>
      <c r="D6802" s="108"/>
    </row>
    <row r="6803" spans="1:4">
      <c r="A6803" s="108"/>
      <c r="B6803" s="108"/>
      <c r="C6803" s="108"/>
      <c r="D6803" s="108"/>
    </row>
    <row r="6804" spans="1:4">
      <c r="A6804" s="108"/>
      <c r="B6804" s="108"/>
      <c r="C6804" s="108"/>
      <c r="D6804" s="108"/>
    </row>
    <row r="6805" spans="1:4">
      <c r="A6805" s="108"/>
      <c r="B6805" s="108"/>
      <c r="C6805" s="108"/>
      <c r="D6805" s="108"/>
    </row>
    <row r="6806" spans="1:4">
      <c r="A6806" s="108"/>
      <c r="B6806" s="108"/>
      <c r="C6806" s="108"/>
      <c r="D6806" s="108"/>
    </row>
    <row r="6807" spans="1:4">
      <c r="A6807" s="108"/>
      <c r="B6807" s="108"/>
      <c r="C6807" s="108"/>
      <c r="D6807" s="108"/>
    </row>
    <row r="6808" spans="1:4">
      <c r="A6808" s="108"/>
      <c r="B6808" s="108"/>
      <c r="C6808" s="108"/>
      <c r="D6808" s="108"/>
    </row>
    <row r="6809" spans="1:4">
      <c r="A6809" s="108"/>
      <c r="B6809" s="108"/>
      <c r="C6809" s="108"/>
      <c r="D6809" s="108"/>
    </row>
    <row r="6810" spans="1:4">
      <c r="A6810" s="108"/>
      <c r="B6810" s="108"/>
      <c r="C6810" s="108"/>
      <c r="D6810" s="108"/>
    </row>
    <row r="6811" spans="1:4">
      <c r="A6811" s="108"/>
      <c r="B6811" s="108"/>
      <c r="C6811" s="108"/>
      <c r="D6811" s="108"/>
    </row>
    <row r="6812" spans="1:4">
      <c r="A6812" s="108"/>
      <c r="B6812" s="108"/>
      <c r="C6812" s="108"/>
      <c r="D6812" s="108"/>
    </row>
    <row r="6813" spans="1:4">
      <c r="A6813" s="108"/>
      <c r="B6813" s="108"/>
      <c r="C6813" s="108"/>
      <c r="D6813" s="108"/>
    </row>
    <row r="6814" spans="1:4">
      <c r="A6814" s="108"/>
      <c r="B6814" s="108"/>
      <c r="C6814" s="108"/>
      <c r="D6814" s="108"/>
    </row>
    <row r="6815" spans="1:4">
      <c r="A6815" s="108"/>
      <c r="B6815" s="108"/>
      <c r="C6815" s="108"/>
      <c r="D6815" s="108"/>
    </row>
    <row r="6816" spans="1:4">
      <c r="A6816" s="108"/>
      <c r="B6816" s="108"/>
      <c r="C6816" s="108"/>
      <c r="D6816" s="108"/>
    </row>
    <row r="6817" spans="1:4">
      <c r="A6817" s="108"/>
      <c r="B6817" s="108"/>
      <c r="C6817" s="108"/>
      <c r="D6817" s="108"/>
    </row>
    <row r="6818" spans="1:4">
      <c r="A6818" s="108"/>
      <c r="B6818" s="108"/>
      <c r="C6818" s="108"/>
      <c r="D6818" s="108"/>
    </row>
    <row r="6819" spans="1:4">
      <c r="A6819" s="108"/>
      <c r="B6819" s="108"/>
      <c r="C6819" s="108"/>
      <c r="D6819" s="108"/>
    </row>
    <row r="6820" spans="1:4">
      <c r="A6820" s="108"/>
      <c r="B6820" s="108"/>
      <c r="C6820" s="108"/>
      <c r="D6820" s="108"/>
    </row>
    <row r="6821" spans="1:4">
      <c r="A6821" s="108"/>
      <c r="B6821" s="108"/>
      <c r="C6821" s="108"/>
      <c r="D6821" s="108"/>
    </row>
    <row r="6822" spans="1:4">
      <c r="A6822" s="108"/>
      <c r="B6822" s="108"/>
      <c r="C6822" s="108"/>
      <c r="D6822" s="108"/>
    </row>
    <row r="6823" spans="1:4">
      <c r="A6823" s="108"/>
      <c r="B6823" s="108"/>
      <c r="C6823" s="108"/>
      <c r="D6823" s="108"/>
    </row>
    <row r="6824" spans="1:4">
      <c r="A6824" s="108"/>
      <c r="B6824" s="108"/>
      <c r="C6824" s="108"/>
      <c r="D6824" s="108"/>
    </row>
    <row r="6825" spans="1:4">
      <c r="A6825" s="108"/>
      <c r="B6825" s="108"/>
      <c r="C6825" s="108"/>
      <c r="D6825" s="108"/>
    </row>
    <row r="6826" spans="1:4">
      <c r="A6826" s="108"/>
      <c r="B6826" s="108"/>
      <c r="C6826" s="108"/>
      <c r="D6826" s="108"/>
    </row>
    <row r="6827" spans="1:4">
      <c r="A6827" s="108"/>
      <c r="B6827" s="108"/>
      <c r="C6827" s="108"/>
      <c r="D6827" s="108"/>
    </row>
    <row r="6828" spans="1:4">
      <c r="A6828" s="108"/>
      <c r="B6828" s="108"/>
      <c r="C6828" s="108"/>
      <c r="D6828" s="108"/>
    </row>
    <row r="6829" spans="1:4">
      <c r="A6829" s="108"/>
      <c r="B6829" s="108"/>
      <c r="C6829" s="108"/>
      <c r="D6829" s="108"/>
    </row>
    <row r="6830" spans="1:4">
      <c r="A6830" s="108"/>
      <c r="B6830" s="108"/>
      <c r="C6830" s="108"/>
      <c r="D6830" s="108"/>
    </row>
    <row r="6831" spans="1:4">
      <c r="A6831" s="108"/>
      <c r="B6831" s="108"/>
      <c r="C6831" s="108"/>
      <c r="D6831" s="108"/>
    </row>
    <row r="6832" spans="1:4">
      <c r="A6832" s="108"/>
      <c r="B6832" s="108"/>
      <c r="C6832" s="108"/>
      <c r="D6832" s="108"/>
    </row>
    <row r="6833" spans="1:4">
      <c r="A6833" s="108"/>
      <c r="B6833" s="108"/>
      <c r="C6833" s="108"/>
      <c r="D6833" s="108"/>
    </row>
    <row r="6834" spans="1:4">
      <c r="A6834" s="108"/>
      <c r="B6834" s="108"/>
      <c r="C6834" s="108"/>
      <c r="D6834" s="108"/>
    </row>
    <row r="6835" spans="1:4">
      <c r="A6835" s="108"/>
      <c r="B6835" s="108"/>
      <c r="C6835" s="108"/>
      <c r="D6835" s="108"/>
    </row>
    <row r="6836" spans="1:4">
      <c r="A6836" s="108"/>
      <c r="B6836" s="108"/>
      <c r="C6836" s="108"/>
      <c r="D6836" s="108"/>
    </row>
    <row r="6837" spans="1:4">
      <c r="A6837" s="108"/>
      <c r="B6837" s="108"/>
      <c r="C6837" s="108"/>
      <c r="D6837" s="108"/>
    </row>
    <row r="6838" spans="1:4">
      <c r="A6838" s="108"/>
      <c r="B6838" s="108"/>
      <c r="C6838" s="108"/>
      <c r="D6838" s="108"/>
    </row>
    <row r="6839" spans="1:4">
      <c r="A6839" s="108"/>
      <c r="B6839" s="108"/>
      <c r="C6839" s="108"/>
      <c r="D6839" s="108"/>
    </row>
    <row r="6840" spans="1:4">
      <c r="A6840" s="108"/>
      <c r="B6840" s="108"/>
      <c r="C6840" s="108"/>
      <c r="D6840" s="108"/>
    </row>
    <row r="6841" spans="1:4">
      <c r="A6841" s="108"/>
      <c r="B6841" s="108"/>
      <c r="C6841" s="108"/>
      <c r="D6841" s="108"/>
    </row>
    <row r="6842" spans="1:4">
      <c r="A6842" s="108"/>
      <c r="B6842" s="108"/>
      <c r="C6842" s="108"/>
      <c r="D6842" s="108"/>
    </row>
    <row r="6843" spans="1:4">
      <c r="A6843" s="108"/>
      <c r="B6843" s="108"/>
      <c r="C6843" s="108"/>
      <c r="D6843" s="108"/>
    </row>
    <row r="6844" spans="1:4">
      <c r="A6844" s="108"/>
      <c r="B6844" s="108"/>
      <c r="C6844" s="108"/>
      <c r="D6844" s="108"/>
    </row>
    <row r="6845" spans="1:4">
      <c r="A6845" s="108"/>
      <c r="B6845" s="108"/>
      <c r="C6845" s="108"/>
      <c r="D6845" s="108"/>
    </row>
    <row r="6846" spans="1:4">
      <c r="A6846" s="108"/>
      <c r="B6846" s="108"/>
      <c r="C6846" s="108"/>
      <c r="D6846" s="108"/>
    </row>
    <row r="6847" spans="1:4">
      <c r="A6847" s="108"/>
      <c r="B6847" s="108"/>
      <c r="C6847" s="108"/>
      <c r="D6847" s="108"/>
    </row>
    <row r="6848" spans="1:4">
      <c r="A6848" s="108"/>
      <c r="B6848" s="108"/>
      <c r="C6848" s="108"/>
      <c r="D6848" s="108"/>
    </row>
    <row r="6849" spans="1:4">
      <c r="A6849" s="108"/>
      <c r="B6849" s="108"/>
      <c r="C6849" s="108"/>
      <c r="D6849" s="108"/>
    </row>
    <row r="6850" spans="1:4">
      <c r="A6850" s="108"/>
      <c r="B6850" s="108"/>
      <c r="C6850" s="108"/>
      <c r="D6850" s="108"/>
    </row>
    <row r="6851" spans="1:4">
      <c r="A6851" s="108"/>
      <c r="B6851" s="108"/>
      <c r="C6851" s="108"/>
      <c r="D6851" s="108"/>
    </row>
    <row r="6852" spans="1:4">
      <c r="A6852" s="108"/>
      <c r="B6852" s="108"/>
      <c r="C6852" s="108"/>
      <c r="D6852" s="108"/>
    </row>
    <row r="6853" spans="1:4">
      <c r="A6853" s="108"/>
      <c r="B6853" s="108"/>
      <c r="C6853" s="108"/>
      <c r="D6853" s="108"/>
    </row>
    <row r="6854" spans="1:4">
      <c r="A6854" s="108"/>
      <c r="B6854" s="108"/>
      <c r="C6854" s="108"/>
      <c r="D6854" s="108"/>
    </row>
    <row r="6855" spans="1:4">
      <c r="A6855" s="108"/>
      <c r="B6855" s="108"/>
      <c r="C6855" s="108"/>
      <c r="D6855" s="108"/>
    </row>
    <row r="6856" spans="1:4">
      <c r="A6856" s="108"/>
      <c r="B6856" s="108"/>
      <c r="C6856" s="108"/>
      <c r="D6856" s="108"/>
    </row>
    <row r="6857" spans="1:4">
      <c r="A6857" s="108"/>
      <c r="B6857" s="108"/>
      <c r="C6857" s="108"/>
      <c r="D6857" s="108"/>
    </row>
    <row r="6858" spans="1:4">
      <c r="A6858" s="108"/>
      <c r="B6858" s="108"/>
      <c r="C6858" s="108"/>
      <c r="D6858" s="108"/>
    </row>
    <row r="6859" spans="1:4">
      <c r="A6859" s="108"/>
      <c r="B6859" s="108"/>
      <c r="C6859" s="108"/>
      <c r="D6859" s="108"/>
    </row>
    <row r="6860" spans="1:4">
      <c r="A6860" s="108"/>
      <c r="B6860" s="108"/>
      <c r="C6860" s="108"/>
      <c r="D6860" s="108"/>
    </row>
    <row r="6861" spans="1:4">
      <c r="A6861" s="108"/>
      <c r="B6861" s="108"/>
      <c r="C6861" s="108"/>
      <c r="D6861" s="108"/>
    </row>
    <row r="6862" spans="1:4">
      <c r="A6862" s="108"/>
      <c r="B6862" s="108"/>
      <c r="C6862" s="108"/>
      <c r="D6862" s="108"/>
    </row>
    <row r="6863" spans="1:4">
      <c r="A6863" s="108"/>
      <c r="B6863" s="108"/>
      <c r="C6863" s="108"/>
      <c r="D6863" s="108"/>
    </row>
    <row r="6864" spans="1:4">
      <c r="A6864" s="108"/>
      <c r="B6864" s="108"/>
      <c r="C6864" s="108"/>
      <c r="D6864" s="108"/>
    </row>
    <row r="6865" spans="1:4">
      <c r="A6865" s="108"/>
      <c r="B6865" s="108"/>
      <c r="C6865" s="108"/>
      <c r="D6865" s="108"/>
    </row>
    <row r="6866" spans="1:4">
      <c r="A6866" s="108"/>
      <c r="B6866" s="108"/>
      <c r="C6866" s="108"/>
      <c r="D6866" s="108"/>
    </row>
    <row r="6867" spans="1:4">
      <c r="A6867" s="108"/>
      <c r="B6867" s="108"/>
      <c r="C6867" s="108"/>
      <c r="D6867" s="108"/>
    </row>
    <row r="6868" spans="1:4">
      <c r="A6868" s="108"/>
      <c r="B6868" s="108"/>
      <c r="C6868" s="108"/>
      <c r="D6868" s="108"/>
    </row>
    <row r="6869" spans="1:4">
      <c r="A6869" s="108"/>
      <c r="B6869" s="108"/>
      <c r="C6869" s="108"/>
      <c r="D6869" s="108"/>
    </row>
    <row r="6870" spans="1:4">
      <c r="A6870" s="108"/>
      <c r="B6870" s="108"/>
      <c r="C6870" s="108"/>
      <c r="D6870" s="108"/>
    </row>
    <row r="6871" spans="1:4">
      <c r="A6871" s="108"/>
      <c r="B6871" s="108"/>
      <c r="C6871" s="108"/>
      <c r="D6871" s="108"/>
    </row>
    <row r="6872" spans="1:4">
      <c r="A6872" s="108"/>
      <c r="B6872" s="108"/>
      <c r="C6872" s="108"/>
      <c r="D6872" s="108"/>
    </row>
    <row r="6873" spans="1:4">
      <c r="A6873" s="108"/>
      <c r="B6873" s="108"/>
      <c r="C6873" s="108"/>
      <c r="D6873" s="108"/>
    </row>
    <row r="6874" spans="1:4">
      <c r="A6874" s="108"/>
      <c r="B6874" s="108"/>
      <c r="C6874" s="108"/>
      <c r="D6874" s="108"/>
    </row>
    <row r="6875" spans="1:4">
      <c r="A6875" s="108"/>
      <c r="B6875" s="108"/>
      <c r="C6875" s="108"/>
      <c r="D6875" s="108"/>
    </row>
    <row r="6876" spans="1:4">
      <c r="A6876" s="108"/>
      <c r="B6876" s="108"/>
      <c r="C6876" s="108"/>
      <c r="D6876" s="108"/>
    </row>
    <row r="6877" spans="1:4">
      <c r="A6877" s="108"/>
      <c r="B6877" s="108"/>
      <c r="C6877" s="108"/>
      <c r="D6877" s="108"/>
    </row>
    <row r="6878" spans="1:4">
      <c r="A6878" s="108"/>
      <c r="B6878" s="108"/>
      <c r="C6878" s="108"/>
      <c r="D6878" s="108"/>
    </row>
    <row r="6879" spans="1:4">
      <c r="A6879" s="108"/>
      <c r="B6879" s="108"/>
      <c r="C6879" s="108"/>
      <c r="D6879" s="108"/>
    </row>
    <row r="6880" spans="1:4">
      <c r="A6880" s="108"/>
      <c r="B6880" s="108"/>
      <c r="C6880" s="108"/>
      <c r="D6880" s="108"/>
    </row>
    <row r="6881" spans="1:4">
      <c r="A6881" s="108"/>
      <c r="B6881" s="108"/>
      <c r="C6881" s="108"/>
      <c r="D6881" s="108"/>
    </row>
    <row r="6882" spans="1:4">
      <c r="A6882" s="108"/>
      <c r="B6882" s="108"/>
      <c r="C6882" s="108"/>
      <c r="D6882" s="108"/>
    </row>
    <row r="6883" spans="1:4">
      <c r="A6883" s="108"/>
      <c r="B6883" s="108"/>
      <c r="C6883" s="108"/>
      <c r="D6883" s="108"/>
    </row>
    <row r="6884" spans="1:4">
      <c r="A6884" s="108"/>
      <c r="B6884" s="108"/>
      <c r="C6884" s="108"/>
      <c r="D6884" s="108"/>
    </row>
    <row r="6885" spans="1:4">
      <c r="A6885" s="108"/>
      <c r="B6885" s="108"/>
      <c r="C6885" s="108"/>
      <c r="D6885" s="108"/>
    </row>
    <row r="6886" spans="1:4">
      <c r="A6886" s="108"/>
      <c r="B6886" s="108"/>
      <c r="C6886" s="108"/>
      <c r="D6886" s="108"/>
    </row>
    <row r="6887" spans="1:4">
      <c r="A6887" s="108"/>
      <c r="B6887" s="108"/>
      <c r="C6887" s="108"/>
      <c r="D6887" s="108"/>
    </row>
    <row r="6888" spans="1:4">
      <c r="A6888" s="108"/>
      <c r="B6888" s="108"/>
      <c r="C6888" s="108"/>
      <c r="D6888" s="108"/>
    </row>
    <row r="6889" spans="1:4">
      <c r="A6889" s="108"/>
      <c r="B6889" s="108"/>
      <c r="C6889" s="108"/>
      <c r="D6889" s="108"/>
    </row>
    <row r="6890" spans="1:4">
      <c r="A6890" s="108"/>
      <c r="B6890" s="108"/>
      <c r="C6890" s="108"/>
      <c r="D6890" s="108"/>
    </row>
    <row r="6891" spans="1:4">
      <c r="A6891" s="108"/>
      <c r="B6891" s="108"/>
      <c r="C6891" s="108"/>
      <c r="D6891" s="108"/>
    </row>
    <row r="6892" spans="1:4">
      <c r="A6892" s="108"/>
      <c r="B6892" s="108"/>
      <c r="C6892" s="108"/>
      <c r="D6892" s="108"/>
    </row>
    <row r="6893" spans="1:4">
      <c r="A6893" s="108"/>
      <c r="B6893" s="108"/>
      <c r="C6893" s="108"/>
      <c r="D6893" s="108"/>
    </row>
    <row r="6894" spans="1:4">
      <c r="A6894" s="108"/>
      <c r="B6894" s="108"/>
      <c r="C6894" s="108"/>
      <c r="D6894" s="108"/>
    </row>
    <row r="6895" spans="1:4">
      <c r="A6895" s="108"/>
      <c r="B6895" s="108"/>
      <c r="C6895" s="108"/>
      <c r="D6895" s="108"/>
    </row>
    <row r="6896" spans="1:4">
      <c r="A6896" s="108"/>
      <c r="B6896" s="108"/>
      <c r="C6896" s="108"/>
      <c r="D6896" s="108"/>
    </row>
    <row r="6897" spans="1:4">
      <c r="A6897" s="108"/>
      <c r="B6897" s="108"/>
      <c r="C6897" s="108"/>
      <c r="D6897" s="108"/>
    </row>
    <row r="6898" spans="1:4">
      <c r="A6898" s="108"/>
      <c r="B6898" s="108"/>
      <c r="C6898" s="108"/>
      <c r="D6898" s="108"/>
    </row>
    <row r="6899" spans="1:4">
      <c r="A6899" s="108"/>
      <c r="B6899" s="108"/>
      <c r="C6899" s="108"/>
      <c r="D6899" s="108"/>
    </row>
    <row r="6900" spans="1:4">
      <c r="A6900" s="108"/>
      <c r="B6900" s="108"/>
      <c r="C6900" s="108"/>
      <c r="D6900" s="108"/>
    </row>
    <row r="6901" spans="1:4">
      <c r="A6901" s="108"/>
      <c r="B6901" s="108"/>
      <c r="C6901" s="108"/>
      <c r="D6901" s="108"/>
    </row>
    <row r="6902" spans="1:4">
      <c r="A6902" s="108"/>
      <c r="B6902" s="108"/>
      <c r="C6902" s="108"/>
      <c r="D6902" s="108"/>
    </row>
    <row r="6903" spans="1:4">
      <c r="A6903" s="108"/>
      <c r="B6903" s="108"/>
      <c r="C6903" s="108"/>
      <c r="D6903" s="108"/>
    </row>
    <row r="6904" spans="1:4">
      <c r="A6904" s="108"/>
      <c r="B6904" s="108"/>
      <c r="C6904" s="108"/>
      <c r="D6904" s="108"/>
    </row>
    <row r="6905" spans="1:4">
      <c r="A6905" s="108"/>
      <c r="B6905" s="108"/>
      <c r="C6905" s="108"/>
      <c r="D6905" s="108"/>
    </row>
    <row r="6906" spans="1:4">
      <c r="A6906" s="108"/>
      <c r="B6906" s="108"/>
      <c r="C6906" s="108"/>
      <c r="D6906" s="108"/>
    </row>
    <row r="6907" spans="1:4">
      <c r="A6907" s="108"/>
      <c r="B6907" s="108"/>
      <c r="C6907" s="108"/>
      <c r="D6907" s="108"/>
    </row>
    <row r="6908" spans="1:4">
      <c r="A6908" s="108"/>
      <c r="B6908" s="108"/>
      <c r="C6908" s="108"/>
      <c r="D6908" s="108"/>
    </row>
    <row r="6909" spans="1:4">
      <c r="A6909" s="108"/>
      <c r="B6909" s="108"/>
      <c r="C6909" s="108"/>
      <c r="D6909" s="108"/>
    </row>
    <row r="6910" spans="1:4">
      <c r="A6910" s="108"/>
      <c r="B6910" s="108"/>
      <c r="C6910" s="108"/>
      <c r="D6910" s="108"/>
    </row>
    <row r="6911" spans="1:4">
      <c r="A6911" s="108"/>
      <c r="B6911" s="108"/>
      <c r="C6911" s="108"/>
      <c r="D6911" s="108"/>
    </row>
    <row r="6912" spans="1:4">
      <c r="A6912" s="108"/>
      <c r="B6912" s="108"/>
      <c r="C6912" s="108"/>
      <c r="D6912" s="108"/>
    </row>
    <row r="6913" spans="1:4">
      <c r="A6913" s="108"/>
      <c r="B6913" s="108"/>
      <c r="C6913" s="108"/>
      <c r="D6913" s="108"/>
    </row>
    <row r="6914" spans="1:4">
      <c r="A6914" s="108"/>
      <c r="B6914" s="108"/>
      <c r="C6914" s="108"/>
      <c r="D6914" s="108"/>
    </row>
    <row r="6915" spans="1:4">
      <c r="A6915" s="108"/>
      <c r="B6915" s="108"/>
      <c r="C6915" s="108"/>
      <c r="D6915" s="108"/>
    </row>
    <row r="6916" spans="1:4">
      <c r="A6916" s="108"/>
      <c r="B6916" s="108"/>
      <c r="C6916" s="108"/>
      <c r="D6916" s="108"/>
    </row>
    <row r="6917" spans="1:4">
      <c r="A6917" s="108"/>
      <c r="B6917" s="108"/>
      <c r="C6917" s="108"/>
      <c r="D6917" s="108"/>
    </row>
    <row r="6918" spans="1:4">
      <c r="A6918" s="108"/>
      <c r="B6918" s="108"/>
      <c r="C6918" s="108"/>
      <c r="D6918" s="108"/>
    </row>
    <row r="6919" spans="1:4">
      <c r="A6919" s="108"/>
      <c r="B6919" s="108"/>
      <c r="C6919" s="108"/>
      <c r="D6919" s="108"/>
    </row>
    <row r="6920" spans="1:4">
      <c r="A6920" s="108"/>
      <c r="B6920" s="108"/>
      <c r="C6920" s="108"/>
      <c r="D6920" s="108"/>
    </row>
    <row r="6921" spans="1:4">
      <c r="A6921" s="108"/>
      <c r="B6921" s="108"/>
      <c r="C6921" s="108"/>
      <c r="D6921" s="108"/>
    </row>
    <row r="6922" spans="1:4">
      <c r="A6922" s="108"/>
      <c r="B6922" s="108"/>
      <c r="C6922" s="108"/>
      <c r="D6922" s="108"/>
    </row>
    <row r="6923" spans="1:4">
      <c r="A6923" s="108"/>
      <c r="B6923" s="108"/>
      <c r="C6923" s="108"/>
      <c r="D6923" s="108"/>
    </row>
    <row r="6924" spans="1:4">
      <c r="A6924" s="108"/>
      <c r="B6924" s="108"/>
      <c r="C6924" s="108"/>
      <c r="D6924" s="108"/>
    </row>
    <row r="6925" spans="1:4">
      <c r="A6925" s="108"/>
      <c r="B6925" s="108"/>
      <c r="C6925" s="108"/>
      <c r="D6925" s="108"/>
    </row>
    <row r="6926" spans="1:4">
      <c r="A6926" s="108"/>
      <c r="B6926" s="108"/>
      <c r="C6926" s="108"/>
      <c r="D6926" s="108"/>
    </row>
    <row r="6927" spans="1:4">
      <c r="A6927" s="108"/>
      <c r="B6927" s="108"/>
      <c r="C6927" s="108"/>
      <c r="D6927" s="108"/>
    </row>
    <row r="6928" spans="1:4">
      <c r="A6928" s="108"/>
      <c r="B6928" s="108"/>
      <c r="C6928" s="108"/>
      <c r="D6928" s="108"/>
    </row>
    <row r="6929" spans="1:4">
      <c r="A6929" s="108"/>
      <c r="B6929" s="108"/>
      <c r="C6929" s="108"/>
      <c r="D6929" s="108"/>
    </row>
    <row r="6930" spans="1:4">
      <c r="A6930" s="108"/>
      <c r="B6930" s="108"/>
      <c r="C6930" s="108"/>
      <c r="D6930" s="108"/>
    </row>
    <row r="6931" spans="1:4">
      <c r="A6931" s="108"/>
      <c r="B6931" s="108"/>
      <c r="C6931" s="108"/>
      <c r="D6931" s="108"/>
    </row>
    <row r="6932" spans="1:4">
      <c r="A6932" s="108"/>
      <c r="B6932" s="108"/>
      <c r="C6932" s="108"/>
      <c r="D6932" s="108"/>
    </row>
    <row r="6933" spans="1:4">
      <c r="A6933" s="108"/>
      <c r="B6933" s="108"/>
      <c r="C6933" s="108"/>
      <c r="D6933" s="108"/>
    </row>
    <row r="6934" spans="1:4">
      <c r="A6934" s="108"/>
      <c r="B6934" s="108"/>
      <c r="C6934" s="108"/>
      <c r="D6934" s="108"/>
    </row>
    <row r="6935" spans="1:4">
      <c r="A6935" s="108"/>
      <c r="B6935" s="108"/>
      <c r="C6935" s="108"/>
      <c r="D6935" s="108"/>
    </row>
    <row r="6936" spans="1:4">
      <c r="A6936" s="108"/>
      <c r="B6936" s="108"/>
      <c r="C6936" s="108"/>
      <c r="D6936" s="108"/>
    </row>
    <row r="6937" spans="1:4">
      <c r="A6937" s="108"/>
      <c r="B6937" s="108"/>
      <c r="C6937" s="108"/>
      <c r="D6937" s="108"/>
    </row>
    <row r="6938" spans="1:4">
      <c r="A6938" s="108"/>
      <c r="B6938" s="108"/>
      <c r="C6938" s="108"/>
      <c r="D6938" s="108"/>
    </row>
    <row r="6939" spans="1:4">
      <c r="A6939" s="108"/>
      <c r="B6939" s="108"/>
      <c r="C6939" s="108"/>
      <c r="D6939" s="108"/>
    </row>
    <row r="6940" spans="1:4">
      <c r="A6940" s="108"/>
      <c r="B6940" s="108"/>
      <c r="C6940" s="108"/>
      <c r="D6940" s="108"/>
    </row>
    <row r="6941" spans="1:4">
      <c r="A6941" s="108"/>
      <c r="B6941" s="108"/>
      <c r="C6941" s="108"/>
      <c r="D6941" s="108"/>
    </row>
    <row r="6942" spans="1:4">
      <c r="A6942" s="108"/>
      <c r="B6942" s="108"/>
      <c r="C6942" s="108"/>
      <c r="D6942" s="108"/>
    </row>
    <row r="6943" spans="1:4">
      <c r="A6943" s="108"/>
      <c r="B6943" s="108"/>
      <c r="C6943" s="108"/>
      <c r="D6943" s="108"/>
    </row>
    <row r="6944" spans="1:4">
      <c r="A6944" s="108"/>
      <c r="B6944" s="108"/>
      <c r="C6944" s="108"/>
      <c r="D6944" s="108"/>
    </row>
    <row r="6945" spans="1:4">
      <c r="A6945" s="108"/>
      <c r="B6945" s="108"/>
      <c r="C6945" s="108"/>
      <c r="D6945" s="108"/>
    </row>
    <row r="6946" spans="1:4">
      <c r="A6946" s="108"/>
      <c r="B6946" s="108"/>
      <c r="C6946" s="108"/>
      <c r="D6946" s="108"/>
    </row>
    <row r="6947" spans="1:4">
      <c r="A6947" s="108"/>
      <c r="B6947" s="108"/>
      <c r="C6947" s="108"/>
      <c r="D6947" s="108"/>
    </row>
    <row r="6948" spans="1:4">
      <c r="A6948" s="108"/>
      <c r="B6948" s="108"/>
      <c r="C6948" s="108"/>
      <c r="D6948" s="108"/>
    </row>
    <row r="6949" spans="1:4">
      <c r="A6949" s="108"/>
      <c r="B6949" s="108"/>
      <c r="C6949" s="108"/>
      <c r="D6949" s="108"/>
    </row>
    <row r="6950" spans="1:4">
      <c r="A6950" s="108"/>
      <c r="B6950" s="108"/>
      <c r="C6950" s="108"/>
      <c r="D6950" s="108"/>
    </row>
    <row r="6951" spans="1:4">
      <c r="A6951" s="108"/>
      <c r="B6951" s="108"/>
      <c r="C6951" s="108"/>
      <c r="D6951" s="108"/>
    </row>
    <row r="6952" spans="1:4">
      <c r="A6952" s="108"/>
      <c r="B6952" s="108"/>
      <c r="C6952" s="108"/>
      <c r="D6952" s="108"/>
    </row>
    <row r="6953" spans="1:4">
      <c r="A6953" s="108"/>
      <c r="B6953" s="108"/>
      <c r="C6953" s="108"/>
      <c r="D6953" s="108"/>
    </row>
    <row r="6954" spans="1:4">
      <c r="A6954" s="108"/>
      <c r="B6954" s="108"/>
      <c r="C6954" s="108"/>
      <c r="D6954" s="108"/>
    </row>
    <row r="6955" spans="1:4">
      <c r="A6955" s="108"/>
      <c r="B6955" s="108"/>
      <c r="C6955" s="108"/>
      <c r="D6955" s="108"/>
    </row>
    <row r="6956" spans="1:4">
      <c r="A6956" s="108"/>
      <c r="B6956" s="108"/>
      <c r="C6956" s="108"/>
      <c r="D6956" s="108"/>
    </row>
    <row r="6957" spans="1:4">
      <c r="A6957" s="108"/>
      <c r="B6957" s="108"/>
      <c r="C6957" s="108"/>
      <c r="D6957" s="108"/>
    </row>
    <row r="6958" spans="1:4">
      <c r="A6958" s="108"/>
      <c r="B6958" s="108"/>
      <c r="C6958" s="108"/>
      <c r="D6958" s="108"/>
    </row>
    <row r="6959" spans="1:4">
      <c r="A6959" s="108"/>
      <c r="B6959" s="108"/>
      <c r="C6959" s="108"/>
      <c r="D6959" s="108"/>
    </row>
    <row r="6960" spans="1:4">
      <c r="A6960" s="108"/>
      <c r="B6960" s="108"/>
      <c r="C6960" s="108"/>
      <c r="D6960" s="108"/>
    </row>
    <row r="6961" spans="1:4">
      <c r="A6961" s="108"/>
      <c r="B6961" s="108"/>
      <c r="C6961" s="108"/>
      <c r="D6961" s="108"/>
    </row>
    <row r="6962" spans="1:4">
      <c r="A6962" s="108"/>
      <c r="B6962" s="108"/>
      <c r="C6962" s="108"/>
      <c r="D6962" s="108"/>
    </row>
    <row r="6963" spans="1:4">
      <c r="A6963" s="108"/>
      <c r="B6963" s="108"/>
      <c r="C6963" s="108"/>
      <c r="D6963" s="108"/>
    </row>
    <row r="6964" spans="1:4">
      <c r="A6964" s="108"/>
      <c r="B6964" s="108"/>
      <c r="C6964" s="108"/>
      <c r="D6964" s="108"/>
    </row>
    <row r="6965" spans="1:4">
      <c r="A6965" s="108"/>
      <c r="B6965" s="108"/>
      <c r="C6965" s="108"/>
      <c r="D6965" s="108"/>
    </row>
    <row r="6966" spans="1:4">
      <c r="A6966" s="108"/>
      <c r="B6966" s="108"/>
      <c r="C6966" s="108"/>
      <c r="D6966" s="108"/>
    </row>
    <row r="6967" spans="1:4">
      <c r="A6967" s="108"/>
      <c r="B6967" s="108"/>
      <c r="C6967" s="108"/>
      <c r="D6967" s="108"/>
    </row>
    <row r="6968" spans="1:4">
      <c r="A6968" s="108"/>
      <c r="B6968" s="108"/>
      <c r="C6968" s="108"/>
      <c r="D6968" s="108"/>
    </row>
    <row r="6969" spans="1:4">
      <c r="A6969" s="108"/>
      <c r="B6969" s="108"/>
      <c r="C6969" s="108"/>
      <c r="D6969" s="108"/>
    </row>
    <row r="6970" spans="1:4">
      <c r="A6970" s="108"/>
      <c r="B6970" s="108"/>
      <c r="C6970" s="108"/>
      <c r="D6970" s="108"/>
    </row>
    <row r="6971" spans="1:4">
      <c r="A6971" s="108"/>
      <c r="B6971" s="108"/>
      <c r="C6971" s="108"/>
      <c r="D6971" s="108"/>
    </row>
    <row r="6972" spans="1:4">
      <c r="A6972" s="108"/>
      <c r="B6972" s="108"/>
      <c r="C6972" s="108"/>
      <c r="D6972" s="108"/>
    </row>
    <row r="6973" spans="1:4">
      <c r="A6973" s="108"/>
      <c r="B6973" s="108"/>
      <c r="C6973" s="108"/>
      <c r="D6973" s="108"/>
    </row>
    <row r="6974" spans="1:4">
      <c r="A6974" s="108"/>
      <c r="B6974" s="108"/>
      <c r="C6974" s="108"/>
      <c r="D6974" s="108"/>
    </row>
    <row r="6975" spans="1:4">
      <c r="A6975" s="108"/>
      <c r="B6975" s="108"/>
      <c r="C6975" s="108"/>
      <c r="D6975" s="108"/>
    </row>
    <row r="6976" spans="1:4">
      <c r="A6976" s="108"/>
      <c r="B6976" s="108"/>
      <c r="C6976" s="108"/>
      <c r="D6976" s="108"/>
    </row>
    <row r="6977" spans="1:4">
      <c r="A6977" s="108"/>
      <c r="B6977" s="108"/>
      <c r="C6977" s="108"/>
      <c r="D6977" s="108"/>
    </row>
    <row r="6978" spans="1:4">
      <c r="A6978" s="108"/>
      <c r="B6978" s="108"/>
      <c r="C6978" s="108"/>
      <c r="D6978" s="108"/>
    </row>
    <row r="6979" spans="1:4">
      <c r="A6979" s="108"/>
      <c r="B6979" s="108"/>
      <c r="C6979" s="108"/>
      <c r="D6979" s="108"/>
    </row>
    <row r="6980" spans="1:4">
      <c r="A6980" s="108"/>
      <c r="B6980" s="108"/>
      <c r="C6980" s="108"/>
      <c r="D6980" s="108"/>
    </row>
    <row r="6981" spans="1:4">
      <c r="A6981" s="108"/>
      <c r="B6981" s="108"/>
      <c r="C6981" s="108"/>
      <c r="D6981" s="108"/>
    </row>
    <row r="6982" spans="1:4">
      <c r="A6982" s="108"/>
      <c r="B6982" s="108"/>
      <c r="C6982" s="108"/>
      <c r="D6982" s="108"/>
    </row>
    <row r="6983" spans="1:4">
      <c r="A6983" s="108"/>
      <c r="B6983" s="108"/>
      <c r="C6983" s="108"/>
      <c r="D6983" s="108"/>
    </row>
    <row r="6984" spans="1:4">
      <c r="A6984" s="108"/>
      <c r="B6984" s="108"/>
      <c r="C6984" s="108"/>
      <c r="D6984" s="108"/>
    </row>
    <row r="6985" spans="1:4">
      <c r="A6985" s="108"/>
      <c r="B6985" s="108"/>
      <c r="C6985" s="108"/>
      <c r="D6985" s="108"/>
    </row>
    <row r="6986" spans="1:4">
      <c r="A6986" s="108"/>
      <c r="B6986" s="108"/>
      <c r="C6986" s="108"/>
      <c r="D6986" s="108"/>
    </row>
    <row r="6987" spans="1:4">
      <c r="A6987" s="108"/>
      <c r="B6987" s="108"/>
      <c r="C6987" s="108"/>
      <c r="D6987" s="108"/>
    </row>
    <row r="6988" spans="1:4">
      <c r="A6988" s="108"/>
      <c r="B6988" s="108"/>
      <c r="C6988" s="108"/>
      <c r="D6988" s="108"/>
    </row>
    <row r="6989" spans="1:4">
      <c r="A6989" s="108"/>
      <c r="B6989" s="108"/>
      <c r="C6989" s="108"/>
      <c r="D6989" s="108"/>
    </row>
    <row r="6990" spans="1:4">
      <c r="A6990" s="108"/>
      <c r="B6990" s="108"/>
      <c r="C6990" s="108"/>
      <c r="D6990" s="108"/>
    </row>
    <row r="6991" spans="1:4">
      <c r="A6991" s="108"/>
      <c r="B6991" s="108"/>
      <c r="C6991" s="108"/>
      <c r="D6991" s="108"/>
    </row>
    <row r="6992" spans="1:4">
      <c r="A6992" s="108"/>
      <c r="B6992" s="108"/>
      <c r="C6992" s="108"/>
      <c r="D6992" s="108"/>
    </row>
    <row r="6993" spans="1:4">
      <c r="A6993" s="108"/>
      <c r="B6993" s="108"/>
      <c r="C6993" s="108"/>
      <c r="D6993" s="108"/>
    </row>
    <row r="6994" spans="1:4">
      <c r="A6994" s="108"/>
      <c r="B6994" s="108"/>
      <c r="C6994" s="108"/>
      <c r="D6994" s="108"/>
    </row>
    <row r="6995" spans="1:4">
      <c r="A6995" s="108"/>
      <c r="B6995" s="108"/>
      <c r="C6995" s="108"/>
      <c r="D6995" s="108"/>
    </row>
    <row r="6996" spans="1:4">
      <c r="A6996" s="108"/>
      <c r="B6996" s="108"/>
      <c r="C6996" s="108"/>
      <c r="D6996" s="108"/>
    </row>
    <row r="6997" spans="1:4">
      <c r="A6997" s="108"/>
      <c r="B6997" s="108"/>
      <c r="C6997" s="108"/>
      <c r="D6997" s="108"/>
    </row>
    <row r="6998" spans="1:4">
      <c r="A6998" s="108"/>
      <c r="B6998" s="108"/>
      <c r="C6998" s="108"/>
      <c r="D6998" s="108"/>
    </row>
    <row r="6999" spans="1:4">
      <c r="A6999" s="108"/>
      <c r="B6999" s="108"/>
      <c r="C6999" s="108"/>
      <c r="D6999" s="108"/>
    </row>
    <row r="7000" spans="1:4">
      <c r="A7000" s="108"/>
      <c r="B7000" s="108"/>
      <c r="C7000" s="108"/>
      <c r="D7000" s="108"/>
    </row>
    <row r="7001" spans="1:4">
      <c r="A7001" s="108"/>
      <c r="B7001" s="108"/>
      <c r="C7001" s="108"/>
      <c r="D7001" s="108"/>
    </row>
    <row r="7002" spans="1:4">
      <c r="A7002" s="108"/>
      <c r="B7002" s="108"/>
      <c r="C7002" s="108"/>
      <c r="D7002" s="108"/>
    </row>
    <row r="7003" spans="1:4">
      <c r="A7003" s="108"/>
      <c r="B7003" s="108"/>
      <c r="C7003" s="108"/>
      <c r="D7003" s="108"/>
    </row>
    <row r="7004" spans="1:4">
      <c r="A7004" s="108"/>
      <c r="B7004" s="108"/>
      <c r="C7004" s="108"/>
      <c r="D7004" s="108"/>
    </row>
    <row r="7005" spans="1:4">
      <c r="A7005" s="108"/>
      <c r="B7005" s="108"/>
      <c r="C7005" s="108"/>
      <c r="D7005" s="108"/>
    </row>
    <row r="7006" spans="1:4">
      <c r="A7006" s="108"/>
      <c r="B7006" s="108"/>
      <c r="C7006" s="108"/>
      <c r="D7006" s="108"/>
    </row>
    <row r="7007" spans="1:4">
      <c r="A7007" s="108"/>
      <c r="B7007" s="108"/>
      <c r="C7007" s="108"/>
      <c r="D7007" s="108"/>
    </row>
    <row r="7008" spans="1:4">
      <c r="A7008" s="108"/>
      <c r="B7008" s="108"/>
      <c r="C7008" s="108"/>
      <c r="D7008" s="108"/>
    </row>
    <row r="7009" spans="1:4">
      <c r="A7009" s="108"/>
      <c r="B7009" s="108"/>
      <c r="C7009" s="108"/>
      <c r="D7009" s="108"/>
    </row>
    <row r="7010" spans="1:4">
      <c r="A7010" s="108"/>
      <c r="B7010" s="108"/>
      <c r="C7010" s="108"/>
      <c r="D7010" s="108"/>
    </row>
    <row r="7011" spans="1:4">
      <c r="A7011" s="108"/>
      <c r="B7011" s="108"/>
      <c r="C7011" s="108"/>
      <c r="D7011" s="108"/>
    </row>
    <row r="7012" spans="1:4">
      <c r="A7012" s="108"/>
      <c r="B7012" s="108"/>
      <c r="C7012" s="108"/>
      <c r="D7012" s="108"/>
    </row>
    <row r="7013" spans="1:4">
      <c r="A7013" s="108"/>
      <c r="B7013" s="108"/>
      <c r="C7013" s="108"/>
      <c r="D7013" s="108"/>
    </row>
    <row r="7014" spans="1:4">
      <c r="A7014" s="108"/>
      <c r="B7014" s="108"/>
      <c r="C7014" s="108"/>
      <c r="D7014" s="108"/>
    </row>
    <row r="7015" spans="1:4">
      <c r="A7015" s="108"/>
      <c r="B7015" s="108"/>
      <c r="C7015" s="108"/>
      <c r="D7015" s="108"/>
    </row>
    <row r="7016" spans="1:4">
      <c r="A7016" s="108"/>
      <c r="B7016" s="108"/>
      <c r="C7016" s="108"/>
      <c r="D7016" s="108"/>
    </row>
    <row r="7017" spans="1:4">
      <c r="A7017" s="108"/>
      <c r="B7017" s="108"/>
      <c r="C7017" s="108"/>
      <c r="D7017" s="108"/>
    </row>
    <row r="7018" spans="1:4">
      <c r="A7018" s="108"/>
      <c r="B7018" s="108"/>
      <c r="C7018" s="108"/>
      <c r="D7018" s="108"/>
    </row>
    <row r="7019" spans="1:4">
      <c r="A7019" s="108"/>
      <c r="B7019" s="108"/>
      <c r="C7019" s="108"/>
      <c r="D7019" s="108"/>
    </row>
    <row r="7020" spans="1:4">
      <c r="A7020" s="108"/>
      <c r="B7020" s="108"/>
      <c r="C7020" s="108"/>
      <c r="D7020" s="108"/>
    </row>
    <row r="7021" spans="1:4">
      <c r="A7021" s="108"/>
      <c r="B7021" s="108"/>
      <c r="C7021" s="108"/>
      <c r="D7021" s="108"/>
    </row>
    <row r="7022" spans="1:4">
      <c r="A7022" s="108"/>
      <c r="B7022" s="108"/>
      <c r="C7022" s="108"/>
      <c r="D7022" s="108"/>
    </row>
    <row r="7023" spans="1:4">
      <c r="A7023" s="108"/>
      <c r="B7023" s="108"/>
      <c r="C7023" s="108"/>
      <c r="D7023" s="108"/>
    </row>
    <row r="7024" spans="1:4">
      <c r="A7024" s="108"/>
      <c r="B7024" s="108"/>
      <c r="C7024" s="108"/>
      <c r="D7024" s="108"/>
    </row>
    <row r="7025" spans="1:4">
      <c r="A7025" s="108"/>
      <c r="B7025" s="108"/>
      <c r="C7025" s="108"/>
      <c r="D7025" s="108"/>
    </row>
    <row r="7026" spans="1:4">
      <c r="A7026" s="108"/>
      <c r="B7026" s="108"/>
      <c r="C7026" s="108"/>
      <c r="D7026" s="108"/>
    </row>
    <row r="7027" spans="1:4">
      <c r="A7027" s="108"/>
      <c r="B7027" s="108"/>
      <c r="C7027" s="108"/>
      <c r="D7027" s="108"/>
    </row>
    <row r="7028" spans="1:4">
      <c r="A7028" s="108"/>
      <c r="B7028" s="108"/>
      <c r="C7028" s="108"/>
      <c r="D7028" s="108"/>
    </row>
    <row r="7029" spans="1:4">
      <c r="A7029" s="108"/>
      <c r="B7029" s="108"/>
      <c r="C7029" s="108"/>
      <c r="D7029" s="108"/>
    </row>
    <row r="7030" spans="1:4">
      <c r="A7030" s="108"/>
      <c r="B7030" s="108"/>
      <c r="C7030" s="108"/>
      <c r="D7030" s="108"/>
    </row>
    <row r="7031" spans="1:4">
      <c r="A7031" s="108"/>
      <c r="B7031" s="108"/>
      <c r="C7031" s="108"/>
      <c r="D7031" s="108"/>
    </row>
    <row r="7032" spans="1:4">
      <c r="A7032" s="108"/>
      <c r="B7032" s="108"/>
      <c r="C7032" s="108"/>
      <c r="D7032" s="108"/>
    </row>
    <row r="7033" spans="1:4">
      <c r="A7033" s="108"/>
      <c r="B7033" s="108"/>
      <c r="C7033" s="108"/>
      <c r="D7033" s="108"/>
    </row>
    <row r="7034" spans="1:4">
      <c r="A7034" s="108"/>
      <c r="B7034" s="108"/>
      <c r="C7034" s="108"/>
      <c r="D7034" s="108"/>
    </row>
    <row r="7035" spans="1:4">
      <c r="A7035" s="108"/>
      <c r="B7035" s="108"/>
      <c r="C7035" s="108"/>
      <c r="D7035" s="108"/>
    </row>
    <row r="7036" spans="1:4">
      <c r="A7036" s="108"/>
      <c r="B7036" s="108"/>
      <c r="C7036" s="108"/>
      <c r="D7036" s="108"/>
    </row>
    <row r="7037" spans="1:4">
      <c r="A7037" s="108"/>
      <c r="B7037" s="108"/>
      <c r="C7037" s="108"/>
      <c r="D7037" s="108"/>
    </row>
    <row r="7038" spans="1:4">
      <c r="A7038" s="108"/>
      <c r="B7038" s="108"/>
      <c r="C7038" s="108"/>
      <c r="D7038" s="108"/>
    </row>
    <row r="7039" spans="1:4">
      <c r="A7039" s="108"/>
      <c r="B7039" s="108"/>
      <c r="C7039" s="108"/>
      <c r="D7039" s="108"/>
    </row>
    <row r="7040" spans="1:4">
      <c r="A7040" s="108"/>
      <c r="B7040" s="108"/>
      <c r="C7040" s="108"/>
      <c r="D7040" s="108"/>
    </row>
    <row r="7041" spans="1:4">
      <c r="A7041" s="108"/>
      <c r="B7041" s="108"/>
      <c r="C7041" s="108"/>
      <c r="D7041" s="108"/>
    </row>
    <row r="7042" spans="1:4">
      <c r="A7042" s="108"/>
      <c r="B7042" s="108"/>
      <c r="C7042" s="108"/>
      <c r="D7042" s="108"/>
    </row>
    <row r="7043" spans="1:4">
      <c r="A7043" s="108"/>
      <c r="B7043" s="108"/>
      <c r="C7043" s="108"/>
      <c r="D7043" s="108"/>
    </row>
    <row r="7044" spans="1:4">
      <c r="A7044" s="108"/>
      <c r="B7044" s="108"/>
      <c r="C7044" s="108"/>
      <c r="D7044" s="108"/>
    </row>
    <row r="7045" spans="1:4">
      <c r="A7045" s="108"/>
      <c r="B7045" s="108"/>
      <c r="C7045" s="108"/>
      <c r="D7045" s="108"/>
    </row>
    <row r="7046" spans="1:4">
      <c r="A7046" s="108"/>
      <c r="B7046" s="108"/>
      <c r="C7046" s="108"/>
      <c r="D7046" s="108"/>
    </row>
    <row r="7047" spans="1:4">
      <c r="A7047" s="108"/>
      <c r="B7047" s="108"/>
      <c r="C7047" s="108"/>
      <c r="D7047" s="108"/>
    </row>
    <row r="7048" spans="1:4">
      <c r="A7048" s="108"/>
      <c r="B7048" s="108"/>
      <c r="C7048" s="108"/>
      <c r="D7048" s="108"/>
    </row>
    <row r="7049" spans="1:4">
      <c r="A7049" s="108"/>
      <c r="B7049" s="108"/>
      <c r="C7049" s="108"/>
      <c r="D7049" s="108"/>
    </row>
    <row r="7050" spans="1:4">
      <c r="A7050" s="108"/>
      <c r="B7050" s="108"/>
      <c r="C7050" s="108"/>
      <c r="D7050" s="108"/>
    </row>
    <row r="7051" spans="1:4">
      <c r="A7051" s="108"/>
      <c r="B7051" s="108"/>
      <c r="C7051" s="108"/>
      <c r="D7051" s="108"/>
    </row>
    <row r="7052" spans="1:4">
      <c r="A7052" s="108"/>
      <c r="B7052" s="108"/>
      <c r="C7052" s="108"/>
      <c r="D7052" s="108"/>
    </row>
    <row r="7053" spans="1:4">
      <c r="A7053" s="108"/>
      <c r="B7053" s="108"/>
      <c r="C7053" s="108"/>
      <c r="D7053" s="108"/>
    </row>
    <row r="7054" spans="1:4">
      <c r="A7054" s="108"/>
      <c r="B7054" s="108"/>
      <c r="C7054" s="108"/>
      <c r="D7054" s="108"/>
    </row>
    <row r="7055" spans="1:4">
      <c r="A7055" s="108"/>
      <c r="B7055" s="108"/>
      <c r="C7055" s="108"/>
      <c r="D7055" s="108"/>
    </row>
    <row r="7056" spans="1:4">
      <c r="A7056" s="108"/>
      <c r="B7056" s="108"/>
      <c r="C7056" s="108"/>
      <c r="D7056" s="108"/>
    </row>
    <row r="7057" spans="1:4">
      <c r="A7057" s="108"/>
      <c r="B7057" s="108"/>
      <c r="C7057" s="108"/>
      <c r="D7057" s="108"/>
    </row>
    <row r="7058" spans="1:4">
      <c r="A7058" s="108"/>
      <c r="B7058" s="108"/>
      <c r="C7058" s="108"/>
      <c r="D7058" s="108"/>
    </row>
    <row r="7059" spans="1:4">
      <c r="A7059" s="108"/>
      <c r="B7059" s="108"/>
      <c r="C7059" s="108"/>
      <c r="D7059" s="108"/>
    </row>
    <row r="7060" spans="1:4">
      <c r="A7060" s="108"/>
      <c r="B7060" s="108"/>
      <c r="C7060" s="108"/>
      <c r="D7060" s="108"/>
    </row>
    <row r="7061" spans="1:4">
      <c r="A7061" s="108"/>
      <c r="B7061" s="108"/>
      <c r="C7061" s="108"/>
      <c r="D7061" s="108"/>
    </row>
    <row r="7062" spans="1:4">
      <c r="A7062" s="108"/>
      <c r="B7062" s="108"/>
      <c r="C7062" s="108"/>
      <c r="D7062" s="108"/>
    </row>
    <row r="7063" spans="1:4">
      <c r="A7063" s="108"/>
      <c r="B7063" s="108"/>
      <c r="C7063" s="108"/>
      <c r="D7063" s="108"/>
    </row>
    <row r="7064" spans="1:4">
      <c r="A7064" s="108"/>
      <c r="B7064" s="108"/>
      <c r="C7064" s="108"/>
      <c r="D7064" s="108"/>
    </row>
    <row r="7065" spans="1:4">
      <c r="A7065" s="108"/>
      <c r="B7065" s="108"/>
      <c r="C7065" s="108"/>
      <c r="D7065" s="108"/>
    </row>
    <row r="7066" spans="1:4">
      <c r="A7066" s="108"/>
      <c r="B7066" s="108"/>
      <c r="C7066" s="108"/>
      <c r="D7066" s="108"/>
    </row>
    <row r="7067" spans="1:4">
      <c r="A7067" s="108"/>
      <c r="B7067" s="108"/>
      <c r="C7067" s="108"/>
      <c r="D7067" s="108"/>
    </row>
    <row r="7068" spans="1:4">
      <c r="A7068" s="108"/>
      <c r="B7068" s="108"/>
      <c r="C7068" s="108"/>
      <c r="D7068" s="108"/>
    </row>
    <row r="7069" spans="1:4">
      <c r="A7069" s="108"/>
      <c r="B7069" s="108"/>
      <c r="C7069" s="108"/>
      <c r="D7069" s="108"/>
    </row>
    <row r="7070" spans="1:4">
      <c r="A7070" s="108"/>
      <c r="B7070" s="108"/>
      <c r="C7070" s="108"/>
      <c r="D7070" s="108"/>
    </row>
    <row r="7071" spans="1:4">
      <c r="A7071" s="108"/>
      <c r="B7071" s="108"/>
      <c r="C7071" s="108"/>
      <c r="D7071" s="108"/>
    </row>
    <row r="7072" spans="1:4">
      <c r="A7072" s="108"/>
      <c r="B7072" s="108"/>
      <c r="C7072" s="108"/>
      <c r="D7072" s="108"/>
    </row>
    <row r="7073" spans="1:4">
      <c r="A7073" s="108"/>
      <c r="B7073" s="108"/>
      <c r="C7073" s="108"/>
      <c r="D7073" s="108"/>
    </row>
    <row r="7074" spans="1:4">
      <c r="A7074" s="108"/>
      <c r="B7074" s="108"/>
      <c r="C7074" s="108"/>
      <c r="D7074" s="108"/>
    </row>
    <row r="7075" spans="1:4">
      <c r="A7075" s="108"/>
      <c r="B7075" s="108"/>
      <c r="C7075" s="108"/>
      <c r="D7075" s="108"/>
    </row>
    <row r="7076" spans="1:4">
      <c r="A7076" s="108"/>
      <c r="B7076" s="108"/>
      <c r="C7076" s="108"/>
      <c r="D7076" s="108"/>
    </row>
    <row r="7077" spans="1:4">
      <c r="A7077" s="108"/>
      <c r="B7077" s="108"/>
      <c r="C7077" s="108"/>
      <c r="D7077" s="108"/>
    </row>
    <row r="7078" spans="1:4">
      <c r="A7078" s="108"/>
      <c r="B7078" s="108"/>
      <c r="C7078" s="108"/>
      <c r="D7078" s="108"/>
    </row>
    <row r="7079" spans="1:4">
      <c r="A7079" s="108"/>
      <c r="B7079" s="108"/>
      <c r="C7079" s="108"/>
      <c r="D7079" s="108"/>
    </row>
    <row r="7080" spans="1:4">
      <c r="A7080" s="108"/>
      <c r="B7080" s="108"/>
      <c r="C7080" s="108"/>
      <c r="D7080" s="108"/>
    </row>
    <row r="7081" spans="1:4">
      <c r="A7081" s="108"/>
      <c r="B7081" s="108"/>
      <c r="C7081" s="108"/>
      <c r="D7081" s="108"/>
    </row>
    <row r="7082" spans="1:4">
      <c r="A7082" s="108"/>
      <c r="B7082" s="108"/>
      <c r="C7082" s="108"/>
      <c r="D7082" s="108"/>
    </row>
    <row r="7083" spans="1:4">
      <c r="A7083" s="108"/>
      <c r="B7083" s="108"/>
      <c r="C7083" s="108"/>
      <c r="D7083" s="108"/>
    </row>
    <row r="7084" spans="1:4">
      <c r="A7084" s="108"/>
      <c r="B7084" s="108"/>
      <c r="C7084" s="108"/>
      <c r="D7084" s="108"/>
    </row>
    <row r="7085" spans="1:4">
      <c r="A7085" s="108"/>
      <c r="B7085" s="108"/>
      <c r="C7085" s="108"/>
      <c r="D7085" s="108"/>
    </row>
    <row r="7086" spans="1:4">
      <c r="A7086" s="108"/>
      <c r="B7086" s="108"/>
      <c r="C7086" s="108"/>
      <c r="D7086" s="108"/>
    </row>
    <row r="7087" spans="1:4">
      <c r="A7087" s="108"/>
      <c r="B7087" s="108"/>
      <c r="C7087" s="108"/>
      <c r="D7087" s="108"/>
    </row>
    <row r="7088" spans="1:4">
      <c r="A7088" s="108"/>
      <c r="B7088" s="108"/>
      <c r="C7088" s="108"/>
      <c r="D7088" s="108"/>
    </row>
    <row r="7089" spans="1:4">
      <c r="A7089" s="108"/>
      <c r="B7089" s="108"/>
      <c r="C7089" s="108"/>
      <c r="D7089" s="108"/>
    </row>
    <row r="7090" spans="1:4">
      <c r="A7090" s="108"/>
      <c r="B7090" s="108"/>
      <c r="C7090" s="108"/>
      <c r="D7090" s="108"/>
    </row>
    <row r="7091" spans="1:4">
      <c r="A7091" s="108"/>
      <c r="B7091" s="108"/>
      <c r="C7091" s="108"/>
      <c r="D7091" s="108"/>
    </row>
    <row r="7092" spans="1:4">
      <c r="A7092" s="108"/>
      <c r="B7092" s="108"/>
      <c r="C7092" s="108"/>
      <c r="D7092" s="108"/>
    </row>
    <row r="7093" spans="1:4">
      <c r="A7093" s="108"/>
      <c r="B7093" s="108"/>
      <c r="C7093" s="108"/>
      <c r="D7093" s="108"/>
    </row>
    <row r="7094" spans="1:4">
      <c r="A7094" s="108"/>
      <c r="B7094" s="108"/>
      <c r="C7094" s="108"/>
      <c r="D7094" s="108"/>
    </row>
    <row r="7095" spans="1:4">
      <c r="A7095" s="108"/>
      <c r="B7095" s="108"/>
      <c r="C7095" s="108"/>
      <c r="D7095" s="108"/>
    </row>
    <row r="7096" spans="1:4">
      <c r="A7096" s="108"/>
      <c r="B7096" s="108"/>
      <c r="C7096" s="108"/>
      <c r="D7096" s="108"/>
    </row>
    <row r="7097" spans="1:4">
      <c r="A7097" s="108"/>
      <c r="B7097" s="108"/>
      <c r="C7097" s="108"/>
      <c r="D7097" s="108"/>
    </row>
    <row r="7098" spans="1:4">
      <c r="A7098" s="108"/>
      <c r="B7098" s="108"/>
      <c r="C7098" s="108"/>
      <c r="D7098" s="108"/>
    </row>
    <row r="7099" spans="1:4">
      <c r="A7099" s="108"/>
      <c r="B7099" s="108"/>
      <c r="C7099" s="108"/>
      <c r="D7099" s="108"/>
    </row>
    <row r="7100" spans="1:4">
      <c r="A7100" s="108"/>
      <c r="B7100" s="108"/>
      <c r="C7100" s="108"/>
      <c r="D7100" s="108"/>
    </row>
    <row r="7101" spans="1:4">
      <c r="A7101" s="108"/>
      <c r="B7101" s="108"/>
      <c r="C7101" s="108"/>
      <c r="D7101" s="108"/>
    </row>
    <row r="7102" spans="1:4">
      <c r="A7102" s="108"/>
      <c r="B7102" s="108"/>
      <c r="C7102" s="108"/>
      <c r="D7102" s="108"/>
    </row>
    <row r="7103" spans="1:4">
      <c r="A7103" s="108"/>
      <c r="B7103" s="108"/>
      <c r="C7103" s="108"/>
      <c r="D7103" s="108"/>
    </row>
    <row r="7104" spans="1:4">
      <c r="A7104" s="108"/>
      <c r="B7104" s="108"/>
      <c r="C7104" s="108"/>
      <c r="D7104" s="108"/>
    </row>
    <row r="7105" spans="1:4">
      <c r="A7105" s="108"/>
      <c r="B7105" s="108"/>
      <c r="C7105" s="108"/>
      <c r="D7105" s="108"/>
    </row>
    <row r="7106" spans="1:4">
      <c r="A7106" s="108"/>
      <c r="B7106" s="108"/>
      <c r="C7106" s="108"/>
      <c r="D7106" s="108"/>
    </row>
    <row r="7107" spans="1:4">
      <c r="A7107" s="108"/>
      <c r="B7107" s="108"/>
      <c r="C7107" s="108"/>
      <c r="D7107" s="108"/>
    </row>
    <row r="7108" spans="1:4">
      <c r="A7108" s="108"/>
      <c r="B7108" s="108"/>
      <c r="C7108" s="108"/>
      <c r="D7108" s="108"/>
    </row>
    <row r="7109" spans="1:4">
      <c r="A7109" s="108"/>
      <c r="B7109" s="108"/>
      <c r="C7109" s="108"/>
      <c r="D7109" s="108"/>
    </row>
    <row r="7110" spans="1:4">
      <c r="A7110" s="108"/>
      <c r="B7110" s="108"/>
      <c r="C7110" s="108"/>
      <c r="D7110" s="108"/>
    </row>
    <row r="7111" spans="1:4">
      <c r="A7111" s="108"/>
      <c r="B7111" s="108"/>
      <c r="C7111" s="108"/>
      <c r="D7111" s="108"/>
    </row>
    <row r="7112" spans="1:4">
      <c r="A7112" s="108"/>
      <c r="B7112" s="108"/>
      <c r="C7112" s="108"/>
      <c r="D7112" s="108"/>
    </row>
    <row r="7113" spans="1:4">
      <c r="A7113" s="108"/>
      <c r="B7113" s="108"/>
      <c r="C7113" s="108"/>
      <c r="D7113" s="108"/>
    </row>
    <row r="7114" spans="1:4">
      <c r="A7114" s="108"/>
      <c r="B7114" s="108"/>
      <c r="C7114" s="108"/>
      <c r="D7114" s="108"/>
    </row>
    <row r="7115" spans="1:4">
      <c r="A7115" s="108"/>
      <c r="B7115" s="108"/>
      <c r="C7115" s="108"/>
      <c r="D7115" s="108"/>
    </row>
    <row r="7116" spans="1:4">
      <c r="A7116" s="108"/>
      <c r="B7116" s="108"/>
      <c r="C7116" s="108"/>
      <c r="D7116" s="108"/>
    </row>
    <row r="7117" spans="1:4">
      <c r="A7117" s="108"/>
      <c r="B7117" s="108"/>
      <c r="C7117" s="108"/>
      <c r="D7117" s="108"/>
    </row>
    <row r="7118" spans="1:4">
      <c r="A7118" s="108"/>
      <c r="B7118" s="108"/>
      <c r="C7118" s="108"/>
      <c r="D7118" s="108"/>
    </row>
    <row r="7119" spans="1:4">
      <c r="A7119" s="108"/>
      <c r="B7119" s="108"/>
      <c r="C7119" s="108"/>
      <c r="D7119" s="108"/>
    </row>
    <row r="7120" spans="1:4">
      <c r="A7120" s="108"/>
      <c r="B7120" s="108"/>
      <c r="C7120" s="108"/>
      <c r="D7120" s="108"/>
    </row>
    <row r="7121" spans="1:4">
      <c r="A7121" s="108"/>
      <c r="B7121" s="108"/>
      <c r="C7121" s="108"/>
      <c r="D7121" s="108"/>
    </row>
    <row r="7122" spans="1:4">
      <c r="A7122" s="108"/>
      <c r="B7122" s="108"/>
      <c r="C7122" s="108"/>
      <c r="D7122" s="108"/>
    </row>
    <row r="7123" spans="1:4">
      <c r="A7123" s="108"/>
      <c r="B7123" s="108"/>
      <c r="C7123" s="108"/>
      <c r="D7123" s="108"/>
    </row>
    <row r="7124" spans="1:4">
      <c r="A7124" s="108"/>
      <c r="B7124" s="108"/>
      <c r="C7124" s="108"/>
      <c r="D7124" s="108"/>
    </row>
    <row r="7125" spans="1:4">
      <c r="A7125" s="108"/>
      <c r="B7125" s="108"/>
      <c r="C7125" s="108"/>
      <c r="D7125" s="108"/>
    </row>
    <row r="7126" spans="1:4">
      <c r="A7126" s="108"/>
      <c r="B7126" s="108"/>
      <c r="C7126" s="108"/>
      <c r="D7126" s="108"/>
    </row>
    <row r="7127" spans="1:4">
      <c r="A7127" s="108"/>
      <c r="B7127" s="108"/>
      <c r="C7127" s="108"/>
      <c r="D7127" s="108"/>
    </row>
    <row r="7128" spans="1:4">
      <c r="A7128" s="108"/>
      <c r="B7128" s="108"/>
      <c r="C7128" s="108"/>
      <c r="D7128" s="108"/>
    </row>
    <row r="7129" spans="1:4">
      <c r="A7129" s="108"/>
      <c r="B7129" s="108"/>
      <c r="C7129" s="108"/>
      <c r="D7129" s="108"/>
    </row>
    <row r="7130" spans="1:4">
      <c r="A7130" s="108"/>
      <c r="B7130" s="108"/>
      <c r="C7130" s="108"/>
      <c r="D7130" s="108"/>
    </row>
    <row r="7131" spans="1:4">
      <c r="A7131" s="108"/>
      <c r="B7131" s="108"/>
      <c r="C7131" s="108"/>
      <c r="D7131" s="108"/>
    </row>
    <row r="7132" spans="1:4">
      <c r="A7132" s="108"/>
      <c r="B7132" s="108"/>
      <c r="C7132" s="108"/>
      <c r="D7132" s="108"/>
    </row>
    <row r="7133" spans="1:4">
      <c r="A7133" s="108"/>
      <c r="B7133" s="108"/>
      <c r="C7133" s="108"/>
      <c r="D7133" s="108"/>
    </row>
    <row r="7134" spans="1:4">
      <c r="A7134" s="108"/>
      <c r="B7134" s="108"/>
      <c r="C7134" s="108"/>
      <c r="D7134" s="108"/>
    </row>
    <row r="7135" spans="1:4">
      <c r="A7135" s="108"/>
      <c r="B7135" s="108"/>
      <c r="C7135" s="108"/>
      <c r="D7135" s="108"/>
    </row>
    <row r="7136" spans="1:4">
      <c r="A7136" s="108"/>
      <c r="B7136" s="108"/>
      <c r="C7136" s="108"/>
      <c r="D7136" s="108"/>
    </row>
    <row r="7137" spans="1:4">
      <c r="A7137" s="108"/>
      <c r="B7137" s="108"/>
      <c r="C7137" s="108"/>
      <c r="D7137" s="108"/>
    </row>
    <row r="7138" spans="1:4">
      <c r="A7138" s="108"/>
      <c r="B7138" s="108"/>
      <c r="C7138" s="108"/>
      <c r="D7138" s="108"/>
    </row>
    <row r="7139" spans="1:4">
      <c r="A7139" s="108"/>
      <c r="B7139" s="108"/>
      <c r="C7139" s="108"/>
      <c r="D7139" s="108"/>
    </row>
    <row r="7140" spans="1:4">
      <c r="A7140" s="108"/>
      <c r="B7140" s="108"/>
      <c r="C7140" s="108"/>
      <c r="D7140" s="108"/>
    </row>
    <row r="7141" spans="1:4">
      <c r="A7141" s="108"/>
      <c r="B7141" s="108"/>
      <c r="C7141" s="108"/>
      <c r="D7141" s="108"/>
    </row>
    <row r="7142" spans="1:4">
      <c r="A7142" s="108"/>
      <c r="B7142" s="108"/>
      <c r="C7142" s="108"/>
      <c r="D7142" s="108"/>
    </row>
    <row r="7143" spans="1:4">
      <c r="A7143" s="108"/>
      <c r="B7143" s="108"/>
      <c r="C7143" s="108"/>
      <c r="D7143" s="108"/>
    </row>
    <row r="7144" spans="1:4">
      <c r="A7144" s="108"/>
      <c r="B7144" s="108"/>
      <c r="C7144" s="108"/>
      <c r="D7144" s="108"/>
    </row>
    <row r="7145" spans="1:4">
      <c r="A7145" s="108"/>
      <c r="B7145" s="108"/>
      <c r="C7145" s="108"/>
      <c r="D7145" s="108"/>
    </row>
    <row r="7146" spans="1:4">
      <c r="A7146" s="108"/>
      <c r="B7146" s="108"/>
      <c r="C7146" s="108"/>
      <c r="D7146" s="108"/>
    </row>
    <row r="7147" spans="1:4">
      <c r="A7147" s="108"/>
      <c r="B7147" s="108"/>
      <c r="C7147" s="108"/>
      <c r="D7147" s="108"/>
    </row>
    <row r="7148" spans="1:4">
      <c r="A7148" s="108"/>
      <c r="B7148" s="108"/>
      <c r="C7148" s="108"/>
      <c r="D7148" s="108"/>
    </row>
    <row r="7149" spans="1:4">
      <c r="A7149" s="108"/>
      <c r="B7149" s="108"/>
      <c r="C7149" s="108"/>
      <c r="D7149" s="108"/>
    </row>
    <row r="7150" spans="1:4">
      <c r="A7150" s="108"/>
      <c r="B7150" s="108"/>
      <c r="C7150" s="108"/>
      <c r="D7150" s="108"/>
    </row>
    <row r="7151" spans="1:4">
      <c r="A7151" s="108"/>
      <c r="B7151" s="108"/>
      <c r="C7151" s="108"/>
      <c r="D7151" s="108"/>
    </row>
    <row r="7152" spans="1:4">
      <c r="A7152" s="108"/>
      <c r="B7152" s="108"/>
      <c r="C7152" s="108"/>
      <c r="D7152" s="108"/>
    </row>
    <row r="7153" spans="1:4">
      <c r="A7153" s="108"/>
      <c r="B7153" s="108"/>
      <c r="C7153" s="108"/>
      <c r="D7153" s="108"/>
    </row>
    <row r="7154" spans="1:4">
      <c r="A7154" s="108"/>
      <c r="B7154" s="108"/>
      <c r="C7154" s="108"/>
      <c r="D7154" s="108"/>
    </row>
    <row r="7155" spans="1:4">
      <c r="A7155" s="108"/>
      <c r="B7155" s="108"/>
      <c r="C7155" s="108"/>
      <c r="D7155" s="108"/>
    </row>
    <row r="7156" spans="1:4">
      <c r="A7156" s="108"/>
      <c r="B7156" s="108"/>
      <c r="C7156" s="108"/>
      <c r="D7156" s="108"/>
    </row>
    <row r="7157" spans="1:4">
      <c r="A7157" s="108"/>
      <c r="B7157" s="108"/>
      <c r="C7157" s="108"/>
      <c r="D7157" s="108"/>
    </row>
    <row r="7158" spans="1:4">
      <c r="A7158" s="108"/>
      <c r="B7158" s="108"/>
      <c r="C7158" s="108"/>
      <c r="D7158" s="108"/>
    </row>
    <row r="7159" spans="1:4">
      <c r="A7159" s="108"/>
      <c r="B7159" s="108"/>
      <c r="C7159" s="108"/>
      <c r="D7159" s="108"/>
    </row>
    <row r="7160" spans="1:4">
      <c r="A7160" s="108"/>
      <c r="B7160" s="108"/>
      <c r="C7160" s="108"/>
      <c r="D7160" s="108"/>
    </row>
    <row r="7161" spans="1:4">
      <c r="A7161" s="108"/>
      <c r="B7161" s="108"/>
      <c r="C7161" s="108"/>
      <c r="D7161" s="108"/>
    </row>
    <row r="7162" spans="1:4">
      <c r="A7162" s="108"/>
      <c r="B7162" s="108"/>
      <c r="C7162" s="108"/>
      <c r="D7162" s="108"/>
    </row>
    <row r="7163" spans="1:4">
      <c r="A7163" s="108"/>
      <c r="B7163" s="108"/>
      <c r="C7163" s="108"/>
      <c r="D7163" s="108"/>
    </row>
    <row r="7164" spans="1:4">
      <c r="A7164" s="108"/>
      <c r="B7164" s="108"/>
      <c r="C7164" s="108"/>
      <c r="D7164" s="108"/>
    </row>
    <row r="7165" spans="1:4">
      <c r="A7165" s="108"/>
      <c r="B7165" s="108"/>
      <c r="C7165" s="108"/>
      <c r="D7165" s="108"/>
    </row>
    <row r="7166" spans="1:4">
      <c r="A7166" s="108"/>
      <c r="B7166" s="108"/>
      <c r="C7166" s="108"/>
      <c r="D7166" s="108"/>
    </row>
    <row r="7167" spans="1:4">
      <c r="A7167" s="108"/>
      <c r="B7167" s="108"/>
      <c r="C7167" s="108"/>
      <c r="D7167" s="108"/>
    </row>
    <row r="7168" spans="1:4">
      <c r="A7168" s="108"/>
      <c r="B7168" s="108"/>
      <c r="C7168" s="108"/>
      <c r="D7168" s="108"/>
    </row>
    <row r="7169" spans="1:4">
      <c r="A7169" s="108"/>
      <c r="B7169" s="108"/>
      <c r="C7169" s="108"/>
      <c r="D7169" s="108"/>
    </row>
    <row r="7170" spans="1:4">
      <c r="A7170" s="108"/>
      <c r="B7170" s="108"/>
      <c r="C7170" s="108"/>
      <c r="D7170" s="108"/>
    </row>
    <row r="7171" spans="1:4">
      <c r="A7171" s="108"/>
      <c r="B7171" s="108"/>
      <c r="C7171" s="108"/>
      <c r="D7171" s="108"/>
    </row>
    <row r="7172" spans="1:4">
      <c r="A7172" s="108"/>
      <c r="B7172" s="108"/>
      <c r="C7172" s="108"/>
      <c r="D7172" s="108"/>
    </row>
    <row r="7173" spans="1:4">
      <c r="A7173" s="108"/>
      <c r="B7173" s="108"/>
      <c r="C7173" s="108"/>
      <c r="D7173" s="108"/>
    </row>
    <row r="7174" spans="1:4">
      <c r="A7174" s="108"/>
      <c r="B7174" s="108"/>
      <c r="C7174" s="108"/>
      <c r="D7174" s="108"/>
    </row>
    <row r="7175" spans="1:4">
      <c r="A7175" s="108"/>
      <c r="B7175" s="108"/>
      <c r="C7175" s="108"/>
      <c r="D7175" s="108"/>
    </row>
    <row r="7176" spans="1:4">
      <c r="A7176" s="108"/>
      <c r="B7176" s="108"/>
      <c r="C7176" s="108"/>
      <c r="D7176" s="108"/>
    </row>
    <row r="7177" spans="1:4">
      <c r="A7177" s="108"/>
      <c r="B7177" s="108"/>
      <c r="C7177" s="108"/>
      <c r="D7177" s="108"/>
    </row>
    <row r="7178" spans="1:4">
      <c r="A7178" s="108"/>
      <c r="B7178" s="108"/>
      <c r="C7178" s="108"/>
      <c r="D7178" s="108"/>
    </row>
    <row r="7179" spans="1:4">
      <c r="A7179" s="108"/>
      <c r="B7179" s="108"/>
      <c r="C7179" s="108"/>
      <c r="D7179" s="108"/>
    </row>
    <row r="7180" spans="1:4">
      <c r="A7180" s="108"/>
      <c r="B7180" s="108"/>
      <c r="C7180" s="108"/>
      <c r="D7180" s="108"/>
    </row>
    <row r="7181" spans="1:4">
      <c r="A7181" s="108"/>
      <c r="B7181" s="108"/>
      <c r="C7181" s="108"/>
      <c r="D7181" s="108"/>
    </row>
    <row r="7182" spans="1:4">
      <c r="A7182" s="108"/>
      <c r="B7182" s="108"/>
      <c r="C7182" s="108"/>
      <c r="D7182" s="108"/>
    </row>
    <row r="7183" spans="1:4">
      <c r="A7183" s="108"/>
      <c r="B7183" s="108"/>
      <c r="C7183" s="108"/>
      <c r="D7183" s="108"/>
    </row>
    <row r="7184" spans="1:4">
      <c r="A7184" s="108"/>
      <c r="B7184" s="108"/>
      <c r="C7184" s="108"/>
      <c r="D7184" s="108"/>
    </row>
    <row r="7185" spans="1:4">
      <c r="A7185" s="108"/>
      <c r="B7185" s="108"/>
      <c r="C7185" s="108"/>
      <c r="D7185" s="108"/>
    </row>
    <row r="7186" spans="1:4">
      <c r="A7186" s="108"/>
      <c r="B7186" s="108"/>
      <c r="C7186" s="108"/>
      <c r="D7186" s="108"/>
    </row>
    <row r="7187" spans="1:4">
      <c r="A7187" s="108"/>
      <c r="B7187" s="108"/>
      <c r="C7187" s="108"/>
      <c r="D7187" s="108"/>
    </row>
    <row r="7188" spans="1:4">
      <c r="A7188" s="108"/>
      <c r="B7188" s="108"/>
      <c r="C7188" s="108"/>
      <c r="D7188" s="108"/>
    </row>
    <row r="7189" spans="1:4">
      <c r="A7189" s="108"/>
      <c r="B7189" s="108"/>
      <c r="C7189" s="108"/>
      <c r="D7189" s="108"/>
    </row>
    <row r="7190" spans="1:4">
      <c r="A7190" s="108"/>
      <c r="B7190" s="108"/>
      <c r="C7190" s="108"/>
      <c r="D7190" s="108"/>
    </row>
    <row r="7191" spans="1:4">
      <c r="A7191" s="108"/>
      <c r="B7191" s="108"/>
      <c r="C7191" s="108"/>
      <c r="D7191" s="108"/>
    </row>
    <row r="7192" spans="1:4">
      <c r="A7192" s="108"/>
      <c r="B7192" s="108"/>
      <c r="C7192" s="108"/>
      <c r="D7192" s="108"/>
    </row>
    <row r="7193" spans="1:4">
      <c r="A7193" s="108"/>
      <c r="B7193" s="108"/>
      <c r="C7193" s="108"/>
      <c r="D7193" s="108"/>
    </row>
    <row r="7194" spans="1:4">
      <c r="A7194" s="108"/>
      <c r="B7194" s="108"/>
      <c r="C7194" s="108"/>
      <c r="D7194" s="108"/>
    </row>
    <row r="7195" spans="1:4">
      <c r="A7195" s="108"/>
      <c r="B7195" s="108"/>
      <c r="C7195" s="108"/>
      <c r="D7195" s="108"/>
    </row>
    <row r="7196" spans="1:4">
      <c r="A7196" s="108"/>
      <c r="B7196" s="108"/>
      <c r="C7196" s="108"/>
      <c r="D7196" s="108"/>
    </row>
    <row r="7197" spans="1:4">
      <c r="A7197" s="108"/>
      <c r="B7197" s="108"/>
      <c r="C7197" s="108"/>
      <c r="D7197" s="108"/>
    </row>
    <row r="7198" spans="1:4">
      <c r="A7198" s="108"/>
      <c r="B7198" s="108"/>
      <c r="C7198" s="108"/>
      <c r="D7198" s="108"/>
    </row>
    <row r="7199" spans="1:4">
      <c r="A7199" s="108"/>
      <c r="B7199" s="108"/>
      <c r="C7199" s="108"/>
      <c r="D7199" s="108"/>
    </row>
    <row r="7200" spans="1:4">
      <c r="A7200" s="108"/>
      <c r="B7200" s="108"/>
      <c r="C7200" s="108"/>
      <c r="D7200" s="108"/>
    </row>
    <row r="7201" spans="1:4">
      <c r="A7201" s="108"/>
      <c r="B7201" s="108"/>
      <c r="C7201" s="108"/>
      <c r="D7201" s="108"/>
    </row>
    <row r="7202" spans="1:4">
      <c r="A7202" s="108"/>
      <c r="B7202" s="108"/>
      <c r="C7202" s="108"/>
      <c r="D7202" s="108"/>
    </row>
    <row r="7203" spans="1:4">
      <c r="A7203" s="108"/>
      <c r="B7203" s="108"/>
      <c r="C7203" s="108"/>
      <c r="D7203" s="108"/>
    </row>
    <row r="7204" spans="1:4">
      <c r="A7204" s="108"/>
      <c r="B7204" s="108"/>
      <c r="C7204" s="108"/>
      <c r="D7204" s="108"/>
    </row>
    <row r="7205" spans="1:4">
      <c r="A7205" s="108"/>
      <c r="B7205" s="108"/>
      <c r="C7205" s="108"/>
      <c r="D7205" s="108"/>
    </row>
    <row r="7206" spans="1:4">
      <c r="A7206" s="108"/>
      <c r="B7206" s="108"/>
      <c r="C7206" s="108"/>
      <c r="D7206" s="108"/>
    </row>
    <row r="7207" spans="1:4">
      <c r="A7207" s="108"/>
      <c r="B7207" s="108"/>
      <c r="C7207" s="108"/>
      <c r="D7207" s="108"/>
    </row>
    <row r="7208" spans="1:4">
      <c r="A7208" s="108"/>
      <c r="B7208" s="108"/>
      <c r="C7208" s="108"/>
      <c r="D7208" s="108"/>
    </row>
    <row r="7209" spans="1:4">
      <c r="A7209" s="108"/>
      <c r="B7209" s="108"/>
      <c r="C7209" s="108"/>
      <c r="D7209" s="108"/>
    </row>
    <row r="7210" spans="1:4">
      <c r="A7210" s="108"/>
      <c r="B7210" s="108"/>
      <c r="C7210" s="108"/>
      <c r="D7210" s="108"/>
    </row>
    <row r="7211" spans="1:4">
      <c r="A7211" s="108"/>
      <c r="B7211" s="108"/>
      <c r="C7211" s="108"/>
      <c r="D7211" s="108"/>
    </row>
    <row r="7212" spans="1:4">
      <c r="A7212" s="108"/>
      <c r="B7212" s="108"/>
      <c r="C7212" s="108"/>
      <c r="D7212" s="108"/>
    </row>
    <row r="7213" spans="1:4">
      <c r="A7213" s="108"/>
      <c r="B7213" s="108"/>
      <c r="C7213" s="108"/>
      <c r="D7213" s="108"/>
    </row>
    <row r="7214" spans="1:4">
      <c r="A7214" s="108"/>
      <c r="B7214" s="108"/>
      <c r="C7214" s="108"/>
      <c r="D7214" s="108"/>
    </row>
    <row r="7215" spans="1:4">
      <c r="A7215" s="108"/>
      <c r="B7215" s="108"/>
      <c r="C7215" s="108"/>
      <c r="D7215" s="108"/>
    </row>
    <row r="7216" spans="1:4">
      <c r="A7216" s="108"/>
      <c r="B7216" s="108"/>
      <c r="C7216" s="108"/>
      <c r="D7216" s="108"/>
    </row>
    <row r="7217" spans="1:4">
      <c r="A7217" s="108"/>
      <c r="B7217" s="108"/>
      <c r="C7217" s="108"/>
      <c r="D7217" s="108"/>
    </row>
    <row r="7218" spans="1:4">
      <c r="A7218" s="108"/>
      <c r="B7218" s="108"/>
      <c r="C7218" s="108"/>
      <c r="D7218" s="108"/>
    </row>
    <row r="7219" spans="1:4">
      <c r="A7219" s="108"/>
      <c r="B7219" s="108"/>
      <c r="C7219" s="108"/>
      <c r="D7219" s="108"/>
    </row>
    <row r="7220" spans="1:4">
      <c r="A7220" s="108"/>
      <c r="B7220" s="108"/>
      <c r="C7220" s="108"/>
      <c r="D7220" s="108"/>
    </row>
    <row r="7221" spans="1:4">
      <c r="A7221" s="108"/>
      <c r="B7221" s="108"/>
      <c r="C7221" s="108"/>
      <c r="D7221" s="108"/>
    </row>
    <row r="7222" spans="1:4">
      <c r="A7222" s="108"/>
      <c r="B7222" s="108"/>
      <c r="C7222" s="108"/>
      <c r="D7222" s="108"/>
    </row>
    <row r="7223" spans="1:4">
      <c r="A7223" s="108"/>
      <c r="B7223" s="108"/>
      <c r="C7223" s="108"/>
      <c r="D7223" s="108"/>
    </row>
    <row r="7224" spans="1:4">
      <c r="A7224" s="108"/>
      <c r="B7224" s="108"/>
      <c r="C7224" s="108"/>
      <c r="D7224" s="108"/>
    </row>
    <row r="7225" spans="1:4">
      <c r="A7225" s="108"/>
      <c r="B7225" s="108"/>
      <c r="C7225" s="108"/>
      <c r="D7225" s="108"/>
    </row>
    <row r="7226" spans="1:4">
      <c r="A7226" s="108"/>
      <c r="B7226" s="108"/>
      <c r="C7226" s="108"/>
      <c r="D7226" s="108"/>
    </row>
    <row r="7227" spans="1:4">
      <c r="A7227" s="108"/>
      <c r="B7227" s="108"/>
      <c r="C7227" s="108"/>
      <c r="D7227" s="108"/>
    </row>
    <row r="7228" spans="1:4">
      <c r="A7228" s="108"/>
      <c r="B7228" s="108"/>
      <c r="C7228" s="108"/>
      <c r="D7228" s="108"/>
    </row>
    <row r="7229" spans="1:4">
      <c r="A7229" s="108"/>
      <c r="B7229" s="108"/>
      <c r="C7229" s="108"/>
      <c r="D7229" s="108"/>
    </row>
    <row r="7230" spans="1:4">
      <c r="A7230" s="108"/>
      <c r="B7230" s="108"/>
      <c r="C7230" s="108"/>
      <c r="D7230" s="108"/>
    </row>
    <row r="7231" spans="1:4">
      <c r="A7231" s="108"/>
      <c r="B7231" s="108"/>
      <c r="C7231" s="108"/>
      <c r="D7231" s="108"/>
    </row>
    <row r="7232" spans="1:4">
      <c r="A7232" s="108"/>
      <c r="B7232" s="108"/>
      <c r="C7232" s="108"/>
      <c r="D7232" s="108"/>
    </row>
    <row r="7233" spans="1:4">
      <c r="A7233" s="108"/>
      <c r="B7233" s="108"/>
      <c r="C7233" s="108"/>
      <c r="D7233" s="108"/>
    </row>
    <row r="7234" spans="1:4">
      <c r="A7234" s="108"/>
      <c r="B7234" s="108"/>
      <c r="C7234" s="108"/>
      <c r="D7234" s="108"/>
    </row>
    <row r="7235" spans="1:4">
      <c r="A7235" s="108"/>
      <c r="B7235" s="108"/>
      <c r="C7235" s="108"/>
      <c r="D7235" s="108"/>
    </row>
    <row r="7236" spans="1:4">
      <c r="A7236" s="108"/>
      <c r="B7236" s="108"/>
      <c r="C7236" s="108"/>
      <c r="D7236" s="108"/>
    </row>
    <row r="7237" spans="1:4">
      <c r="A7237" s="108"/>
      <c r="B7237" s="108"/>
      <c r="C7237" s="108"/>
      <c r="D7237" s="108"/>
    </row>
    <row r="7238" spans="1:4">
      <c r="A7238" s="108"/>
      <c r="B7238" s="108"/>
      <c r="C7238" s="108"/>
      <c r="D7238" s="108"/>
    </row>
    <row r="7239" spans="1:4">
      <c r="A7239" s="108"/>
      <c r="B7239" s="108"/>
      <c r="C7239" s="108"/>
      <c r="D7239" s="108"/>
    </row>
    <row r="7240" spans="1:4">
      <c r="A7240" s="108"/>
      <c r="B7240" s="108"/>
      <c r="C7240" s="108"/>
      <c r="D7240" s="108"/>
    </row>
    <row r="7241" spans="1:4">
      <c r="A7241" s="108"/>
      <c r="B7241" s="108"/>
      <c r="C7241" s="108"/>
      <c r="D7241" s="108"/>
    </row>
    <row r="7242" spans="1:4">
      <c r="A7242" s="108"/>
      <c r="B7242" s="108"/>
      <c r="C7242" s="108"/>
      <c r="D7242" s="108"/>
    </row>
    <row r="7243" spans="1:4">
      <c r="A7243" s="108"/>
      <c r="B7243" s="108"/>
      <c r="C7243" s="108"/>
      <c r="D7243" s="108"/>
    </row>
    <row r="7244" spans="1:4">
      <c r="A7244" s="108"/>
      <c r="B7244" s="108"/>
      <c r="C7244" s="108"/>
      <c r="D7244" s="108"/>
    </row>
    <row r="7245" spans="1:4">
      <c r="A7245" s="108"/>
      <c r="B7245" s="108"/>
      <c r="C7245" s="108"/>
      <c r="D7245" s="108"/>
    </row>
    <row r="7246" spans="1:4">
      <c r="A7246" s="108"/>
      <c r="B7246" s="108"/>
      <c r="C7246" s="108"/>
      <c r="D7246" s="108"/>
    </row>
    <row r="7247" spans="1:4">
      <c r="A7247" s="108"/>
      <c r="B7247" s="108"/>
      <c r="C7247" s="108"/>
      <c r="D7247" s="108"/>
    </row>
    <row r="7248" spans="1:4">
      <c r="A7248" s="108"/>
      <c r="B7248" s="108"/>
      <c r="C7248" s="108"/>
      <c r="D7248" s="108"/>
    </row>
    <row r="7249" spans="1:4">
      <c r="A7249" s="108"/>
      <c r="B7249" s="108"/>
      <c r="C7249" s="108"/>
      <c r="D7249" s="108"/>
    </row>
    <row r="7250" spans="1:4">
      <c r="A7250" s="108"/>
      <c r="B7250" s="108"/>
      <c r="C7250" s="108"/>
      <c r="D7250" s="108"/>
    </row>
    <row r="7251" spans="1:4">
      <c r="A7251" s="108"/>
      <c r="B7251" s="108"/>
      <c r="C7251" s="108"/>
      <c r="D7251" s="108"/>
    </row>
    <row r="7252" spans="1:4">
      <c r="A7252" s="108"/>
      <c r="B7252" s="108"/>
      <c r="C7252" s="108"/>
      <c r="D7252" s="108"/>
    </row>
    <row r="7253" spans="1:4">
      <c r="A7253" s="108"/>
      <c r="B7253" s="108"/>
      <c r="C7253" s="108"/>
      <c r="D7253" s="108"/>
    </row>
    <row r="7254" spans="1:4">
      <c r="A7254" s="108"/>
      <c r="B7254" s="108"/>
      <c r="C7254" s="108"/>
      <c r="D7254" s="108"/>
    </row>
    <row r="7255" spans="1:4">
      <c r="A7255" s="108"/>
      <c r="B7255" s="108"/>
      <c r="C7255" s="108"/>
      <c r="D7255" s="108"/>
    </row>
    <row r="7256" spans="1:4">
      <c r="A7256" s="108"/>
      <c r="B7256" s="108"/>
      <c r="C7256" s="108"/>
      <c r="D7256" s="108"/>
    </row>
    <row r="7257" spans="1:4">
      <c r="A7257" s="108"/>
      <c r="B7257" s="108"/>
      <c r="C7257" s="108"/>
      <c r="D7257" s="108"/>
    </row>
    <row r="7258" spans="1:4">
      <c r="A7258" s="108"/>
      <c r="B7258" s="108"/>
      <c r="C7258" s="108"/>
      <c r="D7258" s="108"/>
    </row>
    <row r="7259" spans="1:4">
      <c r="A7259" s="108"/>
      <c r="B7259" s="108"/>
      <c r="C7259" s="108"/>
      <c r="D7259" s="108"/>
    </row>
    <row r="7260" spans="1:4">
      <c r="A7260" s="108"/>
      <c r="B7260" s="108"/>
      <c r="C7260" s="108"/>
      <c r="D7260" s="108"/>
    </row>
    <row r="7261" spans="1:4">
      <c r="A7261" s="108"/>
      <c r="B7261" s="108"/>
      <c r="C7261" s="108"/>
      <c r="D7261" s="108"/>
    </row>
    <row r="7262" spans="1:4">
      <c r="A7262" s="108"/>
      <c r="B7262" s="108"/>
      <c r="C7262" s="108"/>
      <c r="D7262" s="108"/>
    </row>
    <row r="7263" spans="1:4">
      <c r="A7263" s="108"/>
      <c r="B7263" s="108"/>
      <c r="C7263" s="108"/>
      <c r="D7263" s="108"/>
    </row>
    <row r="7264" spans="1:4">
      <c r="A7264" s="108"/>
      <c r="B7264" s="108"/>
      <c r="C7264" s="108"/>
      <c r="D7264" s="108"/>
    </row>
    <row r="7265" spans="1:4">
      <c r="A7265" s="108"/>
      <c r="B7265" s="108"/>
      <c r="C7265" s="108"/>
      <c r="D7265" s="108"/>
    </row>
    <row r="7266" spans="1:4">
      <c r="A7266" s="108"/>
      <c r="B7266" s="108"/>
      <c r="C7266" s="108"/>
      <c r="D7266" s="108"/>
    </row>
    <row r="7267" spans="1:4">
      <c r="A7267" s="108"/>
      <c r="B7267" s="108"/>
      <c r="C7267" s="108"/>
      <c r="D7267" s="108"/>
    </row>
    <row r="7268" spans="1:4">
      <c r="A7268" s="108"/>
      <c r="B7268" s="108"/>
      <c r="C7268" s="108"/>
      <c r="D7268" s="108"/>
    </row>
    <row r="7269" spans="1:4">
      <c r="A7269" s="108"/>
      <c r="B7269" s="108"/>
      <c r="C7269" s="108"/>
      <c r="D7269" s="108"/>
    </row>
    <row r="7270" spans="1:4">
      <c r="A7270" s="108"/>
      <c r="B7270" s="108"/>
      <c r="C7270" s="108"/>
      <c r="D7270" s="108"/>
    </row>
    <row r="7271" spans="1:4">
      <c r="A7271" s="108"/>
      <c r="B7271" s="108"/>
      <c r="C7271" s="108"/>
      <c r="D7271" s="108"/>
    </row>
    <row r="7272" spans="1:4">
      <c r="A7272" s="108"/>
      <c r="B7272" s="108"/>
      <c r="C7272" s="108"/>
      <c r="D7272" s="108"/>
    </row>
    <row r="7273" spans="1:4">
      <c r="A7273" s="108"/>
      <c r="B7273" s="108"/>
      <c r="C7273" s="108"/>
      <c r="D7273" s="108"/>
    </row>
    <row r="7274" spans="1:4">
      <c r="A7274" s="108"/>
      <c r="B7274" s="108"/>
      <c r="C7274" s="108"/>
      <c r="D7274" s="108"/>
    </row>
    <row r="7275" spans="1:4">
      <c r="A7275" s="108"/>
      <c r="B7275" s="108"/>
      <c r="C7275" s="108"/>
      <c r="D7275" s="108"/>
    </row>
    <row r="7276" spans="1:4">
      <c r="A7276" s="108"/>
      <c r="B7276" s="108"/>
      <c r="C7276" s="108"/>
      <c r="D7276" s="108"/>
    </row>
    <row r="7277" spans="1:4">
      <c r="A7277" s="108"/>
      <c r="B7277" s="108"/>
      <c r="C7277" s="108"/>
      <c r="D7277" s="108"/>
    </row>
    <row r="7278" spans="1:4">
      <c r="A7278" s="108"/>
      <c r="B7278" s="108"/>
      <c r="C7278" s="108"/>
      <c r="D7278" s="108"/>
    </row>
    <row r="7279" spans="1:4">
      <c r="A7279" s="108"/>
      <c r="B7279" s="108"/>
      <c r="C7279" s="108"/>
      <c r="D7279" s="108"/>
    </row>
    <row r="7280" spans="1:4">
      <c r="A7280" s="108"/>
      <c r="B7280" s="108"/>
      <c r="C7280" s="108"/>
      <c r="D7280" s="108"/>
    </row>
    <row r="7281" spans="1:4">
      <c r="A7281" s="108"/>
      <c r="B7281" s="108"/>
      <c r="C7281" s="108"/>
      <c r="D7281" s="108"/>
    </row>
    <row r="7282" spans="1:4">
      <c r="A7282" s="108"/>
      <c r="B7282" s="108"/>
      <c r="C7282" s="108"/>
      <c r="D7282" s="108"/>
    </row>
    <row r="7283" spans="1:4">
      <c r="A7283" s="108"/>
      <c r="B7283" s="108"/>
      <c r="C7283" s="108"/>
      <c r="D7283" s="108"/>
    </row>
    <row r="7284" spans="1:4">
      <c r="A7284" s="108"/>
      <c r="B7284" s="108"/>
      <c r="C7284" s="108"/>
      <c r="D7284" s="108"/>
    </row>
    <row r="7285" spans="1:4">
      <c r="A7285" s="108"/>
      <c r="B7285" s="108"/>
      <c r="C7285" s="108"/>
      <c r="D7285" s="108"/>
    </row>
    <row r="7286" spans="1:4">
      <c r="A7286" s="108"/>
      <c r="B7286" s="108"/>
      <c r="C7286" s="108"/>
      <c r="D7286" s="108"/>
    </row>
    <row r="7287" spans="1:4">
      <c r="A7287" s="108"/>
      <c r="B7287" s="108"/>
      <c r="C7287" s="108"/>
      <c r="D7287" s="108"/>
    </row>
    <row r="7288" spans="1:4">
      <c r="A7288" s="108"/>
      <c r="B7288" s="108"/>
      <c r="C7288" s="108"/>
      <c r="D7288" s="108"/>
    </row>
    <row r="7289" spans="1:4">
      <c r="A7289" s="108"/>
      <c r="B7289" s="108"/>
      <c r="C7289" s="108"/>
      <c r="D7289" s="108"/>
    </row>
    <row r="7290" spans="1:4">
      <c r="A7290" s="108"/>
      <c r="B7290" s="108"/>
      <c r="C7290" s="108"/>
      <c r="D7290" s="108"/>
    </row>
    <row r="7291" spans="1:4">
      <c r="A7291" s="108"/>
      <c r="B7291" s="108"/>
      <c r="C7291" s="108"/>
      <c r="D7291" s="108"/>
    </row>
    <row r="7292" spans="1:4">
      <c r="A7292" s="108"/>
      <c r="B7292" s="108"/>
      <c r="C7292" s="108"/>
      <c r="D7292" s="108"/>
    </row>
    <row r="7293" spans="1:4">
      <c r="A7293" s="108"/>
      <c r="B7293" s="108"/>
      <c r="C7293" s="108"/>
      <c r="D7293" s="108"/>
    </row>
    <row r="7294" spans="1:4">
      <c r="A7294" s="108"/>
      <c r="B7294" s="108"/>
      <c r="C7294" s="108"/>
      <c r="D7294" s="108"/>
    </row>
    <row r="7295" spans="1:4">
      <c r="A7295" s="108"/>
      <c r="B7295" s="108"/>
      <c r="C7295" s="108"/>
      <c r="D7295" s="108"/>
    </row>
    <row r="7296" spans="1:4">
      <c r="A7296" s="108"/>
      <c r="B7296" s="108"/>
      <c r="C7296" s="108"/>
      <c r="D7296" s="108"/>
    </row>
    <row r="7297" spans="1:4">
      <c r="A7297" s="108"/>
      <c r="B7297" s="108"/>
      <c r="C7297" s="108"/>
      <c r="D7297" s="108"/>
    </row>
    <row r="7298" spans="1:4">
      <c r="A7298" s="108"/>
      <c r="B7298" s="108"/>
      <c r="C7298" s="108"/>
      <c r="D7298" s="108"/>
    </row>
    <row r="7299" spans="1:4">
      <c r="A7299" s="108"/>
      <c r="B7299" s="108"/>
      <c r="C7299" s="108"/>
      <c r="D7299" s="108"/>
    </row>
    <row r="7300" spans="1:4">
      <c r="A7300" s="108"/>
      <c r="B7300" s="108"/>
      <c r="C7300" s="108"/>
      <c r="D7300" s="108"/>
    </row>
    <row r="7301" spans="1:4">
      <c r="A7301" s="108"/>
      <c r="B7301" s="108"/>
      <c r="C7301" s="108"/>
      <c r="D7301" s="108"/>
    </row>
    <row r="7302" spans="1:4">
      <c r="A7302" s="108"/>
      <c r="B7302" s="108"/>
      <c r="C7302" s="108"/>
      <c r="D7302" s="108"/>
    </row>
    <row r="7303" spans="1:4">
      <c r="A7303" s="108"/>
      <c r="B7303" s="108"/>
      <c r="C7303" s="108"/>
      <c r="D7303" s="108"/>
    </row>
    <row r="7304" spans="1:4">
      <c r="A7304" s="108"/>
      <c r="B7304" s="108"/>
      <c r="C7304" s="108"/>
      <c r="D7304" s="108"/>
    </row>
    <row r="7305" spans="1:4">
      <c r="A7305" s="108"/>
      <c r="B7305" s="108"/>
      <c r="C7305" s="108"/>
      <c r="D7305" s="108"/>
    </row>
    <row r="7306" spans="1:4">
      <c r="A7306" s="108"/>
      <c r="B7306" s="108"/>
      <c r="C7306" s="108"/>
      <c r="D7306" s="108"/>
    </row>
    <row r="7307" spans="1:4">
      <c r="A7307" s="108"/>
      <c r="B7307" s="108"/>
      <c r="C7307" s="108"/>
      <c r="D7307" s="108"/>
    </row>
    <row r="7308" spans="1:4">
      <c r="A7308" s="108"/>
      <c r="B7308" s="108"/>
      <c r="C7308" s="108"/>
      <c r="D7308" s="108"/>
    </row>
    <row r="7309" spans="1:4">
      <c r="A7309" s="108"/>
      <c r="B7309" s="108"/>
      <c r="C7309" s="108"/>
      <c r="D7309" s="108"/>
    </row>
    <row r="7310" spans="1:4">
      <c r="A7310" s="108"/>
      <c r="B7310" s="108"/>
      <c r="C7310" s="108"/>
      <c r="D7310" s="108"/>
    </row>
    <row r="7311" spans="1:4">
      <c r="A7311" s="108"/>
      <c r="B7311" s="108"/>
      <c r="C7311" s="108"/>
      <c r="D7311" s="108"/>
    </row>
    <row r="7312" spans="1:4">
      <c r="A7312" s="108"/>
      <c r="B7312" s="108"/>
      <c r="C7312" s="108"/>
      <c r="D7312" s="108"/>
    </row>
    <row r="7313" spans="1:4">
      <c r="A7313" s="108"/>
      <c r="B7313" s="108"/>
      <c r="C7313" s="108"/>
      <c r="D7313" s="108"/>
    </row>
    <row r="7314" spans="1:4">
      <c r="A7314" s="108"/>
      <c r="B7314" s="108"/>
      <c r="C7314" s="108"/>
      <c r="D7314" s="108"/>
    </row>
    <row r="7315" spans="1:4">
      <c r="A7315" s="108"/>
      <c r="B7315" s="108"/>
      <c r="C7315" s="108"/>
      <c r="D7315" s="108"/>
    </row>
    <row r="7316" spans="1:4">
      <c r="A7316" s="108"/>
      <c r="B7316" s="108"/>
      <c r="C7316" s="108"/>
      <c r="D7316" s="108"/>
    </row>
    <row r="7317" spans="1:4">
      <c r="A7317" s="108"/>
      <c r="B7317" s="108"/>
      <c r="C7317" s="108"/>
      <c r="D7317" s="108"/>
    </row>
    <row r="7318" spans="1:4">
      <c r="A7318" s="108"/>
      <c r="B7318" s="108"/>
      <c r="C7318" s="108"/>
      <c r="D7318" s="108"/>
    </row>
    <row r="7319" spans="1:4">
      <c r="A7319" s="108"/>
      <c r="B7319" s="108"/>
      <c r="C7319" s="108"/>
      <c r="D7319" s="108"/>
    </row>
    <row r="7320" spans="1:4">
      <c r="A7320" s="108"/>
      <c r="B7320" s="108"/>
      <c r="C7320" s="108"/>
      <c r="D7320" s="108"/>
    </row>
    <row r="7321" spans="1:4">
      <c r="A7321" s="108"/>
      <c r="B7321" s="108"/>
      <c r="C7321" s="108"/>
      <c r="D7321" s="108"/>
    </row>
    <row r="7322" spans="1:4">
      <c r="A7322" s="108"/>
      <c r="B7322" s="108"/>
      <c r="C7322" s="108"/>
      <c r="D7322" s="108"/>
    </row>
    <row r="7323" spans="1:4">
      <c r="A7323" s="108"/>
      <c r="B7323" s="108"/>
      <c r="C7323" s="108"/>
      <c r="D7323" s="108"/>
    </row>
    <row r="7324" spans="1:4">
      <c r="A7324" s="108"/>
      <c r="B7324" s="108"/>
      <c r="C7324" s="108"/>
      <c r="D7324" s="108"/>
    </row>
    <row r="7325" spans="1:4">
      <c r="A7325" s="108"/>
      <c r="B7325" s="108"/>
      <c r="C7325" s="108"/>
      <c r="D7325" s="108"/>
    </row>
    <row r="7326" spans="1:4">
      <c r="A7326" s="108"/>
      <c r="B7326" s="108"/>
      <c r="C7326" s="108"/>
      <c r="D7326" s="108"/>
    </row>
    <row r="7327" spans="1:4">
      <c r="A7327" s="108"/>
      <c r="B7327" s="108"/>
      <c r="C7327" s="108"/>
      <c r="D7327" s="108"/>
    </row>
    <row r="7328" spans="1:4">
      <c r="A7328" s="108"/>
      <c r="B7328" s="108"/>
      <c r="C7328" s="108"/>
      <c r="D7328" s="108"/>
    </row>
    <row r="7329" spans="1:4">
      <c r="A7329" s="108"/>
      <c r="B7329" s="108"/>
      <c r="C7329" s="108"/>
      <c r="D7329" s="108"/>
    </row>
    <row r="7330" spans="1:4">
      <c r="A7330" s="108"/>
      <c r="B7330" s="108"/>
      <c r="C7330" s="108"/>
      <c r="D7330" s="108"/>
    </row>
    <row r="7331" spans="1:4">
      <c r="A7331" s="108"/>
      <c r="B7331" s="108"/>
      <c r="C7331" s="108"/>
      <c r="D7331" s="108"/>
    </row>
    <row r="7332" spans="1:4">
      <c r="A7332" s="108"/>
      <c r="B7332" s="108"/>
      <c r="C7332" s="108"/>
      <c r="D7332" s="108"/>
    </row>
    <row r="7333" spans="1:4">
      <c r="A7333" s="108"/>
      <c r="B7333" s="108"/>
      <c r="C7333" s="108"/>
      <c r="D7333" s="108"/>
    </row>
    <row r="7334" spans="1:4">
      <c r="A7334" s="108"/>
      <c r="B7334" s="108"/>
      <c r="C7334" s="108"/>
      <c r="D7334" s="108"/>
    </row>
    <row r="7335" spans="1:4">
      <c r="A7335" s="108"/>
      <c r="B7335" s="108"/>
      <c r="C7335" s="108"/>
      <c r="D7335" s="108"/>
    </row>
    <row r="7336" spans="1:4">
      <c r="A7336" s="108"/>
      <c r="B7336" s="108"/>
      <c r="C7336" s="108"/>
      <c r="D7336" s="108"/>
    </row>
    <row r="7337" spans="1:4">
      <c r="A7337" s="108"/>
      <c r="B7337" s="108"/>
      <c r="C7337" s="108"/>
      <c r="D7337" s="108"/>
    </row>
    <row r="7338" spans="1:4">
      <c r="A7338" s="108"/>
      <c r="B7338" s="108"/>
      <c r="C7338" s="108"/>
      <c r="D7338" s="108"/>
    </row>
    <row r="7339" spans="1:4">
      <c r="A7339" s="108"/>
      <c r="B7339" s="108"/>
      <c r="C7339" s="108"/>
      <c r="D7339" s="108"/>
    </row>
    <row r="7340" spans="1:4">
      <c r="A7340" s="108"/>
      <c r="B7340" s="108"/>
      <c r="C7340" s="108"/>
      <c r="D7340" s="108"/>
    </row>
    <row r="7341" spans="1:4">
      <c r="A7341" s="108"/>
      <c r="B7341" s="108"/>
      <c r="C7341" s="108"/>
      <c r="D7341" s="108"/>
    </row>
    <row r="7342" spans="1:4">
      <c r="A7342" s="108"/>
      <c r="B7342" s="108"/>
      <c r="C7342" s="108"/>
      <c r="D7342" s="108"/>
    </row>
    <row r="7343" spans="1:4">
      <c r="A7343" s="108"/>
      <c r="B7343" s="108"/>
      <c r="C7343" s="108"/>
      <c r="D7343" s="108"/>
    </row>
    <row r="7344" spans="1:4">
      <c r="A7344" s="108"/>
      <c r="B7344" s="108"/>
      <c r="C7344" s="108"/>
      <c r="D7344" s="108"/>
    </row>
    <row r="7345" spans="1:4">
      <c r="A7345" s="108"/>
      <c r="B7345" s="108"/>
      <c r="C7345" s="108"/>
      <c r="D7345" s="108"/>
    </row>
    <row r="7346" spans="1:4">
      <c r="A7346" s="108"/>
      <c r="B7346" s="108"/>
      <c r="C7346" s="108"/>
      <c r="D7346" s="108"/>
    </row>
    <row r="7347" spans="1:4">
      <c r="A7347" s="108"/>
      <c r="B7347" s="108"/>
      <c r="C7347" s="108"/>
      <c r="D7347" s="108"/>
    </row>
    <row r="7348" spans="1:4">
      <c r="A7348" s="108"/>
      <c r="B7348" s="108"/>
      <c r="C7348" s="108"/>
      <c r="D7348" s="108"/>
    </row>
    <row r="7349" spans="1:4">
      <c r="A7349" s="108"/>
      <c r="B7349" s="108"/>
      <c r="C7349" s="108"/>
      <c r="D7349" s="108"/>
    </row>
    <row r="7350" spans="1:4">
      <c r="A7350" s="108"/>
      <c r="B7350" s="108"/>
      <c r="C7350" s="108"/>
      <c r="D7350" s="108"/>
    </row>
    <row r="7351" spans="1:4">
      <c r="A7351" s="108"/>
      <c r="B7351" s="108"/>
      <c r="C7351" s="108"/>
      <c r="D7351" s="108"/>
    </row>
    <row r="7352" spans="1:4">
      <c r="A7352" s="108"/>
      <c r="B7352" s="108"/>
      <c r="C7352" s="108"/>
      <c r="D7352" s="108"/>
    </row>
    <row r="7353" spans="1:4">
      <c r="A7353" s="108"/>
      <c r="B7353" s="108"/>
      <c r="C7353" s="108"/>
      <c r="D7353" s="108"/>
    </row>
    <row r="7354" spans="1:4">
      <c r="A7354" s="108"/>
      <c r="B7354" s="108"/>
      <c r="C7354" s="108"/>
      <c r="D7354" s="108"/>
    </row>
    <row r="7355" spans="1:4">
      <c r="A7355" s="108"/>
      <c r="B7355" s="108"/>
      <c r="C7355" s="108"/>
      <c r="D7355" s="108"/>
    </row>
    <row r="7356" spans="1:4">
      <c r="A7356" s="108"/>
      <c r="B7356" s="108"/>
      <c r="C7356" s="108"/>
      <c r="D7356" s="108"/>
    </row>
    <row r="7357" spans="1:4">
      <c r="A7357" s="108"/>
      <c r="B7357" s="108"/>
      <c r="C7357" s="108"/>
      <c r="D7357" s="108"/>
    </row>
    <row r="7358" spans="1:4">
      <c r="A7358" s="108"/>
      <c r="B7358" s="108"/>
      <c r="C7358" s="108"/>
      <c r="D7358" s="108"/>
    </row>
    <row r="7359" spans="1:4">
      <c r="A7359" s="108"/>
      <c r="B7359" s="108"/>
      <c r="C7359" s="108"/>
      <c r="D7359" s="108"/>
    </row>
    <row r="7360" spans="1:4">
      <c r="A7360" s="108"/>
      <c r="B7360" s="108"/>
      <c r="C7360" s="108"/>
      <c r="D7360" s="108"/>
    </row>
    <row r="7361" spans="1:4">
      <c r="A7361" s="108"/>
      <c r="B7361" s="108"/>
      <c r="C7361" s="108"/>
      <c r="D7361" s="108"/>
    </row>
    <row r="7362" spans="1:4">
      <c r="A7362" s="108"/>
      <c r="B7362" s="108"/>
      <c r="C7362" s="108"/>
      <c r="D7362" s="108"/>
    </row>
    <row r="7363" spans="1:4">
      <c r="A7363" s="108"/>
      <c r="B7363" s="108"/>
      <c r="C7363" s="108"/>
      <c r="D7363" s="108"/>
    </row>
    <row r="7364" spans="1:4">
      <c r="A7364" s="108"/>
      <c r="B7364" s="108"/>
      <c r="C7364" s="108"/>
      <c r="D7364" s="108"/>
    </row>
    <row r="7365" spans="1:4">
      <c r="A7365" s="108"/>
      <c r="B7365" s="108"/>
      <c r="C7365" s="108"/>
      <c r="D7365" s="108"/>
    </row>
    <row r="7366" spans="1:4">
      <c r="A7366" s="108"/>
      <c r="B7366" s="108"/>
      <c r="C7366" s="108"/>
      <c r="D7366" s="108"/>
    </row>
    <row r="7367" spans="1:4">
      <c r="A7367" s="108"/>
      <c r="B7367" s="108"/>
      <c r="C7367" s="108"/>
      <c r="D7367" s="108"/>
    </row>
    <row r="7368" spans="1:4">
      <c r="A7368" s="108"/>
      <c r="B7368" s="108"/>
      <c r="C7368" s="108"/>
      <c r="D7368" s="108"/>
    </row>
    <row r="7369" spans="1:4">
      <c r="A7369" s="108"/>
      <c r="B7369" s="108"/>
      <c r="C7369" s="108"/>
      <c r="D7369" s="108"/>
    </row>
    <row r="7370" spans="1:4">
      <c r="A7370" s="108"/>
      <c r="B7370" s="108"/>
      <c r="C7370" s="108"/>
      <c r="D7370" s="108"/>
    </row>
    <row r="7371" spans="1:4">
      <c r="A7371" s="108"/>
      <c r="B7371" s="108"/>
      <c r="C7371" s="108"/>
      <c r="D7371" s="108"/>
    </row>
    <row r="7372" spans="1:4">
      <c r="A7372" s="108"/>
      <c r="B7372" s="108"/>
      <c r="C7372" s="108"/>
      <c r="D7372" s="108"/>
    </row>
    <row r="7373" spans="1:4">
      <c r="A7373" s="108"/>
      <c r="B7373" s="108"/>
      <c r="C7373" s="108"/>
      <c r="D7373" s="108"/>
    </row>
    <row r="7374" spans="1:4">
      <c r="A7374" s="108"/>
      <c r="B7374" s="108"/>
      <c r="C7374" s="108"/>
      <c r="D7374" s="108"/>
    </row>
    <row r="7375" spans="1:4">
      <c r="A7375" s="108"/>
      <c r="B7375" s="108"/>
      <c r="C7375" s="108"/>
      <c r="D7375" s="108"/>
    </row>
    <row r="7376" spans="1:4">
      <c r="A7376" s="108"/>
      <c r="B7376" s="108"/>
      <c r="C7376" s="108"/>
      <c r="D7376" s="108"/>
    </row>
    <row r="7377" spans="1:4">
      <c r="A7377" s="108"/>
      <c r="B7377" s="108"/>
      <c r="C7377" s="108"/>
      <c r="D7377" s="108"/>
    </row>
    <row r="7378" spans="1:4">
      <c r="A7378" s="108"/>
      <c r="B7378" s="108"/>
      <c r="C7378" s="108"/>
      <c r="D7378" s="108"/>
    </row>
    <row r="7379" spans="1:4">
      <c r="A7379" s="108"/>
      <c r="B7379" s="108"/>
      <c r="C7379" s="108"/>
      <c r="D7379" s="108"/>
    </row>
    <row r="7380" spans="1:4">
      <c r="A7380" s="108"/>
      <c r="B7380" s="108"/>
      <c r="C7380" s="108"/>
      <c r="D7380" s="108"/>
    </row>
    <row r="7381" spans="1:4">
      <c r="A7381" s="108"/>
      <c r="B7381" s="108"/>
      <c r="C7381" s="108"/>
      <c r="D7381" s="108"/>
    </row>
    <row r="7382" spans="1:4">
      <c r="A7382" s="108"/>
      <c r="B7382" s="108"/>
      <c r="C7382" s="108"/>
      <c r="D7382" s="108"/>
    </row>
    <row r="7383" spans="1:4">
      <c r="A7383" s="108"/>
      <c r="B7383" s="108"/>
      <c r="C7383" s="108"/>
      <c r="D7383" s="108"/>
    </row>
    <row r="7384" spans="1:4">
      <c r="A7384" s="108"/>
      <c r="B7384" s="108"/>
      <c r="C7384" s="108"/>
      <c r="D7384" s="108"/>
    </row>
    <row r="7385" spans="1:4">
      <c r="A7385" s="108"/>
      <c r="B7385" s="108"/>
      <c r="C7385" s="108"/>
      <c r="D7385" s="108"/>
    </row>
    <row r="7386" spans="1:4">
      <c r="A7386" s="108"/>
      <c r="B7386" s="108"/>
      <c r="C7386" s="108"/>
      <c r="D7386" s="108"/>
    </row>
    <row r="7387" spans="1:4">
      <c r="A7387" s="108"/>
      <c r="B7387" s="108"/>
      <c r="C7387" s="108"/>
      <c r="D7387" s="108"/>
    </row>
    <row r="7388" spans="1:4">
      <c r="A7388" s="108"/>
      <c r="B7388" s="108"/>
      <c r="C7388" s="108"/>
      <c r="D7388" s="108"/>
    </row>
    <row r="7389" spans="1:4">
      <c r="A7389" s="108"/>
      <c r="B7389" s="108"/>
      <c r="C7389" s="108"/>
      <c r="D7389" s="108"/>
    </row>
    <row r="7390" spans="1:4">
      <c r="A7390" s="108"/>
      <c r="B7390" s="108"/>
      <c r="C7390" s="108"/>
      <c r="D7390" s="108"/>
    </row>
    <row r="7391" spans="1:4">
      <c r="A7391" s="108"/>
      <c r="B7391" s="108"/>
      <c r="C7391" s="108"/>
      <c r="D7391" s="108"/>
    </row>
    <row r="7392" spans="1:4">
      <c r="A7392" s="108"/>
      <c r="B7392" s="108"/>
      <c r="C7392" s="108"/>
      <c r="D7392" s="108"/>
    </row>
    <row r="7393" spans="1:4">
      <c r="A7393" s="108"/>
      <c r="B7393" s="108"/>
      <c r="C7393" s="108"/>
      <c r="D7393" s="108"/>
    </row>
    <row r="7394" spans="1:4">
      <c r="A7394" s="108"/>
      <c r="B7394" s="108"/>
      <c r="C7394" s="108"/>
      <c r="D7394" s="108"/>
    </row>
    <row r="7395" spans="1:4">
      <c r="A7395" s="108"/>
      <c r="B7395" s="108"/>
      <c r="C7395" s="108"/>
      <c r="D7395" s="108"/>
    </row>
    <row r="7396" spans="1:4">
      <c r="A7396" s="108"/>
      <c r="B7396" s="108"/>
      <c r="C7396" s="108"/>
      <c r="D7396" s="108"/>
    </row>
    <row r="7397" spans="1:4">
      <c r="A7397" s="108"/>
      <c r="B7397" s="108"/>
      <c r="C7397" s="108"/>
      <c r="D7397" s="108"/>
    </row>
    <row r="7398" spans="1:4">
      <c r="A7398" s="108"/>
      <c r="B7398" s="108"/>
      <c r="C7398" s="108"/>
      <c r="D7398" s="108"/>
    </row>
    <row r="7399" spans="1:4">
      <c r="A7399" s="108"/>
      <c r="B7399" s="108"/>
      <c r="C7399" s="108"/>
      <c r="D7399" s="108"/>
    </row>
    <row r="7400" spans="1:4">
      <c r="A7400" s="108"/>
      <c r="B7400" s="108"/>
      <c r="C7400" s="108"/>
      <c r="D7400" s="108"/>
    </row>
    <row r="7401" spans="1:4">
      <c r="A7401" s="108"/>
      <c r="B7401" s="108"/>
      <c r="C7401" s="108"/>
      <c r="D7401" s="108"/>
    </row>
    <row r="7402" spans="1:4">
      <c r="A7402" s="108"/>
      <c r="B7402" s="108"/>
      <c r="C7402" s="108"/>
      <c r="D7402" s="108"/>
    </row>
    <row r="7403" spans="1:4">
      <c r="A7403" s="108"/>
      <c r="B7403" s="108"/>
      <c r="C7403" s="108"/>
      <c r="D7403" s="108"/>
    </row>
    <row r="7404" spans="1:4">
      <c r="A7404" s="108"/>
      <c r="B7404" s="108"/>
      <c r="C7404" s="108"/>
      <c r="D7404" s="108"/>
    </row>
    <row r="7405" spans="1:4">
      <c r="A7405" s="108"/>
      <c r="B7405" s="108"/>
      <c r="C7405" s="108"/>
      <c r="D7405" s="108"/>
    </row>
    <row r="7406" spans="1:4">
      <c r="A7406" s="108"/>
      <c r="B7406" s="108"/>
      <c r="C7406" s="108"/>
      <c r="D7406" s="108"/>
    </row>
    <row r="7407" spans="1:4">
      <c r="A7407" s="108"/>
      <c r="B7407" s="108"/>
      <c r="C7407" s="108"/>
      <c r="D7407" s="108"/>
    </row>
    <row r="7408" spans="1:4">
      <c r="A7408" s="108"/>
      <c r="B7408" s="108"/>
      <c r="C7408" s="108"/>
      <c r="D7408" s="108"/>
    </row>
    <row r="7409" spans="1:4">
      <c r="A7409" s="108"/>
      <c r="B7409" s="108"/>
      <c r="C7409" s="108"/>
      <c r="D7409" s="108"/>
    </row>
    <row r="7410" spans="1:4">
      <c r="A7410" s="108"/>
      <c r="B7410" s="108"/>
      <c r="C7410" s="108"/>
      <c r="D7410" s="108"/>
    </row>
    <row r="7411" spans="1:4">
      <c r="A7411" s="108"/>
      <c r="B7411" s="108"/>
      <c r="C7411" s="108"/>
      <c r="D7411" s="108"/>
    </row>
    <row r="7412" spans="1:4">
      <c r="A7412" s="108"/>
      <c r="B7412" s="108"/>
      <c r="C7412" s="108"/>
      <c r="D7412" s="108"/>
    </row>
    <row r="7413" spans="1:4">
      <c r="A7413" s="108"/>
      <c r="B7413" s="108"/>
      <c r="C7413" s="108"/>
      <c r="D7413" s="108"/>
    </row>
    <row r="7414" spans="1:4">
      <c r="A7414" s="108"/>
      <c r="B7414" s="108"/>
      <c r="C7414" s="108"/>
      <c r="D7414" s="108"/>
    </row>
    <row r="7415" spans="1:4">
      <c r="A7415" s="108"/>
      <c r="B7415" s="108"/>
      <c r="C7415" s="108"/>
      <c r="D7415" s="108"/>
    </row>
    <row r="7416" spans="1:4">
      <c r="A7416" s="108"/>
      <c r="B7416" s="108"/>
      <c r="C7416" s="108"/>
      <c r="D7416" s="108"/>
    </row>
    <row r="7417" spans="1:4">
      <c r="A7417" s="108"/>
      <c r="B7417" s="108"/>
      <c r="C7417" s="108"/>
      <c r="D7417" s="108"/>
    </row>
    <row r="7418" spans="1:4">
      <c r="A7418" s="108"/>
      <c r="B7418" s="108"/>
      <c r="C7418" s="108"/>
      <c r="D7418" s="108"/>
    </row>
    <row r="7419" spans="1:4">
      <c r="A7419" s="108"/>
      <c r="B7419" s="108"/>
      <c r="C7419" s="108"/>
      <c r="D7419" s="108"/>
    </row>
    <row r="7420" spans="1:4">
      <c r="A7420" s="108"/>
      <c r="B7420" s="108"/>
      <c r="C7420" s="108"/>
      <c r="D7420" s="108"/>
    </row>
    <row r="7421" spans="1:4">
      <c r="A7421" s="108"/>
      <c r="B7421" s="108"/>
      <c r="C7421" s="108"/>
      <c r="D7421" s="108"/>
    </row>
    <row r="7422" spans="1:4">
      <c r="A7422" s="108"/>
      <c r="B7422" s="108"/>
      <c r="C7422" s="108"/>
      <c r="D7422" s="108"/>
    </row>
    <row r="7423" spans="1:4">
      <c r="A7423" s="108"/>
      <c r="B7423" s="108"/>
      <c r="C7423" s="108"/>
      <c r="D7423" s="108"/>
    </row>
    <row r="7424" spans="1:4">
      <c r="A7424" s="108"/>
      <c r="B7424" s="108"/>
      <c r="C7424" s="108"/>
      <c r="D7424" s="108"/>
    </row>
    <row r="7425" spans="1:4">
      <c r="A7425" s="108"/>
      <c r="B7425" s="108"/>
      <c r="C7425" s="108"/>
      <c r="D7425" s="108"/>
    </row>
    <row r="7426" spans="1:4">
      <c r="A7426" s="108"/>
      <c r="B7426" s="108"/>
      <c r="C7426" s="108"/>
      <c r="D7426" s="108"/>
    </row>
    <row r="7427" spans="1:4">
      <c r="A7427" s="108"/>
      <c r="B7427" s="108"/>
      <c r="C7427" s="108"/>
      <c r="D7427" s="108"/>
    </row>
    <row r="7428" spans="1:4">
      <c r="A7428" s="108"/>
      <c r="B7428" s="108"/>
      <c r="C7428" s="108"/>
      <c r="D7428" s="108"/>
    </row>
    <row r="7429" spans="1:4">
      <c r="A7429" s="108"/>
      <c r="B7429" s="108"/>
      <c r="C7429" s="108"/>
      <c r="D7429" s="108"/>
    </row>
    <row r="7430" spans="1:4">
      <c r="A7430" s="108"/>
      <c r="B7430" s="108"/>
      <c r="C7430" s="108"/>
      <c r="D7430" s="108"/>
    </row>
    <row r="7431" spans="1:4">
      <c r="A7431" s="108"/>
      <c r="B7431" s="108"/>
      <c r="C7431" s="108"/>
      <c r="D7431" s="108"/>
    </row>
    <row r="7432" spans="1:4">
      <c r="A7432" s="108"/>
      <c r="B7432" s="108"/>
      <c r="C7432" s="108"/>
      <c r="D7432" s="108"/>
    </row>
    <row r="7433" spans="1:4">
      <c r="A7433" s="108"/>
      <c r="B7433" s="108"/>
      <c r="C7433" s="108"/>
      <c r="D7433" s="108"/>
    </row>
    <row r="7434" spans="1:4">
      <c r="A7434" s="108"/>
      <c r="B7434" s="108"/>
      <c r="C7434" s="108"/>
      <c r="D7434" s="108"/>
    </row>
    <row r="7435" spans="1:4">
      <c r="A7435" s="108"/>
      <c r="B7435" s="108"/>
      <c r="C7435" s="108"/>
      <c r="D7435" s="108"/>
    </row>
    <row r="7436" spans="1:4">
      <c r="A7436" s="108"/>
      <c r="B7436" s="108"/>
      <c r="C7436" s="108"/>
      <c r="D7436" s="108"/>
    </row>
    <row r="7437" spans="1:4">
      <c r="A7437" s="108"/>
      <c r="B7437" s="108"/>
      <c r="C7437" s="108"/>
      <c r="D7437" s="108"/>
    </row>
    <row r="7438" spans="1:4">
      <c r="A7438" s="108"/>
      <c r="B7438" s="108"/>
      <c r="C7438" s="108"/>
      <c r="D7438" s="108"/>
    </row>
    <row r="7439" spans="1:4">
      <c r="A7439" s="108"/>
      <c r="B7439" s="108"/>
      <c r="C7439" s="108"/>
      <c r="D7439" s="108"/>
    </row>
    <row r="7440" spans="1:4">
      <c r="A7440" s="108"/>
      <c r="B7440" s="108"/>
      <c r="C7440" s="108"/>
      <c r="D7440" s="108"/>
    </row>
    <row r="7441" spans="1:4">
      <c r="A7441" s="108"/>
      <c r="B7441" s="108"/>
      <c r="C7441" s="108"/>
      <c r="D7441" s="108"/>
    </row>
    <row r="7442" spans="1:4">
      <c r="A7442" s="108"/>
      <c r="B7442" s="108"/>
      <c r="C7442" s="108"/>
      <c r="D7442" s="108"/>
    </row>
    <row r="7443" spans="1:4">
      <c r="A7443" s="108"/>
      <c r="B7443" s="108"/>
      <c r="C7443" s="108"/>
      <c r="D7443" s="108"/>
    </row>
    <row r="7444" spans="1:4">
      <c r="A7444" s="108"/>
      <c r="B7444" s="108"/>
      <c r="C7444" s="108"/>
      <c r="D7444" s="108"/>
    </row>
    <row r="7445" spans="1:4">
      <c r="A7445" s="108"/>
      <c r="B7445" s="108"/>
      <c r="C7445" s="108"/>
      <c r="D7445" s="108"/>
    </row>
    <row r="7446" spans="1:4">
      <c r="A7446" s="108"/>
      <c r="B7446" s="108"/>
      <c r="C7446" s="108"/>
      <c r="D7446" s="108"/>
    </row>
    <row r="7447" spans="1:4">
      <c r="A7447" s="108"/>
      <c r="B7447" s="108"/>
      <c r="C7447" s="108"/>
      <c r="D7447" s="108"/>
    </row>
    <row r="7448" spans="1:4">
      <c r="A7448" s="108"/>
      <c r="B7448" s="108"/>
      <c r="C7448" s="108"/>
      <c r="D7448" s="108"/>
    </row>
    <row r="7449" spans="1:4">
      <c r="A7449" s="108"/>
      <c r="B7449" s="108"/>
      <c r="C7449" s="108"/>
      <c r="D7449" s="108"/>
    </row>
    <row r="7450" spans="1:4">
      <c r="A7450" s="108"/>
      <c r="B7450" s="108"/>
      <c r="C7450" s="108"/>
      <c r="D7450" s="108"/>
    </row>
    <row r="7451" spans="1:4">
      <c r="A7451" s="108"/>
      <c r="B7451" s="108"/>
      <c r="C7451" s="108"/>
      <c r="D7451" s="108"/>
    </row>
    <row r="7452" spans="1:4">
      <c r="A7452" s="108"/>
      <c r="B7452" s="108"/>
      <c r="C7452" s="108"/>
      <c r="D7452" s="108"/>
    </row>
    <row r="7453" spans="1:4">
      <c r="A7453" s="108"/>
      <c r="B7453" s="108"/>
      <c r="C7453" s="108"/>
      <c r="D7453" s="108"/>
    </row>
    <row r="7454" spans="1:4">
      <c r="A7454" s="108"/>
      <c r="B7454" s="108"/>
      <c r="C7454" s="108"/>
      <c r="D7454" s="108"/>
    </row>
    <row r="7455" spans="1:4">
      <c r="A7455" s="108"/>
      <c r="B7455" s="108"/>
      <c r="C7455" s="108"/>
      <c r="D7455" s="108"/>
    </row>
    <row r="7456" spans="1:4">
      <c r="A7456" s="108"/>
      <c r="B7456" s="108"/>
      <c r="C7456" s="108"/>
      <c r="D7456" s="108"/>
    </row>
    <row r="7457" spans="1:4">
      <c r="A7457" s="108"/>
      <c r="B7457" s="108"/>
      <c r="C7457" s="108"/>
      <c r="D7457" s="108"/>
    </row>
    <row r="7458" spans="1:4">
      <c r="A7458" s="108"/>
      <c r="B7458" s="108"/>
      <c r="C7458" s="108"/>
      <c r="D7458" s="108"/>
    </row>
    <row r="7459" spans="1:4">
      <c r="A7459" s="108"/>
      <c r="B7459" s="108"/>
      <c r="C7459" s="108"/>
      <c r="D7459" s="108"/>
    </row>
    <row r="7460" spans="1:4">
      <c r="A7460" s="108"/>
      <c r="B7460" s="108"/>
      <c r="C7460" s="108"/>
      <c r="D7460" s="108"/>
    </row>
    <row r="7461" spans="1:4">
      <c r="A7461" s="108"/>
      <c r="B7461" s="108"/>
      <c r="C7461" s="108"/>
      <c r="D7461" s="108"/>
    </row>
    <row r="7462" spans="1:4">
      <c r="A7462" s="108"/>
      <c r="B7462" s="108"/>
      <c r="C7462" s="108"/>
      <c r="D7462" s="108"/>
    </row>
    <row r="7463" spans="1:4">
      <c r="A7463" s="108"/>
      <c r="B7463" s="108"/>
      <c r="C7463" s="108"/>
      <c r="D7463" s="108"/>
    </row>
    <row r="7464" spans="1:4">
      <c r="A7464" s="108"/>
      <c r="B7464" s="108"/>
      <c r="C7464" s="108"/>
      <c r="D7464" s="108"/>
    </row>
    <row r="7465" spans="1:4">
      <c r="A7465" s="108"/>
      <c r="B7465" s="108"/>
      <c r="C7465" s="108"/>
      <c r="D7465" s="108"/>
    </row>
    <row r="7466" spans="1:4">
      <c r="A7466" s="108"/>
      <c r="B7466" s="108"/>
      <c r="C7466" s="108"/>
      <c r="D7466" s="108"/>
    </row>
    <row r="7467" spans="1:4">
      <c r="A7467" s="108"/>
      <c r="B7467" s="108"/>
      <c r="C7467" s="108"/>
      <c r="D7467" s="108"/>
    </row>
    <row r="7468" spans="1:4">
      <c r="A7468" s="108"/>
      <c r="B7468" s="108"/>
      <c r="C7468" s="108"/>
      <c r="D7468" s="108"/>
    </row>
    <row r="7469" spans="1:4">
      <c r="A7469" s="108"/>
      <c r="B7469" s="108"/>
      <c r="C7469" s="108"/>
      <c r="D7469" s="108"/>
    </row>
    <row r="7470" spans="1:4">
      <c r="A7470" s="108"/>
      <c r="B7470" s="108"/>
      <c r="C7470" s="108"/>
      <c r="D7470" s="108"/>
    </row>
    <row r="7471" spans="1:4">
      <c r="A7471" s="108"/>
      <c r="B7471" s="108"/>
      <c r="C7471" s="108"/>
      <c r="D7471" s="108"/>
    </row>
    <row r="7472" spans="1:4">
      <c r="A7472" s="108"/>
      <c r="B7472" s="108"/>
      <c r="C7472" s="108"/>
      <c r="D7472" s="108"/>
    </row>
    <row r="7473" spans="1:4">
      <c r="A7473" s="108"/>
      <c r="B7473" s="108"/>
      <c r="C7473" s="108"/>
      <c r="D7473" s="108"/>
    </row>
    <row r="7474" spans="1:4">
      <c r="A7474" s="108"/>
      <c r="B7474" s="108"/>
      <c r="C7474" s="108"/>
      <c r="D7474" s="108"/>
    </row>
    <row r="7475" spans="1:4">
      <c r="A7475" s="108"/>
      <c r="B7475" s="108"/>
      <c r="C7475" s="108"/>
      <c r="D7475" s="108"/>
    </row>
    <row r="7476" spans="1:4">
      <c r="A7476" s="108"/>
      <c r="B7476" s="108"/>
      <c r="C7476" s="108"/>
      <c r="D7476" s="108"/>
    </row>
    <row r="7477" spans="1:4">
      <c r="A7477" s="108"/>
      <c r="B7477" s="108"/>
      <c r="C7477" s="108"/>
      <c r="D7477" s="108"/>
    </row>
    <row r="7478" spans="1:4">
      <c r="A7478" s="108"/>
      <c r="B7478" s="108"/>
      <c r="C7478" s="108"/>
      <c r="D7478" s="108"/>
    </row>
    <row r="7479" spans="1:4">
      <c r="A7479" s="108"/>
      <c r="B7479" s="108"/>
      <c r="C7479" s="108"/>
      <c r="D7479" s="108"/>
    </row>
    <row r="7480" spans="1:4">
      <c r="A7480" s="108"/>
      <c r="B7480" s="108"/>
      <c r="C7480" s="108"/>
      <c r="D7480" s="108"/>
    </row>
    <row r="7481" spans="1:4">
      <c r="A7481" s="108"/>
      <c r="B7481" s="108"/>
      <c r="C7481" s="108"/>
      <c r="D7481" s="108"/>
    </row>
    <row r="7482" spans="1:4">
      <c r="A7482" s="108"/>
      <c r="B7482" s="108"/>
      <c r="C7482" s="108"/>
      <c r="D7482" s="108"/>
    </row>
    <row r="7483" spans="1:4">
      <c r="A7483" s="108"/>
      <c r="B7483" s="108"/>
      <c r="C7483" s="108"/>
      <c r="D7483" s="108"/>
    </row>
    <row r="7484" spans="1:4">
      <c r="A7484" s="108"/>
      <c r="B7484" s="108"/>
      <c r="C7484" s="108"/>
      <c r="D7484" s="108"/>
    </row>
    <row r="7485" spans="1:4">
      <c r="A7485" s="108"/>
      <c r="B7485" s="108"/>
      <c r="C7485" s="108"/>
      <c r="D7485" s="108"/>
    </row>
    <row r="7486" spans="1:4">
      <c r="A7486" s="108"/>
      <c r="B7486" s="108"/>
      <c r="C7486" s="108"/>
      <c r="D7486" s="108"/>
    </row>
    <row r="7487" spans="1:4">
      <c r="A7487" s="108"/>
      <c r="B7487" s="108"/>
      <c r="C7487" s="108"/>
      <c r="D7487" s="108"/>
    </row>
    <row r="7488" spans="1:4">
      <c r="A7488" s="108"/>
      <c r="B7488" s="108"/>
      <c r="C7488" s="108"/>
      <c r="D7488" s="108"/>
    </row>
    <row r="7489" spans="1:4">
      <c r="A7489" s="108"/>
      <c r="B7489" s="108"/>
      <c r="C7489" s="108"/>
      <c r="D7489" s="108"/>
    </row>
    <row r="7490" spans="1:4">
      <c r="A7490" s="108"/>
      <c r="B7490" s="108"/>
      <c r="C7490" s="108"/>
      <c r="D7490" s="108"/>
    </row>
    <row r="7491" spans="1:4">
      <c r="A7491" s="108"/>
      <c r="B7491" s="108"/>
      <c r="C7491" s="108"/>
      <c r="D7491" s="108"/>
    </row>
    <row r="7492" spans="1:4">
      <c r="A7492" s="108"/>
      <c r="B7492" s="108"/>
      <c r="C7492" s="108"/>
      <c r="D7492" s="108"/>
    </row>
    <row r="7493" spans="1:4">
      <c r="A7493" s="108"/>
      <c r="B7493" s="108"/>
      <c r="C7493" s="108"/>
      <c r="D7493" s="108"/>
    </row>
    <row r="7494" spans="1:4">
      <c r="A7494" s="108"/>
      <c r="B7494" s="108"/>
      <c r="C7494" s="108"/>
      <c r="D7494" s="108"/>
    </row>
    <row r="7495" spans="1:4">
      <c r="A7495" s="108"/>
      <c r="B7495" s="108"/>
      <c r="C7495" s="108"/>
      <c r="D7495" s="108"/>
    </row>
    <row r="7496" spans="1:4">
      <c r="A7496" s="108"/>
      <c r="B7496" s="108"/>
      <c r="C7496" s="108"/>
      <c r="D7496" s="108"/>
    </row>
    <row r="7497" spans="1:4">
      <c r="A7497" s="108"/>
      <c r="B7497" s="108"/>
      <c r="C7497" s="108"/>
      <c r="D7497" s="108"/>
    </row>
    <row r="7498" spans="1:4">
      <c r="A7498" s="108"/>
      <c r="B7498" s="108"/>
      <c r="C7498" s="108"/>
      <c r="D7498" s="108"/>
    </row>
    <row r="7499" spans="1:4">
      <c r="A7499" s="108"/>
      <c r="B7499" s="108"/>
      <c r="C7499" s="108"/>
      <c r="D7499" s="108"/>
    </row>
    <row r="7500" spans="1:4">
      <c r="A7500" s="108"/>
      <c r="B7500" s="108"/>
      <c r="C7500" s="108"/>
      <c r="D7500" s="108"/>
    </row>
    <row r="7501" spans="1:4">
      <c r="A7501" s="108"/>
      <c r="B7501" s="108"/>
      <c r="C7501" s="108"/>
      <c r="D7501" s="108"/>
    </row>
    <row r="7502" spans="1:4">
      <c r="A7502" s="108"/>
      <c r="B7502" s="108"/>
      <c r="C7502" s="108"/>
      <c r="D7502" s="108"/>
    </row>
    <row r="7503" spans="1:4">
      <c r="A7503" s="108"/>
      <c r="B7503" s="108"/>
      <c r="C7503" s="108"/>
      <c r="D7503" s="108"/>
    </row>
    <row r="7504" spans="1:4">
      <c r="A7504" s="108"/>
      <c r="B7504" s="108"/>
      <c r="C7504" s="108"/>
      <c r="D7504" s="108"/>
    </row>
    <row r="7505" spans="1:4">
      <c r="A7505" s="108"/>
      <c r="B7505" s="108"/>
      <c r="C7505" s="108"/>
      <c r="D7505" s="108"/>
    </row>
    <row r="7506" spans="1:4">
      <c r="A7506" s="108"/>
      <c r="B7506" s="108"/>
      <c r="C7506" s="108"/>
      <c r="D7506" s="108"/>
    </row>
    <row r="7507" spans="1:4">
      <c r="A7507" s="108"/>
      <c r="B7507" s="108"/>
      <c r="C7507" s="108"/>
      <c r="D7507" s="108"/>
    </row>
    <row r="7508" spans="1:4">
      <c r="A7508" s="108"/>
      <c r="B7508" s="108"/>
      <c r="C7508" s="108"/>
      <c r="D7508" s="108"/>
    </row>
    <row r="7509" spans="1:4">
      <c r="A7509" s="108"/>
      <c r="B7509" s="108"/>
      <c r="C7509" s="108"/>
      <c r="D7509" s="108"/>
    </row>
    <row r="7510" spans="1:4">
      <c r="A7510" s="108"/>
      <c r="B7510" s="108"/>
      <c r="C7510" s="108"/>
      <c r="D7510" s="108"/>
    </row>
    <row r="7511" spans="1:4">
      <c r="A7511" s="108"/>
      <c r="B7511" s="108"/>
      <c r="C7511" s="108"/>
      <c r="D7511" s="108"/>
    </row>
    <row r="7512" spans="1:4">
      <c r="A7512" s="108"/>
      <c r="B7512" s="108"/>
      <c r="C7512" s="108"/>
      <c r="D7512" s="108"/>
    </row>
    <row r="7513" spans="1:4">
      <c r="A7513" s="108"/>
      <c r="B7513" s="108"/>
      <c r="C7513" s="108"/>
      <c r="D7513" s="108"/>
    </row>
    <row r="7514" spans="1:4">
      <c r="A7514" s="108"/>
      <c r="B7514" s="108"/>
      <c r="C7514" s="108"/>
      <c r="D7514" s="108"/>
    </row>
    <row r="7515" spans="1:4">
      <c r="A7515" s="108"/>
      <c r="B7515" s="108"/>
      <c r="C7515" s="108"/>
      <c r="D7515" s="108"/>
    </row>
    <row r="7516" spans="1:4">
      <c r="A7516" s="108"/>
      <c r="B7516" s="108"/>
      <c r="C7516" s="108"/>
      <c r="D7516" s="108"/>
    </row>
    <row r="7517" spans="1:4">
      <c r="A7517" s="108"/>
      <c r="B7517" s="108"/>
      <c r="C7517" s="108"/>
      <c r="D7517" s="108"/>
    </row>
    <row r="7518" spans="1:4">
      <c r="A7518" s="108"/>
      <c r="B7518" s="108"/>
      <c r="C7518" s="108"/>
      <c r="D7518" s="108"/>
    </row>
    <row r="7519" spans="1:4">
      <c r="A7519" s="108"/>
      <c r="B7519" s="108"/>
      <c r="C7519" s="108"/>
      <c r="D7519" s="108"/>
    </row>
    <row r="7520" spans="1:4">
      <c r="A7520" s="108"/>
      <c r="B7520" s="108"/>
      <c r="C7520" s="108"/>
      <c r="D7520" s="108"/>
    </row>
    <row r="7521" spans="1:4">
      <c r="A7521" s="108"/>
      <c r="B7521" s="108"/>
      <c r="C7521" s="108"/>
      <c r="D7521" s="108"/>
    </row>
    <row r="7522" spans="1:4">
      <c r="A7522" s="108"/>
      <c r="B7522" s="108"/>
      <c r="C7522" s="108"/>
      <c r="D7522" s="108"/>
    </row>
    <row r="7523" spans="1:4">
      <c r="A7523" s="108"/>
      <c r="B7523" s="108"/>
      <c r="C7523" s="108"/>
      <c r="D7523" s="108"/>
    </row>
    <row r="7524" spans="1:4">
      <c r="A7524" s="108"/>
      <c r="B7524" s="108"/>
      <c r="C7524" s="108"/>
      <c r="D7524" s="108"/>
    </row>
    <row r="7525" spans="1:4">
      <c r="A7525" s="108"/>
      <c r="B7525" s="108"/>
      <c r="C7525" s="108"/>
      <c r="D7525" s="108"/>
    </row>
    <row r="7526" spans="1:4">
      <c r="A7526" s="108"/>
      <c r="B7526" s="108"/>
      <c r="C7526" s="108"/>
      <c r="D7526" s="108"/>
    </row>
    <row r="7527" spans="1:4">
      <c r="A7527" s="108"/>
      <c r="B7527" s="108"/>
      <c r="C7527" s="108"/>
      <c r="D7527" s="108"/>
    </row>
    <row r="7528" spans="1:4">
      <c r="A7528" s="108"/>
      <c r="B7528" s="108"/>
      <c r="C7528" s="108"/>
      <c r="D7528" s="108"/>
    </row>
    <row r="7529" spans="1:4">
      <c r="A7529" s="108"/>
      <c r="B7529" s="108"/>
      <c r="C7529" s="108"/>
      <c r="D7529" s="108"/>
    </row>
    <row r="7530" spans="1:4">
      <c r="A7530" s="108"/>
      <c r="B7530" s="108"/>
      <c r="C7530" s="108"/>
      <c r="D7530" s="108"/>
    </row>
    <row r="7531" spans="1:4">
      <c r="A7531" s="108"/>
      <c r="B7531" s="108"/>
      <c r="C7531" s="108"/>
      <c r="D7531" s="108"/>
    </row>
    <row r="7532" spans="1:4">
      <c r="A7532" s="108"/>
      <c r="B7532" s="108"/>
      <c r="C7532" s="108"/>
      <c r="D7532" s="108"/>
    </row>
    <row r="7533" spans="1:4">
      <c r="A7533" s="108"/>
      <c r="B7533" s="108"/>
      <c r="C7533" s="108"/>
      <c r="D7533" s="108"/>
    </row>
    <row r="7534" spans="1:4">
      <c r="A7534" s="108"/>
      <c r="B7534" s="108"/>
      <c r="C7534" s="108"/>
      <c r="D7534" s="108"/>
    </row>
    <row r="7535" spans="1:4">
      <c r="A7535" s="108"/>
      <c r="B7535" s="108"/>
      <c r="C7535" s="108"/>
      <c r="D7535" s="108"/>
    </row>
    <row r="7536" spans="1:4">
      <c r="A7536" s="108"/>
      <c r="B7536" s="108"/>
      <c r="C7536" s="108"/>
      <c r="D7536" s="108"/>
    </row>
    <row r="7537" spans="1:4">
      <c r="A7537" s="108"/>
      <c r="B7537" s="108"/>
      <c r="C7537" s="108"/>
      <c r="D7537" s="108"/>
    </row>
    <row r="7538" spans="1:4">
      <c r="A7538" s="108"/>
      <c r="B7538" s="108"/>
      <c r="C7538" s="108"/>
      <c r="D7538" s="108"/>
    </row>
    <row r="7539" spans="1:4">
      <c r="A7539" s="108"/>
      <c r="B7539" s="108"/>
      <c r="C7539" s="108"/>
      <c r="D7539" s="108"/>
    </row>
    <row r="7540" spans="1:4">
      <c r="A7540" s="108"/>
      <c r="B7540" s="108"/>
      <c r="C7540" s="108"/>
      <c r="D7540" s="108"/>
    </row>
    <row r="7541" spans="1:4">
      <c r="A7541" s="108"/>
      <c r="B7541" s="108"/>
      <c r="C7541" s="108"/>
      <c r="D7541" s="108"/>
    </row>
    <row r="7542" spans="1:4">
      <c r="A7542" s="108"/>
      <c r="B7542" s="108"/>
      <c r="C7542" s="108"/>
      <c r="D7542" s="108"/>
    </row>
    <row r="7543" spans="1:4">
      <c r="A7543" s="108"/>
      <c r="B7543" s="108"/>
      <c r="C7543" s="108"/>
      <c r="D7543" s="108"/>
    </row>
    <row r="7544" spans="1:4">
      <c r="A7544" s="108"/>
      <c r="B7544" s="108"/>
      <c r="C7544" s="108"/>
      <c r="D7544" s="108"/>
    </row>
    <row r="7545" spans="1:4">
      <c r="A7545" s="108"/>
      <c r="B7545" s="108"/>
      <c r="C7545" s="108"/>
      <c r="D7545" s="108"/>
    </row>
    <row r="7546" spans="1:4">
      <c r="A7546" s="108"/>
      <c r="B7546" s="108"/>
      <c r="C7546" s="108"/>
      <c r="D7546" s="108"/>
    </row>
    <row r="7547" spans="1:4">
      <c r="A7547" s="108"/>
      <c r="B7547" s="108"/>
      <c r="C7547" s="108"/>
      <c r="D7547" s="108"/>
    </row>
    <row r="7548" spans="1:4">
      <c r="A7548" s="108"/>
      <c r="B7548" s="108"/>
      <c r="C7548" s="108"/>
      <c r="D7548" s="108"/>
    </row>
    <row r="7549" spans="1:4">
      <c r="A7549" s="108"/>
      <c r="B7549" s="108"/>
      <c r="C7549" s="108"/>
      <c r="D7549" s="108"/>
    </row>
    <row r="7550" spans="1:4">
      <c r="A7550" s="108"/>
      <c r="B7550" s="108"/>
      <c r="C7550" s="108"/>
      <c r="D7550" s="108"/>
    </row>
    <row r="7551" spans="1:4">
      <c r="A7551" s="108"/>
      <c r="B7551" s="108"/>
      <c r="C7551" s="108"/>
      <c r="D7551" s="108"/>
    </row>
    <row r="7552" spans="1:4">
      <c r="A7552" s="108"/>
      <c r="B7552" s="108"/>
      <c r="C7552" s="108"/>
      <c r="D7552" s="108"/>
    </row>
    <row r="7553" spans="1:4">
      <c r="A7553" s="108"/>
      <c r="B7553" s="108"/>
      <c r="C7553" s="108"/>
      <c r="D7553" s="108"/>
    </row>
    <row r="7554" spans="1:4">
      <c r="A7554" s="108"/>
      <c r="B7554" s="108"/>
      <c r="C7554" s="108"/>
      <c r="D7554" s="108"/>
    </row>
    <row r="7555" spans="1:4">
      <c r="A7555" s="108"/>
      <c r="B7555" s="108"/>
      <c r="C7555" s="108"/>
      <c r="D7555" s="108"/>
    </row>
    <row r="7556" spans="1:4">
      <c r="A7556" s="108"/>
      <c r="B7556" s="108"/>
      <c r="C7556" s="108"/>
      <c r="D7556" s="108"/>
    </row>
    <row r="7557" spans="1:4">
      <c r="A7557" s="108"/>
      <c r="B7557" s="108"/>
      <c r="C7557" s="108"/>
      <c r="D7557" s="108"/>
    </row>
    <row r="7558" spans="1:4">
      <c r="A7558" s="108"/>
      <c r="B7558" s="108"/>
      <c r="C7558" s="108"/>
      <c r="D7558" s="108"/>
    </row>
    <row r="7559" spans="1:4">
      <c r="A7559" s="108"/>
      <c r="B7559" s="108"/>
      <c r="C7559" s="108"/>
      <c r="D7559" s="108"/>
    </row>
    <row r="7560" spans="1:4">
      <c r="A7560" s="108"/>
      <c r="B7560" s="108"/>
      <c r="C7560" s="108"/>
      <c r="D7560" s="108"/>
    </row>
    <row r="7561" spans="1:4">
      <c r="A7561" s="108"/>
      <c r="B7561" s="108"/>
      <c r="C7561" s="108"/>
      <c r="D7561" s="108"/>
    </row>
    <row r="7562" spans="1:4">
      <c r="A7562" s="108"/>
      <c r="B7562" s="108"/>
      <c r="C7562" s="108"/>
      <c r="D7562" s="108"/>
    </row>
    <row r="7563" spans="1:4">
      <c r="A7563" s="108"/>
      <c r="B7563" s="108"/>
      <c r="C7563" s="108"/>
      <c r="D7563" s="108"/>
    </row>
    <row r="7564" spans="1:4">
      <c r="A7564" s="108"/>
      <c r="B7564" s="108"/>
      <c r="C7564" s="108"/>
      <c r="D7564" s="108"/>
    </row>
    <row r="7565" spans="1:4">
      <c r="A7565" s="108"/>
      <c r="B7565" s="108"/>
      <c r="C7565" s="108"/>
      <c r="D7565" s="108"/>
    </row>
    <row r="7566" spans="1:4">
      <c r="A7566" s="108"/>
      <c r="B7566" s="108"/>
      <c r="C7566" s="108"/>
      <c r="D7566" s="108"/>
    </row>
    <row r="7567" spans="1:4">
      <c r="A7567" s="108"/>
      <c r="B7567" s="108"/>
      <c r="C7567" s="108"/>
      <c r="D7567" s="108"/>
    </row>
    <row r="7568" spans="1:4">
      <c r="A7568" s="108"/>
      <c r="B7568" s="108"/>
      <c r="C7568" s="108"/>
      <c r="D7568" s="108"/>
    </row>
    <row r="7569" spans="1:4">
      <c r="A7569" s="108"/>
      <c r="B7569" s="108"/>
      <c r="C7569" s="108"/>
      <c r="D7569" s="108"/>
    </row>
    <row r="7570" spans="1:4">
      <c r="A7570" s="108"/>
      <c r="B7570" s="108"/>
      <c r="C7570" s="108"/>
      <c r="D7570" s="108"/>
    </row>
    <row r="7571" spans="1:4">
      <c r="A7571" s="108"/>
      <c r="B7571" s="108"/>
      <c r="C7571" s="108"/>
      <c r="D7571" s="108"/>
    </row>
    <row r="7572" spans="1:4">
      <c r="A7572" s="108"/>
      <c r="B7572" s="108"/>
      <c r="C7572" s="108"/>
      <c r="D7572" s="108"/>
    </row>
    <row r="7573" spans="1:4">
      <c r="A7573" s="108"/>
      <c r="B7573" s="108"/>
      <c r="C7573" s="108"/>
      <c r="D7573" s="108"/>
    </row>
    <row r="7574" spans="1:4">
      <c r="A7574" s="108"/>
      <c r="B7574" s="108"/>
      <c r="C7574" s="108"/>
      <c r="D7574" s="108"/>
    </row>
    <row r="7575" spans="1:4">
      <c r="A7575" s="108"/>
      <c r="B7575" s="108"/>
      <c r="C7575" s="108"/>
      <c r="D7575" s="108"/>
    </row>
    <row r="7576" spans="1:4">
      <c r="A7576" s="108"/>
      <c r="B7576" s="108"/>
      <c r="C7576" s="108"/>
      <c r="D7576" s="108"/>
    </row>
    <row r="7577" spans="1:4">
      <c r="A7577" s="108"/>
      <c r="B7577" s="108"/>
      <c r="C7577" s="108"/>
      <c r="D7577" s="108"/>
    </row>
    <row r="7578" spans="1:4">
      <c r="A7578" s="108"/>
      <c r="B7578" s="108"/>
      <c r="C7578" s="108"/>
      <c r="D7578" s="108"/>
    </row>
    <row r="7579" spans="1:4">
      <c r="A7579" s="108"/>
      <c r="B7579" s="108"/>
      <c r="C7579" s="108"/>
      <c r="D7579" s="108"/>
    </row>
    <row r="7580" spans="1:4">
      <c r="A7580" s="108"/>
      <c r="B7580" s="108"/>
      <c r="C7580" s="108"/>
      <c r="D7580" s="108"/>
    </row>
    <row r="7581" spans="1:4">
      <c r="A7581" s="108"/>
      <c r="B7581" s="108"/>
      <c r="C7581" s="108"/>
      <c r="D7581" s="108"/>
    </row>
    <row r="7582" spans="1:4">
      <c r="A7582" s="108"/>
      <c r="B7582" s="108"/>
      <c r="C7582" s="108"/>
      <c r="D7582" s="108"/>
    </row>
    <row r="7583" spans="1:4">
      <c r="A7583" s="108"/>
      <c r="B7583" s="108"/>
      <c r="C7583" s="108"/>
      <c r="D7583" s="108"/>
    </row>
    <row r="7584" spans="1:4">
      <c r="A7584" s="108"/>
      <c r="B7584" s="108"/>
      <c r="C7584" s="108"/>
      <c r="D7584" s="108"/>
    </row>
    <row r="7585" spans="1:4">
      <c r="A7585" s="108"/>
      <c r="B7585" s="108"/>
      <c r="C7585" s="108"/>
      <c r="D7585" s="108"/>
    </row>
    <row r="7586" spans="1:4">
      <c r="A7586" s="108"/>
      <c r="B7586" s="108"/>
      <c r="C7586" s="108"/>
      <c r="D7586" s="108"/>
    </row>
    <row r="7587" spans="1:4">
      <c r="A7587" s="108"/>
      <c r="B7587" s="108"/>
      <c r="C7587" s="108"/>
      <c r="D7587" s="108"/>
    </row>
    <row r="7588" spans="1:4">
      <c r="A7588" s="108"/>
      <c r="B7588" s="108"/>
      <c r="C7588" s="108"/>
      <c r="D7588" s="108"/>
    </row>
    <row r="7589" spans="1:4">
      <c r="A7589" s="108"/>
      <c r="B7589" s="108"/>
      <c r="C7589" s="108"/>
      <c r="D7589" s="108"/>
    </row>
    <row r="7590" spans="1:4">
      <c r="A7590" s="108"/>
      <c r="B7590" s="108"/>
      <c r="C7590" s="108"/>
      <c r="D7590" s="108"/>
    </row>
    <row r="7591" spans="1:4">
      <c r="A7591" s="108"/>
      <c r="B7591" s="108"/>
      <c r="C7591" s="108"/>
      <c r="D7591" s="108"/>
    </row>
    <row r="7592" spans="1:4">
      <c r="A7592" s="108"/>
      <c r="B7592" s="108"/>
      <c r="C7592" s="108"/>
      <c r="D7592" s="108"/>
    </row>
    <row r="7593" spans="1:4">
      <c r="A7593" s="108"/>
      <c r="B7593" s="108"/>
      <c r="C7593" s="108"/>
      <c r="D7593" s="108"/>
    </row>
    <row r="7594" spans="1:4">
      <c r="A7594" s="108"/>
      <c r="B7594" s="108"/>
      <c r="C7594" s="108"/>
      <c r="D7594" s="108"/>
    </row>
    <row r="7595" spans="1:4">
      <c r="A7595" s="108"/>
      <c r="B7595" s="108"/>
      <c r="C7595" s="108"/>
      <c r="D7595" s="108"/>
    </row>
    <row r="7596" spans="1:4">
      <c r="A7596" s="108"/>
      <c r="B7596" s="108"/>
      <c r="C7596" s="108"/>
      <c r="D7596" s="108"/>
    </row>
    <row r="7597" spans="1:4">
      <c r="A7597" s="108"/>
      <c r="B7597" s="108"/>
      <c r="C7597" s="108"/>
      <c r="D7597" s="108"/>
    </row>
    <row r="7598" spans="1:4">
      <c r="A7598" s="108"/>
      <c r="B7598" s="108"/>
      <c r="C7598" s="108"/>
      <c r="D7598" s="108"/>
    </row>
    <row r="7599" spans="1:4">
      <c r="A7599" s="108"/>
      <c r="B7599" s="108"/>
      <c r="C7599" s="108"/>
      <c r="D7599" s="108"/>
    </row>
    <row r="7600" spans="1:4">
      <c r="A7600" s="108"/>
      <c r="B7600" s="108"/>
      <c r="C7600" s="108"/>
      <c r="D7600" s="108"/>
    </row>
    <row r="7601" spans="1:4">
      <c r="A7601" s="108"/>
      <c r="B7601" s="108"/>
      <c r="C7601" s="108"/>
      <c r="D7601" s="108"/>
    </row>
    <row r="7602" spans="1:4">
      <c r="A7602" s="108"/>
      <c r="B7602" s="108"/>
      <c r="C7602" s="108"/>
      <c r="D7602" s="108"/>
    </row>
    <row r="7603" spans="1:4">
      <c r="A7603" s="108"/>
      <c r="B7603" s="108"/>
      <c r="C7603" s="108"/>
      <c r="D7603" s="108"/>
    </row>
    <row r="7604" spans="1:4">
      <c r="A7604" s="108"/>
      <c r="B7604" s="108"/>
      <c r="C7604" s="108"/>
      <c r="D7604" s="108"/>
    </row>
    <row r="7605" spans="1:4">
      <c r="A7605" s="108"/>
      <c r="B7605" s="108"/>
      <c r="C7605" s="108"/>
      <c r="D7605" s="108"/>
    </row>
    <row r="7606" spans="1:4">
      <c r="A7606" s="108"/>
      <c r="B7606" s="108"/>
      <c r="C7606" s="108"/>
      <c r="D7606" s="108"/>
    </row>
    <row r="7607" spans="1:4">
      <c r="A7607" s="108"/>
      <c r="B7607" s="108"/>
      <c r="C7607" s="108"/>
      <c r="D7607" s="108"/>
    </row>
    <row r="7608" spans="1:4">
      <c r="A7608" s="108"/>
      <c r="B7608" s="108"/>
      <c r="C7608" s="108"/>
      <c r="D7608" s="108"/>
    </row>
    <row r="7609" spans="1:4">
      <c r="A7609" s="108"/>
      <c r="B7609" s="108"/>
      <c r="C7609" s="108"/>
      <c r="D7609" s="108"/>
    </row>
    <row r="7610" spans="1:4">
      <c r="A7610" s="108"/>
      <c r="B7610" s="108"/>
      <c r="C7610" s="108"/>
      <c r="D7610" s="108"/>
    </row>
    <row r="7611" spans="1:4">
      <c r="A7611" s="108"/>
      <c r="B7611" s="108"/>
      <c r="C7611" s="108"/>
      <c r="D7611" s="108"/>
    </row>
    <row r="7612" spans="1:4">
      <c r="A7612" s="108"/>
      <c r="B7612" s="108"/>
      <c r="C7612" s="108"/>
      <c r="D7612" s="108"/>
    </row>
    <row r="7613" spans="1:4">
      <c r="A7613" s="108"/>
      <c r="B7613" s="108"/>
      <c r="C7613" s="108"/>
      <c r="D7613" s="108"/>
    </row>
    <row r="7614" spans="1:4">
      <c r="A7614" s="108"/>
      <c r="B7614" s="108"/>
      <c r="C7614" s="108"/>
      <c r="D7614" s="108"/>
    </row>
    <row r="7615" spans="1:4">
      <c r="A7615" s="108"/>
      <c r="B7615" s="108"/>
      <c r="C7615" s="108"/>
      <c r="D7615" s="108"/>
    </row>
    <row r="7616" spans="1:4">
      <c r="A7616" s="108"/>
      <c r="B7616" s="108"/>
      <c r="C7616" s="108"/>
      <c r="D7616" s="108"/>
    </row>
    <row r="7617" spans="1:4">
      <c r="A7617" s="108"/>
      <c r="B7617" s="108"/>
      <c r="C7617" s="108"/>
      <c r="D7617" s="108"/>
    </row>
    <row r="7618" spans="1:4">
      <c r="A7618" s="108"/>
      <c r="B7618" s="108"/>
      <c r="C7618" s="108"/>
      <c r="D7618" s="108"/>
    </row>
    <row r="7619" spans="1:4">
      <c r="A7619" s="108"/>
      <c r="B7619" s="108"/>
      <c r="C7619" s="108"/>
      <c r="D7619" s="108"/>
    </row>
    <row r="7620" spans="1:4">
      <c r="A7620" s="108"/>
      <c r="B7620" s="108"/>
      <c r="C7620" s="108"/>
      <c r="D7620" s="108"/>
    </row>
    <row r="7621" spans="1:4">
      <c r="A7621" s="108"/>
      <c r="B7621" s="108"/>
      <c r="C7621" s="108"/>
      <c r="D7621" s="108"/>
    </row>
    <row r="7622" spans="1:4">
      <c r="A7622" s="108"/>
      <c r="B7622" s="108"/>
      <c r="C7622" s="108"/>
      <c r="D7622" s="108"/>
    </row>
    <row r="7623" spans="1:4">
      <c r="A7623" s="108"/>
      <c r="B7623" s="108"/>
      <c r="C7623" s="108"/>
      <c r="D7623" s="108"/>
    </row>
    <row r="7624" spans="1:4">
      <c r="A7624" s="108"/>
      <c r="B7624" s="108"/>
      <c r="C7624" s="108"/>
      <c r="D7624" s="108"/>
    </row>
    <row r="7625" spans="1:4">
      <c r="A7625" s="108"/>
      <c r="B7625" s="108"/>
      <c r="C7625" s="108"/>
      <c r="D7625" s="108"/>
    </row>
    <row r="7626" spans="1:4">
      <c r="A7626" s="108"/>
      <c r="B7626" s="108"/>
      <c r="C7626" s="108"/>
      <c r="D7626" s="108"/>
    </row>
    <row r="7627" spans="1:4">
      <c r="A7627" s="108"/>
      <c r="B7627" s="108"/>
      <c r="C7627" s="108"/>
      <c r="D7627" s="108"/>
    </row>
    <row r="7628" spans="1:4">
      <c r="A7628" s="108"/>
      <c r="B7628" s="108"/>
      <c r="C7628" s="108"/>
      <c r="D7628" s="108"/>
    </row>
    <row r="7629" spans="1:4">
      <c r="A7629" s="108"/>
      <c r="B7629" s="108"/>
      <c r="C7629" s="108"/>
      <c r="D7629" s="108"/>
    </row>
    <row r="7630" spans="1:4">
      <c r="A7630" s="108"/>
      <c r="B7630" s="108"/>
      <c r="C7630" s="108"/>
      <c r="D7630" s="108"/>
    </row>
    <row r="7631" spans="1:4">
      <c r="A7631" s="108"/>
      <c r="B7631" s="108"/>
      <c r="C7631" s="108"/>
      <c r="D7631" s="108"/>
    </row>
    <row r="7632" spans="1:4">
      <c r="A7632" s="108"/>
      <c r="B7632" s="108"/>
      <c r="C7632" s="108"/>
      <c r="D7632" s="108"/>
    </row>
    <row r="7633" spans="1:4">
      <c r="A7633" s="108"/>
      <c r="B7633" s="108"/>
      <c r="C7633" s="108"/>
      <c r="D7633" s="108"/>
    </row>
    <row r="7634" spans="1:4">
      <c r="A7634" s="108"/>
      <c r="B7634" s="108"/>
      <c r="C7634" s="108"/>
      <c r="D7634" s="108"/>
    </row>
    <row r="7635" spans="1:4">
      <c r="A7635" s="108"/>
      <c r="B7635" s="108"/>
      <c r="C7635" s="108"/>
      <c r="D7635" s="108"/>
    </row>
    <row r="7636" spans="1:4">
      <c r="A7636" s="108"/>
      <c r="B7636" s="108"/>
      <c r="C7636" s="108"/>
      <c r="D7636" s="108"/>
    </row>
    <row r="7637" spans="1:4">
      <c r="A7637" s="108"/>
      <c r="B7637" s="108"/>
      <c r="C7637" s="108"/>
      <c r="D7637" s="108"/>
    </row>
    <row r="7638" spans="1:4">
      <c r="A7638" s="108"/>
      <c r="B7638" s="108"/>
      <c r="C7638" s="108"/>
      <c r="D7638" s="108"/>
    </row>
    <row r="7639" spans="1:4">
      <c r="A7639" s="108"/>
      <c r="B7639" s="108"/>
      <c r="C7639" s="108"/>
      <c r="D7639" s="108"/>
    </row>
    <row r="7640" spans="1:4">
      <c r="A7640" s="108"/>
      <c r="B7640" s="108"/>
      <c r="C7640" s="108"/>
      <c r="D7640" s="108"/>
    </row>
    <row r="7641" spans="1:4">
      <c r="A7641" s="108"/>
      <c r="B7641" s="108"/>
      <c r="C7641" s="108"/>
      <c r="D7641" s="108"/>
    </row>
    <row r="7642" spans="1:4">
      <c r="A7642" s="108"/>
      <c r="B7642" s="108"/>
      <c r="C7642" s="108"/>
      <c r="D7642" s="108"/>
    </row>
    <row r="7643" spans="1:4">
      <c r="A7643" s="108"/>
      <c r="B7643" s="108"/>
      <c r="C7643" s="108"/>
      <c r="D7643" s="108"/>
    </row>
    <row r="7644" spans="1:4">
      <c r="A7644" s="108"/>
      <c r="B7644" s="108"/>
      <c r="C7644" s="108"/>
      <c r="D7644" s="108"/>
    </row>
    <row r="7645" spans="1:4">
      <c r="A7645" s="108"/>
      <c r="B7645" s="108"/>
      <c r="C7645" s="108"/>
      <c r="D7645" s="108"/>
    </row>
    <row r="7646" spans="1:4">
      <c r="A7646" s="108"/>
      <c r="B7646" s="108"/>
      <c r="C7646" s="108"/>
      <c r="D7646" s="108"/>
    </row>
    <row r="7647" spans="1:4">
      <c r="A7647" s="108"/>
      <c r="B7647" s="108"/>
      <c r="C7647" s="108"/>
      <c r="D7647" s="108"/>
    </row>
    <row r="7648" spans="1:4">
      <c r="A7648" s="108"/>
      <c r="B7648" s="108"/>
      <c r="C7648" s="108"/>
      <c r="D7648" s="108"/>
    </row>
    <row r="7649" spans="1:4">
      <c r="A7649" s="108"/>
      <c r="B7649" s="108"/>
      <c r="C7649" s="108"/>
      <c r="D7649" s="108"/>
    </row>
    <row r="7650" spans="1:4">
      <c r="A7650" s="108"/>
      <c r="B7650" s="108"/>
      <c r="C7650" s="108"/>
      <c r="D7650" s="108"/>
    </row>
    <row r="7651" spans="1:4">
      <c r="A7651" s="108"/>
      <c r="B7651" s="108"/>
      <c r="C7651" s="108"/>
      <c r="D7651" s="108"/>
    </row>
    <row r="7652" spans="1:4">
      <c r="A7652" s="108"/>
      <c r="B7652" s="108"/>
      <c r="C7652" s="108"/>
      <c r="D7652" s="108"/>
    </row>
    <row r="7653" spans="1:4">
      <c r="A7653" s="108"/>
      <c r="B7653" s="108"/>
      <c r="C7653" s="108"/>
      <c r="D7653" s="108"/>
    </row>
    <row r="7654" spans="1:4">
      <c r="A7654" s="108"/>
      <c r="B7654" s="108"/>
      <c r="C7654" s="108"/>
      <c r="D7654" s="108"/>
    </row>
    <row r="7655" spans="1:4">
      <c r="A7655" s="108"/>
      <c r="B7655" s="108"/>
      <c r="C7655" s="108"/>
      <c r="D7655" s="108"/>
    </row>
    <row r="7656" spans="1:4">
      <c r="A7656" s="108"/>
      <c r="B7656" s="108"/>
      <c r="C7656" s="108"/>
      <c r="D7656" s="108"/>
    </row>
    <row r="7657" spans="1:4">
      <c r="A7657" s="108"/>
      <c r="B7657" s="108"/>
      <c r="C7657" s="108"/>
      <c r="D7657" s="108"/>
    </row>
    <row r="7658" spans="1:4">
      <c r="A7658" s="108"/>
      <c r="B7658" s="108"/>
      <c r="C7658" s="108"/>
      <c r="D7658" s="108"/>
    </row>
    <row r="7659" spans="1:4">
      <c r="A7659" s="108"/>
      <c r="B7659" s="108"/>
      <c r="C7659" s="108"/>
      <c r="D7659" s="108"/>
    </row>
    <row r="7660" spans="1:4">
      <c r="A7660" s="108"/>
      <c r="B7660" s="108"/>
      <c r="C7660" s="108"/>
      <c r="D7660" s="108"/>
    </row>
    <row r="7661" spans="1:4">
      <c r="A7661" s="108"/>
      <c r="B7661" s="108"/>
      <c r="C7661" s="108"/>
      <c r="D7661" s="108"/>
    </row>
    <row r="7662" spans="1:4">
      <c r="A7662" s="108"/>
      <c r="B7662" s="108"/>
      <c r="C7662" s="108"/>
      <c r="D7662" s="108"/>
    </row>
    <row r="7663" spans="1:4">
      <c r="A7663" s="108"/>
      <c r="B7663" s="108"/>
      <c r="C7663" s="108"/>
      <c r="D7663" s="108"/>
    </row>
    <row r="7664" spans="1:4">
      <c r="A7664" s="108"/>
      <c r="B7664" s="108"/>
      <c r="C7664" s="108"/>
      <c r="D7664" s="108"/>
    </row>
    <row r="7665" spans="1:4">
      <c r="A7665" s="108"/>
      <c r="B7665" s="108"/>
      <c r="C7665" s="108"/>
      <c r="D7665" s="108"/>
    </row>
    <row r="7666" spans="1:4">
      <c r="A7666" s="108"/>
      <c r="B7666" s="108"/>
      <c r="C7666" s="108"/>
      <c r="D7666" s="108"/>
    </row>
    <row r="7667" spans="1:4">
      <c r="A7667" s="108"/>
      <c r="B7667" s="108"/>
      <c r="C7667" s="108"/>
      <c r="D7667" s="108"/>
    </row>
    <row r="7668" spans="1:4">
      <c r="A7668" s="108"/>
      <c r="B7668" s="108"/>
      <c r="C7668" s="108"/>
      <c r="D7668" s="108"/>
    </row>
    <row r="7669" spans="1:4">
      <c r="A7669" s="108"/>
      <c r="B7669" s="108"/>
      <c r="C7669" s="108"/>
      <c r="D7669" s="108"/>
    </row>
    <row r="7670" spans="1:4">
      <c r="A7670" s="108"/>
      <c r="B7670" s="108"/>
      <c r="C7670" s="108"/>
      <c r="D7670" s="108"/>
    </row>
    <row r="7671" spans="1:4">
      <c r="A7671" s="108"/>
      <c r="B7671" s="108"/>
      <c r="C7671" s="108"/>
      <c r="D7671" s="108"/>
    </row>
    <row r="7672" spans="1:4">
      <c r="A7672" s="108"/>
      <c r="B7672" s="108"/>
      <c r="C7672" s="108"/>
      <c r="D7672" s="108"/>
    </row>
    <row r="7673" spans="1:4">
      <c r="A7673" s="108"/>
      <c r="B7673" s="108"/>
      <c r="C7673" s="108"/>
      <c r="D7673" s="108"/>
    </row>
    <row r="7674" spans="1:4">
      <c r="A7674" s="108"/>
      <c r="B7674" s="108"/>
      <c r="C7674" s="108"/>
      <c r="D7674" s="108"/>
    </row>
    <row r="7675" spans="1:4">
      <c r="A7675" s="108"/>
      <c r="B7675" s="108"/>
      <c r="C7675" s="108"/>
      <c r="D7675" s="108"/>
    </row>
    <row r="7676" spans="1:4">
      <c r="A7676" s="108"/>
      <c r="B7676" s="108"/>
      <c r="C7676" s="108"/>
      <c r="D7676" s="108"/>
    </row>
    <row r="7677" spans="1:4">
      <c r="A7677" s="108"/>
      <c r="B7677" s="108"/>
      <c r="C7677" s="108"/>
      <c r="D7677" s="108"/>
    </row>
    <row r="7678" spans="1:4">
      <c r="A7678" s="108"/>
      <c r="B7678" s="108"/>
      <c r="C7678" s="108"/>
      <c r="D7678" s="108"/>
    </row>
    <row r="7679" spans="1:4">
      <c r="A7679" s="108"/>
      <c r="B7679" s="108"/>
      <c r="C7679" s="108"/>
      <c r="D7679" s="108"/>
    </row>
    <row r="7680" spans="1:4">
      <c r="A7680" s="108"/>
      <c r="B7680" s="108"/>
      <c r="C7680" s="108"/>
      <c r="D7680" s="108"/>
    </row>
    <row r="7681" spans="1:4">
      <c r="A7681" s="108"/>
      <c r="B7681" s="108"/>
      <c r="C7681" s="108"/>
      <c r="D7681" s="108"/>
    </row>
    <row r="7682" spans="1:4">
      <c r="A7682" s="108"/>
      <c r="B7682" s="108"/>
      <c r="C7682" s="108"/>
      <c r="D7682" s="108"/>
    </row>
    <row r="7683" spans="1:4">
      <c r="A7683" s="108"/>
      <c r="B7683" s="108"/>
      <c r="C7683" s="108"/>
      <c r="D7683" s="108"/>
    </row>
    <row r="7684" spans="1:4">
      <c r="A7684" s="108"/>
      <c r="B7684" s="108"/>
      <c r="C7684" s="108"/>
      <c r="D7684" s="108"/>
    </row>
    <row r="7685" spans="1:4">
      <c r="A7685" s="108"/>
      <c r="B7685" s="108"/>
      <c r="C7685" s="108"/>
      <c r="D7685" s="108"/>
    </row>
    <row r="7686" spans="1:4">
      <c r="A7686" s="108"/>
      <c r="B7686" s="108"/>
      <c r="C7686" s="108"/>
      <c r="D7686" s="108"/>
    </row>
    <row r="7687" spans="1:4">
      <c r="A7687" s="108"/>
      <c r="B7687" s="108"/>
      <c r="C7687" s="108"/>
      <c r="D7687" s="108"/>
    </row>
    <row r="7688" spans="1:4">
      <c r="A7688" s="108"/>
      <c r="B7688" s="108"/>
      <c r="C7688" s="108"/>
      <c r="D7688" s="108"/>
    </row>
    <row r="7689" spans="1:4">
      <c r="A7689" s="108"/>
      <c r="B7689" s="108"/>
      <c r="C7689" s="108"/>
      <c r="D7689" s="108"/>
    </row>
    <row r="7690" spans="1:4">
      <c r="A7690" s="108"/>
      <c r="B7690" s="108"/>
      <c r="C7690" s="108"/>
      <c r="D7690" s="108"/>
    </row>
    <row r="7691" spans="1:4">
      <c r="A7691" s="108"/>
      <c r="B7691" s="108"/>
      <c r="C7691" s="108"/>
      <c r="D7691" s="108"/>
    </row>
    <row r="7692" spans="1:4">
      <c r="A7692" s="108"/>
      <c r="B7692" s="108"/>
      <c r="C7692" s="108"/>
      <c r="D7692" s="108"/>
    </row>
    <row r="7693" spans="1:4">
      <c r="A7693" s="108"/>
      <c r="B7693" s="108"/>
      <c r="C7693" s="108"/>
      <c r="D7693" s="108"/>
    </row>
    <row r="7694" spans="1:4">
      <c r="A7694" s="108"/>
      <c r="B7694" s="108"/>
      <c r="C7694" s="108"/>
      <c r="D7694" s="108"/>
    </row>
    <row r="7695" spans="1:4">
      <c r="A7695" s="108"/>
      <c r="B7695" s="108"/>
      <c r="C7695" s="108"/>
      <c r="D7695" s="108"/>
    </row>
    <row r="7696" spans="1:4">
      <c r="A7696" s="108"/>
      <c r="B7696" s="108"/>
      <c r="C7696" s="108"/>
      <c r="D7696" s="108"/>
    </row>
    <row r="7697" spans="1:4">
      <c r="A7697" s="108"/>
      <c r="B7697" s="108"/>
      <c r="C7697" s="108"/>
      <c r="D7697" s="108"/>
    </row>
    <row r="7698" spans="1:4">
      <c r="A7698" s="108"/>
      <c r="B7698" s="108"/>
      <c r="C7698" s="108"/>
      <c r="D7698" s="108"/>
    </row>
    <row r="7699" spans="1:4">
      <c r="A7699" s="108"/>
      <c r="B7699" s="108"/>
      <c r="C7699" s="108"/>
      <c r="D7699" s="108"/>
    </row>
    <row r="7700" spans="1:4">
      <c r="A7700" s="108"/>
      <c r="B7700" s="108"/>
      <c r="C7700" s="108"/>
      <c r="D7700" s="108"/>
    </row>
    <row r="7701" spans="1:4">
      <c r="A7701" s="108"/>
      <c r="B7701" s="108"/>
      <c r="C7701" s="108"/>
      <c r="D7701" s="108"/>
    </row>
    <row r="7702" spans="1:4">
      <c r="A7702" s="108"/>
      <c r="B7702" s="108"/>
      <c r="C7702" s="108"/>
      <c r="D7702" s="108"/>
    </row>
    <row r="7703" spans="1:4">
      <c r="A7703" s="108"/>
      <c r="B7703" s="108"/>
      <c r="C7703" s="108"/>
      <c r="D7703" s="108"/>
    </row>
    <row r="7704" spans="1:4">
      <c r="A7704" s="108"/>
      <c r="B7704" s="108"/>
      <c r="C7704" s="108"/>
      <c r="D7704" s="108"/>
    </row>
    <row r="7705" spans="1:4">
      <c r="A7705" s="108"/>
      <c r="B7705" s="108"/>
      <c r="C7705" s="108"/>
      <c r="D7705" s="108"/>
    </row>
    <row r="7706" spans="1:4">
      <c r="A7706" s="108"/>
      <c r="B7706" s="108"/>
      <c r="C7706" s="108"/>
      <c r="D7706" s="108"/>
    </row>
    <row r="7707" spans="1:4">
      <c r="A7707" s="108"/>
      <c r="B7707" s="108"/>
      <c r="C7707" s="108"/>
      <c r="D7707" s="108"/>
    </row>
    <row r="7708" spans="1:4">
      <c r="A7708" s="108"/>
      <c r="B7708" s="108"/>
      <c r="C7708" s="108"/>
      <c r="D7708" s="108"/>
    </row>
    <row r="7709" spans="1:4">
      <c r="A7709" s="108"/>
      <c r="B7709" s="108"/>
      <c r="C7709" s="108"/>
      <c r="D7709" s="108"/>
    </row>
    <row r="7710" spans="1:4">
      <c r="A7710" s="108"/>
      <c r="B7710" s="108"/>
      <c r="C7710" s="108"/>
      <c r="D7710" s="108"/>
    </row>
    <row r="7711" spans="1:4">
      <c r="A7711" s="108"/>
      <c r="B7711" s="108"/>
      <c r="C7711" s="108"/>
      <c r="D7711" s="108"/>
    </row>
    <row r="7712" spans="1:4">
      <c r="A7712" s="108"/>
      <c r="B7712" s="108"/>
      <c r="C7712" s="108"/>
      <c r="D7712" s="108"/>
    </row>
    <row r="7713" spans="1:4">
      <c r="A7713" s="108"/>
      <c r="B7713" s="108"/>
      <c r="C7713" s="108"/>
      <c r="D7713" s="108"/>
    </row>
    <row r="7714" spans="1:4">
      <c r="A7714" s="108"/>
      <c r="B7714" s="108"/>
      <c r="C7714" s="108"/>
      <c r="D7714" s="108"/>
    </row>
    <row r="7715" spans="1:4">
      <c r="A7715" s="108"/>
      <c r="B7715" s="108"/>
      <c r="C7715" s="108"/>
      <c r="D7715" s="108"/>
    </row>
    <row r="7716" spans="1:4">
      <c r="A7716" s="108"/>
      <c r="B7716" s="108"/>
      <c r="C7716" s="108"/>
      <c r="D7716" s="108"/>
    </row>
    <row r="7717" spans="1:4">
      <c r="A7717" s="108"/>
      <c r="B7717" s="108"/>
      <c r="C7717" s="108"/>
      <c r="D7717" s="108"/>
    </row>
    <row r="7718" spans="1:4">
      <c r="A7718" s="108"/>
      <c r="B7718" s="108"/>
      <c r="C7718" s="108"/>
      <c r="D7718" s="108"/>
    </row>
    <row r="7719" spans="1:4">
      <c r="A7719" s="108"/>
      <c r="B7719" s="108"/>
      <c r="C7719" s="108"/>
      <c r="D7719" s="108"/>
    </row>
    <row r="7720" spans="1:4">
      <c r="A7720" s="108"/>
      <c r="B7720" s="108"/>
      <c r="C7720" s="108"/>
      <c r="D7720" s="108"/>
    </row>
    <row r="7721" spans="1:4">
      <c r="A7721" s="108"/>
      <c r="B7721" s="108"/>
      <c r="C7721" s="108"/>
      <c r="D7721" s="108"/>
    </row>
    <row r="7722" spans="1:4">
      <c r="A7722" s="108"/>
      <c r="B7722" s="108"/>
      <c r="C7722" s="108"/>
      <c r="D7722" s="108"/>
    </row>
    <row r="7723" spans="1:4">
      <c r="A7723" s="108"/>
      <c r="B7723" s="108"/>
      <c r="C7723" s="108"/>
      <c r="D7723" s="108"/>
    </row>
    <row r="7724" spans="1:4">
      <c r="A7724" s="108"/>
      <c r="B7724" s="108"/>
      <c r="C7724" s="108"/>
      <c r="D7724" s="108"/>
    </row>
    <row r="7725" spans="1:4">
      <c r="A7725" s="108"/>
      <c r="B7725" s="108"/>
      <c r="C7725" s="108"/>
      <c r="D7725" s="108"/>
    </row>
    <row r="7726" spans="1:4">
      <c r="A7726" s="108"/>
      <c r="B7726" s="108"/>
      <c r="C7726" s="108"/>
      <c r="D7726" s="108"/>
    </row>
    <row r="7727" spans="1:4">
      <c r="A7727" s="108"/>
      <c r="B7727" s="108"/>
      <c r="C7727" s="108"/>
      <c r="D7727" s="108"/>
    </row>
    <row r="7728" spans="1:4">
      <c r="A7728" s="108"/>
      <c r="B7728" s="108"/>
      <c r="C7728" s="108"/>
      <c r="D7728" s="108"/>
    </row>
    <row r="7729" spans="1:4">
      <c r="A7729" s="108"/>
      <c r="B7729" s="108"/>
      <c r="C7729" s="108"/>
      <c r="D7729" s="108"/>
    </row>
    <row r="7730" spans="1:4">
      <c r="A7730" s="108"/>
      <c r="B7730" s="108"/>
      <c r="C7730" s="108"/>
      <c r="D7730" s="108"/>
    </row>
    <row r="7731" spans="1:4">
      <c r="A7731" s="108"/>
      <c r="B7731" s="108"/>
      <c r="C7731" s="108"/>
      <c r="D7731" s="108"/>
    </row>
    <row r="7732" spans="1:4">
      <c r="A7732" s="108"/>
      <c r="B7732" s="108"/>
      <c r="C7732" s="108"/>
      <c r="D7732" s="108"/>
    </row>
    <row r="7733" spans="1:4">
      <c r="A7733" s="108"/>
      <c r="B7733" s="108"/>
      <c r="C7733" s="108"/>
      <c r="D7733" s="108"/>
    </row>
    <row r="7734" spans="1:4">
      <c r="A7734" s="108"/>
      <c r="B7734" s="108"/>
      <c r="C7734" s="108"/>
      <c r="D7734" s="108"/>
    </row>
    <row r="7735" spans="1:4">
      <c r="A7735" s="108"/>
      <c r="B7735" s="108"/>
      <c r="C7735" s="108"/>
      <c r="D7735" s="108"/>
    </row>
    <row r="7736" spans="1:4">
      <c r="A7736" s="108"/>
      <c r="B7736" s="108"/>
      <c r="C7736" s="108"/>
      <c r="D7736" s="108"/>
    </row>
    <row r="7737" spans="1:4">
      <c r="A7737" s="108"/>
      <c r="B7737" s="108"/>
      <c r="C7737" s="108"/>
      <c r="D7737" s="108"/>
    </row>
    <row r="7738" spans="1:4">
      <c r="A7738" s="108"/>
      <c r="B7738" s="108"/>
      <c r="C7738" s="108"/>
      <c r="D7738" s="108"/>
    </row>
    <row r="7739" spans="1:4">
      <c r="A7739" s="108"/>
      <c r="B7739" s="108"/>
      <c r="C7739" s="108"/>
      <c r="D7739" s="108"/>
    </row>
    <row r="7740" spans="1:4">
      <c r="A7740" s="108"/>
      <c r="B7740" s="108"/>
      <c r="C7740" s="108"/>
      <c r="D7740" s="108"/>
    </row>
    <row r="7741" spans="1:4">
      <c r="A7741" s="108"/>
      <c r="B7741" s="108"/>
      <c r="C7741" s="108"/>
      <c r="D7741" s="108"/>
    </row>
    <row r="7742" spans="1:4">
      <c r="A7742" s="108"/>
      <c r="B7742" s="108"/>
      <c r="C7742" s="108"/>
      <c r="D7742" s="108"/>
    </row>
    <row r="7743" spans="1:4">
      <c r="A7743" s="108"/>
      <c r="B7743" s="108"/>
      <c r="C7743" s="108"/>
      <c r="D7743" s="108"/>
    </row>
    <row r="7744" spans="1:4">
      <c r="A7744" s="108"/>
      <c r="B7744" s="108"/>
      <c r="C7744" s="108"/>
      <c r="D7744" s="108"/>
    </row>
    <row r="7745" spans="1:4">
      <c r="A7745" s="108"/>
      <c r="B7745" s="108"/>
      <c r="C7745" s="108"/>
      <c r="D7745" s="108"/>
    </row>
    <row r="7746" spans="1:4">
      <c r="A7746" s="108"/>
      <c r="B7746" s="108"/>
      <c r="C7746" s="108"/>
      <c r="D7746" s="108"/>
    </row>
    <row r="7747" spans="1:4">
      <c r="A7747" s="108"/>
      <c r="B7747" s="108"/>
      <c r="C7747" s="108"/>
      <c r="D7747" s="108"/>
    </row>
    <row r="7748" spans="1:4">
      <c r="A7748" s="108"/>
      <c r="B7748" s="108"/>
      <c r="C7748" s="108"/>
      <c r="D7748" s="108"/>
    </row>
    <row r="7749" spans="1:4">
      <c r="A7749" s="108"/>
      <c r="B7749" s="108"/>
      <c r="C7749" s="108"/>
      <c r="D7749" s="108"/>
    </row>
    <row r="7750" spans="1:4">
      <c r="A7750" s="108"/>
      <c r="B7750" s="108"/>
      <c r="C7750" s="108"/>
      <c r="D7750" s="108"/>
    </row>
    <row r="7751" spans="1:4">
      <c r="A7751" s="108"/>
      <c r="B7751" s="108"/>
      <c r="C7751" s="108"/>
      <c r="D7751" s="108"/>
    </row>
    <row r="7752" spans="1:4">
      <c r="A7752" s="108"/>
      <c r="B7752" s="108"/>
      <c r="C7752" s="108"/>
      <c r="D7752" s="108"/>
    </row>
    <row r="7753" spans="1:4">
      <c r="A7753" s="108"/>
      <c r="B7753" s="108"/>
      <c r="C7753" s="108"/>
      <c r="D7753" s="108"/>
    </row>
    <row r="7754" spans="1:4">
      <c r="A7754" s="108"/>
      <c r="B7754" s="108"/>
      <c r="C7754" s="108"/>
      <c r="D7754" s="108"/>
    </row>
    <row r="7755" spans="1:4">
      <c r="A7755" s="108"/>
      <c r="B7755" s="108"/>
      <c r="C7755" s="108"/>
      <c r="D7755" s="108"/>
    </row>
    <row r="7756" spans="1:4">
      <c r="A7756" s="108"/>
      <c r="B7756" s="108"/>
      <c r="C7756" s="108"/>
      <c r="D7756" s="108"/>
    </row>
    <row r="7757" spans="1:4">
      <c r="A7757" s="108"/>
      <c r="B7757" s="108"/>
      <c r="C7757" s="108"/>
      <c r="D7757" s="108"/>
    </row>
    <row r="7758" spans="1:4">
      <c r="A7758" s="108"/>
      <c r="B7758" s="108"/>
      <c r="C7758" s="108"/>
      <c r="D7758" s="108"/>
    </row>
    <row r="7759" spans="1:4">
      <c r="A7759" s="108"/>
      <c r="B7759" s="108"/>
      <c r="C7759" s="108"/>
      <c r="D7759" s="108"/>
    </row>
    <row r="7760" spans="1:4">
      <c r="A7760" s="108"/>
      <c r="B7760" s="108"/>
      <c r="C7760" s="108"/>
      <c r="D7760" s="108"/>
    </row>
    <row r="7761" spans="1:4">
      <c r="A7761" s="108"/>
      <c r="B7761" s="108"/>
      <c r="C7761" s="108"/>
      <c r="D7761" s="108"/>
    </row>
    <row r="7762" spans="1:4">
      <c r="A7762" s="108"/>
      <c r="B7762" s="108"/>
      <c r="C7762" s="108"/>
      <c r="D7762" s="108"/>
    </row>
    <row r="7763" spans="1:4">
      <c r="A7763" s="108"/>
      <c r="B7763" s="108"/>
      <c r="C7763" s="108"/>
      <c r="D7763" s="108"/>
    </row>
    <row r="7764" spans="1:4">
      <c r="A7764" s="108"/>
      <c r="B7764" s="108"/>
      <c r="C7764" s="108"/>
      <c r="D7764" s="108"/>
    </row>
    <row r="7765" spans="1:4">
      <c r="A7765" s="108"/>
      <c r="B7765" s="108"/>
      <c r="C7765" s="108"/>
      <c r="D7765" s="108"/>
    </row>
    <row r="7766" spans="1:4">
      <c r="A7766" s="108"/>
      <c r="B7766" s="108"/>
      <c r="C7766" s="108"/>
      <c r="D7766" s="108"/>
    </row>
    <row r="7767" spans="1:4">
      <c r="A7767" s="108"/>
      <c r="B7767" s="108"/>
      <c r="C7767" s="108"/>
      <c r="D7767" s="108"/>
    </row>
    <row r="7768" spans="1:4">
      <c r="A7768" s="108"/>
      <c r="B7768" s="108"/>
      <c r="C7768" s="108"/>
      <c r="D7768" s="108"/>
    </row>
    <row r="7769" spans="1:4">
      <c r="A7769" s="108"/>
      <c r="B7769" s="108"/>
      <c r="C7769" s="108"/>
      <c r="D7769" s="108"/>
    </row>
    <row r="7770" spans="1:4">
      <c r="A7770" s="108"/>
      <c r="B7770" s="108"/>
      <c r="C7770" s="108"/>
      <c r="D7770" s="108"/>
    </row>
    <row r="7771" spans="1:4">
      <c r="A7771" s="108"/>
      <c r="B7771" s="108"/>
      <c r="C7771" s="108"/>
      <c r="D7771" s="108"/>
    </row>
    <row r="7772" spans="1:4">
      <c r="A7772" s="108"/>
      <c r="B7772" s="108"/>
      <c r="C7772" s="108"/>
      <c r="D7772" s="108"/>
    </row>
    <row r="7773" spans="1:4">
      <c r="A7773" s="108"/>
      <c r="B7773" s="108"/>
      <c r="C7773" s="108"/>
      <c r="D7773" s="108"/>
    </row>
    <row r="7774" spans="1:4">
      <c r="A7774" s="108"/>
      <c r="B7774" s="108"/>
      <c r="C7774" s="108"/>
      <c r="D7774" s="108"/>
    </row>
    <row r="7775" spans="1:4">
      <c r="A7775" s="108"/>
      <c r="B7775" s="108"/>
      <c r="C7775" s="108"/>
      <c r="D7775" s="108"/>
    </row>
    <row r="7776" spans="1:4">
      <c r="A7776" s="108"/>
      <c r="B7776" s="108"/>
      <c r="C7776" s="108"/>
      <c r="D7776" s="108"/>
    </row>
    <row r="7777" spans="1:4">
      <c r="A7777" s="108"/>
      <c r="B7777" s="108"/>
      <c r="C7777" s="108"/>
      <c r="D7777" s="108"/>
    </row>
    <row r="7778" spans="1:4">
      <c r="A7778" s="108"/>
      <c r="B7778" s="108"/>
      <c r="C7778" s="108"/>
      <c r="D7778" s="108"/>
    </row>
    <row r="7779" spans="1:4">
      <c r="A7779" s="108"/>
      <c r="B7779" s="108"/>
      <c r="C7779" s="108"/>
      <c r="D7779" s="108"/>
    </row>
    <row r="7780" spans="1:4">
      <c r="A7780" s="108"/>
      <c r="B7780" s="108"/>
      <c r="C7780" s="108"/>
      <c r="D7780" s="108"/>
    </row>
    <row r="7781" spans="1:4">
      <c r="A7781" s="108"/>
      <c r="B7781" s="108"/>
      <c r="C7781" s="108"/>
      <c r="D7781" s="108"/>
    </row>
    <row r="7782" spans="1:4">
      <c r="A7782" s="108"/>
      <c r="B7782" s="108"/>
      <c r="C7782" s="108"/>
      <c r="D7782" s="108"/>
    </row>
    <row r="7783" spans="1:4">
      <c r="A7783" s="108"/>
      <c r="B7783" s="108"/>
      <c r="C7783" s="108"/>
      <c r="D7783" s="108"/>
    </row>
    <row r="7784" spans="1:4">
      <c r="A7784" s="108"/>
      <c r="B7784" s="108"/>
      <c r="C7784" s="108"/>
      <c r="D7784" s="108"/>
    </row>
    <row r="7785" spans="1:4">
      <c r="A7785" s="108"/>
      <c r="B7785" s="108"/>
      <c r="C7785" s="108"/>
      <c r="D7785" s="108"/>
    </row>
    <row r="7786" spans="1:4">
      <c r="A7786" s="108"/>
      <c r="B7786" s="108"/>
      <c r="C7786" s="108"/>
      <c r="D7786" s="108"/>
    </row>
    <row r="7787" spans="1:4">
      <c r="A7787" s="108"/>
      <c r="B7787" s="108"/>
      <c r="C7787" s="108"/>
      <c r="D7787" s="108"/>
    </row>
    <row r="7788" spans="1:4">
      <c r="A7788" s="108"/>
      <c r="B7788" s="108"/>
      <c r="C7788" s="108"/>
      <c r="D7788" s="108"/>
    </row>
    <row r="7789" spans="1:4">
      <c r="A7789" s="108"/>
      <c r="B7789" s="108"/>
      <c r="C7789" s="108"/>
      <c r="D7789" s="108"/>
    </row>
    <row r="7790" spans="1:4">
      <c r="A7790" s="108"/>
      <c r="B7790" s="108"/>
      <c r="C7790" s="108"/>
      <c r="D7790" s="108"/>
    </row>
    <row r="7791" spans="1:4">
      <c r="A7791" s="108"/>
      <c r="B7791" s="108"/>
      <c r="C7791" s="108"/>
      <c r="D7791" s="108"/>
    </row>
    <row r="7792" spans="1:4">
      <c r="A7792" s="108"/>
      <c r="B7792" s="108"/>
      <c r="C7792" s="108"/>
      <c r="D7792" s="108"/>
    </row>
    <row r="7793" spans="1:4">
      <c r="A7793" s="108"/>
      <c r="B7793" s="108"/>
      <c r="C7793" s="108"/>
      <c r="D7793" s="108"/>
    </row>
    <row r="7794" spans="1:4">
      <c r="A7794" s="108"/>
      <c r="B7794" s="108"/>
      <c r="C7794" s="108"/>
      <c r="D7794" s="108"/>
    </row>
    <row r="7795" spans="1:4">
      <c r="A7795" s="108"/>
      <c r="B7795" s="108"/>
      <c r="C7795" s="108"/>
      <c r="D7795" s="108"/>
    </row>
    <row r="7796" spans="1:4">
      <c r="A7796" s="108"/>
      <c r="B7796" s="108"/>
      <c r="C7796" s="108"/>
      <c r="D7796" s="108"/>
    </row>
    <row r="7797" spans="1:4">
      <c r="A7797" s="108"/>
      <c r="B7797" s="108"/>
      <c r="C7797" s="108"/>
      <c r="D7797" s="108"/>
    </row>
    <row r="7798" spans="1:4">
      <c r="A7798" s="108"/>
      <c r="B7798" s="108"/>
      <c r="C7798" s="108"/>
      <c r="D7798" s="108"/>
    </row>
    <row r="7799" spans="1:4">
      <c r="A7799" s="108"/>
      <c r="B7799" s="108"/>
      <c r="C7799" s="108"/>
      <c r="D7799" s="108"/>
    </row>
    <row r="7800" spans="1:4">
      <c r="A7800" s="108"/>
      <c r="B7800" s="108"/>
      <c r="C7800" s="108"/>
      <c r="D7800" s="108"/>
    </row>
    <row r="7801" spans="1:4">
      <c r="A7801" s="108"/>
      <c r="B7801" s="108"/>
      <c r="C7801" s="108"/>
      <c r="D7801" s="108"/>
    </row>
    <row r="7802" spans="1:4">
      <c r="A7802" s="108"/>
      <c r="B7802" s="108"/>
      <c r="C7802" s="108"/>
      <c r="D7802" s="108"/>
    </row>
    <row r="7803" spans="1:4">
      <c r="A7803" s="108"/>
      <c r="B7803" s="108"/>
      <c r="C7803" s="108"/>
      <c r="D7803" s="108"/>
    </row>
    <row r="7804" spans="1:4">
      <c r="A7804" s="108"/>
      <c r="B7804" s="108"/>
      <c r="C7804" s="108"/>
      <c r="D7804" s="108"/>
    </row>
    <row r="7805" spans="1:4">
      <c r="A7805" s="108"/>
      <c r="B7805" s="108"/>
      <c r="C7805" s="108"/>
      <c r="D7805" s="108"/>
    </row>
    <row r="7806" spans="1:4">
      <c r="A7806" s="108"/>
      <c r="B7806" s="108"/>
      <c r="C7806" s="108"/>
      <c r="D7806" s="108"/>
    </row>
    <row r="7807" spans="1:4">
      <c r="A7807" s="108"/>
      <c r="B7807" s="108"/>
      <c r="C7807" s="108"/>
      <c r="D7807" s="108"/>
    </row>
    <row r="7808" spans="1:4">
      <c r="A7808" s="108"/>
      <c r="B7808" s="108"/>
      <c r="C7808" s="108"/>
      <c r="D7808" s="108"/>
    </row>
    <row r="7809" spans="1:4">
      <c r="A7809" s="108"/>
      <c r="B7809" s="108"/>
      <c r="C7809" s="108"/>
      <c r="D7809" s="108"/>
    </row>
    <row r="7810" spans="1:4">
      <c r="A7810" s="108"/>
      <c r="B7810" s="108"/>
      <c r="C7810" s="108"/>
      <c r="D7810" s="108"/>
    </row>
    <row r="7811" spans="1:4">
      <c r="A7811" s="108"/>
      <c r="B7811" s="108"/>
      <c r="C7811" s="108"/>
      <c r="D7811" s="108"/>
    </row>
    <row r="7812" spans="1:4">
      <c r="A7812" s="108"/>
      <c r="B7812" s="108"/>
      <c r="C7812" s="108"/>
      <c r="D7812" s="108"/>
    </row>
    <row r="7813" spans="1:4">
      <c r="A7813" s="108"/>
      <c r="B7813" s="108"/>
      <c r="C7813" s="108"/>
      <c r="D7813" s="108"/>
    </row>
    <row r="7814" spans="1:4">
      <c r="A7814" s="108"/>
      <c r="B7814" s="108"/>
      <c r="C7814" s="108"/>
      <c r="D7814" s="108"/>
    </row>
    <row r="7815" spans="1:4">
      <c r="A7815" s="108"/>
      <c r="B7815" s="108"/>
      <c r="C7815" s="108"/>
      <c r="D7815" s="108"/>
    </row>
    <row r="7816" spans="1:4">
      <c r="A7816" s="108"/>
      <c r="B7816" s="108"/>
      <c r="C7816" s="108"/>
      <c r="D7816" s="108"/>
    </row>
    <row r="7817" spans="1:4">
      <c r="A7817" s="108"/>
      <c r="B7817" s="108"/>
      <c r="C7817" s="108"/>
      <c r="D7817" s="108"/>
    </row>
    <row r="7818" spans="1:4">
      <c r="A7818" s="108"/>
      <c r="B7818" s="108"/>
      <c r="C7818" s="108"/>
      <c r="D7818" s="108"/>
    </row>
    <row r="7819" spans="1:4">
      <c r="A7819" s="108"/>
      <c r="B7819" s="108"/>
      <c r="C7819" s="108"/>
      <c r="D7819" s="108"/>
    </row>
    <row r="7820" spans="1:4">
      <c r="A7820" s="108"/>
      <c r="B7820" s="108"/>
      <c r="C7820" s="108"/>
      <c r="D7820" s="108"/>
    </row>
    <row r="7821" spans="1:4">
      <c r="A7821" s="108"/>
      <c r="B7821" s="108"/>
      <c r="C7821" s="108"/>
      <c r="D7821" s="108"/>
    </row>
    <row r="7822" spans="1:4">
      <c r="A7822" s="108"/>
      <c r="B7822" s="108"/>
      <c r="C7822" s="108"/>
      <c r="D7822" s="108"/>
    </row>
    <row r="7823" spans="1:4">
      <c r="A7823" s="108"/>
      <c r="B7823" s="108"/>
      <c r="C7823" s="108"/>
      <c r="D7823" s="108"/>
    </row>
    <row r="7824" spans="1:4">
      <c r="A7824" s="108"/>
      <c r="B7824" s="108"/>
      <c r="C7824" s="108"/>
      <c r="D7824" s="108"/>
    </row>
    <row r="7825" spans="1:4">
      <c r="A7825" s="108"/>
      <c r="B7825" s="108"/>
      <c r="C7825" s="108"/>
      <c r="D7825" s="108"/>
    </row>
    <row r="7826" spans="1:4">
      <c r="A7826" s="108"/>
      <c r="B7826" s="108"/>
      <c r="C7826" s="108"/>
      <c r="D7826" s="108"/>
    </row>
    <row r="7827" spans="1:4">
      <c r="A7827" s="108"/>
      <c r="B7827" s="108"/>
      <c r="C7827" s="108"/>
      <c r="D7827" s="108"/>
    </row>
    <row r="7828" spans="1:4">
      <c r="A7828" s="108"/>
      <c r="B7828" s="108"/>
      <c r="C7828" s="108"/>
      <c r="D7828" s="108"/>
    </row>
    <row r="7829" spans="1:4">
      <c r="A7829" s="108"/>
      <c r="B7829" s="108"/>
      <c r="C7829" s="108"/>
      <c r="D7829" s="108"/>
    </row>
    <row r="7830" spans="1:4">
      <c r="A7830" s="108"/>
      <c r="B7830" s="108"/>
      <c r="C7830" s="108"/>
      <c r="D7830" s="108"/>
    </row>
    <row r="7831" spans="1:4">
      <c r="A7831" s="108"/>
      <c r="B7831" s="108"/>
      <c r="C7831" s="108"/>
      <c r="D7831" s="108"/>
    </row>
    <row r="7832" spans="1:4">
      <c r="A7832" s="108"/>
      <c r="B7832" s="108"/>
      <c r="C7832" s="108"/>
      <c r="D7832" s="108"/>
    </row>
    <row r="7833" spans="1:4">
      <c r="A7833" s="108"/>
      <c r="B7833" s="108"/>
      <c r="C7833" s="108"/>
      <c r="D7833" s="108"/>
    </row>
    <row r="7834" spans="1:4">
      <c r="A7834" s="108"/>
      <c r="B7834" s="108"/>
      <c r="C7834" s="108"/>
      <c r="D7834" s="108"/>
    </row>
    <row r="7835" spans="1:4">
      <c r="A7835" s="108"/>
      <c r="B7835" s="108"/>
      <c r="C7835" s="108"/>
      <c r="D7835" s="108"/>
    </row>
    <row r="7836" spans="1:4">
      <c r="A7836" s="108"/>
      <c r="B7836" s="108"/>
      <c r="C7836" s="108"/>
      <c r="D7836" s="108"/>
    </row>
    <row r="7837" spans="1:4">
      <c r="A7837" s="108"/>
      <c r="B7837" s="108"/>
      <c r="C7837" s="108"/>
      <c r="D7837" s="108"/>
    </row>
    <row r="7838" spans="1:4">
      <c r="A7838" s="108"/>
      <c r="B7838" s="108"/>
      <c r="C7838" s="108"/>
      <c r="D7838" s="108"/>
    </row>
    <row r="7839" spans="1:4">
      <c r="A7839" s="108"/>
      <c r="B7839" s="108"/>
      <c r="C7839" s="108"/>
      <c r="D7839" s="108"/>
    </row>
    <row r="7840" spans="1:4">
      <c r="A7840" s="108"/>
      <c r="B7840" s="108"/>
      <c r="C7840" s="108"/>
      <c r="D7840" s="108"/>
    </row>
    <row r="7841" spans="1:4">
      <c r="A7841" s="108"/>
      <c r="B7841" s="108"/>
      <c r="C7841" s="108"/>
      <c r="D7841" s="108"/>
    </row>
    <row r="7842" spans="1:4">
      <c r="A7842" s="108"/>
      <c r="B7842" s="108"/>
      <c r="C7842" s="108"/>
      <c r="D7842" s="108"/>
    </row>
    <row r="7843" spans="1:4">
      <c r="A7843" s="108"/>
      <c r="B7843" s="108"/>
      <c r="C7843" s="108"/>
      <c r="D7843" s="108"/>
    </row>
    <row r="7844" spans="1:4">
      <c r="A7844" s="108"/>
      <c r="B7844" s="108"/>
      <c r="C7844" s="108"/>
      <c r="D7844" s="108"/>
    </row>
    <row r="7845" spans="1:4">
      <c r="A7845" s="108"/>
      <c r="B7845" s="108"/>
      <c r="C7845" s="108"/>
      <c r="D7845" s="108"/>
    </row>
    <row r="7846" spans="1:4">
      <c r="A7846" s="108"/>
      <c r="B7846" s="108"/>
      <c r="C7846" s="108"/>
      <c r="D7846" s="108"/>
    </row>
    <row r="7847" spans="1:4">
      <c r="A7847" s="108"/>
      <c r="B7847" s="108"/>
      <c r="C7847" s="108"/>
      <c r="D7847" s="108"/>
    </row>
    <row r="7848" spans="1:4">
      <c r="A7848" s="108"/>
      <c r="B7848" s="108"/>
      <c r="C7848" s="108"/>
      <c r="D7848" s="108"/>
    </row>
    <row r="7849" spans="1:4">
      <c r="A7849" s="108"/>
      <c r="B7849" s="108"/>
      <c r="C7849" s="108"/>
      <c r="D7849" s="108"/>
    </row>
    <row r="7850" spans="1:4">
      <c r="A7850" s="108"/>
      <c r="B7850" s="108"/>
      <c r="C7850" s="108"/>
      <c r="D7850" s="108"/>
    </row>
    <row r="7851" spans="1:4">
      <c r="A7851" s="108"/>
      <c r="B7851" s="108"/>
      <c r="C7851" s="108"/>
      <c r="D7851" s="108"/>
    </row>
    <row r="7852" spans="1:4">
      <c r="A7852" s="108"/>
      <c r="B7852" s="108"/>
      <c r="C7852" s="108"/>
      <c r="D7852" s="108"/>
    </row>
    <row r="7853" spans="1:4">
      <c r="A7853" s="108"/>
      <c r="B7853" s="108"/>
      <c r="C7853" s="108"/>
      <c r="D7853" s="108"/>
    </row>
    <row r="7854" spans="1:4">
      <c r="A7854" s="108"/>
      <c r="B7854" s="108"/>
      <c r="C7854" s="108"/>
      <c r="D7854" s="108"/>
    </row>
    <row r="7855" spans="1:4">
      <c r="A7855" s="108"/>
      <c r="B7855" s="108"/>
      <c r="C7855" s="108"/>
      <c r="D7855" s="108"/>
    </row>
    <row r="7856" spans="1:4">
      <c r="A7856" s="108"/>
      <c r="B7856" s="108"/>
      <c r="C7856" s="108"/>
      <c r="D7856" s="108"/>
    </row>
    <row r="7857" spans="1:4">
      <c r="A7857" s="108"/>
      <c r="B7857" s="108"/>
      <c r="C7857" s="108"/>
      <c r="D7857" s="108"/>
    </row>
    <row r="7858" spans="1:4">
      <c r="A7858" s="108"/>
      <c r="B7858" s="108"/>
      <c r="C7858" s="108"/>
      <c r="D7858" s="108"/>
    </row>
    <row r="7859" spans="1:4">
      <c r="A7859" s="108"/>
      <c r="B7859" s="108"/>
      <c r="C7859" s="108"/>
      <c r="D7859" s="108"/>
    </row>
    <row r="7860" spans="1:4">
      <c r="A7860" s="108"/>
      <c r="B7860" s="108"/>
      <c r="C7860" s="108"/>
      <c r="D7860" s="108"/>
    </row>
    <row r="7861" spans="1:4">
      <c r="A7861" s="108"/>
      <c r="B7861" s="108"/>
      <c r="C7861" s="108"/>
      <c r="D7861" s="108"/>
    </row>
    <row r="7862" spans="1:4">
      <c r="A7862" s="108"/>
      <c r="B7862" s="108"/>
      <c r="C7862" s="108"/>
      <c r="D7862" s="108"/>
    </row>
    <row r="7863" spans="1:4">
      <c r="A7863" s="108"/>
      <c r="B7863" s="108"/>
      <c r="C7863" s="108"/>
      <c r="D7863" s="108"/>
    </row>
    <row r="7864" spans="1:4">
      <c r="A7864" s="108"/>
      <c r="B7864" s="108"/>
      <c r="C7864" s="108"/>
      <c r="D7864" s="108"/>
    </row>
    <row r="7865" spans="1:4">
      <c r="A7865" s="108"/>
      <c r="B7865" s="108"/>
      <c r="C7865" s="108"/>
      <c r="D7865" s="108"/>
    </row>
    <row r="7866" spans="1:4">
      <c r="A7866" s="108"/>
      <c r="B7866" s="108"/>
      <c r="C7866" s="108"/>
      <c r="D7866" s="108"/>
    </row>
    <row r="7867" spans="1:4">
      <c r="A7867" s="108"/>
      <c r="B7867" s="108"/>
      <c r="C7867" s="108"/>
      <c r="D7867" s="108"/>
    </row>
    <row r="7868" spans="1:4">
      <c r="A7868" s="108"/>
      <c r="B7868" s="108"/>
      <c r="C7868" s="108"/>
      <c r="D7868" s="108"/>
    </row>
    <row r="7869" spans="1:4">
      <c r="A7869" s="108"/>
      <c r="B7869" s="108"/>
      <c r="C7869" s="108"/>
      <c r="D7869" s="108"/>
    </row>
    <row r="7870" spans="1:4">
      <c r="A7870" s="108"/>
      <c r="B7870" s="108"/>
      <c r="C7870" s="108"/>
      <c r="D7870" s="108"/>
    </row>
    <row r="7871" spans="1:4">
      <c r="A7871" s="108"/>
      <c r="B7871" s="108"/>
      <c r="C7871" s="108"/>
      <c r="D7871" s="108"/>
    </row>
    <row r="7872" spans="1:4">
      <c r="A7872" s="108"/>
      <c r="B7872" s="108"/>
      <c r="C7872" s="108"/>
      <c r="D7872" s="108"/>
    </row>
    <row r="7873" spans="1:4">
      <c r="A7873" s="108"/>
      <c r="B7873" s="108"/>
      <c r="C7873" s="108"/>
      <c r="D7873" s="108"/>
    </row>
    <row r="7874" spans="1:4">
      <c r="A7874" s="108"/>
      <c r="B7874" s="108"/>
      <c r="C7874" s="108"/>
      <c r="D7874" s="108"/>
    </row>
    <row r="7875" spans="1:4">
      <c r="A7875" s="108"/>
      <c r="B7875" s="108"/>
      <c r="C7875" s="108"/>
      <c r="D7875" s="108"/>
    </row>
    <row r="7876" spans="1:4">
      <c r="A7876" s="108"/>
      <c r="B7876" s="108"/>
      <c r="C7876" s="108"/>
      <c r="D7876" s="108"/>
    </row>
    <row r="7877" spans="1:4">
      <c r="A7877" s="108"/>
      <c r="B7877" s="108"/>
      <c r="C7877" s="108"/>
      <c r="D7877" s="108"/>
    </row>
    <row r="7878" spans="1:4">
      <c r="A7878" s="108"/>
      <c r="B7878" s="108"/>
      <c r="C7878" s="108"/>
      <c r="D7878" s="108"/>
    </row>
    <row r="7879" spans="1:4">
      <c r="A7879" s="108"/>
      <c r="B7879" s="108"/>
      <c r="C7879" s="108"/>
      <c r="D7879" s="108"/>
    </row>
    <row r="7880" spans="1:4">
      <c r="A7880" s="108"/>
      <c r="B7880" s="108"/>
      <c r="C7880" s="108"/>
      <c r="D7880" s="108"/>
    </row>
    <row r="7881" spans="1:4">
      <c r="A7881" s="108"/>
      <c r="B7881" s="108"/>
      <c r="C7881" s="108"/>
      <c r="D7881" s="108"/>
    </row>
    <row r="7882" spans="1:4">
      <c r="A7882" s="108"/>
      <c r="B7882" s="108"/>
      <c r="C7882" s="108"/>
      <c r="D7882" s="108"/>
    </row>
    <row r="7883" spans="1:4">
      <c r="A7883" s="108"/>
      <c r="B7883" s="108"/>
      <c r="C7883" s="108"/>
      <c r="D7883" s="108"/>
    </row>
    <row r="7884" spans="1:4">
      <c r="A7884" s="108"/>
      <c r="B7884" s="108"/>
      <c r="C7884" s="108"/>
      <c r="D7884" s="108"/>
    </row>
    <row r="7885" spans="1:4">
      <c r="A7885" s="108"/>
      <c r="B7885" s="108"/>
      <c r="C7885" s="108"/>
      <c r="D7885" s="108"/>
    </row>
    <row r="7886" spans="1:4">
      <c r="A7886" s="108"/>
      <c r="B7886" s="108"/>
      <c r="C7886" s="108"/>
      <c r="D7886" s="108"/>
    </row>
    <row r="7887" spans="1:4">
      <c r="A7887" s="108"/>
      <c r="B7887" s="108"/>
      <c r="C7887" s="108"/>
      <c r="D7887" s="108"/>
    </row>
    <row r="7888" spans="1:4">
      <c r="A7888" s="108"/>
      <c r="B7888" s="108"/>
      <c r="C7888" s="108"/>
      <c r="D7888" s="108"/>
    </row>
    <row r="7889" spans="1:4">
      <c r="A7889" s="108"/>
      <c r="B7889" s="108"/>
      <c r="C7889" s="108"/>
      <c r="D7889" s="108"/>
    </row>
    <row r="7890" spans="1:4">
      <c r="A7890" s="108"/>
      <c r="B7890" s="108"/>
      <c r="C7890" s="108"/>
      <c r="D7890" s="108"/>
    </row>
    <row r="7891" spans="1:4">
      <c r="A7891" s="108"/>
      <c r="B7891" s="108"/>
      <c r="C7891" s="108"/>
      <c r="D7891" s="108"/>
    </row>
    <row r="7892" spans="1:4">
      <c r="A7892" s="108"/>
      <c r="B7892" s="108"/>
      <c r="C7892" s="108"/>
      <c r="D7892" s="108"/>
    </row>
    <row r="7893" spans="1:4">
      <c r="A7893" s="108"/>
      <c r="B7893" s="108"/>
      <c r="C7893" s="108"/>
      <c r="D7893" s="108"/>
    </row>
    <row r="7894" spans="1:4">
      <c r="A7894" s="108"/>
      <c r="B7894" s="108"/>
      <c r="C7894" s="108"/>
      <c r="D7894" s="108"/>
    </row>
    <row r="7895" spans="1:4">
      <c r="A7895" s="108"/>
      <c r="B7895" s="108"/>
      <c r="C7895" s="108"/>
      <c r="D7895" s="108"/>
    </row>
    <row r="7896" spans="1:4">
      <c r="A7896" s="108"/>
      <c r="B7896" s="108"/>
      <c r="C7896" s="108"/>
      <c r="D7896" s="108"/>
    </row>
    <row r="7897" spans="1:4">
      <c r="A7897" s="108"/>
      <c r="B7897" s="108"/>
      <c r="C7897" s="108"/>
      <c r="D7897" s="108"/>
    </row>
    <row r="7898" spans="1:4">
      <c r="A7898" s="108"/>
      <c r="B7898" s="108"/>
      <c r="C7898" s="108"/>
      <c r="D7898" s="108"/>
    </row>
    <row r="7899" spans="1:4">
      <c r="A7899" s="108"/>
      <c r="B7899" s="108"/>
      <c r="C7899" s="108"/>
      <c r="D7899" s="108"/>
    </row>
    <row r="7900" spans="1:4">
      <c r="A7900" s="108"/>
      <c r="B7900" s="108"/>
      <c r="C7900" s="108"/>
      <c r="D7900" s="108"/>
    </row>
    <row r="7901" spans="1:4">
      <c r="A7901" s="108"/>
      <c r="B7901" s="108"/>
      <c r="C7901" s="108"/>
      <c r="D7901" s="108"/>
    </row>
    <row r="7902" spans="1:4">
      <c r="A7902" s="108"/>
      <c r="B7902" s="108"/>
      <c r="C7902" s="108"/>
      <c r="D7902" s="108"/>
    </row>
    <row r="7903" spans="1:4">
      <c r="A7903" s="108"/>
      <c r="B7903" s="108"/>
      <c r="C7903" s="108"/>
      <c r="D7903" s="108"/>
    </row>
    <row r="7904" spans="1:4">
      <c r="A7904" s="108"/>
      <c r="B7904" s="108"/>
      <c r="C7904" s="108"/>
      <c r="D7904" s="108"/>
    </row>
    <row r="7905" spans="1:4">
      <c r="A7905" s="108"/>
      <c r="B7905" s="108"/>
      <c r="C7905" s="108"/>
      <c r="D7905" s="108"/>
    </row>
    <row r="7906" spans="1:4">
      <c r="A7906" s="108"/>
      <c r="B7906" s="108"/>
      <c r="C7906" s="108"/>
      <c r="D7906" s="108"/>
    </row>
    <row r="7907" spans="1:4">
      <c r="A7907" s="108"/>
      <c r="B7907" s="108"/>
      <c r="C7907" s="108"/>
      <c r="D7907" s="108"/>
    </row>
    <row r="7908" spans="1:4">
      <c r="A7908" s="108"/>
      <c r="B7908" s="108"/>
      <c r="C7908" s="108"/>
      <c r="D7908" s="108"/>
    </row>
    <row r="7909" spans="1:4">
      <c r="A7909" s="108"/>
      <c r="B7909" s="108"/>
      <c r="C7909" s="108"/>
      <c r="D7909" s="108"/>
    </row>
    <row r="7910" spans="1:4">
      <c r="A7910" s="108"/>
      <c r="B7910" s="108"/>
      <c r="C7910" s="108"/>
      <c r="D7910" s="108"/>
    </row>
    <row r="7911" spans="1:4">
      <c r="A7911" s="108"/>
      <c r="B7911" s="108"/>
      <c r="C7911" s="108"/>
      <c r="D7911" s="108"/>
    </row>
    <row r="7912" spans="1:4">
      <c r="A7912" s="108"/>
      <c r="B7912" s="108"/>
      <c r="C7912" s="108"/>
      <c r="D7912" s="108"/>
    </row>
    <row r="7913" spans="1:4">
      <c r="A7913" s="108"/>
      <c r="B7913" s="108"/>
      <c r="C7913" s="108"/>
      <c r="D7913" s="108"/>
    </row>
    <row r="7914" spans="1:4">
      <c r="A7914" s="108"/>
      <c r="B7914" s="108"/>
      <c r="C7914" s="108"/>
      <c r="D7914" s="108"/>
    </row>
    <row r="7915" spans="1:4">
      <c r="A7915" s="108"/>
      <c r="B7915" s="108"/>
      <c r="C7915" s="108"/>
      <c r="D7915" s="108"/>
    </row>
    <row r="7916" spans="1:4">
      <c r="A7916" s="108"/>
      <c r="B7916" s="108"/>
      <c r="C7916" s="108"/>
      <c r="D7916" s="108"/>
    </row>
    <row r="7917" spans="1:4">
      <c r="A7917" s="108"/>
      <c r="B7917" s="108"/>
      <c r="C7917" s="108"/>
      <c r="D7917" s="108"/>
    </row>
    <row r="7918" spans="1:4">
      <c r="A7918" s="108"/>
      <c r="B7918" s="108"/>
      <c r="C7918" s="108"/>
      <c r="D7918" s="108"/>
    </row>
    <row r="7919" spans="1:4">
      <c r="A7919" s="108"/>
      <c r="B7919" s="108"/>
      <c r="C7919" s="108"/>
      <c r="D7919" s="108"/>
    </row>
    <row r="7920" spans="1:4">
      <c r="A7920" s="108"/>
      <c r="B7920" s="108"/>
      <c r="C7920" s="108"/>
      <c r="D7920" s="108"/>
    </row>
    <row r="7921" spans="1:4">
      <c r="A7921" s="108"/>
      <c r="B7921" s="108"/>
      <c r="C7921" s="108"/>
      <c r="D7921" s="108"/>
    </row>
    <row r="7922" spans="1:4">
      <c r="A7922" s="108"/>
      <c r="B7922" s="108"/>
      <c r="C7922" s="108"/>
      <c r="D7922" s="108"/>
    </row>
    <row r="7923" spans="1:4">
      <c r="A7923" s="108"/>
      <c r="B7923" s="108"/>
      <c r="C7923" s="108"/>
      <c r="D7923" s="108"/>
    </row>
    <row r="7924" spans="1:4">
      <c r="A7924" s="108"/>
      <c r="B7924" s="108"/>
      <c r="C7924" s="108"/>
      <c r="D7924" s="108"/>
    </row>
    <row r="7925" spans="1:4">
      <c r="A7925" s="108"/>
      <c r="B7925" s="108"/>
      <c r="C7925" s="108"/>
      <c r="D7925" s="108"/>
    </row>
    <row r="7926" spans="1:4">
      <c r="A7926" s="108"/>
      <c r="B7926" s="108"/>
      <c r="C7926" s="108"/>
      <c r="D7926" s="108"/>
    </row>
    <row r="7927" spans="1:4">
      <c r="A7927" s="108"/>
      <c r="B7927" s="108"/>
      <c r="C7927" s="108"/>
      <c r="D7927" s="108"/>
    </row>
    <row r="7928" spans="1:4">
      <c r="A7928" s="108"/>
      <c r="B7928" s="108"/>
      <c r="C7928" s="108"/>
      <c r="D7928" s="108"/>
    </row>
    <row r="7929" spans="1:4">
      <c r="A7929" s="108"/>
      <c r="B7929" s="108"/>
      <c r="C7929" s="108"/>
      <c r="D7929" s="108"/>
    </row>
    <row r="7930" spans="1:4">
      <c r="A7930" s="108"/>
      <c r="B7930" s="108"/>
      <c r="C7930" s="108"/>
      <c r="D7930" s="108"/>
    </row>
    <row r="7931" spans="1:4">
      <c r="A7931" s="108"/>
      <c r="B7931" s="108"/>
      <c r="C7931" s="108"/>
      <c r="D7931" s="108"/>
    </row>
    <row r="7932" spans="1:4">
      <c r="A7932" s="108"/>
      <c r="B7932" s="108"/>
      <c r="C7932" s="108"/>
      <c r="D7932" s="108"/>
    </row>
    <row r="7933" spans="1:4">
      <c r="A7933" s="108"/>
      <c r="B7933" s="108"/>
      <c r="C7933" s="108"/>
      <c r="D7933" s="108"/>
    </row>
    <row r="7934" spans="1:4">
      <c r="A7934" s="108"/>
      <c r="B7934" s="108"/>
      <c r="C7934" s="108"/>
      <c r="D7934" s="108"/>
    </row>
    <row r="7935" spans="1:4">
      <c r="A7935" s="108"/>
      <c r="B7935" s="108"/>
      <c r="C7935" s="108"/>
      <c r="D7935" s="108"/>
    </row>
    <row r="7936" spans="1:4">
      <c r="A7936" s="108"/>
      <c r="B7936" s="108"/>
      <c r="C7936" s="108"/>
      <c r="D7936" s="108"/>
    </row>
    <row r="7937" spans="1:4">
      <c r="A7937" s="108"/>
      <c r="B7937" s="108"/>
      <c r="C7937" s="108"/>
      <c r="D7937" s="108"/>
    </row>
    <row r="7938" spans="1:4">
      <c r="A7938" s="108"/>
      <c r="B7938" s="108"/>
      <c r="C7938" s="108"/>
      <c r="D7938" s="108"/>
    </row>
    <row r="7939" spans="1:4">
      <c r="A7939" s="108"/>
      <c r="B7939" s="108"/>
      <c r="C7939" s="108"/>
      <c r="D7939" s="108"/>
    </row>
    <row r="7940" spans="1:4">
      <c r="A7940" s="108"/>
      <c r="B7940" s="108"/>
      <c r="C7940" s="108"/>
      <c r="D7940" s="108"/>
    </row>
    <row r="7941" spans="1:4">
      <c r="A7941" s="108"/>
      <c r="B7941" s="108"/>
      <c r="C7941" s="108"/>
      <c r="D7941" s="108"/>
    </row>
    <row r="7942" spans="1:4">
      <c r="A7942" s="108"/>
      <c r="B7942" s="108"/>
      <c r="C7942" s="108"/>
      <c r="D7942" s="108"/>
    </row>
    <row r="7943" spans="1:4">
      <c r="A7943" s="108"/>
      <c r="B7943" s="108"/>
      <c r="C7943" s="108"/>
      <c r="D7943" s="108"/>
    </row>
    <row r="7944" spans="1:4">
      <c r="A7944" s="108"/>
      <c r="B7944" s="108"/>
      <c r="C7944" s="108"/>
      <c r="D7944" s="108"/>
    </row>
    <row r="7945" spans="1:4">
      <c r="A7945" s="108"/>
      <c r="B7945" s="108"/>
      <c r="C7945" s="108"/>
      <c r="D7945" s="108"/>
    </row>
    <row r="7946" spans="1:4">
      <c r="A7946" s="108"/>
      <c r="B7946" s="108"/>
      <c r="C7946" s="108"/>
      <c r="D7946" s="108"/>
    </row>
    <row r="7947" spans="1:4">
      <c r="A7947" s="108"/>
      <c r="B7947" s="108"/>
      <c r="C7947" s="108"/>
      <c r="D7947" s="108"/>
    </row>
    <row r="7948" spans="1:4">
      <c r="A7948" s="108"/>
      <c r="B7948" s="108"/>
      <c r="C7948" s="108"/>
      <c r="D7948" s="108"/>
    </row>
    <row r="7949" spans="1:4">
      <c r="A7949" s="108"/>
      <c r="B7949" s="108"/>
      <c r="C7949" s="108"/>
      <c r="D7949" s="108"/>
    </row>
    <row r="7950" spans="1:4">
      <c r="A7950" s="108"/>
      <c r="B7950" s="108"/>
      <c r="C7950" s="108"/>
      <c r="D7950" s="108"/>
    </row>
    <row r="7951" spans="1:4">
      <c r="A7951" s="108"/>
      <c r="B7951" s="108"/>
      <c r="C7951" s="108"/>
      <c r="D7951" s="108"/>
    </row>
    <row r="7952" spans="1:4">
      <c r="A7952" s="108"/>
      <c r="B7952" s="108"/>
      <c r="C7952" s="108"/>
      <c r="D7952" s="108"/>
    </row>
    <row r="7953" spans="1:4">
      <c r="A7953" s="108"/>
      <c r="B7953" s="108"/>
      <c r="C7953" s="108"/>
      <c r="D7953" s="108"/>
    </row>
    <row r="7954" spans="1:4">
      <c r="A7954" s="108"/>
      <c r="B7954" s="108"/>
      <c r="C7954" s="108"/>
      <c r="D7954" s="108"/>
    </row>
    <row r="7955" spans="1:4">
      <c r="A7955" s="108"/>
      <c r="B7955" s="108"/>
      <c r="C7955" s="108"/>
      <c r="D7955" s="108"/>
    </row>
    <row r="7956" spans="1:4">
      <c r="A7956" s="108"/>
      <c r="B7956" s="108"/>
      <c r="C7956" s="108"/>
      <c r="D7956" s="108"/>
    </row>
    <row r="7957" spans="1:4">
      <c r="A7957" s="108"/>
      <c r="B7957" s="108"/>
      <c r="C7957" s="108"/>
      <c r="D7957" s="108"/>
    </row>
    <row r="7958" spans="1:4">
      <c r="A7958" s="108"/>
      <c r="B7958" s="108"/>
      <c r="C7958" s="108"/>
      <c r="D7958" s="108"/>
    </row>
    <row r="7959" spans="1:4">
      <c r="A7959" s="108"/>
      <c r="B7959" s="108"/>
      <c r="C7959" s="108"/>
      <c r="D7959" s="108"/>
    </row>
    <row r="7960" spans="1:4">
      <c r="A7960" s="108"/>
      <c r="B7960" s="108"/>
      <c r="C7960" s="108"/>
      <c r="D7960" s="108"/>
    </row>
    <row r="7961" spans="1:4">
      <c r="A7961" s="108"/>
      <c r="B7961" s="108"/>
      <c r="C7961" s="108"/>
      <c r="D7961" s="108"/>
    </row>
    <row r="7962" spans="1:4">
      <c r="A7962" s="108"/>
      <c r="B7962" s="108"/>
      <c r="C7962" s="108"/>
      <c r="D7962" s="108"/>
    </row>
    <row r="7963" spans="1:4">
      <c r="A7963" s="108"/>
      <c r="B7963" s="108"/>
      <c r="C7963" s="108"/>
      <c r="D7963" s="108"/>
    </row>
    <row r="7964" spans="1:4">
      <c r="A7964" s="108"/>
      <c r="B7964" s="108"/>
      <c r="C7964" s="108"/>
      <c r="D7964" s="108"/>
    </row>
    <row r="7965" spans="1:4">
      <c r="A7965" s="108"/>
      <c r="B7965" s="108"/>
      <c r="C7965" s="108"/>
      <c r="D7965" s="108"/>
    </row>
    <row r="7966" spans="1:4">
      <c r="A7966" s="108"/>
      <c r="B7966" s="108"/>
      <c r="C7966" s="108"/>
      <c r="D7966" s="108"/>
    </row>
    <row r="7967" spans="1:4">
      <c r="A7967" s="108"/>
      <c r="B7967" s="108"/>
      <c r="C7967" s="108"/>
      <c r="D7967" s="108"/>
    </row>
    <row r="7968" spans="1:4">
      <c r="A7968" s="108"/>
      <c r="B7968" s="108"/>
      <c r="C7968" s="108"/>
      <c r="D7968" s="108"/>
    </row>
    <row r="7969" spans="1:4">
      <c r="A7969" s="108"/>
      <c r="B7969" s="108"/>
      <c r="C7969" s="108"/>
      <c r="D7969" s="108"/>
    </row>
    <row r="7970" spans="1:4">
      <c r="A7970" s="108"/>
      <c r="B7970" s="108"/>
      <c r="C7970" s="108"/>
      <c r="D7970" s="108"/>
    </row>
    <row r="7971" spans="1:4">
      <c r="A7971" s="108"/>
      <c r="B7971" s="108"/>
      <c r="C7971" s="108"/>
      <c r="D7971" s="108"/>
    </row>
    <row r="7972" spans="1:4">
      <c r="A7972" s="108"/>
      <c r="B7972" s="108"/>
      <c r="C7972" s="108"/>
      <c r="D7972" s="108"/>
    </row>
    <row r="7973" spans="1:4">
      <c r="A7973" s="108"/>
      <c r="B7973" s="108"/>
      <c r="C7973" s="108"/>
      <c r="D7973" s="108"/>
    </row>
    <row r="7974" spans="1:4">
      <c r="A7974" s="108"/>
      <c r="B7974" s="108"/>
      <c r="C7974" s="108"/>
      <c r="D7974" s="108"/>
    </row>
    <row r="7975" spans="1:4">
      <c r="A7975" s="108"/>
      <c r="B7975" s="108"/>
      <c r="C7975" s="108"/>
      <c r="D7975" s="108"/>
    </row>
    <row r="7976" spans="1:4">
      <c r="A7976" s="108"/>
      <c r="B7976" s="108"/>
      <c r="C7976" s="108"/>
      <c r="D7976" s="108"/>
    </row>
    <row r="7977" spans="1:4">
      <c r="A7977" s="108"/>
      <c r="B7977" s="108"/>
      <c r="C7977" s="108"/>
      <c r="D7977" s="108"/>
    </row>
    <row r="7978" spans="1:4">
      <c r="A7978" s="108"/>
      <c r="B7978" s="108"/>
      <c r="C7978" s="108"/>
      <c r="D7978" s="108"/>
    </row>
    <row r="7979" spans="1:4">
      <c r="A7979" s="108"/>
      <c r="B7979" s="108"/>
      <c r="C7979" s="108"/>
      <c r="D7979" s="108"/>
    </row>
    <row r="7980" spans="1:4">
      <c r="A7980" s="108"/>
      <c r="B7980" s="108"/>
      <c r="C7980" s="108"/>
      <c r="D7980" s="108"/>
    </row>
    <row r="7981" spans="1:4">
      <c r="A7981" s="108"/>
      <c r="B7981" s="108"/>
      <c r="C7981" s="108"/>
      <c r="D7981" s="108"/>
    </row>
    <row r="7982" spans="1:4">
      <c r="A7982" s="108"/>
      <c r="B7982" s="108"/>
      <c r="C7982" s="108"/>
      <c r="D7982" s="108"/>
    </row>
    <row r="7983" spans="1:4">
      <c r="A7983" s="108"/>
      <c r="B7983" s="108"/>
      <c r="C7983" s="108"/>
      <c r="D7983" s="108"/>
    </row>
    <row r="7984" spans="1:4">
      <c r="A7984" s="108"/>
      <c r="B7984" s="108"/>
      <c r="C7984" s="108"/>
      <c r="D7984" s="108"/>
    </row>
    <row r="7985" spans="1:4">
      <c r="A7985" s="108"/>
      <c r="B7985" s="108"/>
      <c r="C7985" s="108"/>
      <c r="D7985" s="108"/>
    </row>
    <row r="7986" spans="1:4">
      <c r="A7986" s="108"/>
      <c r="B7986" s="108"/>
      <c r="C7986" s="108"/>
      <c r="D7986" s="108"/>
    </row>
    <row r="7987" spans="1:4">
      <c r="A7987" s="108"/>
      <c r="B7987" s="108"/>
      <c r="C7987" s="108"/>
      <c r="D7987" s="108"/>
    </row>
    <row r="7988" spans="1:4">
      <c r="A7988" s="108"/>
      <c r="B7988" s="108"/>
      <c r="C7988" s="108"/>
      <c r="D7988" s="108"/>
    </row>
    <row r="7989" spans="1:4">
      <c r="A7989" s="108"/>
      <c r="B7989" s="108"/>
      <c r="C7989" s="108"/>
      <c r="D7989" s="108"/>
    </row>
    <row r="7990" spans="1:4">
      <c r="A7990" s="108"/>
      <c r="B7990" s="108"/>
      <c r="C7990" s="108"/>
      <c r="D7990" s="108"/>
    </row>
    <row r="7991" spans="1:4">
      <c r="A7991" s="108"/>
      <c r="B7991" s="108"/>
      <c r="C7991" s="108"/>
      <c r="D7991" s="108"/>
    </row>
    <row r="7992" spans="1:4">
      <c r="A7992" s="108"/>
      <c r="B7992" s="108"/>
      <c r="C7992" s="108"/>
      <c r="D7992" s="108"/>
    </row>
    <row r="7993" spans="1:4">
      <c r="A7993" s="108"/>
      <c r="B7993" s="108"/>
      <c r="C7993" s="108"/>
      <c r="D7993" s="108"/>
    </row>
    <row r="7994" spans="1:4">
      <c r="A7994" s="108"/>
      <c r="B7994" s="108"/>
      <c r="C7994" s="108"/>
      <c r="D7994" s="108"/>
    </row>
    <row r="7995" spans="1:4">
      <c r="A7995" s="108"/>
      <c r="B7995" s="108"/>
      <c r="C7995" s="108"/>
      <c r="D7995" s="108"/>
    </row>
    <row r="7996" spans="1:4">
      <c r="A7996" s="108"/>
      <c r="B7996" s="108"/>
      <c r="C7996" s="108"/>
      <c r="D7996" s="108"/>
    </row>
    <row r="7997" spans="1:4">
      <c r="A7997" s="108"/>
      <c r="B7997" s="108"/>
      <c r="C7997" s="108"/>
      <c r="D7997" s="108"/>
    </row>
    <row r="7998" spans="1:4">
      <c r="A7998" s="108"/>
      <c r="B7998" s="108"/>
      <c r="C7998" s="108"/>
      <c r="D7998" s="108"/>
    </row>
    <row r="7999" spans="1:4">
      <c r="A7999" s="108"/>
      <c r="B7999" s="108"/>
      <c r="C7999" s="108"/>
      <c r="D7999" s="108"/>
    </row>
    <row r="8000" spans="1:4">
      <c r="A8000" s="108"/>
      <c r="B8000" s="108"/>
      <c r="C8000" s="108"/>
      <c r="D8000" s="108"/>
    </row>
    <row r="8001" spans="1:4">
      <c r="A8001" s="108"/>
      <c r="B8001" s="108"/>
      <c r="C8001" s="108"/>
      <c r="D8001" s="108"/>
    </row>
    <row r="8002" spans="1:4">
      <c r="A8002" s="108"/>
      <c r="B8002" s="108"/>
      <c r="C8002" s="108"/>
      <c r="D8002" s="108"/>
    </row>
    <row r="8003" spans="1:4">
      <c r="A8003" s="108"/>
      <c r="B8003" s="108"/>
      <c r="C8003" s="108"/>
      <c r="D8003" s="108"/>
    </row>
    <row r="8004" spans="1:4">
      <c r="A8004" s="108"/>
      <c r="B8004" s="108"/>
      <c r="C8004" s="108"/>
      <c r="D8004" s="108"/>
    </row>
    <row r="8005" spans="1:4">
      <c r="A8005" s="108"/>
      <c r="B8005" s="108"/>
      <c r="C8005" s="108"/>
      <c r="D8005" s="108"/>
    </row>
    <row r="8006" spans="1:4">
      <c r="A8006" s="108"/>
      <c r="B8006" s="108"/>
      <c r="C8006" s="108"/>
      <c r="D8006" s="108"/>
    </row>
    <row r="8007" spans="1:4">
      <c r="A8007" s="108"/>
      <c r="B8007" s="108"/>
      <c r="C8007" s="108"/>
      <c r="D8007" s="108"/>
    </row>
    <row r="8008" spans="1:4">
      <c r="A8008" s="108"/>
      <c r="B8008" s="108"/>
      <c r="C8008" s="108"/>
      <c r="D8008" s="108"/>
    </row>
    <row r="8009" spans="1:4">
      <c r="A8009" s="108"/>
      <c r="B8009" s="108"/>
      <c r="C8009" s="108"/>
      <c r="D8009" s="108"/>
    </row>
    <row r="8010" spans="1:4">
      <c r="A8010" s="108"/>
      <c r="B8010" s="108"/>
      <c r="C8010" s="108"/>
      <c r="D8010" s="108"/>
    </row>
    <row r="8011" spans="1:4">
      <c r="A8011" s="108"/>
      <c r="B8011" s="108"/>
      <c r="C8011" s="108"/>
      <c r="D8011" s="108"/>
    </row>
    <row r="8012" spans="1:4">
      <c r="A8012" s="108"/>
      <c r="B8012" s="108"/>
      <c r="C8012" s="108"/>
      <c r="D8012" s="108"/>
    </row>
    <row r="8013" spans="1:4">
      <c r="A8013" s="108"/>
      <c r="B8013" s="108"/>
      <c r="C8013" s="108"/>
      <c r="D8013" s="108"/>
    </row>
    <row r="8014" spans="1:4">
      <c r="A8014" s="108"/>
      <c r="B8014" s="108"/>
      <c r="C8014" s="108"/>
      <c r="D8014" s="108"/>
    </row>
    <row r="8015" spans="1:4">
      <c r="A8015" s="108"/>
      <c r="B8015" s="108"/>
      <c r="C8015" s="108"/>
      <c r="D8015" s="108"/>
    </row>
    <row r="8016" spans="1:4">
      <c r="A8016" s="108"/>
      <c r="B8016" s="108"/>
      <c r="C8016" s="108"/>
      <c r="D8016" s="108"/>
    </row>
    <row r="8017" spans="1:4">
      <c r="A8017" s="108"/>
      <c r="B8017" s="108"/>
      <c r="C8017" s="108"/>
      <c r="D8017" s="108"/>
    </row>
    <row r="8018" spans="1:4">
      <c r="A8018" s="108"/>
      <c r="B8018" s="108"/>
      <c r="C8018" s="108"/>
      <c r="D8018" s="108"/>
    </row>
    <row r="8019" spans="1:4">
      <c r="A8019" s="108"/>
      <c r="B8019" s="108"/>
      <c r="C8019" s="108"/>
      <c r="D8019" s="108"/>
    </row>
    <row r="8020" spans="1:4">
      <c r="A8020" s="108"/>
      <c r="B8020" s="108"/>
      <c r="C8020" s="108"/>
      <c r="D8020" s="108"/>
    </row>
    <row r="8021" spans="1:4">
      <c r="A8021" s="108"/>
      <c r="B8021" s="108"/>
      <c r="C8021" s="108"/>
      <c r="D8021" s="108"/>
    </row>
    <row r="8022" spans="1:4">
      <c r="A8022" s="108"/>
      <c r="B8022" s="108"/>
      <c r="C8022" s="108"/>
      <c r="D8022" s="108"/>
    </row>
    <row r="8023" spans="1:4">
      <c r="A8023" s="108"/>
      <c r="B8023" s="108"/>
      <c r="C8023" s="108"/>
      <c r="D8023" s="108"/>
    </row>
    <row r="8024" spans="1:4">
      <c r="A8024" s="108"/>
      <c r="B8024" s="108"/>
      <c r="C8024" s="108"/>
      <c r="D8024" s="108"/>
    </row>
    <row r="8025" spans="1:4">
      <c r="A8025" s="108"/>
      <c r="B8025" s="108"/>
      <c r="C8025" s="108"/>
      <c r="D8025" s="108"/>
    </row>
    <row r="8026" spans="1:4">
      <c r="A8026" s="108"/>
      <c r="B8026" s="108"/>
      <c r="C8026" s="108"/>
      <c r="D8026" s="108"/>
    </row>
    <row r="8027" spans="1:4">
      <c r="A8027" s="108"/>
      <c r="B8027" s="108"/>
      <c r="C8027" s="108"/>
      <c r="D8027" s="108"/>
    </row>
    <row r="8028" spans="1:4">
      <c r="A8028" s="108"/>
      <c r="B8028" s="108"/>
      <c r="C8028" s="108"/>
      <c r="D8028" s="108"/>
    </row>
    <row r="8029" spans="1:4">
      <c r="A8029" s="108"/>
      <c r="B8029" s="108"/>
      <c r="C8029" s="108"/>
      <c r="D8029" s="108"/>
    </row>
    <row r="8030" spans="1:4">
      <c r="A8030" s="108"/>
      <c r="B8030" s="108"/>
      <c r="C8030" s="108"/>
      <c r="D8030" s="108"/>
    </row>
    <row r="8031" spans="1:4">
      <c r="A8031" s="108"/>
      <c r="B8031" s="108"/>
      <c r="C8031" s="108"/>
      <c r="D8031" s="108"/>
    </row>
    <row r="8032" spans="1:4">
      <c r="A8032" s="108"/>
      <c r="B8032" s="108"/>
      <c r="C8032" s="108"/>
      <c r="D8032" s="108"/>
    </row>
    <row r="8033" spans="1:4">
      <c r="A8033" s="108"/>
      <c r="B8033" s="108"/>
      <c r="C8033" s="108"/>
      <c r="D8033" s="108"/>
    </row>
    <row r="8034" spans="1:4">
      <c r="A8034" s="108"/>
      <c r="B8034" s="108"/>
      <c r="C8034" s="108"/>
      <c r="D8034" s="108"/>
    </row>
    <row r="8035" spans="1:4">
      <c r="A8035" s="108"/>
      <c r="B8035" s="108"/>
      <c r="C8035" s="108"/>
      <c r="D8035" s="108"/>
    </row>
    <row r="8036" spans="1:4">
      <c r="A8036" s="108"/>
      <c r="B8036" s="108"/>
      <c r="C8036" s="108"/>
      <c r="D8036" s="108"/>
    </row>
    <row r="8037" spans="1:4">
      <c r="A8037" s="108"/>
      <c r="B8037" s="108"/>
      <c r="C8037" s="108"/>
      <c r="D8037" s="108"/>
    </row>
    <row r="8038" spans="1:4">
      <c r="A8038" s="108"/>
      <c r="B8038" s="108"/>
      <c r="C8038" s="108"/>
      <c r="D8038" s="108"/>
    </row>
    <row r="8039" spans="1:4">
      <c r="A8039" s="108"/>
      <c r="B8039" s="108"/>
      <c r="C8039" s="108"/>
      <c r="D8039" s="108"/>
    </row>
    <row r="8040" spans="1:4">
      <c r="A8040" s="108"/>
      <c r="B8040" s="108"/>
      <c r="C8040" s="108"/>
      <c r="D8040" s="108"/>
    </row>
    <row r="8041" spans="1:4">
      <c r="A8041" s="108"/>
      <c r="B8041" s="108"/>
      <c r="C8041" s="108"/>
      <c r="D8041" s="108"/>
    </row>
    <row r="8042" spans="1:4">
      <c r="A8042" s="108"/>
      <c r="B8042" s="108"/>
      <c r="C8042" s="108"/>
      <c r="D8042" s="108"/>
    </row>
    <row r="8043" spans="1:4">
      <c r="A8043" s="108"/>
      <c r="B8043" s="108"/>
      <c r="C8043" s="108"/>
      <c r="D8043" s="108"/>
    </row>
    <row r="8044" spans="1:4">
      <c r="A8044" s="108"/>
      <c r="B8044" s="108"/>
      <c r="C8044" s="108"/>
      <c r="D8044" s="108"/>
    </row>
    <row r="8045" spans="1:4">
      <c r="A8045" s="108"/>
      <c r="B8045" s="108"/>
      <c r="C8045" s="108"/>
      <c r="D8045" s="108"/>
    </row>
    <row r="8046" spans="1:4">
      <c r="A8046" s="108"/>
      <c r="B8046" s="108"/>
      <c r="C8046" s="108"/>
      <c r="D8046" s="108"/>
    </row>
    <row r="8047" spans="1:4">
      <c r="A8047" s="108"/>
      <c r="B8047" s="108"/>
      <c r="C8047" s="108"/>
      <c r="D8047" s="108"/>
    </row>
    <row r="8048" spans="1:4">
      <c r="A8048" s="108"/>
      <c r="B8048" s="108"/>
      <c r="C8048" s="108"/>
      <c r="D8048" s="108"/>
    </row>
    <row r="8049" spans="1:4">
      <c r="A8049" s="108"/>
      <c r="B8049" s="108"/>
      <c r="C8049" s="108"/>
      <c r="D8049" s="108"/>
    </row>
    <row r="8050" spans="1:4">
      <c r="A8050" s="108"/>
      <c r="B8050" s="108"/>
      <c r="C8050" s="108"/>
      <c r="D8050" s="108"/>
    </row>
    <row r="8051" spans="1:4">
      <c r="A8051" s="108"/>
      <c r="B8051" s="108"/>
      <c r="C8051" s="108"/>
      <c r="D8051" s="108"/>
    </row>
    <row r="8052" spans="1:4">
      <c r="A8052" s="108"/>
      <c r="B8052" s="108"/>
      <c r="C8052" s="108"/>
      <c r="D8052" s="108"/>
    </row>
    <row r="8053" spans="1:4">
      <c r="A8053" s="108"/>
      <c r="B8053" s="108"/>
      <c r="C8053" s="108"/>
      <c r="D8053" s="108"/>
    </row>
    <row r="8054" spans="1:4">
      <c r="A8054" s="108"/>
      <c r="B8054" s="108"/>
      <c r="C8054" s="108"/>
      <c r="D8054" s="108"/>
    </row>
    <row r="8055" spans="1:4">
      <c r="A8055" s="108"/>
      <c r="B8055" s="108"/>
      <c r="C8055" s="108"/>
      <c r="D8055" s="108"/>
    </row>
    <row r="8056" spans="1:4">
      <c r="A8056" s="108"/>
      <c r="B8056" s="108"/>
      <c r="C8056" s="108"/>
      <c r="D8056" s="108"/>
    </row>
    <row r="8057" spans="1:4">
      <c r="A8057" s="108"/>
      <c r="B8057" s="108"/>
      <c r="C8057" s="108"/>
      <c r="D8057" s="108"/>
    </row>
    <row r="8058" spans="1:4">
      <c r="A8058" s="108"/>
      <c r="B8058" s="108"/>
      <c r="C8058" s="108"/>
      <c r="D8058" s="108"/>
    </row>
    <row r="8059" spans="1:4">
      <c r="A8059" s="108"/>
      <c r="B8059" s="108"/>
      <c r="C8059" s="108"/>
      <c r="D8059" s="108"/>
    </row>
    <row r="8060" spans="1:4">
      <c r="A8060" s="108"/>
      <c r="B8060" s="108"/>
      <c r="C8060" s="108"/>
      <c r="D8060" s="108"/>
    </row>
    <row r="8061" spans="1:4">
      <c r="A8061" s="108"/>
      <c r="B8061" s="108"/>
      <c r="C8061" s="108"/>
      <c r="D8061" s="108"/>
    </row>
    <row r="8062" spans="1:4">
      <c r="A8062" s="108"/>
      <c r="B8062" s="108"/>
      <c r="C8062" s="108"/>
      <c r="D8062" s="108"/>
    </row>
    <row r="8063" spans="1:4">
      <c r="A8063" s="108"/>
      <c r="B8063" s="108"/>
      <c r="C8063" s="108"/>
      <c r="D8063" s="108"/>
    </row>
    <row r="8064" spans="1:4">
      <c r="A8064" s="108"/>
      <c r="B8064" s="108"/>
      <c r="C8064" s="108"/>
      <c r="D8064" s="108"/>
    </row>
    <row r="8065" spans="1:4">
      <c r="A8065" s="108"/>
      <c r="B8065" s="108"/>
      <c r="C8065" s="108"/>
      <c r="D8065" s="108"/>
    </row>
    <row r="8066" spans="1:4">
      <c r="A8066" s="108"/>
      <c r="B8066" s="108"/>
      <c r="C8066" s="108"/>
      <c r="D8066" s="108"/>
    </row>
    <row r="8067" spans="1:4">
      <c r="A8067" s="108"/>
      <c r="B8067" s="108"/>
      <c r="C8067" s="108"/>
      <c r="D8067" s="108"/>
    </row>
    <row r="8068" spans="1:4">
      <c r="A8068" s="108"/>
      <c r="B8068" s="108"/>
      <c r="C8068" s="108"/>
      <c r="D8068" s="108"/>
    </row>
    <row r="8069" spans="1:4">
      <c r="A8069" s="108"/>
      <c r="B8069" s="108"/>
      <c r="C8069" s="108"/>
      <c r="D8069" s="108"/>
    </row>
    <row r="8070" spans="1:4">
      <c r="A8070" s="108"/>
      <c r="B8070" s="108"/>
      <c r="C8070" s="108"/>
      <c r="D8070" s="108"/>
    </row>
    <row r="8071" spans="1:4">
      <c r="A8071" s="108"/>
      <c r="B8071" s="108"/>
      <c r="C8071" s="108"/>
      <c r="D8071" s="108"/>
    </row>
    <row r="8072" spans="1:4">
      <c r="A8072" s="108"/>
      <c r="B8072" s="108"/>
      <c r="C8072" s="108"/>
      <c r="D8072" s="108"/>
    </row>
    <row r="8073" spans="1:4">
      <c r="A8073" s="108"/>
      <c r="B8073" s="108"/>
      <c r="C8073" s="108"/>
      <c r="D8073" s="108"/>
    </row>
    <row r="8074" spans="1:4">
      <c r="A8074" s="108"/>
      <c r="B8074" s="108"/>
      <c r="C8074" s="108"/>
      <c r="D8074" s="108"/>
    </row>
    <row r="8075" spans="1:4">
      <c r="A8075" s="108"/>
      <c r="B8075" s="108"/>
      <c r="C8075" s="108"/>
      <c r="D8075" s="108"/>
    </row>
    <row r="8076" spans="1:4">
      <c r="A8076" s="108"/>
      <c r="B8076" s="108"/>
      <c r="C8076" s="108"/>
      <c r="D8076" s="108"/>
    </row>
    <row r="8077" spans="1:4">
      <c r="A8077" s="108"/>
      <c r="B8077" s="108"/>
      <c r="C8077" s="108"/>
      <c r="D8077" s="108"/>
    </row>
    <row r="8078" spans="1:4">
      <c r="A8078" s="108"/>
      <c r="B8078" s="108"/>
      <c r="C8078" s="108"/>
      <c r="D8078" s="108"/>
    </row>
    <row r="8079" spans="1:4">
      <c r="A8079" s="108"/>
      <c r="B8079" s="108"/>
      <c r="C8079" s="108"/>
      <c r="D8079" s="108"/>
    </row>
    <row r="8080" spans="1:4">
      <c r="A8080" s="108"/>
      <c r="B8080" s="108"/>
      <c r="C8080" s="108"/>
      <c r="D8080" s="108"/>
    </row>
    <row r="8081" spans="1:4">
      <c r="A8081" s="108"/>
      <c r="B8081" s="108"/>
      <c r="C8081" s="108"/>
      <c r="D8081" s="108"/>
    </row>
    <row r="8082" spans="1:4">
      <c r="A8082" s="108"/>
      <c r="B8082" s="108"/>
      <c r="C8082" s="108"/>
      <c r="D8082" s="108"/>
    </row>
    <row r="8083" spans="1:4">
      <c r="A8083" s="108"/>
      <c r="B8083" s="108"/>
      <c r="C8083" s="108"/>
      <c r="D8083" s="108"/>
    </row>
    <row r="8084" spans="1:4">
      <c r="A8084" s="108"/>
      <c r="B8084" s="108"/>
      <c r="C8084" s="108"/>
      <c r="D8084" s="108"/>
    </row>
    <row r="8085" spans="1:4">
      <c r="A8085" s="108"/>
      <c r="B8085" s="108"/>
      <c r="C8085" s="108"/>
      <c r="D8085" s="108"/>
    </row>
    <row r="8086" spans="1:4">
      <c r="A8086" s="108"/>
      <c r="B8086" s="108"/>
      <c r="C8086" s="108"/>
      <c r="D8086" s="108"/>
    </row>
    <row r="8087" spans="1:4">
      <c r="A8087" s="108"/>
      <c r="B8087" s="108"/>
      <c r="C8087" s="108"/>
      <c r="D8087" s="108"/>
    </row>
    <row r="8088" spans="1:4">
      <c r="A8088" s="108"/>
      <c r="B8088" s="108"/>
      <c r="C8088" s="108"/>
      <c r="D8088" s="108"/>
    </row>
    <row r="8089" spans="1:4">
      <c r="A8089" s="108"/>
      <c r="B8089" s="108"/>
      <c r="C8089" s="108"/>
      <c r="D8089" s="108"/>
    </row>
    <row r="8090" spans="1:4">
      <c r="A8090" s="108"/>
      <c r="B8090" s="108"/>
      <c r="C8090" s="108"/>
      <c r="D8090" s="108"/>
    </row>
    <row r="8091" spans="1:4">
      <c r="A8091" s="108"/>
      <c r="B8091" s="108"/>
      <c r="C8091" s="108"/>
      <c r="D8091" s="108"/>
    </row>
    <row r="8092" spans="1:4">
      <c r="A8092" s="108"/>
      <c r="B8092" s="108"/>
      <c r="C8092" s="108"/>
      <c r="D8092" s="108"/>
    </row>
    <row r="8093" spans="1:4">
      <c r="A8093" s="108"/>
      <c r="B8093" s="108"/>
      <c r="C8093" s="108"/>
      <c r="D8093" s="108"/>
    </row>
    <row r="8094" spans="1:4">
      <c r="A8094" s="108"/>
      <c r="B8094" s="108"/>
      <c r="C8094" s="108"/>
      <c r="D8094" s="108"/>
    </row>
    <row r="8095" spans="1:4">
      <c r="A8095" s="108"/>
      <c r="B8095" s="108"/>
      <c r="C8095" s="108"/>
      <c r="D8095" s="108"/>
    </row>
    <row r="8096" spans="1:4">
      <c r="A8096" s="108"/>
      <c r="B8096" s="108"/>
      <c r="C8096" s="108"/>
      <c r="D8096" s="108"/>
    </row>
    <row r="8097" spans="1:4">
      <c r="A8097" s="108"/>
      <c r="B8097" s="108"/>
      <c r="C8097" s="108"/>
      <c r="D8097" s="108"/>
    </row>
    <row r="8098" spans="1:4">
      <c r="A8098" s="108"/>
      <c r="B8098" s="108"/>
      <c r="C8098" s="108"/>
      <c r="D8098" s="108"/>
    </row>
    <row r="8099" spans="1:4">
      <c r="A8099" s="108"/>
      <c r="B8099" s="108"/>
      <c r="C8099" s="108"/>
      <c r="D8099" s="108"/>
    </row>
    <row r="8100" spans="1:4">
      <c r="A8100" s="108"/>
      <c r="B8100" s="108"/>
      <c r="C8100" s="108"/>
      <c r="D8100" s="108"/>
    </row>
    <row r="8101" spans="1:4">
      <c r="A8101" s="108"/>
      <c r="B8101" s="108"/>
      <c r="C8101" s="108"/>
      <c r="D8101" s="108"/>
    </row>
    <row r="8102" spans="1:4">
      <c r="A8102" s="108"/>
      <c r="B8102" s="108"/>
      <c r="C8102" s="108"/>
      <c r="D8102" s="108"/>
    </row>
    <row r="8103" spans="1:4">
      <c r="A8103" s="108"/>
      <c r="B8103" s="108"/>
      <c r="C8103" s="108"/>
      <c r="D8103" s="108"/>
    </row>
    <row r="8104" spans="1:4">
      <c r="A8104" s="108"/>
      <c r="B8104" s="108"/>
      <c r="C8104" s="108"/>
      <c r="D8104" s="108"/>
    </row>
    <row r="8105" spans="1:4">
      <c r="A8105" s="108"/>
      <c r="B8105" s="108"/>
      <c r="C8105" s="108"/>
      <c r="D8105" s="108"/>
    </row>
    <row r="8106" spans="1:4">
      <c r="A8106" s="108"/>
      <c r="B8106" s="108"/>
      <c r="C8106" s="108"/>
      <c r="D8106" s="108"/>
    </row>
    <row r="8107" spans="1:4">
      <c r="A8107" s="108"/>
      <c r="B8107" s="108"/>
      <c r="C8107" s="108"/>
      <c r="D8107" s="108"/>
    </row>
    <row r="8108" spans="1:4">
      <c r="A8108" s="108"/>
      <c r="B8108" s="108"/>
      <c r="C8108" s="108"/>
      <c r="D8108" s="108"/>
    </row>
    <row r="8109" spans="1:4">
      <c r="A8109" s="108"/>
      <c r="B8109" s="108"/>
      <c r="C8109" s="108"/>
      <c r="D8109" s="108"/>
    </row>
    <row r="8110" spans="1:4">
      <c r="A8110" s="108"/>
      <c r="B8110" s="108"/>
      <c r="C8110" s="108"/>
      <c r="D8110" s="108"/>
    </row>
    <row r="8111" spans="1:4">
      <c r="A8111" s="108"/>
      <c r="B8111" s="108"/>
      <c r="C8111" s="108"/>
      <c r="D8111" s="108"/>
    </row>
    <row r="8112" spans="1:4">
      <c r="A8112" s="108"/>
      <c r="B8112" s="108"/>
      <c r="C8112" s="108"/>
      <c r="D8112" s="108"/>
    </row>
    <row r="8113" spans="1:4">
      <c r="A8113" s="108"/>
      <c r="B8113" s="108"/>
      <c r="C8113" s="108"/>
      <c r="D8113" s="108"/>
    </row>
    <row r="8114" spans="1:4">
      <c r="A8114" s="108"/>
      <c r="B8114" s="108"/>
      <c r="C8114" s="108"/>
      <c r="D8114" s="108"/>
    </row>
    <row r="8115" spans="1:4">
      <c r="A8115" s="108"/>
      <c r="B8115" s="108"/>
      <c r="C8115" s="108"/>
      <c r="D8115" s="108"/>
    </row>
    <row r="8116" spans="1:4">
      <c r="A8116" s="108"/>
      <c r="B8116" s="108"/>
      <c r="C8116" s="108"/>
      <c r="D8116" s="108"/>
    </row>
    <row r="8117" spans="1:4">
      <c r="A8117" s="108"/>
      <c r="B8117" s="108"/>
      <c r="C8117" s="108"/>
      <c r="D8117" s="108"/>
    </row>
    <row r="8118" spans="1:4">
      <c r="A8118" s="108"/>
      <c r="B8118" s="108"/>
      <c r="C8118" s="108"/>
      <c r="D8118" s="108"/>
    </row>
    <row r="8119" spans="1:4">
      <c r="A8119" s="108"/>
      <c r="B8119" s="108"/>
      <c r="C8119" s="108"/>
      <c r="D8119" s="108"/>
    </row>
    <row r="8120" spans="1:4">
      <c r="A8120" s="108"/>
      <c r="B8120" s="108"/>
      <c r="C8120" s="108"/>
      <c r="D8120" s="108"/>
    </row>
    <row r="8121" spans="1:4">
      <c r="A8121" s="108"/>
      <c r="B8121" s="108"/>
      <c r="C8121" s="108"/>
      <c r="D8121" s="108"/>
    </row>
    <row r="8122" spans="1:4">
      <c r="A8122" s="108"/>
      <c r="B8122" s="108"/>
      <c r="C8122" s="108"/>
      <c r="D8122" s="108"/>
    </row>
    <row r="8123" spans="1:4">
      <c r="A8123" s="108"/>
      <c r="B8123" s="108"/>
      <c r="C8123" s="108"/>
      <c r="D8123" s="108"/>
    </row>
    <row r="8124" spans="1:4">
      <c r="A8124" s="108"/>
      <c r="B8124" s="108"/>
      <c r="C8124" s="108"/>
      <c r="D8124" s="108"/>
    </row>
    <row r="8125" spans="1:4">
      <c r="A8125" s="108"/>
      <c r="B8125" s="108"/>
      <c r="C8125" s="108"/>
      <c r="D8125" s="108"/>
    </row>
    <row r="8126" spans="1:4">
      <c r="A8126" s="108"/>
      <c r="B8126" s="108"/>
      <c r="C8126" s="108"/>
      <c r="D8126" s="108"/>
    </row>
    <row r="8127" spans="1:4">
      <c r="A8127" s="108"/>
      <c r="B8127" s="108"/>
      <c r="C8127" s="108"/>
      <c r="D8127" s="108"/>
    </row>
    <row r="8128" spans="1:4">
      <c r="A8128" s="108"/>
      <c r="B8128" s="108"/>
      <c r="C8128" s="108"/>
      <c r="D8128" s="108"/>
    </row>
    <row r="8129" spans="1:4">
      <c r="A8129" s="108"/>
      <c r="B8129" s="108"/>
      <c r="C8129" s="108"/>
      <c r="D8129" s="108"/>
    </row>
    <row r="8130" spans="1:4">
      <c r="A8130" s="108"/>
      <c r="B8130" s="108"/>
      <c r="C8130" s="108"/>
      <c r="D8130" s="108"/>
    </row>
    <row r="8131" spans="1:4">
      <c r="A8131" s="108"/>
      <c r="B8131" s="108"/>
      <c r="C8131" s="108"/>
      <c r="D8131" s="108"/>
    </row>
    <row r="8132" spans="1:4">
      <c r="A8132" s="108"/>
      <c r="B8132" s="108"/>
      <c r="C8132" s="108"/>
      <c r="D8132" s="108"/>
    </row>
    <row r="8133" spans="1:4">
      <c r="A8133" s="108"/>
      <c r="B8133" s="108"/>
      <c r="C8133" s="108"/>
      <c r="D8133" s="108"/>
    </row>
    <row r="8134" spans="1:4">
      <c r="A8134" s="108"/>
      <c r="B8134" s="108"/>
      <c r="C8134" s="108"/>
      <c r="D8134" s="108"/>
    </row>
    <row r="8135" spans="1:4">
      <c r="A8135" s="108"/>
      <c r="B8135" s="108"/>
      <c r="C8135" s="108"/>
      <c r="D8135" s="108"/>
    </row>
    <row r="8136" spans="1:4">
      <c r="A8136" s="108"/>
      <c r="B8136" s="108"/>
      <c r="C8136" s="108"/>
      <c r="D8136" s="108"/>
    </row>
    <row r="8137" spans="1:4">
      <c r="A8137" s="108"/>
      <c r="B8137" s="108"/>
      <c r="C8137" s="108"/>
      <c r="D8137" s="108"/>
    </row>
    <row r="8138" spans="1:4">
      <c r="A8138" s="108"/>
      <c r="B8138" s="108"/>
      <c r="C8138" s="108"/>
      <c r="D8138" s="108"/>
    </row>
    <row r="8139" spans="1:4">
      <c r="A8139" s="108"/>
      <c r="B8139" s="108"/>
      <c r="C8139" s="108"/>
      <c r="D8139" s="108"/>
    </row>
    <row r="8140" spans="1:4">
      <c r="A8140" s="108"/>
      <c r="B8140" s="108"/>
      <c r="C8140" s="108"/>
      <c r="D8140" s="108"/>
    </row>
    <row r="8141" spans="1:4">
      <c r="A8141" s="108"/>
      <c r="B8141" s="108"/>
      <c r="C8141" s="108"/>
      <c r="D8141" s="108"/>
    </row>
    <row r="8142" spans="1:4">
      <c r="A8142" s="108"/>
      <c r="B8142" s="108"/>
      <c r="C8142" s="108"/>
      <c r="D8142" s="108"/>
    </row>
    <row r="8143" spans="1:4">
      <c r="A8143" s="108"/>
      <c r="B8143" s="108"/>
      <c r="C8143" s="108"/>
      <c r="D8143" s="108"/>
    </row>
    <row r="8144" spans="1:4">
      <c r="A8144" s="108"/>
      <c r="B8144" s="108"/>
      <c r="C8144" s="108"/>
      <c r="D8144" s="108"/>
    </row>
    <row r="8145" spans="1:4">
      <c r="A8145" s="108"/>
      <c r="B8145" s="108"/>
      <c r="C8145" s="108"/>
      <c r="D8145" s="108"/>
    </row>
    <row r="8146" spans="1:4">
      <c r="A8146" s="108"/>
      <c r="B8146" s="108"/>
      <c r="C8146" s="108"/>
      <c r="D8146" s="108"/>
    </row>
    <row r="8147" spans="1:4">
      <c r="A8147" s="108"/>
      <c r="B8147" s="108"/>
      <c r="C8147" s="108"/>
      <c r="D8147" s="108"/>
    </row>
    <row r="8148" spans="1:4">
      <c r="A8148" s="108"/>
      <c r="B8148" s="108"/>
      <c r="C8148" s="108"/>
      <c r="D8148" s="108"/>
    </row>
    <row r="8149" spans="1:4">
      <c r="A8149" s="108"/>
      <c r="B8149" s="108"/>
      <c r="C8149" s="108"/>
      <c r="D8149" s="108"/>
    </row>
    <row r="8150" spans="1:4">
      <c r="A8150" s="108"/>
      <c r="B8150" s="108"/>
      <c r="C8150" s="108"/>
      <c r="D8150" s="108"/>
    </row>
    <row r="8151" spans="1:4">
      <c r="A8151" s="108"/>
      <c r="B8151" s="108"/>
      <c r="C8151" s="108"/>
      <c r="D8151" s="108"/>
    </row>
    <row r="8152" spans="1:4">
      <c r="A8152" s="108"/>
      <c r="B8152" s="108"/>
      <c r="C8152" s="108"/>
      <c r="D8152" s="108"/>
    </row>
    <row r="8153" spans="1:4">
      <c r="A8153" s="108"/>
      <c r="B8153" s="108"/>
      <c r="C8153" s="108"/>
      <c r="D8153" s="108"/>
    </row>
    <row r="8154" spans="1:4">
      <c r="A8154" s="108"/>
      <c r="B8154" s="108"/>
      <c r="C8154" s="108"/>
      <c r="D8154" s="108"/>
    </row>
    <row r="8155" spans="1:4">
      <c r="A8155" s="108"/>
      <c r="B8155" s="108"/>
      <c r="C8155" s="108"/>
      <c r="D8155" s="108"/>
    </row>
    <row r="8156" spans="1:4">
      <c r="A8156" s="108"/>
      <c r="B8156" s="108"/>
      <c r="C8156" s="108"/>
      <c r="D8156" s="108"/>
    </row>
    <row r="8157" spans="1:4">
      <c r="A8157" s="108"/>
      <c r="B8157" s="108"/>
      <c r="C8157" s="108"/>
      <c r="D8157" s="108"/>
    </row>
    <row r="8158" spans="1:4">
      <c r="A8158" s="108"/>
      <c r="B8158" s="108"/>
      <c r="C8158" s="108"/>
      <c r="D8158" s="108"/>
    </row>
    <row r="8159" spans="1:4">
      <c r="A8159" s="108"/>
      <c r="B8159" s="108"/>
      <c r="C8159" s="108"/>
      <c r="D8159" s="108"/>
    </row>
    <row r="8160" spans="1:4">
      <c r="A8160" s="108"/>
      <c r="B8160" s="108"/>
      <c r="C8160" s="108"/>
      <c r="D8160" s="108"/>
    </row>
    <row r="8161" spans="1:4">
      <c r="A8161" s="108"/>
      <c r="B8161" s="108"/>
      <c r="C8161" s="108"/>
      <c r="D8161" s="108"/>
    </row>
    <row r="8162" spans="1:4">
      <c r="A8162" s="108"/>
      <c r="B8162" s="108"/>
      <c r="C8162" s="108"/>
      <c r="D8162" s="108"/>
    </row>
    <row r="8163" spans="1:4">
      <c r="A8163" s="108"/>
      <c r="B8163" s="108"/>
      <c r="C8163" s="108"/>
      <c r="D8163" s="108"/>
    </row>
    <row r="8164" spans="1:4">
      <c r="A8164" s="108"/>
      <c r="B8164" s="108"/>
      <c r="C8164" s="108"/>
      <c r="D8164" s="108"/>
    </row>
    <row r="8165" spans="1:4">
      <c r="A8165" s="108"/>
      <c r="B8165" s="108"/>
      <c r="C8165" s="108"/>
      <c r="D8165" s="108"/>
    </row>
    <row r="8166" spans="1:4">
      <c r="A8166" s="108"/>
      <c r="B8166" s="108"/>
      <c r="C8166" s="108"/>
      <c r="D8166" s="108"/>
    </row>
    <row r="8167" spans="1:4">
      <c r="A8167" s="108"/>
      <c r="B8167" s="108"/>
      <c r="C8167" s="108"/>
      <c r="D8167" s="108"/>
    </row>
    <row r="8168" spans="1:4">
      <c r="A8168" s="108"/>
      <c r="B8168" s="108"/>
      <c r="C8168" s="108"/>
      <c r="D8168" s="108"/>
    </row>
    <row r="8169" spans="1:4">
      <c r="A8169" s="108"/>
      <c r="B8169" s="108"/>
      <c r="C8169" s="108"/>
      <c r="D8169" s="108"/>
    </row>
    <row r="8170" spans="1:4">
      <c r="A8170" s="108"/>
      <c r="B8170" s="108"/>
      <c r="C8170" s="108"/>
      <c r="D8170" s="108"/>
    </row>
    <row r="8171" spans="1:4">
      <c r="A8171" s="108"/>
      <c r="B8171" s="108"/>
      <c r="C8171" s="108"/>
      <c r="D8171" s="108"/>
    </row>
    <row r="8172" spans="1:4">
      <c r="A8172" s="108"/>
      <c r="B8172" s="108"/>
      <c r="C8172" s="108"/>
      <c r="D8172" s="108"/>
    </row>
    <row r="8173" spans="1:4">
      <c r="A8173" s="108"/>
      <c r="B8173" s="108"/>
      <c r="C8173" s="108"/>
      <c r="D8173" s="108"/>
    </row>
    <row r="8174" spans="1:4">
      <c r="A8174" s="108"/>
      <c r="B8174" s="108"/>
      <c r="C8174" s="108"/>
      <c r="D8174" s="108"/>
    </row>
    <row r="8175" spans="1:4">
      <c r="A8175" s="108"/>
      <c r="B8175" s="108"/>
      <c r="C8175" s="108"/>
      <c r="D8175" s="108"/>
    </row>
    <row r="8176" spans="1:4">
      <c r="A8176" s="108"/>
      <c r="B8176" s="108"/>
      <c r="C8176" s="108"/>
      <c r="D8176" s="108"/>
    </row>
    <row r="8177" spans="1:4">
      <c r="A8177" s="108"/>
      <c r="B8177" s="108"/>
      <c r="C8177" s="108"/>
      <c r="D8177" s="108"/>
    </row>
    <row r="8178" spans="1:4">
      <c r="A8178" s="108"/>
      <c r="B8178" s="108"/>
      <c r="C8178" s="108"/>
      <c r="D8178" s="108"/>
    </row>
    <row r="8179" spans="1:4">
      <c r="A8179" s="108"/>
      <c r="B8179" s="108"/>
      <c r="C8179" s="108"/>
      <c r="D8179" s="108"/>
    </row>
    <row r="8180" spans="1:4">
      <c r="A8180" s="108"/>
      <c r="B8180" s="108"/>
      <c r="C8180" s="108"/>
      <c r="D8180" s="108"/>
    </row>
    <row r="8181" spans="1:4">
      <c r="A8181" s="108"/>
      <c r="B8181" s="108"/>
      <c r="C8181" s="108"/>
      <c r="D8181" s="108"/>
    </row>
    <row r="8182" spans="1:4">
      <c r="A8182" s="108"/>
      <c r="B8182" s="108"/>
      <c r="C8182" s="108"/>
      <c r="D8182" s="108"/>
    </row>
    <row r="8183" spans="1:4">
      <c r="A8183" s="108"/>
      <c r="B8183" s="108"/>
      <c r="C8183" s="108"/>
      <c r="D8183" s="108"/>
    </row>
    <row r="8184" spans="1:4">
      <c r="A8184" s="108"/>
      <c r="B8184" s="108"/>
      <c r="C8184" s="108"/>
      <c r="D8184" s="108"/>
    </row>
    <row r="8185" spans="1:4">
      <c r="A8185" s="108"/>
      <c r="B8185" s="108"/>
      <c r="C8185" s="108"/>
      <c r="D8185" s="108"/>
    </row>
    <row r="8186" spans="1:4">
      <c r="A8186" s="108"/>
      <c r="B8186" s="108"/>
      <c r="C8186" s="108"/>
      <c r="D8186" s="108"/>
    </row>
    <row r="8187" spans="1:4">
      <c r="A8187" s="108"/>
      <c r="B8187" s="108"/>
      <c r="C8187" s="108"/>
      <c r="D8187" s="108"/>
    </row>
    <row r="8188" spans="1:4">
      <c r="A8188" s="108"/>
      <c r="B8188" s="108"/>
      <c r="C8188" s="108"/>
      <c r="D8188" s="108"/>
    </row>
    <row r="8189" spans="1:4">
      <c r="A8189" s="108"/>
      <c r="B8189" s="108"/>
      <c r="C8189" s="108"/>
      <c r="D8189" s="108"/>
    </row>
    <row r="8190" spans="1:4">
      <c r="A8190" s="108"/>
      <c r="B8190" s="108"/>
      <c r="C8190" s="108"/>
      <c r="D8190" s="108"/>
    </row>
    <row r="8191" spans="1:4">
      <c r="A8191" s="108"/>
      <c r="B8191" s="108"/>
      <c r="C8191" s="108"/>
      <c r="D8191" s="108"/>
    </row>
    <row r="8192" spans="1:4">
      <c r="A8192" s="108"/>
      <c r="B8192" s="108"/>
      <c r="C8192" s="108"/>
      <c r="D8192" s="108"/>
    </row>
    <row r="8193" spans="1:4">
      <c r="A8193" s="108"/>
      <c r="B8193" s="108"/>
      <c r="C8193" s="108"/>
      <c r="D8193" s="108"/>
    </row>
    <row r="8194" spans="1:4">
      <c r="A8194" s="108"/>
      <c r="B8194" s="108"/>
      <c r="C8194" s="108"/>
      <c r="D8194" s="108"/>
    </row>
    <row r="8195" spans="1:4">
      <c r="A8195" s="108"/>
      <c r="B8195" s="108"/>
      <c r="C8195" s="108"/>
      <c r="D8195" s="108"/>
    </row>
    <row r="8196" spans="1:4">
      <c r="A8196" s="108"/>
      <c r="B8196" s="108"/>
      <c r="C8196" s="108"/>
      <c r="D8196" s="108"/>
    </row>
    <row r="8197" spans="1:4">
      <c r="A8197" s="108"/>
      <c r="B8197" s="108"/>
      <c r="C8197" s="108"/>
      <c r="D8197" s="108"/>
    </row>
    <row r="8198" spans="1:4">
      <c r="A8198" s="108"/>
      <c r="B8198" s="108"/>
      <c r="C8198" s="108"/>
      <c r="D8198" s="108"/>
    </row>
    <row r="8199" spans="1:4">
      <c r="A8199" s="108"/>
      <c r="B8199" s="108"/>
      <c r="C8199" s="108"/>
      <c r="D8199" s="108"/>
    </row>
    <row r="8200" spans="1:4">
      <c r="A8200" s="108"/>
      <c r="B8200" s="108"/>
      <c r="C8200" s="108"/>
      <c r="D8200" s="108"/>
    </row>
    <row r="8201" spans="1:4">
      <c r="A8201" s="108"/>
      <c r="B8201" s="108"/>
      <c r="C8201" s="108"/>
      <c r="D8201" s="108"/>
    </row>
    <row r="8202" spans="1:4">
      <c r="A8202" s="108"/>
      <c r="B8202" s="108"/>
      <c r="C8202" s="108"/>
      <c r="D8202" s="108"/>
    </row>
    <row r="8203" spans="1:4">
      <c r="A8203" s="108"/>
      <c r="B8203" s="108"/>
      <c r="C8203" s="108"/>
      <c r="D8203" s="108"/>
    </row>
    <row r="8204" spans="1:4">
      <c r="A8204" s="108"/>
      <c r="B8204" s="108"/>
      <c r="C8204" s="108"/>
      <c r="D8204" s="108"/>
    </row>
    <row r="8205" spans="1:4">
      <c r="A8205" s="108"/>
      <c r="B8205" s="108"/>
      <c r="C8205" s="108"/>
      <c r="D8205" s="108"/>
    </row>
    <row r="8206" spans="1:4">
      <c r="A8206" s="108"/>
      <c r="B8206" s="108"/>
      <c r="C8206" s="108"/>
      <c r="D8206" s="108"/>
    </row>
    <row r="8207" spans="1:4">
      <c r="A8207" s="108"/>
      <c r="B8207" s="108"/>
      <c r="C8207" s="108"/>
      <c r="D8207" s="108"/>
    </row>
    <row r="8208" spans="1:4">
      <c r="A8208" s="108"/>
      <c r="B8208" s="108"/>
      <c r="C8208" s="108"/>
      <c r="D8208" s="108"/>
    </row>
    <row r="8209" spans="1:4">
      <c r="A8209" s="108"/>
      <c r="B8209" s="108"/>
      <c r="C8209" s="108"/>
      <c r="D8209" s="108"/>
    </row>
    <row r="8210" spans="1:4">
      <c r="A8210" s="108"/>
      <c r="B8210" s="108"/>
      <c r="C8210" s="108"/>
      <c r="D8210" s="108"/>
    </row>
    <row r="8211" spans="1:4">
      <c r="A8211" s="108"/>
      <c r="B8211" s="108"/>
      <c r="C8211" s="108"/>
      <c r="D8211" s="108"/>
    </row>
    <row r="8212" spans="1:4">
      <c r="A8212" s="108"/>
      <c r="B8212" s="108"/>
      <c r="C8212" s="108"/>
      <c r="D8212" s="108"/>
    </row>
    <row r="8213" spans="1:4">
      <c r="A8213" s="108"/>
      <c r="B8213" s="108"/>
      <c r="C8213" s="108"/>
      <c r="D8213" s="108"/>
    </row>
    <row r="8214" spans="1:4">
      <c r="A8214" s="108"/>
      <c r="B8214" s="108"/>
      <c r="C8214" s="108"/>
      <c r="D8214" s="108"/>
    </row>
    <row r="8215" spans="1:4">
      <c r="A8215" s="108"/>
      <c r="B8215" s="108"/>
      <c r="C8215" s="108"/>
      <c r="D8215" s="108"/>
    </row>
    <row r="8216" spans="1:4">
      <c r="A8216" s="108"/>
      <c r="B8216" s="108"/>
      <c r="C8216" s="108"/>
      <c r="D8216" s="108"/>
    </row>
    <row r="8217" spans="1:4">
      <c r="A8217" s="108"/>
      <c r="B8217" s="108"/>
      <c r="C8217" s="108"/>
      <c r="D8217" s="108"/>
    </row>
    <row r="8218" spans="1:4">
      <c r="A8218" s="108"/>
      <c r="B8218" s="108"/>
      <c r="C8218" s="108"/>
      <c r="D8218" s="108"/>
    </row>
    <row r="8219" spans="1:4">
      <c r="A8219" s="108"/>
      <c r="B8219" s="108"/>
      <c r="C8219" s="108"/>
      <c r="D8219" s="108"/>
    </row>
    <row r="8220" spans="1:4">
      <c r="A8220" s="108"/>
      <c r="B8220" s="108"/>
      <c r="C8220" s="108"/>
      <c r="D8220" s="108"/>
    </row>
    <row r="8221" spans="1:4">
      <c r="A8221" s="108"/>
      <c r="B8221" s="108"/>
      <c r="C8221" s="108"/>
      <c r="D8221" s="108"/>
    </row>
    <row r="8222" spans="1:4">
      <c r="A8222" s="108"/>
      <c r="B8222" s="108"/>
      <c r="C8222" s="108"/>
      <c r="D8222" s="108"/>
    </row>
    <row r="8223" spans="1:4">
      <c r="A8223" s="108"/>
      <c r="B8223" s="108"/>
      <c r="C8223" s="108"/>
      <c r="D8223" s="108"/>
    </row>
    <row r="8224" spans="1:4">
      <c r="A8224" s="108"/>
      <c r="B8224" s="108"/>
      <c r="C8224" s="108"/>
      <c r="D8224" s="108"/>
    </row>
    <row r="8225" spans="1:4">
      <c r="A8225" s="108"/>
      <c r="B8225" s="108"/>
      <c r="C8225" s="108"/>
      <c r="D8225" s="108"/>
    </row>
    <row r="8226" spans="1:4">
      <c r="A8226" s="108"/>
      <c r="B8226" s="108"/>
      <c r="C8226" s="108"/>
      <c r="D8226" s="108"/>
    </row>
    <row r="8227" spans="1:4">
      <c r="A8227" s="108"/>
      <c r="B8227" s="108"/>
      <c r="C8227" s="108"/>
      <c r="D8227" s="108"/>
    </row>
    <row r="8228" spans="1:4">
      <c r="A8228" s="108"/>
      <c r="B8228" s="108"/>
      <c r="C8228" s="108"/>
      <c r="D8228" s="108"/>
    </row>
    <row r="8229" spans="1:4">
      <c r="A8229" s="108"/>
      <c r="B8229" s="108"/>
      <c r="C8229" s="108"/>
      <c r="D8229" s="108"/>
    </row>
    <row r="8230" spans="1:4">
      <c r="A8230" s="108"/>
      <c r="B8230" s="108"/>
      <c r="C8230" s="108"/>
      <c r="D8230" s="108"/>
    </row>
    <row r="8231" spans="1:4">
      <c r="A8231" s="108"/>
      <c r="B8231" s="108"/>
      <c r="C8231" s="108"/>
      <c r="D8231" s="108"/>
    </row>
    <row r="8232" spans="1:4">
      <c r="A8232" s="108"/>
      <c r="B8232" s="108"/>
      <c r="C8232" s="108"/>
      <c r="D8232" s="108"/>
    </row>
    <row r="8233" spans="1:4">
      <c r="A8233" s="108"/>
      <c r="B8233" s="108"/>
      <c r="C8233" s="108"/>
      <c r="D8233" s="108"/>
    </row>
    <row r="8234" spans="1:4">
      <c r="A8234" s="108"/>
      <c r="B8234" s="108"/>
      <c r="C8234" s="108"/>
      <c r="D8234" s="108"/>
    </row>
    <row r="8235" spans="1:4">
      <c r="A8235" s="108"/>
      <c r="B8235" s="108"/>
      <c r="C8235" s="108"/>
      <c r="D8235" s="108"/>
    </row>
    <row r="8236" spans="1:4">
      <c r="A8236" s="108"/>
      <c r="B8236" s="108"/>
      <c r="C8236" s="108"/>
      <c r="D8236" s="108"/>
    </row>
    <row r="8237" spans="1:4">
      <c r="A8237" s="108"/>
      <c r="B8237" s="108"/>
      <c r="C8237" s="108"/>
      <c r="D8237" s="108"/>
    </row>
    <row r="8238" spans="1:4">
      <c r="A8238" s="108"/>
      <c r="B8238" s="108"/>
      <c r="C8238" s="108"/>
      <c r="D8238" s="108"/>
    </row>
    <row r="8239" spans="1:4">
      <c r="A8239" s="108"/>
      <c r="B8239" s="108"/>
      <c r="C8239" s="108"/>
      <c r="D8239" s="108"/>
    </row>
    <row r="8240" spans="1:4">
      <c r="A8240" s="108"/>
      <c r="B8240" s="108"/>
      <c r="C8240" s="108"/>
      <c r="D8240" s="108"/>
    </row>
    <row r="8241" spans="1:4">
      <c r="A8241" s="108"/>
      <c r="B8241" s="108"/>
      <c r="C8241" s="108"/>
      <c r="D8241" s="108"/>
    </row>
    <row r="8242" spans="1:4">
      <c r="A8242" s="108"/>
      <c r="B8242" s="108"/>
      <c r="C8242" s="108"/>
      <c r="D8242" s="108"/>
    </row>
    <row r="8243" spans="1:4">
      <c r="A8243" s="108"/>
      <c r="B8243" s="108"/>
      <c r="C8243" s="108"/>
      <c r="D8243" s="108"/>
    </row>
    <row r="8244" spans="1:4">
      <c r="A8244" s="108"/>
      <c r="B8244" s="108"/>
      <c r="C8244" s="108"/>
      <c r="D8244" s="108"/>
    </row>
    <row r="8245" spans="1:4">
      <c r="A8245" s="108"/>
      <c r="B8245" s="108"/>
      <c r="C8245" s="108"/>
      <c r="D8245" s="108"/>
    </row>
    <row r="8246" spans="1:4">
      <c r="A8246" s="108"/>
      <c r="B8246" s="108"/>
      <c r="C8246" s="108"/>
      <c r="D8246" s="108"/>
    </row>
    <row r="8247" spans="1:4">
      <c r="A8247" s="108"/>
      <c r="B8247" s="108"/>
      <c r="C8247" s="108"/>
      <c r="D8247" s="108"/>
    </row>
    <row r="8248" spans="1:4">
      <c r="A8248" s="108"/>
      <c r="B8248" s="108"/>
      <c r="C8248" s="108"/>
      <c r="D8248" s="108"/>
    </row>
    <row r="8249" spans="1:4">
      <c r="A8249" s="108"/>
      <c r="B8249" s="108"/>
      <c r="C8249" s="108"/>
      <c r="D8249" s="108"/>
    </row>
    <row r="8250" spans="1:4">
      <c r="A8250" s="108"/>
      <c r="B8250" s="108"/>
      <c r="C8250" s="108"/>
      <c r="D8250" s="108"/>
    </row>
    <row r="8251" spans="1:4">
      <c r="A8251" s="108"/>
      <c r="B8251" s="108"/>
      <c r="C8251" s="108"/>
      <c r="D8251" s="108"/>
    </row>
    <row r="8252" spans="1:4">
      <c r="A8252" s="108"/>
      <c r="B8252" s="108"/>
      <c r="C8252" s="108"/>
      <c r="D8252" s="108"/>
    </row>
    <row r="8253" spans="1:4">
      <c r="A8253" s="108"/>
      <c r="B8253" s="108"/>
      <c r="C8253" s="108"/>
      <c r="D8253" s="108"/>
    </row>
    <row r="8254" spans="1:4">
      <c r="A8254" s="108"/>
      <c r="B8254" s="108"/>
      <c r="C8254" s="108"/>
      <c r="D8254" s="108"/>
    </row>
    <row r="8255" spans="1:4">
      <c r="A8255" s="108"/>
      <c r="B8255" s="108"/>
      <c r="C8255" s="108"/>
      <c r="D8255" s="108"/>
    </row>
    <row r="8256" spans="1:4">
      <c r="A8256" s="108"/>
      <c r="B8256" s="108"/>
      <c r="C8256" s="108"/>
      <c r="D8256" s="108"/>
    </row>
    <row r="8257" spans="1:4">
      <c r="A8257" s="108"/>
      <c r="B8257" s="108"/>
      <c r="C8257" s="108"/>
      <c r="D8257" s="108"/>
    </row>
    <row r="8258" spans="1:4">
      <c r="A8258" s="108"/>
      <c r="B8258" s="108"/>
      <c r="C8258" s="108"/>
      <c r="D8258" s="108"/>
    </row>
    <row r="8259" spans="1:4">
      <c r="A8259" s="108"/>
      <c r="B8259" s="108"/>
      <c r="C8259" s="108"/>
      <c r="D8259" s="108"/>
    </row>
    <row r="8260" spans="1:4">
      <c r="A8260" s="108"/>
      <c r="B8260" s="108"/>
      <c r="C8260" s="108"/>
      <c r="D8260" s="108"/>
    </row>
    <row r="8261" spans="1:4">
      <c r="A8261" s="108"/>
      <c r="B8261" s="108"/>
      <c r="C8261" s="108"/>
      <c r="D8261" s="108"/>
    </row>
    <row r="8262" spans="1:4">
      <c r="A8262" s="108"/>
      <c r="B8262" s="108"/>
      <c r="C8262" s="108"/>
      <c r="D8262" s="108"/>
    </row>
    <row r="8263" spans="1:4">
      <c r="A8263" s="108"/>
      <c r="B8263" s="108"/>
      <c r="C8263" s="108"/>
      <c r="D8263" s="108"/>
    </row>
    <row r="8264" spans="1:4">
      <c r="A8264" s="108"/>
      <c r="B8264" s="108"/>
      <c r="C8264" s="108"/>
      <c r="D8264" s="108"/>
    </row>
    <row r="8265" spans="1:4">
      <c r="A8265" s="108"/>
      <c r="B8265" s="108"/>
      <c r="C8265" s="108"/>
      <c r="D8265" s="108"/>
    </row>
    <row r="8266" spans="1:4">
      <c r="A8266" s="108"/>
      <c r="B8266" s="108"/>
      <c r="C8266" s="108"/>
      <c r="D8266" s="108"/>
    </row>
    <row r="8267" spans="1:4">
      <c r="A8267" s="108"/>
      <c r="B8267" s="108"/>
      <c r="C8267" s="108"/>
      <c r="D8267" s="108"/>
    </row>
    <row r="8268" spans="1:4">
      <c r="A8268" s="108"/>
      <c r="B8268" s="108"/>
      <c r="C8268" s="108"/>
      <c r="D8268" s="108"/>
    </row>
    <row r="8269" spans="1:4">
      <c r="A8269" s="108"/>
      <c r="B8269" s="108"/>
      <c r="C8269" s="108"/>
      <c r="D8269" s="108"/>
    </row>
    <row r="8270" spans="1:4">
      <c r="A8270" s="108"/>
      <c r="B8270" s="108"/>
      <c r="C8270" s="108"/>
      <c r="D8270" s="108"/>
    </row>
    <row r="8271" spans="1:4">
      <c r="A8271" s="108"/>
      <c r="B8271" s="108"/>
      <c r="C8271" s="108"/>
      <c r="D8271" s="108"/>
    </row>
    <row r="8272" spans="1:4">
      <c r="A8272" s="108"/>
      <c r="B8272" s="108"/>
      <c r="C8272" s="108"/>
      <c r="D8272" s="108"/>
    </row>
    <row r="8273" spans="1:4">
      <c r="A8273" s="108"/>
      <c r="B8273" s="108"/>
      <c r="C8273" s="108"/>
      <c r="D8273" s="108"/>
    </row>
    <row r="8274" spans="1:4">
      <c r="A8274" s="108"/>
      <c r="B8274" s="108"/>
      <c r="C8274" s="108"/>
      <c r="D8274" s="108"/>
    </row>
    <row r="8275" spans="1:4">
      <c r="A8275" s="108"/>
      <c r="B8275" s="108"/>
      <c r="C8275" s="108"/>
      <c r="D8275" s="108"/>
    </row>
    <row r="8276" spans="1:4">
      <c r="A8276" s="108"/>
      <c r="B8276" s="108"/>
      <c r="C8276" s="108"/>
      <c r="D8276" s="108"/>
    </row>
    <row r="8277" spans="1:4">
      <c r="A8277" s="108"/>
      <c r="B8277" s="108"/>
      <c r="C8277" s="108"/>
      <c r="D8277" s="108"/>
    </row>
    <row r="8278" spans="1:4">
      <c r="A8278" s="108"/>
      <c r="B8278" s="108"/>
      <c r="C8278" s="108"/>
      <c r="D8278" s="108"/>
    </row>
    <row r="8279" spans="1:4">
      <c r="A8279" s="108"/>
      <c r="B8279" s="108"/>
      <c r="C8279" s="108"/>
      <c r="D8279" s="108"/>
    </row>
    <row r="8280" spans="1:4">
      <c r="A8280" s="108"/>
      <c r="B8280" s="108"/>
      <c r="C8280" s="108"/>
      <c r="D8280" s="108"/>
    </row>
    <row r="8281" spans="1:4">
      <c r="A8281" s="108"/>
      <c r="B8281" s="108"/>
      <c r="C8281" s="108"/>
      <c r="D8281" s="108"/>
    </row>
    <row r="8282" spans="1:4">
      <c r="A8282" s="108"/>
      <c r="B8282" s="108"/>
      <c r="C8282" s="108"/>
      <c r="D8282" s="108"/>
    </row>
    <row r="8283" spans="1:4">
      <c r="A8283" s="108"/>
      <c r="B8283" s="108"/>
      <c r="C8283" s="108"/>
      <c r="D8283" s="108"/>
    </row>
    <row r="8284" spans="1:4">
      <c r="A8284" s="108"/>
      <c r="B8284" s="108"/>
      <c r="C8284" s="108"/>
      <c r="D8284" s="108"/>
    </row>
    <row r="8285" spans="1:4">
      <c r="A8285" s="108"/>
      <c r="B8285" s="108"/>
      <c r="C8285" s="108"/>
      <c r="D8285" s="108"/>
    </row>
    <row r="8286" spans="1:4">
      <c r="A8286" s="108"/>
      <c r="B8286" s="108"/>
      <c r="C8286" s="108"/>
      <c r="D8286" s="108"/>
    </row>
    <row r="8287" spans="1:4">
      <c r="A8287" s="108"/>
      <c r="B8287" s="108"/>
      <c r="C8287" s="108"/>
      <c r="D8287" s="108"/>
    </row>
    <row r="8288" spans="1:4">
      <c r="A8288" s="108"/>
      <c r="B8288" s="108"/>
      <c r="C8288" s="108"/>
      <c r="D8288" s="108"/>
    </row>
    <row r="8289" spans="1:4">
      <c r="A8289" s="108"/>
      <c r="B8289" s="108"/>
      <c r="C8289" s="108"/>
      <c r="D8289" s="108"/>
    </row>
    <row r="8290" spans="1:4">
      <c r="A8290" s="108"/>
      <c r="B8290" s="108"/>
      <c r="C8290" s="108"/>
      <c r="D8290" s="108"/>
    </row>
    <row r="8291" spans="1:4">
      <c r="A8291" s="108"/>
      <c r="B8291" s="108"/>
      <c r="C8291" s="108"/>
      <c r="D8291" s="108"/>
    </row>
    <row r="8292" spans="1:4">
      <c r="A8292" s="108"/>
      <c r="B8292" s="108"/>
      <c r="C8292" s="108"/>
      <c r="D8292" s="108"/>
    </row>
    <row r="8293" spans="1:4">
      <c r="A8293" s="108"/>
      <c r="B8293" s="108"/>
      <c r="C8293" s="108"/>
      <c r="D8293" s="108"/>
    </row>
    <row r="8294" spans="1:4">
      <c r="A8294" s="108"/>
      <c r="B8294" s="108"/>
      <c r="C8294" s="108"/>
      <c r="D8294" s="108"/>
    </row>
    <row r="8295" spans="1:4">
      <c r="A8295" s="108"/>
      <c r="B8295" s="108"/>
      <c r="C8295" s="108"/>
      <c r="D8295" s="108"/>
    </row>
    <row r="8296" spans="1:4">
      <c r="A8296" s="108"/>
      <c r="B8296" s="108"/>
      <c r="C8296" s="108"/>
      <c r="D8296" s="108"/>
    </row>
    <row r="8297" spans="1:4">
      <c r="A8297" s="108"/>
      <c r="B8297" s="108"/>
      <c r="C8297" s="108"/>
      <c r="D8297" s="108"/>
    </row>
    <row r="8298" spans="1:4">
      <c r="A8298" s="108"/>
      <c r="B8298" s="108"/>
      <c r="C8298" s="108"/>
      <c r="D8298" s="108"/>
    </row>
    <row r="8299" spans="1:4">
      <c r="A8299" s="108"/>
      <c r="B8299" s="108"/>
      <c r="C8299" s="108"/>
      <c r="D8299" s="108"/>
    </row>
    <row r="8300" spans="1:4">
      <c r="A8300" s="108"/>
      <c r="B8300" s="108"/>
      <c r="C8300" s="108"/>
      <c r="D8300" s="108"/>
    </row>
    <row r="8301" spans="1:4">
      <c r="A8301" s="108"/>
      <c r="B8301" s="108"/>
      <c r="C8301" s="108"/>
      <c r="D8301" s="108"/>
    </row>
    <row r="8302" spans="1:4">
      <c r="A8302" s="108"/>
      <c r="B8302" s="108"/>
      <c r="C8302" s="108"/>
      <c r="D8302" s="108"/>
    </row>
    <row r="8303" spans="1:4">
      <c r="A8303" s="108"/>
      <c r="B8303" s="108"/>
      <c r="C8303" s="108"/>
      <c r="D8303" s="108"/>
    </row>
    <row r="8304" spans="1:4">
      <c r="A8304" s="108"/>
      <c r="B8304" s="108"/>
      <c r="C8304" s="108"/>
      <c r="D8304" s="108"/>
    </row>
    <row r="8305" spans="1:4">
      <c r="A8305" s="108"/>
      <c r="B8305" s="108"/>
      <c r="C8305" s="108"/>
      <c r="D8305" s="108"/>
    </row>
    <row r="8306" spans="1:4">
      <c r="A8306" s="108"/>
      <c r="B8306" s="108"/>
      <c r="C8306" s="108"/>
      <c r="D8306" s="108"/>
    </row>
    <row r="8307" spans="1:4">
      <c r="A8307" s="108"/>
      <c r="B8307" s="108"/>
      <c r="C8307" s="108"/>
      <c r="D8307" s="108"/>
    </row>
    <row r="8308" spans="1:4">
      <c r="A8308" s="108"/>
      <c r="B8308" s="108"/>
      <c r="C8308" s="108"/>
      <c r="D8308" s="108"/>
    </row>
    <row r="8309" spans="1:4">
      <c r="A8309" s="108"/>
      <c r="B8309" s="108"/>
      <c r="C8309" s="108"/>
      <c r="D8309" s="108"/>
    </row>
    <row r="8310" spans="1:4">
      <c r="A8310" s="108"/>
      <c r="B8310" s="108"/>
      <c r="C8310" s="108"/>
      <c r="D8310" s="108"/>
    </row>
    <row r="8311" spans="1:4">
      <c r="A8311" s="108"/>
      <c r="B8311" s="108"/>
      <c r="C8311" s="108"/>
      <c r="D8311" s="108"/>
    </row>
    <row r="8312" spans="1:4">
      <c r="A8312" s="108"/>
      <c r="B8312" s="108"/>
      <c r="C8312" s="108"/>
      <c r="D8312" s="108"/>
    </row>
    <row r="8313" spans="1:4">
      <c r="A8313" s="108"/>
      <c r="B8313" s="108"/>
      <c r="C8313" s="108"/>
      <c r="D8313" s="108"/>
    </row>
    <row r="8314" spans="1:4">
      <c r="A8314" s="108"/>
      <c r="B8314" s="108"/>
      <c r="C8314" s="108"/>
      <c r="D8314" s="108"/>
    </row>
    <row r="8315" spans="1:4">
      <c r="A8315" s="108"/>
      <c r="B8315" s="108"/>
      <c r="C8315" s="108"/>
      <c r="D8315" s="108"/>
    </row>
    <row r="8316" spans="1:4">
      <c r="A8316" s="108"/>
      <c r="B8316" s="108"/>
      <c r="C8316" s="108"/>
      <c r="D8316" s="108"/>
    </row>
    <row r="8317" spans="1:4">
      <c r="A8317" s="108"/>
      <c r="B8317" s="108"/>
      <c r="C8317" s="108"/>
      <c r="D8317" s="108"/>
    </row>
    <row r="8318" spans="1:4">
      <c r="A8318" s="108"/>
      <c r="B8318" s="108"/>
      <c r="C8318" s="108"/>
      <c r="D8318" s="108"/>
    </row>
    <row r="8319" spans="1:4">
      <c r="A8319" s="108"/>
      <c r="B8319" s="108"/>
      <c r="C8319" s="108"/>
      <c r="D8319" s="108"/>
    </row>
    <row r="8320" spans="1:4">
      <c r="A8320" s="108"/>
      <c r="B8320" s="108"/>
      <c r="C8320" s="108"/>
      <c r="D8320" s="108"/>
    </row>
    <row r="8321" spans="1:4">
      <c r="A8321" s="108"/>
      <c r="B8321" s="108"/>
      <c r="C8321" s="108"/>
      <c r="D8321" s="108"/>
    </row>
    <row r="8322" spans="1:4">
      <c r="A8322" s="108"/>
      <c r="B8322" s="108"/>
      <c r="C8322" s="108"/>
      <c r="D8322" s="108"/>
    </row>
    <row r="8323" spans="1:4">
      <c r="A8323" s="108"/>
      <c r="B8323" s="108"/>
      <c r="C8323" s="108"/>
      <c r="D8323" s="108"/>
    </row>
    <row r="8324" spans="1:4">
      <c r="A8324" s="108"/>
      <c r="B8324" s="108"/>
      <c r="C8324" s="108"/>
      <c r="D8324" s="108"/>
    </row>
    <row r="8325" spans="1:4">
      <c r="A8325" s="108"/>
      <c r="B8325" s="108"/>
      <c r="C8325" s="108"/>
      <c r="D8325" s="108"/>
    </row>
    <row r="8326" spans="1:4">
      <c r="A8326" s="108"/>
      <c r="B8326" s="108"/>
      <c r="C8326" s="108"/>
      <c r="D8326" s="108"/>
    </row>
    <row r="8327" spans="1:4">
      <c r="A8327" s="108"/>
      <c r="B8327" s="108"/>
      <c r="C8327" s="108"/>
      <c r="D8327" s="108"/>
    </row>
    <row r="8328" spans="1:4">
      <c r="A8328" s="108"/>
      <c r="B8328" s="108"/>
      <c r="C8328" s="108"/>
      <c r="D8328" s="108"/>
    </row>
    <row r="8329" spans="1:4">
      <c r="A8329" s="108"/>
      <c r="B8329" s="108"/>
      <c r="C8329" s="108"/>
      <c r="D8329" s="108"/>
    </row>
    <row r="8330" spans="1:4">
      <c r="A8330" s="108"/>
      <c r="B8330" s="108"/>
      <c r="C8330" s="108"/>
      <c r="D8330" s="108"/>
    </row>
    <row r="8331" spans="1:4">
      <c r="A8331" s="108"/>
      <c r="B8331" s="108"/>
      <c r="C8331" s="108"/>
      <c r="D8331" s="108"/>
    </row>
    <row r="8332" spans="1:4">
      <c r="A8332" s="108"/>
      <c r="B8332" s="108"/>
      <c r="C8332" s="108"/>
      <c r="D8332" s="108"/>
    </row>
    <row r="8333" spans="1:4">
      <c r="A8333" s="108"/>
      <c r="B8333" s="108"/>
      <c r="C8333" s="108"/>
      <c r="D8333" s="108"/>
    </row>
    <row r="8334" spans="1:4">
      <c r="A8334" s="108"/>
      <c r="B8334" s="108"/>
      <c r="C8334" s="108"/>
      <c r="D8334" s="108"/>
    </row>
    <row r="8335" spans="1:4">
      <c r="A8335" s="108"/>
      <c r="B8335" s="108"/>
      <c r="C8335" s="108"/>
      <c r="D8335" s="108"/>
    </row>
    <row r="8336" spans="1:4">
      <c r="A8336" s="108"/>
      <c r="B8336" s="108"/>
      <c r="C8336" s="108"/>
      <c r="D8336" s="108"/>
    </row>
    <row r="8337" spans="1:4">
      <c r="A8337" s="108"/>
      <c r="B8337" s="108"/>
      <c r="C8337" s="108"/>
      <c r="D8337" s="108"/>
    </row>
    <row r="8338" spans="1:4">
      <c r="A8338" s="108"/>
      <c r="B8338" s="108"/>
      <c r="C8338" s="108"/>
      <c r="D8338" s="108"/>
    </row>
    <row r="8339" spans="1:4">
      <c r="A8339" s="108"/>
      <c r="B8339" s="108"/>
      <c r="C8339" s="108"/>
      <c r="D8339" s="108"/>
    </row>
    <row r="8340" spans="1:4">
      <c r="A8340" s="108"/>
      <c r="B8340" s="108"/>
      <c r="C8340" s="108"/>
      <c r="D8340" s="108"/>
    </row>
    <row r="8341" spans="1:4">
      <c r="A8341" s="108"/>
      <c r="B8341" s="108"/>
      <c r="C8341" s="108"/>
      <c r="D8341" s="108"/>
    </row>
    <row r="8342" spans="1:4">
      <c r="A8342" s="108"/>
      <c r="B8342" s="108"/>
      <c r="C8342" s="108"/>
      <c r="D8342" s="108"/>
    </row>
    <row r="8343" spans="1:4">
      <c r="A8343" s="108"/>
      <c r="B8343" s="108"/>
      <c r="C8343" s="108"/>
      <c r="D8343" s="108"/>
    </row>
    <row r="8344" spans="1:4">
      <c r="A8344" s="108"/>
      <c r="B8344" s="108"/>
      <c r="C8344" s="108"/>
      <c r="D8344" s="108"/>
    </row>
    <row r="8345" spans="1:4">
      <c r="A8345" s="108"/>
      <c r="B8345" s="108"/>
      <c r="C8345" s="108"/>
      <c r="D8345" s="108"/>
    </row>
    <row r="8346" spans="1:4">
      <c r="A8346" s="108"/>
      <c r="B8346" s="108"/>
      <c r="C8346" s="108"/>
      <c r="D8346" s="108"/>
    </row>
    <row r="8347" spans="1:4">
      <c r="A8347" s="108"/>
      <c r="B8347" s="108"/>
      <c r="C8347" s="108"/>
      <c r="D8347" s="108"/>
    </row>
    <row r="8348" spans="1:4">
      <c r="A8348" s="108"/>
      <c r="B8348" s="108"/>
      <c r="C8348" s="108"/>
      <c r="D8348" s="108"/>
    </row>
    <row r="8349" spans="1:4">
      <c r="A8349" s="108"/>
      <c r="B8349" s="108"/>
      <c r="C8349" s="108"/>
      <c r="D8349" s="108"/>
    </row>
    <row r="8350" spans="1:4">
      <c r="A8350" s="108"/>
      <c r="B8350" s="108"/>
      <c r="C8350" s="108"/>
      <c r="D8350" s="108"/>
    </row>
    <row r="8351" spans="1:4">
      <c r="A8351" s="108"/>
      <c r="B8351" s="108"/>
      <c r="C8351" s="108"/>
      <c r="D8351" s="108"/>
    </row>
    <row r="8352" spans="1:4">
      <c r="A8352" s="108"/>
      <c r="B8352" s="108"/>
      <c r="C8352" s="108"/>
      <c r="D8352" s="108"/>
    </row>
    <row r="8353" spans="1:4">
      <c r="A8353" s="108"/>
      <c r="B8353" s="108"/>
      <c r="C8353" s="108"/>
      <c r="D8353" s="108"/>
    </row>
    <row r="8354" spans="1:4">
      <c r="A8354" s="108"/>
      <c r="B8354" s="108"/>
      <c r="C8354" s="108"/>
      <c r="D8354" s="108"/>
    </row>
    <row r="8355" spans="1:4">
      <c r="A8355" s="108"/>
      <c r="B8355" s="108"/>
      <c r="C8355" s="108"/>
      <c r="D8355" s="108"/>
    </row>
    <row r="8356" spans="1:4">
      <c r="A8356" s="108"/>
      <c r="B8356" s="108"/>
      <c r="C8356" s="108"/>
      <c r="D8356" s="108"/>
    </row>
    <row r="8357" spans="1:4">
      <c r="A8357" s="108"/>
      <c r="B8357" s="108"/>
      <c r="C8357" s="108"/>
      <c r="D8357" s="108"/>
    </row>
    <row r="8358" spans="1:4">
      <c r="A8358" s="108"/>
      <c r="B8358" s="108"/>
      <c r="C8358" s="108"/>
      <c r="D8358" s="108"/>
    </row>
    <row r="8359" spans="1:4">
      <c r="A8359" s="108"/>
      <c r="B8359" s="108"/>
      <c r="C8359" s="108"/>
      <c r="D8359" s="108"/>
    </row>
    <row r="8360" spans="1:4">
      <c r="A8360" s="108"/>
      <c r="B8360" s="108"/>
      <c r="C8360" s="108"/>
      <c r="D8360" s="108"/>
    </row>
    <row r="8361" spans="1:4">
      <c r="A8361" s="108"/>
      <c r="B8361" s="108"/>
      <c r="C8361" s="108"/>
      <c r="D8361" s="108"/>
    </row>
    <row r="8362" spans="1:4">
      <c r="A8362" s="108"/>
      <c r="B8362" s="108"/>
      <c r="C8362" s="108"/>
      <c r="D8362" s="108"/>
    </row>
    <row r="8363" spans="1:4">
      <c r="A8363" s="108"/>
      <c r="B8363" s="108"/>
      <c r="C8363" s="108"/>
      <c r="D8363" s="108"/>
    </row>
    <row r="8364" spans="1:4">
      <c r="A8364" s="108"/>
      <c r="B8364" s="108"/>
      <c r="C8364" s="108"/>
      <c r="D8364" s="108"/>
    </row>
    <row r="8365" spans="1:4">
      <c r="A8365" s="108"/>
      <c r="B8365" s="108"/>
      <c r="C8365" s="108"/>
      <c r="D8365" s="108"/>
    </row>
    <row r="8366" spans="1:4">
      <c r="A8366" s="108"/>
      <c r="B8366" s="108"/>
      <c r="C8366" s="108"/>
      <c r="D8366" s="108"/>
    </row>
    <row r="8367" spans="1:4">
      <c r="A8367" s="108"/>
      <c r="B8367" s="108"/>
      <c r="C8367" s="108"/>
      <c r="D8367" s="108"/>
    </row>
    <row r="8368" spans="1:4">
      <c r="A8368" s="108"/>
      <c r="B8368" s="108"/>
      <c r="C8368" s="108"/>
      <c r="D8368" s="108"/>
    </row>
    <row r="8369" spans="1:4">
      <c r="A8369" s="108"/>
      <c r="B8369" s="108"/>
      <c r="C8369" s="108"/>
      <c r="D8369" s="108"/>
    </row>
    <row r="8370" spans="1:4">
      <c r="A8370" s="108"/>
      <c r="B8370" s="108"/>
      <c r="C8370" s="108"/>
      <c r="D8370" s="108"/>
    </row>
    <row r="8371" spans="1:4">
      <c r="A8371" s="108"/>
      <c r="B8371" s="108"/>
      <c r="C8371" s="108"/>
      <c r="D8371" s="108"/>
    </row>
    <row r="8372" spans="1:4">
      <c r="A8372" s="108"/>
      <c r="B8372" s="108"/>
      <c r="C8372" s="108"/>
      <c r="D8372" s="108"/>
    </row>
    <row r="8373" spans="1:4">
      <c r="A8373" s="108"/>
      <c r="B8373" s="108"/>
      <c r="C8373" s="108"/>
      <c r="D8373" s="108"/>
    </row>
    <row r="8374" spans="1:4">
      <c r="A8374" s="108"/>
      <c r="B8374" s="108"/>
      <c r="C8374" s="108"/>
      <c r="D8374" s="108"/>
    </row>
    <row r="8375" spans="1:4">
      <c r="A8375" s="108"/>
      <c r="B8375" s="108"/>
      <c r="C8375" s="108"/>
      <c r="D8375" s="108"/>
    </row>
    <row r="8376" spans="1:4">
      <c r="A8376" s="108"/>
      <c r="B8376" s="108"/>
      <c r="C8376" s="108"/>
      <c r="D8376" s="108"/>
    </row>
    <row r="8377" spans="1:4">
      <c r="A8377" s="108"/>
      <c r="B8377" s="108"/>
      <c r="C8377" s="108"/>
      <c r="D8377" s="108"/>
    </row>
    <row r="8378" spans="1:4">
      <c r="A8378" s="108"/>
      <c r="B8378" s="108"/>
      <c r="C8378" s="108"/>
      <c r="D8378" s="108"/>
    </row>
    <row r="8379" spans="1:4">
      <c r="A8379" s="108"/>
      <c r="B8379" s="108"/>
      <c r="C8379" s="108"/>
      <c r="D8379" s="108"/>
    </row>
    <row r="8380" spans="1:4">
      <c r="A8380" s="108"/>
      <c r="B8380" s="108"/>
      <c r="C8380" s="108"/>
      <c r="D8380" s="108"/>
    </row>
    <row r="8381" spans="1:4">
      <c r="A8381" s="108"/>
      <c r="B8381" s="108"/>
      <c r="C8381" s="108"/>
      <c r="D8381" s="108"/>
    </row>
    <row r="8382" spans="1:4">
      <c r="A8382" s="108"/>
      <c r="B8382" s="108"/>
      <c r="C8382" s="108"/>
      <c r="D8382" s="108"/>
    </row>
    <row r="8383" spans="1:4">
      <c r="A8383" s="108"/>
      <c r="B8383" s="108"/>
      <c r="C8383" s="108"/>
      <c r="D8383" s="108"/>
    </row>
    <row r="8384" spans="1:4">
      <c r="A8384" s="108"/>
      <c r="B8384" s="108"/>
      <c r="C8384" s="108"/>
      <c r="D8384" s="108"/>
    </row>
    <row r="8385" spans="1:4">
      <c r="A8385" s="108"/>
      <c r="B8385" s="108"/>
      <c r="C8385" s="108"/>
      <c r="D8385" s="108"/>
    </row>
    <row r="8386" spans="1:4">
      <c r="A8386" s="108"/>
      <c r="B8386" s="108"/>
      <c r="C8386" s="108"/>
      <c r="D8386" s="108"/>
    </row>
    <row r="8387" spans="1:4">
      <c r="A8387" s="108"/>
      <c r="B8387" s="108"/>
      <c r="C8387" s="108"/>
      <c r="D8387" s="108"/>
    </row>
    <row r="8388" spans="1:4">
      <c r="A8388" s="108"/>
      <c r="B8388" s="108"/>
      <c r="C8388" s="108"/>
      <c r="D8388" s="108"/>
    </row>
    <row r="8389" spans="1:4">
      <c r="A8389" s="108"/>
      <c r="B8389" s="108"/>
      <c r="C8389" s="108"/>
      <c r="D8389" s="108"/>
    </row>
    <row r="8390" spans="1:4">
      <c r="A8390" s="108"/>
      <c r="B8390" s="108"/>
      <c r="C8390" s="108"/>
      <c r="D8390" s="108"/>
    </row>
    <row r="8391" spans="1:4">
      <c r="A8391" s="108"/>
      <c r="B8391" s="108"/>
      <c r="C8391" s="108"/>
      <c r="D8391" s="108"/>
    </row>
    <row r="8392" spans="1:4">
      <c r="A8392" s="108"/>
      <c r="B8392" s="108"/>
      <c r="C8392" s="108"/>
      <c r="D8392" s="108"/>
    </row>
    <row r="8393" spans="1:4">
      <c r="A8393" s="108"/>
      <c r="B8393" s="108"/>
      <c r="C8393" s="108"/>
      <c r="D8393" s="108"/>
    </row>
    <row r="8394" spans="1:4">
      <c r="A8394" s="108"/>
      <c r="B8394" s="108"/>
      <c r="C8394" s="108"/>
      <c r="D8394" s="108"/>
    </row>
    <row r="8395" spans="1:4">
      <c r="A8395" s="108"/>
      <c r="B8395" s="108"/>
      <c r="C8395" s="108"/>
      <c r="D8395" s="108"/>
    </row>
    <row r="8396" spans="1:4">
      <c r="A8396" s="108"/>
      <c r="B8396" s="108"/>
      <c r="C8396" s="108"/>
      <c r="D8396" s="108"/>
    </row>
    <row r="8397" spans="1:4">
      <c r="A8397" s="108"/>
      <c r="B8397" s="108"/>
      <c r="C8397" s="108"/>
      <c r="D8397" s="108"/>
    </row>
    <row r="8398" spans="1:4">
      <c r="A8398" s="108"/>
      <c r="B8398" s="108"/>
      <c r="C8398" s="108"/>
      <c r="D8398" s="108"/>
    </row>
    <row r="8399" spans="1:4">
      <c r="A8399" s="108"/>
      <c r="B8399" s="108"/>
      <c r="C8399" s="108"/>
      <c r="D8399" s="108"/>
    </row>
    <row r="8400" spans="1:4">
      <c r="A8400" s="108"/>
      <c r="B8400" s="108"/>
      <c r="C8400" s="108"/>
      <c r="D8400" s="108"/>
    </row>
    <row r="8401" spans="1:4">
      <c r="A8401" s="108"/>
      <c r="B8401" s="108"/>
      <c r="C8401" s="108"/>
      <c r="D8401" s="108"/>
    </row>
    <row r="8402" spans="1:4">
      <c r="A8402" s="108"/>
      <c r="B8402" s="108"/>
      <c r="C8402" s="108"/>
      <c r="D8402" s="108"/>
    </row>
    <row r="8403" spans="1:4">
      <c r="A8403" s="108"/>
      <c r="B8403" s="108"/>
      <c r="C8403" s="108"/>
      <c r="D8403" s="108"/>
    </row>
    <row r="8404" spans="1:4">
      <c r="A8404" s="108"/>
      <c r="B8404" s="108"/>
      <c r="C8404" s="108"/>
      <c r="D8404" s="108"/>
    </row>
    <row r="8405" spans="1:4">
      <c r="A8405" s="108"/>
      <c r="B8405" s="108"/>
      <c r="C8405" s="108"/>
      <c r="D8405" s="108"/>
    </row>
    <row r="8406" spans="1:4">
      <c r="A8406" s="108"/>
      <c r="B8406" s="108"/>
      <c r="C8406" s="108"/>
      <c r="D8406" s="108"/>
    </row>
    <row r="8407" spans="1:4">
      <c r="A8407" s="108"/>
      <c r="B8407" s="108"/>
      <c r="C8407" s="108"/>
      <c r="D8407" s="108"/>
    </row>
    <row r="8408" spans="1:4">
      <c r="A8408" s="108"/>
      <c r="B8408" s="108"/>
      <c r="C8408" s="108"/>
      <c r="D8408" s="108"/>
    </row>
    <row r="8409" spans="1:4">
      <c r="A8409" s="108"/>
      <c r="B8409" s="108"/>
      <c r="C8409" s="108"/>
      <c r="D8409" s="108"/>
    </row>
    <row r="8410" spans="1:4">
      <c r="A8410" s="108"/>
      <c r="B8410" s="108"/>
      <c r="C8410" s="108"/>
      <c r="D8410" s="108"/>
    </row>
    <row r="8411" spans="1:4">
      <c r="A8411" s="108"/>
      <c r="B8411" s="108"/>
      <c r="C8411" s="108"/>
      <c r="D8411" s="108"/>
    </row>
    <row r="8412" spans="1:4">
      <c r="A8412" s="108"/>
      <c r="B8412" s="108"/>
      <c r="C8412" s="108"/>
      <c r="D8412" s="108"/>
    </row>
    <row r="8413" spans="1:4">
      <c r="A8413" s="108"/>
      <c r="B8413" s="108"/>
      <c r="C8413" s="108"/>
      <c r="D8413" s="108"/>
    </row>
    <row r="8414" spans="1:4">
      <c r="A8414" s="108"/>
      <c r="B8414" s="108"/>
      <c r="C8414" s="108"/>
      <c r="D8414" s="108"/>
    </row>
    <row r="8415" spans="1:4">
      <c r="A8415" s="108"/>
      <c r="B8415" s="108"/>
      <c r="C8415" s="108"/>
      <c r="D8415" s="108"/>
    </row>
    <row r="8416" spans="1:4">
      <c r="A8416" s="108"/>
      <c r="B8416" s="108"/>
      <c r="C8416" s="108"/>
      <c r="D8416" s="108"/>
    </row>
    <row r="8417" spans="1:4">
      <c r="A8417" s="108"/>
      <c r="B8417" s="108"/>
      <c r="C8417" s="108"/>
      <c r="D8417" s="108"/>
    </row>
    <row r="8418" spans="1:4">
      <c r="A8418" s="108"/>
      <c r="B8418" s="108"/>
      <c r="C8418" s="108"/>
      <c r="D8418" s="108"/>
    </row>
    <row r="8419" spans="1:4">
      <c r="A8419" s="108"/>
      <c r="B8419" s="108"/>
      <c r="C8419" s="108"/>
      <c r="D8419" s="108"/>
    </row>
    <row r="8420" spans="1:4">
      <c r="A8420" s="108"/>
      <c r="B8420" s="108"/>
      <c r="C8420" s="108"/>
      <c r="D8420" s="108"/>
    </row>
    <row r="8421" spans="1:4">
      <c r="A8421" s="108"/>
      <c r="B8421" s="108"/>
      <c r="C8421" s="108"/>
      <c r="D8421" s="108"/>
    </row>
    <row r="8422" spans="1:4">
      <c r="A8422" s="108"/>
      <c r="B8422" s="108"/>
      <c r="C8422" s="108"/>
      <c r="D8422" s="108"/>
    </row>
    <row r="8423" spans="1:4">
      <c r="A8423" s="108"/>
      <c r="B8423" s="108"/>
      <c r="C8423" s="108"/>
      <c r="D8423" s="108"/>
    </row>
    <row r="8424" spans="1:4">
      <c r="A8424" s="108"/>
      <c r="B8424" s="108"/>
      <c r="C8424" s="108"/>
      <c r="D8424" s="108"/>
    </row>
    <row r="8425" spans="1:4">
      <c r="A8425" s="108"/>
      <c r="B8425" s="108"/>
      <c r="C8425" s="108"/>
      <c r="D8425" s="108"/>
    </row>
    <row r="8426" spans="1:4">
      <c r="A8426" s="108"/>
      <c r="B8426" s="108"/>
      <c r="C8426" s="108"/>
      <c r="D8426" s="108"/>
    </row>
    <row r="8427" spans="1:4">
      <c r="A8427" s="108"/>
      <c r="B8427" s="108"/>
      <c r="C8427" s="108"/>
      <c r="D8427" s="108"/>
    </row>
    <row r="8428" spans="1:4">
      <c r="A8428" s="108"/>
      <c r="B8428" s="108"/>
      <c r="C8428" s="108"/>
      <c r="D8428" s="108"/>
    </row>
    <row r="8429" spans="1:4">
      <c r="A8429" s="108"/>
      <c r="B8429" s="108"/>
      <c r="C8429" s="108"/>
      <c r="D8429" s="108"/>
    </row>
    <row r="8430" spans="1:4">
      <c r="A8430" s="108"/>
      <c r="B8430" s="108"/>
      <c r="C8430" s="108"/>
      <c r="D8430" s="108"/>
    </row>
    <row r="8431" spans="1:4">
      <c r="A8431" s="108"/>
      <c r="B8431" s="108"/>
      <c r="C8431" s="108"/>
      <c r="D8431" s="108"/>
    </row>
    <row r="8432" spans="1:4">
      <c r="A8432" s="108"/>
      <c r="B8432" s="108"/>
      <c r="C8432" s="108"/>
      <c r="D8432" s="108"/>
    </row>
    <row r="8433" spans="1:4">
      <c r="A8433" s="108"/>
      <c r="B8433" s="108"/>
      <c r="C8433" s="108"/>
      <c r="D8433" s="108"/>
    </row>
    <row r="8434" spans="1:4">
      <c r="A8434" s="108"/>
      <c r="B8434" s="108"/>
      <c r="C8434" s="108"/>
      <c r="D8434" s="108"/>
    </row>
    <row r="8435" spans="1:4">
      <c r="A8435" s="108"/>
      <c r="B8435" s="108"/>
      <c r="C8435" s="108"/>
      <c r="D8435" s="108"/>
    </row>
    <row r="8436" spans="1:4">
      <c r="A8436" s="108"/>
      <c r="B8436" s="108"/>
      <c r="C8436" s="108"/>
      <c r="D8436" s="108"/>
    </row>
    <row r="8437" spans="1:4">
      <c r="A8437" s="108"/>
      <c r="B8437" s="108"/>
      <c r="C8437" s="108"/>
      <c r="D8437" s="108"/>
    </row>
    <row r="8438" spans="1:4">
      <c r="A8438" s="108"/>
      <c r="B8438" s="108"/>
      <c r="C8438" s="108"/>
      <c r="D8438" s="108"/>
    </row>
    <row r="8439" spans="1:4">
      <c r="A8439" s="108"/>
      <c r="B8439" s="108"/>
      <c r="C8439" s="108"/>
      <c r="D8439" s="108"/>
    </row>
    <row r="8440" spans="1:4">
      <c r="A8440" s="108"/>
      <c r="B8440" s="108"/>
      <c r="C8440" s="108"/>
      <c r="D8440" s="108"/>
    </row>
    <row r="8441" spans="1:4">
      <c r="A8441" s="108"/>
      <c r="B8441" s="108"/>
      <c r="C8441" s="108"/>
      <c r="D8441" s="108"/>
    </row>
    <row r="8442" spans="1:4">
      <c r="A8442" s="108"/>
      <c r="B8442" s="108"/>
      <c r="C8442" s="108"/>
      <c r="D8442" s="108"/>
    </row>
    <row r="8443" spans="1:4">
      <c r="A8443" s="108"/>
      <c r="B8443" s="108"/>
      <c r="C8443" s="108"/>
      <c r="D8443" s="108"/>
    </row>
    <row r="8444" spans="1:4">
      <c r="A8444" s="108"/>
      <c r="B8444" s="108"/>
      <c r="C8444" s="108"/>
      <c r="D8444" s="108"/>
    </row>
    <row r="8445" spans="1:4">
      <c r="A8445" s="108"/>
      <c r="B8445" s="108"/>
      <c r="C8445" s="108"/>
      <c r="D8445" s="108"/>
    </row>
    <row r="8446" spans="1:4">
      <c r="A8446" s="108"/>
      <c r="B8446" s="108"/>
      <c r="C8446" s="108"/>
      <c r="D8446" s="108"/>
    </row>
    <row r="8447" spans="1:4">
      <c r="A8447" s="108"/>
      <c r="B8447" s="108"/>
      <c r="C8447" s="108"/>
      <c r="D8447" s="108"/>
    </row>
    <row r="8448" spans="1:4">
      <c r="A8448" s="108"/>
      <c r="B8448" s="108"/>
      <c r="C8448" s="108"/>
      <c r="D8448" s="108"/>
    </row>
    <row r="8449" spans="1:4">
      <c r="A8449" s="108"/>
      <c r="B8449" s="108"/>
      <c r="C8449" s="108"/>
      <c r="D8449" s="108"/>
    </row>
    <row r="8450" spans="1:4">
      <c r="A8450" s="108"/>
      <c r="B8450" s="108"/>
      <c r="C8450" s="108"/>
      <c r="D8450" s="108"/>
    </row>
    <row r="8451" spans="1:4">
      <c r="A8451" s="108"/>
      <c r="B8451" s="108"/>
      <c r="C8451" s="108"/>
      <c r="D8451" s="108"/>
    </row>
    <row r="8452" spans="1:4">
      <c r="A8452" s="108"/>
      <c r="B8452" s="108"/>
      <c r="C8452" s="108"/>
      <c r="D8452" s="108"/>
    </row>
    <row r="8453" spans="1:4">
      <c r="A8453" s="108"/>
      <c r="B8453" s="108"/>
      <c r="C8453" s="108"/>
      <c r="D8453" s="108"/>
    </row>
    <row r="8454" spans="1:4">
      <c r="A8454" s="108"/>
      <c r="B8454" s="108"/>
      <c r="C8454" s="108"/>
      <c r="D8454" s="108"/>
    </row>
    <row r="8455" spans="1:4">
      <c r="A8455" s="108"/>
      <c r="B8455" s="108"/>
      <c r="C8455" s="108"/>
      <c r="D8455" s="108"/>
    </row>
    <row r="8456" spans="1:4">
      <c r="A8456" s="108"/>
      <c r="B8456" s="108"/>
      <c r="C8456" s="108"/>
      <c r="D8456" s="108"/>
    </row>
    <row r="8457" spans="1:4">
      <c r="A8457" s="108"/>
      <c r="B8457" s="108"/>
      <c r="C8457" s="108"/>
      <c r="D8457" s="108"/>
    </row>
    <row r="8458" spans="1:4">
      <c r="A8458" s="108"/>
      <c r="B8458" s="108"/>
      <c r="C8458" s="108"/>
      <c r="D8458" s="108"/>
    </row>
    <row r="8459" spans="1:4">
      <c r="A8459" s="108"/>
      <c r="B8459" s="108"/>
      <c r="C8459" s="108"/>
      <c r="D8459" s="108"/>
    </row>
    <row r="8460" spans="1:4">
      <c r="A8460" s="108"/>
      <c r="B8460" s="108"/>
      <c r="C8460" s="108"/>
      <c r="D8460" s="108"/>
    </row>
    <row r="8461" spans="1:4">
      <c r="A8461" s="108"/>
      <c r="B8461" s="108"/>
      <c r="C8461" s="108"/>
      <c r="D8461" s="108"/>
    </row>
    <row r="8462" spans="1:4">
      <c r="A8462" s="108"/>
      <c r="B8462" s="108"/>
      <c r="C8462" s="108"/>
      <c r="D8462" s="108"/>
    </row>
    <row r="8463" spans="1:4">
      <c r="A8463" s="108"/>
      <c r="B8463" s="108"/>
      <c r="C8463" s="108"/>
      <c r="D8463" s="108"/>
    </row>
    <row r="8464" spans="1:4">
      <c r="A8464" s="108"/>
      <c r="B8464" s="108"/>
      <c r="C8464" s="108"/>
      <c r="D8464" s="108"/>
    </row>
    <row r="8465" spans="1:4">
      <c r="A8465" s="108"/>
      <c r="B8465" s="108"/>
      <c r="C8465" s="108"/>
      <c r="D8465" s="108"/>
    </row>
    <row r="8466" spans="1:4">
      <c r="A8466" s="108"/>
      <c r="B8466" s="108"/>
      <c r="C8466" s="108"/>
      <c r="D8466" s="108"/>
    </row>
    <row r="8467" spans="1:4">
      <c r="A8467" s="108"/>
      <c r="B8467" s="108"/>
      <c r="C8467" s="108"/>
      <c r="D8467" s="108"/>
    </row>
    <row r="8468" spans="1:4">
      <c r="A8468" s="108"/>
      <c r="B8468" s="108"/>
      <c r="C8468" s="108"/>
      <c r="D8468" s="108"/>
    </row>
    <row r="8469" spans="1:4">
      <c r="A8469" s="108"/>
      <c r="B8469" s="108"/>
      <c r="C8469" s="108"/>
      <c r="D8469" s="108"/>
    </row>
    <row r="8470" spans="1:4">
      <c r="A8470" s="108"/>
      <c r="B8470" s="108"/>
      <c r="C8470" s="108"/>
      <c r="D8470" s="108"/>
    </row>
    <row r="8471" spans="1:4">
      <c r="A8471" s="108"/>
      <c r="B8471" s="108"/>
      <c r="C8471" s="108"/>
      <c r="D8471" s="108"/>
    </row>
    <row r="8472" spans="1:4">
      <c r="A8472" s="108"/>
      <c r="B8472" s="108"/>
      <c r="C8472" s="108"/>
      <c r="D8472" s="108"/>
    </row>
    <row r="8473" spans="1:4">
      <c r="A8473" s="108"/>
      <c r="B8473" s="108"/>
      <c r="C8473" s="108"/>
      <c r="D8473" s="108"/>
    </row>
    <row r="8474" spans="1:4">
      <c r="A8474" s="108"/>
      <c r="B8474" s="108"/>
      <c r="C8474" s="108"/>
      <c r="D8474" s="108"/>
    </row>
    <row r="8475" spans="1:4">
      <c r="A8475" s="108"/>
      <c r="B8475" s="108"/>
      <c r="C8475" s="108"/>
      <c r="D8475" s="108"/>
    </row>
    <row r="8476" spans="1:4">
      <c r="A8476" s="108"/>
      <c r="B8476" s="108"/>
      <c r="C8476" s="108"/>
      <c r="D8476" s="108"/>
    </row>
    <row r="8477" spans="1:4">
      <c r="A8477" s="108"/>
      <c r="B8477" s="108"/>
      <c r="C8477" s="108"/>
      <c r="D8477" s="108"/>
    </row>
    <row r="8478" spans="1:4">
      <c r="A8478" s="108"/>
      <c r="B8478" s="108"/>
      <c r="C8478" s="108"/>
      <c r="D8478" s="108"/>
    </row>
    <row r="8479" spans="1:4">
      <c r="A8479" s="108"/>
      <c r="B8479" s="108"/>
      <c r="C8479" s="108"/>
      <c r="D8479" s="108"/>
    </row>
    <row r="8480" spans="1:4">
      <c r="A8480" s="108"/>
      <c r="B8480" s="108"/>
      <c r="C8480" s="108"/>
      <c r="D8480" s="108"/>
    </row>
    <row r="8481" spans="1:4">
      <c r="A8481" s="108"/>
      <c r="B8481" s="108"/>
      <c r="C8481" s="108"/>
      <c r="D8481" s="108"/>
    </row>
    <row r="8482" spans="1:4">
      <c r="A8482" s="108"/>
      <c r="B8482" s="108"/>
      <c r="C8482" s="108"/>
      <c r="D8482" s="108"/>
    </row>
    <row r="8483" spans="1:4">
      <c r="A8483" s="108"/>
      <c r="B8483" s="108"/>
      <c r="C8483" s="108"/>
      <c r="D8483" s="108"/>
    </row>
    <row r="8484" spans="1:4">
      <c r="A8484" s="108"/>
      <c r="B8484" s="108"/>
      <c r="C8484" s="108"/>
      <c r="D8484" s="108"/>
    </row>
    <row r="8485" spans="1:4">
      <c r="A8485" s="108"/>
      <c r="B8485" s="108"/>
      <c r="C8485" s="108"/>
      <c r="D8485" s="108"/>
    </row>
    <row r="8486" spans="1:4">
      <c r="A8486" s="108"/>
      <c r="B8486" s="108"/>
      <c r="C8486" s="108"/>
      <c r="D8486" s="108"/>
    </row>
    <row r="8487" spans="1:4">
      <c r="A8487" s="108"/>
      <c r="B8487" s="108"/>
      <c r="C8487" s="108"/>
      <c r="D8487" s="108"/>
    </row>
    <row r="8488" spans="1:4">
      <c r="A8488" s="108"/>
      <c r="B8488" s="108"/>
      <c r="C8488" s="108"/>
      <c r="D8488" s="108"/>
    </row>
    <row r="8489" spans="1:4">
      <c r="A8489" s="108"/>
      <c r="B8489" s="108"/>
      <c r="C8489" s="108"/>
      <c r="D8489" s="108"/>
    </row>
    <row r="8490" spans="1:4">
      <c r="A8490" s="108"/>
      <c r="B8490" s="108"/>
      <c r="C8490" s="108"/>
      <c r="D8490" s="108"/>
    </row>
    <row r="8491" spans="1:4">
      <c r="A8491" s="108"/>
      <c r="B8491" s="108"/>
      <c r="C8491" s="108"/>
      <c r="D8491" s="108"/>
    </row>
    <row r="8492" spans="1:4">
      <c r="A8492" s="108"/>
      <c r="B8492" s="108"/>
      <c r="C8492" s="108"/>
      <c r="D8492" s="108"/>
    </row>
    <row r="8493" spans="1:4">
      <c r="A8493" s="108"/>
      <c r="B8493" s="108"/>
      <c r="C8493" s="108"/>
      <c r="D8493" s="108"/>
    </row>
    <row r="8494" spans="1:4">
      <c r="A8494" s="108"/>
      <c r="B8494" s="108"/>
      <c r="C8494" s="108"/>
      <c r="D8494" s="108"/>
    </row>
    <row r="8495" spans="1:4">
      <c r="A8495" s="108"/>
      <c r="B8495" s="108"/>
      <c r="C8495" s="108"/>
      <c r="D8495" s="108"/>
    </row>
    <row r="8496" spans="1:4">
      <c r="A8496" s="108"/>
      <c r="B8496" s="108"/>
      <c r="C8496" s="108"/>
      <c r="D8496" s="108"/>
    </row>
    <row r="8497" spans="1:4">
      <c r="A8497" s="108"/>
      <c r="B8497" s="108"/>
      <c r="C8497" s="108"/>
      <c r="D8497" s="108"/>
    </row>
    <row r="8498" spans="1:4">
      <c r="A8498" s="108"/>
      <c r="B8498" s="108"/>
      <c r="C8498" s="108"/>
      <c r="D8498" s="108"/>
    </row>
    <row r="8499" spans="1:4">
      <c r="A8499" s="108"/>
      <c r="B8499" s="108"/>
      <c r="C8499" s="108"/>
      <c r="D8499" s="108"/>
    </row>
    <row r="8500" spans="1:4">
      <c r="A8500" s="108"/>
      <c r="B8500" s="108"/>
      <c r="C8500" s="108"/>
      <c r="D8500" s="108"/>
    </row>
    <row r="8501" spans="1:4">
      <c r="A8501" s="108"/>
      <c r="B8501" s="108"/>
      <c r="C8501" s="108"/>
      <c r="D8501" s="108"/>
    </row>
    <row r="8502" spans="1:4">
      <c r="A8502" s="108"/>
      <c r="B8502" s="108"/>
      <c r="C8502" s="108"/>
      <c r="D8502" s="108"/>
    </row>
    <row r="8503" spans="1:4">
      <c r="A8503" s="108"/>
      <c r="B8503" s="108"/>
      <c r="C8503" s="108"/>
      <c r="D8503" s="108"/>
    </row>
    <row r="8504" spans="1:4">
      <c r="A8504" s="108"/>
      <c r="B8504" s="108"/>
      <c r="C8504" s="108"/>
      <c r="D8504" s="108"/>
    </row>
    <row r="8505" spans="1:4">
      <c r="A8505" s="108"/>
      <c r="B8505" s="108"/>
      <c r="C8505" s="108"/>
      <c r="D8505" s="108"/>
    </row>
    <row r="8506" spans="1:4">
      <c r="A8506" s="108"/>
      <c r="B8506" s="108"/>
      <c r="C8506" s="108"/>
      <c r="D8506" s="108"/>
    </row>
    <row r="8507" spans="1:4">
      <c r="A8507" s="108"/>
      <c r="B8507" s="108"/>
      <c r="C8507" s="108"/>
      <c r="D8507" s="108"/>
    </row>
    <row r="8508" spans="1:4">
      <c r="A8508" s="108"/>
      <c r="B8508" s="108"/>
      <c r="C8508" s="108"/>
      <c r="D8508" s="108"/>
    </row>
    <row r="8509" spans="1:4">
      <c r="A8509" s="108"/>
      <c r="B8509" s="108"/>
      <c r="C8509" s="108"/>
      <c r="D8509" s="108"/>
    </row>
    <row r="8510" spans="1:4">
      <c r="A8510" s="108"/>
      <c r="B8510" s="108"/>
      <c r="C8510" s="108"/>
      <c r="D8510" s="108"/>
    </row>
    <row r="8511" spans="1:4">
      <c r="A8511" s="108"/>
      <c r="B8511" s="108"/>
      <c r="C8511" s="108"/>
      <c r="D8511" s="108"/>
    </row>
    <row r="8512" spans="1:4">
      <c r="A8512" s="108"/>
      <c r="B8512" s="108"/>
      <c r="C8512" s="108"/>
      <c r="D8512" s="108"/>
    </row>
    <row r="8513" spans="1:4">
      <c r="A8513" s="108"/>
      <c r="B8513" s="108"/>
      <c r="C8513" s="108"/>
      <c r="D8513" s="108"/>
    </row>
    <row r="8514" spans="1:4">
      <c r="A8514" s="108"/>
      <c r="B8514" s="108"/>
      <c r="C8514" s="108"/>
      <c r="D8514" s="108"/>
    </row>
    <row r="8515" spans="1:4">
      <c r="A8515" s="108"/>
      <c r="B8515" s="108"/>
      <c r="C8515" s="108"/>
      <c r="D8515" s="108"/>
    </row>
    <row r="8516" spans="1:4">
      <c r="A8516" s="108"/>
      <c r="B8516" s="108"/>
      <c r="C8516" s="108"/>
      <c r="D8516" s="108"/>
    </row>
    <row r="8517" spans="1:4">
      <c r="A8517" s="108"/>
      <c r="B8517" s="108"/>
      <c r="C8517" s="108"/>
      <c r="D8517" s="108"/>
    </row>
    <row r="8518" spans="1:4">
      <c r="A8518" s="108"/>
      <c r="B8518" s="108"/>
      <c r="C8518" s="108"/>
      <c r="D8518" s="108"/>
    </row>
    <row r="8519" spans="1:4">
      <c r="A8519" s="108"/>
      <c r="B8519" s="108"/>
      <c r="C8519" s="108"/>
      <c r="D8519" s="108"/>
    </row>
    <row r="8520" spans="1:4">
      <c r="A8520" s="108"/>
      <c r="B8520" s="108"/>
      <c r="C8520" s="108"/>
      <c r="D8520" s="108"/>
    </row>
    <row r="8521" spans="1:4">
      <c r="A8521" s="108"/>
      <c r="B8521" s="108"/>
      <c r="C8521" s="108"/>
      <c r="D8521" s="108"/>
    </row>
    <row r="8522" spans="1:4">
      <c r="A8522" s="108"/>
      <c r="B8522" s="108"/>
      <c r="C8522" s="108"/>
      <c r="D8522" s="108"/>
    </row>
    <row r="8523" spans="1:4">
      <c r="A8523" s="108"/>
      <c r="B8523" s="108"/>
      <c r="C8523" s="108"/>
      <c r="D8523" s="108"/>
    </row>
    <row r="8524" spans="1:4">
      <c r="A8524" s="108"/>
      <c r="B8524" s="108"/>
      <c r="C8524" s="108"/>
      <c r="D8524" s="108"/>
    </row>
    <row r="8525" spans="1:4">
      <c r="A8525" s="108"/>
      <c r="B8525" s="108"/>
      <c r="C8525" s="108"/>
      <c r="D8525" s="108"/>
    </row>
    <row r="8526" spans="1:4">
      <c r="A8526" s="108"/>
      <c r="B8526" s="108"/>
      <c r="C8526" s="108"/>
      <c r="D8526" s="108"/>
    </row>
    <row r="8527" spans="1:4">
      <c r="A8527" s="108"/>
      <c r="B8527" s="108"/>
      <c r="C8527" s="108"/>
      <c r="D8527" s="108"/>
    </row>
    <row r="8528" spans="1:4">
      <c r="A8528" s="108"/>
      <c r="B8528" s="108"/>
      <c r="C8528" s="108"/>
      <c r="D8528" s="108"/>
    </row>
    <row r="8529" spans="1:4">
      <c r="A8529" s="108"/>
      <c r="B8529" s="108"/>
      <c r="C8529" s="108"/>
      <c r="D8529" s="108"/>
    </row>
    <row r="8530" spans="1:4">
      <c r="A8530" s="108"/>
      <c r="B8530" s="108"/>
      <c r="C8530" s="108"/>
      <c r="D8530" s="108"/>
    </row>
    <row r="8531" spans="1:4">
      <c r="A8531" s="108"/>
      <c r="B8531" s="108"/>
      <c r="C8531" s="108"/>
      <c r="D8531" s="108"/>
    </row>
    <row r="8532" spans="1:4">
      <c r="A8532" s="108"/>
      <c r="B8532" s="108"/>
      <c r="C8532" s="108"/>
      <c r="D8532" s="108"/>
    </row>
    <row r="8533" spans="1:4">
      <c r="A8533" s="108"/>
      <c r="B8533" s="108"/>
      <c r="C8533" s="108"/>
      <c r="D8533" s="108"/>
    </row>
    <row r="8534" spans="1:4">
      <c r="A8534" s="108"/>
      <c r="B8534" s="108"/>
      <c r="C8534" s="108"/>
      <c r="D8534" s="108"/>
    </row>
    <row r="8535" spans="1:4">
      <c r="A8535" s="108"/>
      <c r="B8535" s="108"/>
      <c r="C8535" s="108"/>
      <c r="D8535" s="108"/>
    </row>
    <row r="8536" spans="1:4">
      <c r="A8536" s="108"/>
      <c r="B8536" s="108"/>
      <c r="C8536" s="108"/>
      <c r="D8536" s="108"/>
    </row>
    <row r="8537" spans="1:4">
      <c r="A8537" s="108"/>
      <c r="B8537" s="108"/>
      <c r="C8537" s="108"/>
      <c r="D8537" s="108"/>
    </row>
    <row r="8538" spans="1:4">
      <c r="A8538" s="108"/>
      <c r="B8538" s="108"/>
      <c r="C8538" s="108"/>
      <c r="D8538" s="108"/>
    </row>
    <row r="8539" spans="1:4">
      <c r="A8539" s="108"/>
      <c r="B8539" s="108"/>
      <c r="C8539" s="108"/>
      <c r="D8539" s="108"/>
    </row>
    <row r="8540" spans="1:4">
      <c r="A8540" s="108"/>
      <c r="B8540" s="108"/>
      <c r="C8540" s="108"/>
      <c r="D8540" s="108"/>
    </row>
    <row r="8541" spans="1:4">
      <c r="A8541" s="108"/>
      <c r="B8541" s="108"/>
      <c r="C8541" s="108"/>
      <c r="D8541" s="108"/>
    </row>
    <row r="8542" spans="1:4">
      <c r="A8542" s="108"/>
      <c r="B8542" s="108"/>
      <c r="C8542" s="108"/>
      <c r="D8542" s="108"/>
    </row>
    <row r="8543" spans="1:4">
      <c r="A8543" s="108"/>
      <c r="B8543" s="108"/>
      <c r="C8543" s="108"/>
      <c r="D8543" s="108"/>
    </row>
    <row r="8544" spans="1:4">
      <c r="A8544" s="108"/>
      <c r="B8544" s="108"/>
      <c r="C8544" s="108"/>
      <c r="D8544" s="108"/>
    </row>
    <row r="8545" spans="1:4">
      <c r="A8545" s="108"/>
      <c r="B8545" s="108"/>
      <c r="C8545" s="108"/>
      <c r="D8545" s="108"/>
    </row>
    <row r="8546" spans="1:4">
      <c r="A8546" s="108"/>
      <c r="B8546" s="108"/>
      <c r="C8546" s="108"/>
      <c r="D8546" s="108"/>
    </row>
    <row r="8547" spans="1:4">
      <c r="A8547" s="108"/>
      <c r="B8547" s="108"/>
      <c r="C8547" s="108"/>
      <c r="D8547" s="108"/>
    </row>
    <row r="8548" spans="1:4">
      <c r="A8548" s="108"/>
      <c r="B8548" s="108"/>
      <c r="C8548" s="108"/>
      <c r="D8548" s="108"/>
    </row>
    <row r="8549" spans="1:4">
      <c r="A8549" s="108"/>
      <c r="B8549" s="108"/>
      <c r="C8549" s="108"/>
      <c r="D8549" s="108"/>
    </row>
    <row r="8550" spans="1:4">
      <c r="A8550" s="108"/>
      <c r="B8550" s="108"/>
      <c r="C8550" s="108"/>
      <c r="D8550" s="108"/>
    </row>
    <row r="8551" spans="1:4">
      <c r="A8551" s="108"/>
      <c r="B8551" s="108"/>
      <c r="C8551" s="108"/>
      <c r="D8551" s="108"/>
    </row>
    <row r="8552" spans="1:4">
      <c r="A8552" s="108"/>
      <c r="B8552" s="108"/>
      <c r="C8552" s="108"/>
      <c r="D8552" s="108"/>
    </row>
    <row r="8553" spans="1:4">
      <c r="A8553" s="108"/>
      <c r="B8553" s="108"/>
      <c r="C8553" s="108"/>
      <c r="D8553" s="108"/>
    </row>
    <row r="8554" spans="1:4">
      <c r="A8554" s="108"/>
      <c r="B8554" s="108"/>
      <c r="C8554" s="108"/>
      <c r="D8554" s="108"/>
    </row>
    <row r="8555" spans="1:4">
      <c r="A8555" s="108"/>
      <c r="B8555" s="108"/>
      <c r="C8555" s="108"/>
      <c r="D8555" s="108"/>
    </row>
    <row r="8556" spans="1:4">
      <c r="A8556" s="108"/>
      <c r="B8556" s="108"/>
      <c r="C8556" s="108"/>
      <c r="D8556" s="108"/>
    </row>
    <row r="8557" spans="1:4">
      <c r="A8557" s="108"/>
      <c r="B8557" s="108"/>
      <c r="C8557" s="108"/>
      <c r="D8557" s="108"/>
    </row>
    <row r="8558" spans="1:4">
      <c r="A8558" s="108"/>
      <c r="B8558" s="108"/>
      <c r="C8558" s="108"/>
      <c r="D8558" s="108"/>
    </row>
    <row r="8559" spans="1:4">
      <c r="A8559" s="108"/>
      <c r="B8559" s="108"/>
      <c r="C8559" s="108"/>
      <c r="D8559" s="108"/>
    </row>
    <row r="8560" spans="1:4">
      <c r="A8560" s="108"/>
      <c r="B8560" s="108"/>
      <c r="C8560" s="108"/>
      <c r="D8560" s="108"/>
    </row>
    <row r="8561" spans="1:4">
      <c r="A8561" s="108"/>
      <c r="B8561" s="108"/>
      <c r="C8561" s="108"/>
      <c r="D8561" s="108"/>
    </row>
    <row r="8562" spans="1:4">
      <c r="A8562" s="108"/>
      <c r="B8562" s="108"/>
      <c r="C8562" s="108"/>
      <c r="D8562" s="108"/>
    </row>
    <row r="8563" spans="1:4">
      <c r="A8563" s="108"/>
      <c r="B8563" s="108"/>
      <c r="C8563" s="108"/>
      <c r="D8563" s="108"/>
    </row>
    <row r="8564" spans="1:4">
      <c r="A8564" s="108"/>
      <c r="B8564" s="108"/>
      <c r="C8564" s="108"/>
      <c r="D8564" s="108"/>
    </row>
    <row r="8565" spans="1:4">
      <c r="A8565" s="108"/>
      <c r="B8565" s="108"/>
      <c r="C8565" s="108"/>
      <c r="D8565" s="108"/>
    </row>
    <row r="8566" spans="1:4">
      <c r="A8566" s="108"/>
      <c r="B8566" s="108"/>
      <c r="C8566" s="108"/>
      <c r="D8566" s="108"/>
    </row>
    <row r="8567" spans="1:4">
      <c r="A8567" s="108"/>
      <c r="B8567" s="108"/>
      <c r="C8567" s="108"/>
      <c r="D8567" s="108"/>
    </row>
    <row r="8568" spans="1:4">
      <c r="A8568" s="108"/>
      <c r="B8568" s="108"/>
      <c r="C8568" s="108"/>
      <c r="D8568" s="108"/>
    </row>
    <row r="8569" spans="1:4">
      <c r="A8569" s="108"/>
      <c r="B8569" s="108"/>
      <c r="C8569" s="108"/>
      <c r="D8569" s="108"/>
    </row>
    <row r="8570" spans="1:4">
      <c r="A8570" s="108"/>
      <c r="B8570" s="108"/>
      <c r="C8570" s="108"/>
      <c r="D8570" s="108"/>
    </row>
    <row r="8571" spans="1:4">
      <c r="A8571" s="108"/>
      <c r="B8571" s="108"/>
      <c r="C8571" s="108"/>
      <c r="D8571" s="108"/>
    </row>
    <row r="8572" spans="1:4">
      <c r="A8572" s="108"/>
      <c r="B8572" s="108"/>
      <c r="C8572" s="108"/>
      <c r="D8572" s="108"/>
    </row>
    <row r="8573" spans="1:4">
      <c r="A8573" s="108"/>
      <c r="B8573" s="108"/>
      <c r="C8573" s="108"/>
      <c r="D8573" s="108"/>
    </row>
    <row r="8574" spans="1:4">
      <c r="A8574" s="108"/>
      <c r="B8574" s="108"/>
      <c r="C8574" s="108"/>
      <c r="D8574" s="108"/>
    </row>
    <row r="8575" spans="1:4">
      <c r="A8575" s="108"/>
      <c r="B8575" s="108"/>
      <c r="C8575" s="108"/>
      <c r="D8575" s="108"/>
    </row>
    <row r="8576" spans="1:4">
      <c r="A8576" s="108"/>
      <c r="B8576" s="108"/>
      <c r="C8576" s="108"/>
      <c r="D8576" s="108"/>
    </row>
    <row r="8577" spans="1:4">
      <c r="A8577" s="108"/>
      <c r="B8577" s="108"/>
      <c r="C8577" s="108"/>
      <c r="D8577" s="108"/>
    </row>
    <row r="8578" spans="1:4">
      <c r="A8578" s="108"/>
      <c r="B8578" s="108"/>
      <c r="C8578" s="108"/>
      <c r="D8578" s="108"/>
    </row>
    <row r="8579" spans="1:4">
      <c r="A8579" s="108"/>
      <c r="B8579" s="108"/>
      <c r="C8579" s="108"/>
      <c r="D8579" s="108"/>
    </row>
    <row r="8580" spans="1:4">
      <c r="A8580" s="108"/>
      <c r="B8580" s="108"/>
      <c r="C8580" s="108"/>
      <c r="D8580" s="108"/>
    </row>
    <row r="8581" spans="1:4">
      <c r="A8581" s="108"/>
      <c r="B8581" s="108"/>
      <c r="C8581" s="108"/>
      <c r="D8581" s="108"/>
    </row>
    <row r="8582" spans="1:4">
      <c r="A8582" s="108"/>
      <c r="B8582" s="108"/>
      <c r="C8582" s="108"/>
      <c r="D8582" s="108"/>
    </row>
    <row r="8583" spans="1:4">
      <c r="A8583" s="108"/>
      <c r="B8583" s="108"/>
      <c r="C8583" s="108"/>
      <c r="D8583" s="108"/>
    </row>
    <row r="8584" spans="1:4">
      <c r="A8584" s="108"/>
      <c r="B8584" s="108"/>
      <c r="C8584" s="108"/>
      <c r="D8584" s="108"/>
    </row>
    <row r="8585" spans="1:4">
      <c r="A8585" s="108"/>
      <c r="B8585" s="108"/>
      <c r="C8585" s="108"/>
      <c r="D8585" s="108"/>
    </row>
    <row r="8586" spans="1:4">
      <c r="A8586" s="108"/>
      <c r="B8586" s="108"/>
      <c r="C8586" s="108"/>
      <c r="D8586" s="108"/>
    </row>
    <row r="8587" spans="1:4">
      <c r="A8587" s="108"/>
      <c r="B8587" s="108"/>
      <c r="C8587" s="108"/>
      <c r="D8587" s="108"/>
    </row>
    <row r="8588" spans="1:4">
      <c r="A8588" s="108"/>
      <c r="B8588" s="108"/>
      <c r="C8588" s="108"/>
      <c r="D8588" s="108"/>
    </row>
    <row r="8589" spans="1:4">
      <c r="A8589" s="108"/>
      <c r="B8589" s="108"/>
      <c r="C8589" s="108"/>
      <c r="D8589" s="108"/>
    </row>
    <row r="8590" spans="1:4">
      <c r="A8590" s="108"/>
      <c r="B8590" s="108"/>
      <c r="C8590" s="108"/>
      <c r="D8590" s="108"/>
    </row>
    <row r="8591" spans="1:4">
      <c r="A8591" s="108"/>
      <c r="B8591" s="108"/>
      <c r="C8591" s="108"/>
      <c r="D8591" s="108"/>
    </row>
    <row r="8592" spans="1:4">
      <c r="A8592" s="108"/>
      <c r="B8592" s="108"/>
      <c r="C8592" s="108"/>
      <c r="D8592" s="108"/>
    </row>
    <row r="8593" spans="1:4">
      <c r="A8593" s="108"/>
      <c r="B8593" s="108"/>
      <c r="C8593" s="108"/>
      <c r="D8593" s="108"/>
    </row>
    <row r="8594" spans="1:4">
      <c r="A8594" s="108"/>
      <c r="B8594" s="108"/>
      <c r="C8594" s="108"/>
      <c r="D8594" s="108"/>
    </row>
    <row r="8595" spans="1:4">
      <c r="A8595" s="108"/>
      <c r="B8595" s="108"/>
      <c r="C8595" s="108"/>
      <c r="D8595" s="108"/>
    </row>
    <row r="8596" spans="1:4">
      <c r="A8596" s="108"/>
      <c r="B8596" s="108"/>
      <c r="C8596" s="108"/>
      <c r="D8596" s="108"/>
    </row>
    <row r="8597" spans="1:4">
      <c r="A8597" s="108"/>
      <c r="B8597" s="108"/>
      <c r="C8597" s="108"/>
      <c r="D8597" s="108"/>
    </row>
    <row r="8598" spans="1:4">
      <c r="A8598" s="108"/>
      <c r="B8598" s="108"/>
      <c r="C8598" s="108"/>
      <c r="D8598" s="108"/>
    </row>
    <row r="8599" spans="1:4">
      <c r="A8599" s="108"/>
      <c r="B8599" s="108"/>
      <c r="C8599" s="108"/>
      <c r="D8599" s="108"/>
    </row>
    <row r="8600" spans="1:4">
      <c r="A8600" s="108"/>
      <c r="B8600" s="108"/>
      <c r="C8600" s="108"/>
      <c r="D8600" s="108"/>
    </row>
    <row r="8601" spans="1:4">
      <c r="A8601" s="108"/>
      <c r="B8601" s="108"/>
      <c r="C8601" s="108"/>
      <c r="D8601" s="108"/>
    </row>
    <row r="8602" spans="1:4">
      <c r="A8602" s="108"/>
      <c r="B8602" s="108"/>
      <c r="C8602" s="108"/>
      <c r="D8602" s="108"/>
    </row>
    <row r="8603" spans="1:4">
      <c r="A8603" s="108"/>
      <c r="B8603" s="108"/>
      <c r="C8603" s="108"/>
      <c r="D8603" s="108"/>
    </row>
    <row r="8604" spans="1:4">
      <c r="A8604" s="108"/>
      <c r="B8604" s="108"/>
      <c r="C8604" s="108"/>
      <c r="D8604" s="108"/>
    </row>
    <row r="8605" spans="1:4">
      <c r="A8605" s="108"/>
      <c r="B8605" s="108"/>
      <c r="C8605" s="108"/>
      <c r="D8605" s="108"/>
    </row>
    <row r="8606" spans="1:4">
      <c r="A8606" s="108"/>
      <c r="B8606" s="108"/>
      <c r="C8606" s="108"/>
      <c r="D8606" s="108"/>
    </row>
    <row r="8607" spans="1:4">
      <c r="A8607" s="108"/>
      <c r="B8607" s="108"/>
      <c r="C8607" s="108"/>
      <c r="D8607" s="108"/>
    </row>
    <row r="8608" spans="1:4">
      <c r="A8608" s="108"/>
      <c r="B8608" s="108"/>
      <c r="C8608" s="108"/>
      <c r="D8608" s="108"/>
    </row>
    <row r="8609" spans="1:4">
      <c r="A8609" s="108"/>
      <c r="B8609" s="108"/>
      <c r="C8609" s="108"/>
      <c r="D8609" s="108"/>
    </row>
    <row r="8610" spans="1:4">
      <c r="A8610" s="108"/>
      <c r="B8610" s="108"/>
      <c r="C8610" s="108"/>
      <c r="D8610" s="108"/>
    </row>
    <row r="8611" spans="1:4">
      <c r="A8611" s="108"/>
      <c r="B8611" s="108"/>
      <c r="C8611" s="108"/>
      <c r="D8611" s="108"/>
    </row>
    <row r="8612" spans="1:4">
      <c r="A8612" s="108"/>
      <c r="B8612" s="108"/>
      <c r="C8612" s="108"/>
      <c r="D8612" s="108"/>
    </row>
    <row r="8613" spans="1:4">
      <c r="A8613" s="108"/>
      <c r="B8613" s="108"/>
      <c r="C8613" s="108"/>
      <c r="D8613" s="108"/>
    </row>
    <row r="8614" spans="1:4">
      <c r="A8614" s="108"/>
      <c r="B8614" s="108"/>
      <c r="C8614" s="108"/>
      <c r="D8614" s="108"/>
    </row>
    <row r="8615" spans="1:4">
      <c r="A8615" s="108"/>
      <c r="B8615" s="108"/>
      <c r="C8615" s="108"/>
      <c r="D8615" s="108"/>
    </row>
    <row r="8616" spans="1:4">
      <c r="A8616" s="108"/>
      <c r="B8616" s="108"/>
      <c r="C8616" s="108"/>
      <c r="D8616" s="108"/>
    </row>
    <row r="8617" spans="1:4">
      <c r="A8617" s="108"/>
      <c r="B8617" s="108"/>
      <c r="C8617" s="108"/>
      <c r="D8617" s="108"/>
    </row>
    <row r="8618" spans="1:4">
      <c r="A8618" s="108"/>
      <c r="B8618" s="108"/>
      <c r="C8618" s="108"/>
      <c r="D8618" s="108"/>
    </row>
    <row r="8619" spans="1:4">
      <c r="A8619" s="108"/>
      <c r="B8619" s="108"/>
      <c r="C8619" s="108"/>
      <c r="D8619" s="108"/>
    </row>
    <row r="8620" spans="1:4">
      <c r="A8620" s="108"/>
      <c r="B8620" s="108"/>
      <c r="C8620" s="108"/>
      <c r="D8620" s="108"/>
    </row>
    <row r="8621" spans="1:4">
      <c r="A8621" s="108"/>
      <c r="B8621" s="108"/>
      <c r="C8621" s="108"/>
      <c r="D8621" s="108"/>
    </row>
    <row r="8622" spans="1:4">
      <c r="A8622" s="108"/>
      <c r="B8622" s="108"/>
      <c r="C8622" s="108"/>
      <c r="D8622" s="108"/>
    </row>
    <row r="8623" spans="1:4">
      <c r="A8623" s="108"/>
      <c r="B8623" s="108"/>
      <c r="C8623" s="108"/>
      <c r="D8623" s="108"/>
    </row>
    <row r="8624" spans="1:4">
      <c r="A8624" s="108"/>
      <c r="B8624" s="108"/>
      <c r="C8624" s="108"/>
      <c r="D8624" s="108"/>
    </row>
    <row r="8625" spans="1:4">
      <c r="A8625" s="108"/>
      <c r="B8625" s="108"/>
      <c r="C8625" s="108"/>
      <c r="D8625" s="108"/>
    </row>
    <row r="8626" spans="1:4">
      <c r="A8626" s="108"/>
      <c r="B8626" s="108"/>
      <c r="C8626" s="108"/>
      <c r="D8626" s="108"/>
    </row>
    <row r="8627" spans="1:4">
      <c r="A8627" s="108"/>
      <c r="B8627" s="108"/>
      <c r="C8627" s="108"/>
      <c r="D8627" s="108"/>
    </row>
    <row r="8628" spans="1:4">
      <c r="A8628" s="108"/>
      <c r="B8628" s="108"/>
      <c r="C8628" s="108"/>
      <c r="D8628" s="108"/>
    </row>
    <row r="8629" spans="1:4">
      <c r="A8629" s="108"/>
      <c r="B8629" s="108"/>
      <c r="C8629" s="108"/>
      <c r="D8629" s="108"/>
    </row>
    <row r="8630" spans="1:4">
      <c r="A8630" s="108"/>
      <c r="B8630" s="108"/>
      <c r="C8630" s="108"/>
      <c r="D8630" s="108"/>
    </row>
    <row r="8631" spans="1:4">
      <c r="A8631" s="108"/>
      <c r="B8631" s="108"/>
      <c r="C8631" s="108"/>
      <c r="D8631" s="108"/>
    </row>
    <row r="8632" spans="1:4">
      <c r="A8632" s="108"/>
      <c r="B8632" s="108"/>
      <c r="C8632" s="108"/>
      <c r="D8632" s="108"/>
    </row>
    <row r="8633" spans="1:4">
      <c r="A8633" s="108"/>
      <c r="B8633" s="108"/>
      <c r="C8633" s="108"/>
      <c r="D8633" s="108"/>
    </row>
    <row r="8634" spans="1:4">
      <c r="A8634" s="108"/>
      <c r="B8634" s="108"/>
      <c r="C8634" s="108"/>
      <c r="D8634" s="108"/>
    </row>
    <row r="8635" spans="1:4">
      <c r="A8635" s="108"/>
      <c r="B8635" s="108"/>
      <c r="C8635" s="108"/>
      <c r="D8635" s="108"/>
    </row>
    <row r="8636" spans="1:4">
      <c r="A8636" s="108"/>
      <c r="B8636" s="108"/>
      <c r="C8636" s="108"/>
      <c r="D8636" s="108"/>
    </row>
    <row r="8637" spans="1:4">
      <c r="A8637" s="108"/>
      <c r="B8637" s="108"/>
      <c r="C8637" s="108"/>
      <c r="D8637" s="108"/>
    </row>
    <row r="8638" spans="1:4">
      <c r="A8638" s="108"/>
      <c r="B8638" s="108"/>
      <c r="C8638" s="108"/>
      <c r="D8638" s="108"/>
    </row>
    <row r="8639" spans="1:4">
      <c r="A8639" s="108"/>
      <c r="B8639" s="108"/>
      <c r="C8639" s="108"/>
      <c r="D8639" s="108"/>
    </row>
    <row r="8640" spans="1:4">
      <c r="A8640" s="108"/>
      <c r="B8640" s="108"/>
      <c r="C8640" s="108"/>
      <c r="D8640" s="108"/>
    </row>
    <row r="8641" spans="1:4">
      <c r="A8641" s="108"/>
      <c r="B8641" s="108"/>
      <c r="C8641" s="108"/>
      <c r="D8641" s="108"/>
    </row>
    <row r="8642" spans="1:4">
      <c r="A8642" s="108"/>
      <c r="B8642" s="108"/>
      <c r="C8642" s="108"/>
      <c r="D8642" s="108"/>
    </row>
    <row r="8643" spans="1:4">
      <c r="A8643" s="108"/>
      <c r="B8643" s="108"/>
      <c r="C8643" s="108"/>
      <c r="D8643" s="108"/>
    </row>
    <row r="8644" spans="1:4">
      <c r="A8644" s="108"/>
      <c r="B8644" s="108"/>
      <c r="C8644" s="108"/>
      <c r="D8644" s="108"/>
    </row>
    <row r="8645" spans="1:4">
      <c r="A8645" s="108"/>
      <c r="B8645" s="108"/>
      <c r="C8645" s="108"/>
      <c r="D8645" s="108"/>
    </row>
    <row r="8646" spans="1:4">
      <c r="A8646" s="108"/>
      <c r="B8646" s="108"/>
      <c r="C8646" s="108"/>
      <c r="D8646" s="108"/>
    </row>
    <row r="8647" spans="1:4">
      <c r="A8647" s="108"/>
      <c r="B8647" s="108"/>
      <c r="C8647" s="108"/>
      <c r="D8647" s="108"/>
    </row>
    <row r="8648" spans="1:4">
      <c r="A8648" s="108"/>
      <c r="B8648" s="108"/>
      <c r="C8648" s="108"/>
      <c r="D8648" s="108"/>
    </row>
    <row r="8649" spans="1:4">
      <c r="A8649" s="108"/>
      <c r="B8649" s="108"/>
      <c r="C8649" s="108"/>
      <c r="D8649" s="108"/>
    </row>
    <row r="8650" spans="1:4">
      <c r="A8650" s="108"/>
      <c r="B8650" s="108"/>
      <c r="C8650" s="108"/>
      <c r="D8650" s="108"/>
    </row>
    <row r="8651" spans="1:4">
      <c r="A8651" s="108"/>
      <c r="B8651" s="108"/>
      <c r="C8651" s="108"/>
      <c r="D8651" s="108"/>
    </row>
    <row r="8652" spans="1:4">
      <c r="A8652" s="108"/>
      <c r="B8652" s="108"/>
      <c r="C8652" s="108"/>
      <c r="D8652" s="108"/>
    </row>
    <row r="8653" spans="1:4">
      <c r="A8653" s="108"/>
      <c r="B8653" s="108"/>
      <c r="C8653" s="108"/>
      <c r="D8653" s="108"/>
    </row>
    <row r="8654" spans="1:4">
      <c r="A8654" s="108"/>
      <c r="B8654" s="108"/>
      <c r="C8654" s="108"/>
      <c r="D8654" s="108"/>
    </row>
    <row r="8655" spans="1:4">
      <c r="A8655" s="108"/>
      <c r="B8655" s="108"/>
      <c r="C8655" s="108"/>
      <c r="D8655" s="108"/>
    </row>
    <row r="8656" spans="1:4">
      <c r="A8656" s="108"/>
      <c r="B8656" s="108"/>
      <c r="C8656" s="108"/>
      <c r="D8656" s="108"/>
    </row>
    <row r="8657" spans="1:4">
      <c r="A8657" s="108"/>
      <c r="B8657" s="108"/>
      <c r="C8657" s="108"/>
      <c r="D8657" s="108"/>
    </row>
    <row r="8658" spans="1:4">
      <c r="A8658" s="108"/>
      <c r="B8658" s="108"/>
      <c r="C8658" s="108"/>
      <c r="D8658" s="108"/>
    </row>
    <row r="8659" spans="1:4">
      <c r="A8659" s="108"/>
      <c r="B8659" s="108"/>
      <c r="C8659" s="108"/>
      <c r="D8659" s="108"/>
    </row>
    <row r="8660" spans="1:4">
      <c r="A8660" s="108"/>
      <c r="B8660" s="108"/>
      <c r="C8660" s="108"/>
      <c r="D8660" s="108"/>
    </row>
    <row r="8661" spans="1:4">
      <c r="A8661" s="108"/>
      <c r="B8661" s="108"/>
      <c r="C8661" s="108"/>
      <c r="D8661" s="108"/>
    </row>
    <row r="8662" spans="1:4">
      <c r="A8662" s="108"/>
      <c r="B8662" s="108"/>
      <c r="C8662" s="108"/>
      <c r="D8662" s="108"/>
    </row>
    <row r="8663" spans="1:4">
      <c r="A8663" s="108"/>
      <c r="B8663" s="108"/>
      <c r="C8663" s="108"/>
      <c r="D8663" s="108"/>
    </row>
    <row r="8664" spans="1:4">
      <c r="A8664" s="108"/>
      <c r="B8664" s="108"/>
      <c r="C8664" s="108"/>
      <c r="D8664" s="108"/>
    </row>
    <row r="8665" spans="1:4">
      <c r="A8665" s="108"/>
      <c r="B8665" s="108"/>
      <c r="C8665" s="108"/>
      <c r="D8665" s="108"/>
    </row>
    <row r="8666" spans="1:4">
      <c r="A8666" s="108"/>
      <c r="B8666" s="108"/>
      <c r="C8666" s="108"/>
      <c r="D8666" s="108"/>
    </row>
    <row r="8667" spans="1:4">
      <c r="A8667" s="108"/>
      <c r="B8667" s="108"/>
      <c r="C8667" s="108"/>
      <c r="D8667" s="108"/>
    </row>
    <row r="8668" spans="1:4">
      <c r="A8668" s="108"/>
      <c r="B8668" s="108"/>
      <c r="C8668" s="108"/>
      <c r="D8668" s="108"/>
    </row>
    <row r="8669" spans="1:4">
      <c r="A8669" s="108"/>
      <c r="B8669" s="108"/>
      <c r="C8669" s="108"/>
      <c r="D8669" s="108"/>
    </row>
    <row r="8670" spans="1:4">
      <c r="A8670" s="108"/>
      <c r="B8670" s="108"/>
      <c r="C8670" s="108"/>
      <c r="D8670" s="108"/>
    </row>
    <row r="8671" spans="1:4">
      <c r="A8671" s="108"/>
      <c r="B8671" s="108"/>
      <c r="C8671" s="108"/>
      <c r="D8671" s="108"/>
    </row>
    <row r="8672" spans="1:4">
      <c r="A8672" s="108"/>
      <c r="B8672" s="108"/>
      <c r="C8672" s="108"/>
      <c r="D8672" s="108"/>
    </row>
    <row r="8673" spans="1:4">
      <c r="A8673" s="108"/>
      <c r="B8673" s="108"/>
      <c r="C8673" s="108"/>
      <c r="D8673" s="108"/>
    </row>
    <row r="8674" spans="1:4">
      <c r="A8674" s="108"/>
      <c r="B8674" s="108"/>
      <c r="C8674" s="108"/>
      <c r="D8674" s="108"/>
    </row>
    <row r="8675" spans="1:4">
      <c r="A8675" s="108"/>
      <c r="B8675" s="108"/>
      <c r="C8675" s="108"/>
      <c r="D8675" s="108"/>
    </row>
    <row r="8676" spans="1:4">
      <c r="A8676" s="108"/>
      <c r="B8676" s="108"/>
      <c r="C8676" s="108"/>
      <c r="D8676" s="108"/>
    </row>
    <row r="8677" spans="1:4">
      <c r="A8677" s="108"/>
      <c r="B8677" s="108"/>
      <c r="C8677" s="108"/>
      <c r="D8677" s="108"/>
    </row>
    <row r="8678" spans="1:4">
      <c r="A8678" s="108"/>
      <c r="B8678" s="108"/>
      <c r="C8678" s="108"/>
      <c r="D8678" s="108"/>
    </row>
    <row r="8679" spans="1:4">
      <c r="A8679" s="108"/>
      <c r="B8679" s="108"/>
      <c r="C8679" s="108"/>
      <c r="D8679" s="108"/>
    </row>
    <row r="8680" spans="1:4">
      <c r="A8680" s="108"/>
      <c r="B8680" s="108"/>
      <c r="C8680" s="108"/>
      <c r="D8680" s="108"/>
    </row>
    <row r="8681" spans="1:4">
      <c r="A8681" s="108"/>
      <c r="B8681" s="108"/>
      <c r="C8681" s="108"/>
      <c r="D8681" s="108"/>
    </row>
    <row r="8682" spans="1:4">
      <c r="A8682" s="108"/>
      <c r="B8682" s="108"/>
      <c r="C8682" s="108"/>
      <c r="D8682" s="108"/>
    </row>
    <row r="8683" spans="1:4">
      <c r="A8683" s="108"/>
      <c r="B8683" s="108"/>
      <c r="C8683" s="108"/>
      <c r="D8683" s="108"/>
    </row>
    <row r="8684" spans="1:4">
      <c r="A8684" s="108"/>
      <c r="B8684" s="108"/>
      <c r="C8684" s="108"/>
      <c r="D8684" s="108"/>
    </row>
    <row r="8685" spans="1:4">
      <c r="A8685" s="108"/>
      <c r="B8685" s="108"/>
      <c r="C8685" s="108"/>
      <c r="D8685" s="108"/>
    </row>
    <row r="8686" spans="1:4">
      <c r="A8686" s="108"/>
      <c r="B8686" s="108"/>
      <c r="C8686" s="108"/>
      <c r="D8686" s="108"/>
    </row>
    <row r="8687" spans="1:4">
      <c r="A8687" s="108"/>
      <c r="B8687" s="108"/>
      <c r="C8687" s="108"/>
      <c r="D8687" s="108"/>
    </row>
    <row r="8688" spans="1:4">
      <c r="A8688" s="108"/>
      <c r="B8688" s="108"/>
      <c r="C8688" s="108"/>
      <c r="D8688" s="108"/>
    </row>
    <row r="8689" spans="1:4">
      <c r="A8689" s="108"/>
      <c r="B8689" s="108"/>
      <c r="C8689" s="108"/>
      <c r="D8689" s="108"/>
    </row>
    <row r="8690" spans="1:4">
      <c r="A8690" s="108"/>
      <c r="B8690" s="108"/>
      <c r="C8690" s="108"/>
      <c r="D8690" s="108"/>
    </row>
    <row r="8691" spans="1:4">
      <c r="A8691" s="108"/>
      <c r="B8691" s="108"/>
      <c r="C8691" s="108"/>
      <c r="D8691" s="108"/>
    </row>
    <row r="8692" spans="1:4">
      <c r="A8692" s="108"/>
      <c r="B8692" s="108"/>
      <c r="C8692" s="108"/>
      <c r="D8692" s="108"/>
    </row>
    <row r="8693" spans="1:4">
      <c r="A8693" s="108"/>
      <c r="B8693" s="108"/>
      <c r="C8693" s="108"/>
      <c r="D8693" s="108"/>
    </row>
    <row r="8694" spans="1:4">
      <c r="A8694" s="108"/>
      <c r="B8694" s="108"/>
      <c r="C8694" s="108"/>
      <c r="D8694" s="108"/>
    </row>
    <row r="8695" spans="1:4">
      <c r="A8695" s="108"/>
      <c r="B8695" s="108"/>
      <c r="C8695" s="108"/>
      <c r="D8695" s="108"/>
    </row>
    <row r="8696" spans="1:4">
      <c r="A8696" s="108"/>
      <c r="B8696" s="108"/>
      <c r="C8696" s="108"/>
      <c r="D8696" s="108"/>
    </row>
    <row r="8697" spans="1:4">
      <c r="A8697" s="108"/>
      <c r="B8697" s="108"/>
      <c r="C8697" s="108"/>
      <c r="D8697" s="108"/>
    </row>
    <row r="8698" spans="1:4">
      <c r="A8698" s="108"/>
      <c r="B8698" s="108"/>
      <c r="C8698" s="108"/>
      <c r="D8698" s="108"/>
    </row>
    <row r="8699" spans="1:4">
      <c r="A8699" s="108"/>
      <c r="B8699" s="108"/>
      <c r="C8699" s="108"/>
      <c r="D8699" s="108"/>
    </row>
    <row r="8700" spans="1:4">
      <c r="A8700" s="108"/>
      <c r="B8700" s="108"/>
      <c r="C8700" s="108"/>
      <c r="D8700" s="108"/>
    </row>
    <row r="8701" spans="1:4">
      <c r="A8701" s="108"/>
      <c r="B8701" s="108"/>
      <c r="C8701" s="108"/>
      <c r="D8701" s="108"/>
    </row>
    <row r="8702" spans="1:4">
      <c r="A8702" s="108"/>
      <c r="B8702" s="108"/>
      <c r="C8702" s="108"/>
      <c r="D8702" s="108"/>
    </row>
    <row r="8703" spans="1:4">
      <c r="A8703" s="108"/>
      <c r="B8703" s="108"/>
      <c r="C8703" s="108"/>
      <c r="D8703" s="108"/>
    </row>
    <row r="8704" spans="1:4">
      <c r="A8704" s="108"/>
      <c r="B8704" s="108"/>
      <c r="C8704" s="108"/>
      <c r="D8704" s="108"/>
    </row>
    <row r="8705" spans="1:4">
      <c r="A8705" s="108"/>
      <c r="B8705" s="108"/>
      <c r="C8705" s="108"/>
      <c r="D8705" s="108"/>
    </row>
    <row r="8706" spans="1:4">
      <c r="A8706" s="108"/>
      <c r="B8706" s="108"/>
      <c r="C8706" s="108"/>
      <c r="D8706" s="108"/>
    </row>
    <row r="8707" spans="1:4">
      <c r="A8707" s="108"/>
      <c r="B8707" s="108"/>
      <c r="C8707" s="108"/>
      <c r="D8707" s="108"/>
    </row>
    <row r="8708" spans="1:4">
      <c r="A8708" s="108"/>
      <c r="B8708" s="108"/>
      <c r="C8708" s="108"/>
      <c r="D8708" s="108"/>
    </row>
    <row r="8709" spans="1:4">
      <c r="A8709" s="108"/>
      <c r="B8709" s="108"/>
      <c r="C8709" s="108"/>
      <c r="D8709" s="108"/>
    </row>
    <row r="8710" spans="1:4">
      <c r="A8710" s="108"/>
      <c r="B8710" s="108"/>
      <c r="C8710" s="108"/>
      <c r="D8710" s="108"/>
    </row>
    <row r="8711" spans="1:4">
      <c r="A8711" s="108"/>
      <c r="B8711" s="108"/>
      <c r="C8711" s="108"/>
      <c r="D8711" s="108"/>
    </row>
    <row r="8712" spans="1:4">
      <c r="A8712" s="108"/>
      <c r="B8712" s="108"/>
      <c r="C8712" s="108"/>
      <c r="D8712" s="108"/>
    </row>
    <row r="8713" spans="1:4">
      <c r="A8713" s="108"/>
      <c r="B8713" s="108"/>
      <c r="C8713" s="108"/>
      <c r="D8713" s="108"/>
    </row>
    <row r="8714" spans="1:4">
      <c r="A8714" s="108"/>
      <c r="B8714" s="108"/>
      <c r="C8714" s="108"/>
      <c r="D8714" s="108"/>
    </row>
    <row r="8715" spans="1:4">
      <c r="A8715" s="108"/>
      <c r="B8715" s="108"/>
      <c r="C8715" s="108"/>
      <c r="D8715" s="108"/>
    </row>
    <row r="8716" spans="1:4">
      <c r="A8716" s="108"/>
      <c r="B8716" s="108"/>
      <c r="C8716" s="108"/>
      <c r="D8716" s="108"/>
    </row>
    <row r="8717" spans="1:4">
      <c r="A8717" s="108"/>
      <c r="B8717" s="108"/>
      <c r="C8717" s="108"/>
      <c r="D8717" s="108"/>
    </row>
    <row r="8718" spans="1:4">
      <c r="A8718" s="108"/>
      <c r="B8718" s="108"/>
      <c r="C8718" s="108"/>
      <c r="D8718" s="108"/>
    </row>
    <row r="8719" spans="1:4">
      <c r="A8719" s="108"/>
      <c r="B8719" s="108"/>
      <c r="C8719" s="108"/>
      <c r="D8719" s="108"/>
    </row>
    <row r="8720" spans="1:4">
      <c r="A8720" s="108"/>
      <c r="B8720" s="108"/>
      <c r="C8720" s="108"/>
      <c r="D8720" s="108"/>
    </row>
    <row r="8721" spans="1:4">
      <c r="A8721" s="108"/>
      <c r="B8721" s="108"/>
      <c r="C8721" s="108"/>
      <c r="D8721" s="108"/>
    </row>
    <row r="8722" spans="1:4">
      <c r="A8722" s="108"/>
      <c r="B8722" s="108"/>
      <c r="C8722" s="108"/>
      <c r="D8722" s="108"/>
    </row>
    <row r="8723" spans="1:4">
      <c r="A8723" s="108"/>
      <c r="B8723" s="108"/>
      <c r="C8723" s="108"/>
      <c r="D8723" s="108"/>
    </row>
    <row r="8724" spans="1:4">
      <c r="A8724" s="108"/>
      <c r="B8724" s="108"/>
      <c r="C8724" s="108"/>
      <c r="D8724" s="108"/>
    </row>
    <row r="8725" spans="1:4">
      <c r="A8725" s="108"/>
      <c r="B8725" s="108"/>
      <c r="C8725" s="108"/>
      <c r="D8725" s="108"/>
    </row>
    <row r="8726" spans="1:4">
      <c r="A8726" s="108"/>
      <c r="B8726" s="108"/>
      <c r="C8726" s="108"/>
      <c r="D8726" s="108"/>
    </row>
    <row r="8727" spans="1:4">
      <c r="A8727" s="108"/>
      <c r="B8727" s="108"/>
      <c r="C8727" s="108"/>
      <c r="D8727" s="108"/>
    </row>
    <row r="8728" spans="1:4">
      <c r="A8728" s="108"/>
      <c r="B8728" s="108"/>
      <c r="C8728" s="108"/>
      <c r="D8728" s="108"/>
    </row>
    <row r="8729" spans="1:4">
      <c r="A8729" s="108"/>
      <c r="B8729" s="108"/>
      <c r="C8729" s="108"/>
      <c r="D8729" s="108"/>
    </row>
    <row r="8730" spans="1:4">
      <c r="A8730" s="108"/>
      <c r="B8730" s="108"/>
      <c r="C8730" s="108"/>
      <c r="D8730" s="108"/>
    </row>
    <row r="8731" spans="1:4">
      <c r="A8731" s="108"/>
      <c r="B8731" s="108"/>
      <c r="C8731" s="108"/>
      <c r="D8731" s="108"/>
    </row>
    <row r="8732" spans="1:4">
      <c r="A8732" s="108"/>
      <c r="B8732" s="108"/>
      <c r="C8732" s="108"/>
      <c r="D8732" s="108"/>
    </row>
    <row r="8733" spans="1:4">
      <c r="A8733" s="108"/>
      <c r="B8733" s="108"/>
      <c r="C8733" s="108"/>
      <c r="D8733" s="108"/>
    </row>
    <row r="8734" spans="1:4">
      <c r="A8734" s="108"/>
      <c r="B8734" s="108"/>
      <c r="C8734" s="108"/>
      <c r="D8734" s="108"/>
    </row>
    <row r="8735" spans="1:4">
      <c r="A8735" s="108"/>
      <c r="B8735" s="108"/>
      <c r="C8735" s="108"/>
      <c r="D8735" s="108"/>
    </row>
    <row r="8736" spans="1:4">
      <c r="A8736" s="108"/>
      <c r="B8736" s="108"/>
      <c r="C8736" s="108"/>
      <c r="D8736" s="108"/>
    </row>
    <row r="8737" spans="1:4">
      <c r="A8737" s="108"/>
      <c r="B8737" s="108"/>
      <c r="C8737" s="108"/>
      <c r="D8737" s="108"/>
    </row>
    <row r="8738" spans="1:4">
      <c r="A8738" s="108"/>
      <c r="B8738" s="108"/>
      <c r="C8738" s="108"/>
      <c r="D8738" s="108"/>
    </row>
    <row r="8739" spans="1:4">
      <c r="A8739" s="108"/>
      <c r="B8739" s="108"/>
      <c r="C8739" s="108"/>
      <c r="D8739" s="108"/>
    </row>
    <row r="8740" spans="1:4">
      <c r="A8740" s="108"/>
      <c r="B8740" s="108"/>
      <c r="C8740" s="108"/>
      <c r="D8740" s="108"/>
    </row>
    <row r="8741" spans="1:4">
      <c r="A8741" s="108"/>
      <c r="B8741" s="108"/>
      <c r="C8741" s="108"/>
      <c r="D8741" s="108"/>
    </row>
    <row r="8742" spans="1:4">
      <c r="A8742" s="108"/>
      <c r="B8742" s="108"/>
      <c r="C8742" s="108"/>
      <c r="D8742" s="108"/>
    </row>
    <row r="8743" spans="1:4">
      <c r="A8743" s="108"/>
      <c r="B8743" s="108"/>
      <c r="C8743" s="108"/>
      <c r="D8743" s="108"/>
    </row>
    <row r="8744" spans="1:4">
      <c r="A8744" s="108"/>
      <c r="B8744" s="108"/>
      <c r="C8744" s="108"/>
      <c r="D8744" s="108"/>
    </row>
    <row r="8745" spans="1:4">
      <c r="A8745" s="108"/>
      <c r="B8745" s="108"/>
      <c r="C8745" s="108"/>
      <c r="D8745" s="108"/>
    </row>
    <row r="8746" spans="1:4">
      <c r="A8746" s="108"/>
      <c r="B8746" s="108"/>
      <c r="C8746" s="108"/>
      <c r="D8746" s="108"/>
    </row>
    <row r="8747" spans="1:4">
      <c r="A8747" s="108"/>
      <c r="B8747" s="108"/>
      <c r="C8747" s="108"/>
      <c r="D8747" s="108"/>
    </row>
    <row r="8748" spans="1:4">
      <c r="A8748" s="108"/>
      <c r="B8748" s="108"/>
      <c r="C8748" s="108"/>
      <c r="D8748" s="108"/>
    </row>
    <row r="8749" spans="1:4">
      <c r="A8749" s="108"/>
      <c r="B8749" s="108"/>
      <c r="C8749" s="108"/>
      <c r="D8749" s="108"/>
    </row>
    <row r="8750" spans="1:4">
      <c r="A8750" s="108"/>
      <c r="B8750" s="108"/>
      <c r="C8750" s="108"/>
      <c r="D8750" s="108"/>
    </row>
    <row r="8751" spans="1:4">
      <c r="A8751" s="108"/>
      <c r="B8751" s="108"/>
      <c r="C8751" s="108"/>
      <c r="D8751" s="108"/>
    </row>
    <row r="8752" spans="1:4">
      <c r="A8752" s="108"/>
      <c r="B8752" s="108"/>
      <c r="C8752" s="108"/>
      <c r="D8752" s="108"/>
    </row>
    <row r="8753" spans="1:4">
      <c r="A8753" s="108"/>
      <c r="B8753" s="108"/>
      <c r="C8753" s="108"/>
      <c r="D8753" s="108"/>
    </row>
    <row r="8754" spans="1:4">
      <c r="A8754" s="108"/>
      <c r="B8754" s="108"/>
      <c r="C8754" s="108"/>
      <c r="D8754" s="108"/>
    </row>
    <row r="8755" spans="1:4">
      <c r="A8755" s="108"/>
      <c r="B8755" s="108"/>
      <c r="C8755" s="108"/>
      <c r="D8755" s="108"/>
    </row>
    <row r="8756" spans="1:4">
      <c r="A8756" s="108"/>
      <c r="B8756" s="108"/>
      <c r="C8756" s="108"/>
      <c r="D8756" s="108"/>
    </row>
    <row r="8757" spans="1:4">
      <c r="A8757" s="108"/>
      <c r="B8757" s="108"/>
      <c r="C8757" s="108"/>
      <c r="D8757" s="108"/>
    </row>
    <row r="8758" spans="1:4">
      <c r="A8758" s="108"/>
      <c r="B8758" s="108"/>
      <c r="C8758" s="108"/>
      <c r="D8758" s="108"/>
    </row>
    <row r="8759" spans="1:4">
      <c r="A8759" s="108"/>
      <c r="B8759" s="108"/>
      <c r="C8759" s="108"/>
      <c r="D8759" s="108"/>
    </row>
    <row r="8760" spans="1:4">
      <c r="A8760" s="108"/>
      <c r="B8760" s="108"/>
      <c r="C8760" s="108"/>
      <c r="D8760" s="108"/>
    </row>
    <row r="8761" spans="1:4">
      <c r="A8761" s="108"/>
      <c r="B8761" s="108"/>
      <c r="C8761" s="108"/>
      <c r="D8761" s="108"/>
    </row>
    <row r="8762" spans="1:4">
      <c r="A8762" s="108"/>
      <c r="B8762" s="108"/>
      <c r="C8762" s="108"/>
      <c r="D8762" s="108"/>
    </row>
    <row r="8763" spans="1:4">
      <c r="A8763" s="108"/>
      <c r="B8763" s="108"/>
      <c r="C8763" s="108"/>
      <c r="D8763" s="108"/>
    </row>
    <row r="8764" spans="1:4">
      <c r="A8764" s="108"/>
      <c r="B8764" s="108"/>
      <c r="C8764" s="108"/>
      <c r="D8764" s="108"/>
    </row>
    <row r="8765" spans="1:4">
      <c r="A8765" s="108"/>
      <c r="B8765" s="108"/>
      <c r="C8765" s="108"/>
      <c r="D8765" s="108"/>
    </row>
    <row r="8766" spans="1:4">
      <c r="A8766" s="108"/>
      <c r="B8766" s="108"/>
      <c r="C8766" s="108"/>
      <c r="D8766" s="108"/>
    </row>
    <row r="8767" spans="1:4">
      <c r="A8767" s="108"/>
      <c r="B8767" s="108"/>
      <c r="C8767" s="108"/>
      <c r="D8767" s="108"/>
    </row>
    <row r="8768" spans="1:4">
      <c r="A8768" s="108"/>
      <c r="B8768" s="108"/>
      <c r="C8768" s="108"/>
      <c r="D8768" s="108"/>
    </row>
    <row r="8769" spans="1:4">
      <c r="A8769" s="108"/>
      <c r="B8769" s="108"/>
      <c r="C8769" s="108"/>
      <c r="D8769" s="108"/>
    </row>
    <row r="8770" spans="1:4">
      <c r="A8770" s="108"/>
      <c r="B8770" s="108"/>
      <c r="C8770" s="108"/>
      <c r="D8770" s="108"/>
    </row>
    <row r="8771" spans="1:4">
      <c r="A8771" s="108"/>
      <c r="B8771" s="108"/>
      <c r="C8771" s="108"/>
      <c r="D8771" s="108"/>
    </row>
    <row r="8772" spans="1:4">
      <c r="A8772" s="108"/>
      <c r="B8772" s="108"/>
      <c r="C8772" s="108"/>
      <c r="D8772" s="108"/>
    </row>
    <row r="8773" spans="1:4">
      <c r="A8773" s="108"/>
      <c r="B8773" s="108"/>
      <c r="C8773" s="108"/>
      <c r="D8773" s="108"/>
    </row>
    <row r="8774" spans="1:4">
      <c r="A8774" s="108"/>
      <c r="B8774" s="108"/>
      <c r="C8774" s="108"/>
      <c r="D8774" s="108"/>
    </row>
    <row r="8775" spans="1:4">
      <c r="A8775" s="108"/>
      <c r="B8775" s="108"/>
      <c r="C8775" s="108"/>
      <c r="D8775" s="108"/>
    </row>
    <row r="8776" spans="1:4">
      <c r="A8776" s="108"/>
      <c r="B8776" s="108"/>
      <c r="C8776" s="108"/>
      <c r="D8776" s="108"/>
    </row>
    <row r="8777" spans="1:4">
      <c r="A8777" s="108"/>
      <c r="B8777" s="108"/>
      <c r="C8777" s="108"/>
      <c r="D8777" s="108"/>
    </row>
    <row r="8778" spans="1:4">
      <c r="A8778" s="108"/>
      <c r="B8778" s="108"/>
      <c r="C8778" s="108"/>
      <c r="D8778" s="108"/>
    </row>
    <row r="8779" spans="1:4">
      <c r="A8779" s="108"/>
      <c r="B8779" s="108"/>
      <c r="C8779" s="108"/>
      <c r="D8779" s="108"/>
    </row>
    <row r="8780" spans="1:4">
      <c r="A8780" s="108"/>
      <c r="B8780" s="108"/>
      <c r="C8780" s="108"/>
      <c r="D8780" s="108"/>
    </row>
    <row r="8781" spans="1:4">
      <c r="A8781" s="108"/>
      <c r="B8781" s="108"/>
      <c r="C8781" s="108"/>
      <c r="D8781" s="108"/>
    </row>
    <row r="8782" spans="1:4">
      <c r="A8782" s="108"/>
      <c r="B8782" s="108"/>
      <c r="C8782" s="108"/>
      <c r="D8782" s="108"/>
    </row>
    <row r="8783" spans="1:4">
      <c r="A8783" s="108"/>
      <c r="B8783" s="108"/>
      <c r="C8783" s="108"/>
      <c r="D8783" s="108"/>
    </row>
    <row r="8784" spans="1:4">
      <c r="A8784" s="108"/>
      <c r="B8784" s="108"/>
      <c r="C8784" s="108"/>
      <c r="D8784" s="108"/>
    </row>
    <row r="8785" spans="1:4">
      <c r="A8785" s="108"/>
      <c r="B8785" s="108"/>
      <c r="C8785" s="108"/>
      <c r="D8785" s="108"/>
    </row>
    <row r="8786" spans="1:4">
      <c r="A8786" s="108"/>
      <c r="B8786" s="108"/>
      <c r="C8786" s="108"/>
      <c r="D8786" s="108"/>
    </row>
    <row r="8787" spans="1:4">
      <c r="A8787" s="108"/>
      <c r="B8787" s="108"/>
      <c r="C8787" s="108"/>
      <c r="D8787" s="108"/>
    </row>
    <row r="8788" spans="1:4">
      <c r="A8788" s="108"/>
      <c r="B8788" s="108"/>
      <c r="C8788" s="108"/>
      <c r="D8788" s="108"/>
    </row>
    <row r="8789" spans="1:4">
      <c r="A8789" s="108"/>
      <c r="B8789" s="108"/>
      <c r="C8789" s="108"/>
      <c r="D8789" s="108"/>
    </row>
    <row r="8790" spans="1:4">
      <c r="A8790" s="108"/>
      <c r="B8790" s="108"/>
      <c r="C8790" s="108"/>
      <c r="D8790" s="108"/>
    </row>
    <row r="8791" spans="1:4">
      <c r="A8791" s="108"/>
      <c r="B8791" s="108"/>
      <c r="C8791" s="108"/>
      <c r="D8791" s="108"/>
    </row>
    <row r="8792" spans="1:4">
      <c r="A8792" s="108"/>
      <c r="B8792" s="108"/>
      <c r="C8792" s="108"/>
      <c r="D8792" s="108"/>
    </row>
    <row r="8793" spans="1:4">
      <c r="A8793" s="108"/>
      <c r="B8793" s="108"/>
      <c r="C8793" s="108"/>
      <c r="D8793" s="108"/>
    </row>
    <row r="8794" spans="1:4">
      <c r="A8794" s="108"/>
      <c r="B8794" s="108"/>
      <c r="C8794" s="108"/>
      <c r="D8794" s="108"/>
    </row>
    <row r="8795" spans="1:4">
      <c r="A8795" s="108"/>
      <c r="B8795" s="108"/>
      <c r="C8795" s="108"/>
      <c r="D8795" s="108"/>
    </row>
    <row r="8796" spans="1:4">
      <c r="A8796" s="108"/>
      <c r="B8796" s="108"/>
      <c r="C8796" s="108"/>
      <c r="D8796" s="108"/>
    </row>
    <row r="8797" spans="1:4">
      <c r="A8797" s="108"/>
      <c r="B8797" s="108"/>
      <c r="C8797" s="108"/>
      <c r="D8797" s="108"/>
    </row>
    <row r="8798" spans="1:4">
      <c r="A8798" s="108"/>
      <c r="B8798" s="108"/>
      <c r="C8798" s="108"/>
      <c r="D8798" s="108"/>
    </row>
    <row r="8799" spans="1:4">
      <c r="A8799" s="108"/>
      <c r="B8799" s="108"/>
      <c r="C8799" s="108"/>
      <c r="D8799" s="108"/>
    </row>
    <row r="8800" spans="1:4">
      <c r="A8800" s="108"/>
      <c r="B8800" s="108"/>
      <c r="C8800" s="108"/>
      <c r="D8800" s="108"/>
    </row>
    <row r="8801" spans="1:4">
      <c r="A8801" s="108"/>
      <c r="B8801" s="108"/>
      <c r="C8801" s="108"/>
      <c r="D8801" s="108"/>
    </row>
    <row r="8802" spans="1:4">
      <c r="A8802" s="108"/>
      <c r="B8802" s="108"/>
      <c r="C8802" s="108"/>
      <c r="D8802" s="108"/>
    </row>
    <row r="8803" spans="1:4">
      <c r="A8803" s="108"/>
      <c r="B8803" s="108"/>
      <c r="C8803" s="108"/>
      <c r="D8803" s="108"/>
    </row>
    <row r="8804" spans="1:4">
      <c r="A8804" s="108"/>
      <c r="B8804" s="108"/>
      <c r="C8804" s="108"/>
      <c r="D8804" s="108"/>
    </row>
    <row r="8805" spans="1:4">
      <c r="A8805" s="108"/>
      <c r="B8805" s="108"/>
      <c r="C8805" s="108"/>
      <c r="D8805" s="108"/>
    </row>
    <row r="8806" spans="1:4">
      <c r="A8806" s="108"/>
      <c r="B8806" s="108"/>
      <c r="C8806" s="108"/>
      <c r="D8806" s="108"/>
    </row>
    <row r="8807" spans="1:4">
      <c r="A8807" s="108"/>
      <c r="B8807" s="108"/>
      <c r="C8807" s="108"/>
      <c r="D8807" s="108"/>
    </row>
    <row r="8808" spans="1:4">
      <c r="A8808" s="108"/>
      <c r="B8808" s="108"/>
      <c r="C8808" s="108"/>
      <c r="D8808" s="108"/>
    </row>
    <row r="8809" spans="1:4">
      <c r="A8809" s="108"/>
      <c r="B8809" s="108"/>
      <c r="C8809" s="108"/>
      <c r="D8809" s="108"/>
    </row>
    <row r="8810" spans="1:4">
      <c r="A8810" s="108"/>
      <c r="B8810" s="108"/>
      <c r="C8810" s="108"/>
      <c r="D8810" s="108"/>
    </row>
    <row r="8811" spans="1:4">
      <c r="A8811" s="108"/>
      <c r="B8811" s="108"/>
      <c r="C8811" s="108"/>
      <c r="D8811" s="108"/>
    </row>
    <row r="8812" spans="1:4">
      <c r="A8812" s="108"/>
      <c r="B8812" s="108"/>
      <c r="C8812" s="108"/>
      <c r="D8812" s="108"/>
    </row>
    <row r="8813" spans="1:4">
      <c r="A8813" s="108"/>
      <c r="B8813" s="108"/>
      <c r="C8813" s="108"/>
      <c r="D8813" s="108"/>
    </row>
    <row r="8814" spans="1:4">
      <c r="A8814" s="108"/>
      <c r="B8814" s="108"/>
      <c r="C8814" s="108"/>
      <c r="D8814" s="108"/>
    </row>
    <row r="8815" spans="1:4">
      <c r="A8815" s="108"/>
      <c r="B8815" s="108"/>
      <c r="C8815" s="108"/>
      <c r="D8815" s="108"/>
    </row>
    <row r="8816" spans="1:4">
      <c r="A8816" s="108"/>
      <c r="B8816" s="108"/>
      <c r="C8816" s="108"/>
      <c r="D8816" s="108"/>
    </row>
    <row r="8817" spans="1:4">
      <c r="A8817" s="108"/>
      <c r="B8817" s="108"/>
      <c r="C8817" s="108"/>
      <c r="D8817" s="108"/>
    </row>
    <row r="8818" spans="1:4">
      <c r="A8818" s="108"/>
      <c r="B8818" s="108"/>
      <c r="C8818" s="108"/>
      <c r="D8818" s="108"/>
    </row>
    <row r="8819" spans="1:4">
      <c r="A8819" s="108"/>
      <c r="B8819" s="108"/>
      <c r="C8819" s="108"/>
      <c r="D8819" s="108"/>
    </row>
    <row r="8820" spans="1:4">
      <c r="A8820" s="108"/>
      <c r="B8820" s="108"/>
      <c r="C8820" s="108"/>
      <c r="D8820" s="108"/>
    </row>
    <row r="8821" spans="1:4">
      <c r="A8821" s="108"/>
      <c r="B8821" s="108"/>
      <c r="C8821" s="108"/>
      <c r="D8821" s="108"/>
    </row>
    <row r="8822" spans="1:4">
      <c r="A8822" s="108"/>
      <c r="B8822" s="108"/>
      <c r="C8822" s="108"/>
      <c r="D8822" s="108"/>
    </row>
    <row r="8823" spans="1:4">
      <c r="A8823" s="108"/>
      <c r="B8823" s="108"/>
      <c r="C8823" s="108"/>
      <c r="D8823" s="108"/>
    </row>
    <row r="8824" spans="1:4">
      <c r="A8824" s="108"/>
      <c r="B8824" s="108"/>
      <c r="C8824" s="108"/>
      <c r="D8824" s="108"/>
    </row>
    <row r="8825" spans="1:4">
      <c r="A8825" s="108"/>
      <c r="B8825" s="108"/>
      <c r="C8825" s="108"/>
      <c r="D8825" s="108"/>
    </row>
    <row r="8826" spans="1:4">
      <c r="A8826" s="108"/>
      <c r="B8826" s="108"/>
      <c r="C8826" s="108"/>
      <c r="D8826" s="108"/>
    </row>
    <row r="8827" spans="1:4">
      <c r="A8827" s="108"/>
      <c r="B8827" s="108"/>
      <c r="C8827" s="108"/>
      <c r="D8827" s="108"/>
    </row>
    <row r="8828" spans="1:4">
      <c r="A8828" s="108"/>
      <c r="B8828" s="108"/>
      <c r="C8828" s="108"/>
      <c r="D8828" s="108"/>
    </row>
    <row r="8829" spans="1:4">
      <c r="A8829" s="108"/>
      <c r="B8829" s="108"/>
      <c r="C8829" s="108"/>
      <c r="D8829" s="108"/>
    </row>
    <row r="8830" spans="1:4">
      <c r="A8830" s="108"/>
      <c r="B8830" s="108"/>
      <c r="C8830" s="108"/>
      <c r="D8830" s="108"/>
    </row>
    <row r="8831" spans="1:4">
      <c r="A8831" s="108"/>
      <c r="B8831" s="108"/>
      <c r="C8831" s="108"/>
      <c r="D8831" s="108"/>
    </row>
    <row r="8832" spans="1:4">
      <c r="A8832" s="108"/>
      <c r="B8832" s="108"/>
      <c r="C8832" s="108"/>
      <c r="D8832" s="108"/>
    </row>
    <row r="8833" spans="1:4">
      <c r="A8833" s="108"/>
      <c r="B8833" s="108"/>
      <c r="C8833" s="108"/>
      <c r="D8833" s="108"/>
    </row>
    <row r="8834" spans="1:4">
      <c r="A8834" s="108"/>
      <c r="B8834" s="108"/>
      <c r="C8834" s="108"/>
      <c r="D8834" s="108"/>
    </row>
    <row r="8835" spans="1:4">
      <c r="A8835" s="108"/>
      <c r="B8835" s="108"/>
      <c r="C8835" s="108"/>
      <c r="D8835" s="108"/>
    </row>
    <row r="8836" spans="1:4">
      <c r="A8836" s="108"/>
      <c r="B8836" s="108"/>
      <c r="C8836" s="108"/>
      <c r="D8836" s="108"/>
    </row>
    <row r="8837" spans="1:4">
      <c r="A8837" s="108"/>
      <c r="B8837" s="108"/>
      <c r="C8837" s="108"/>
      <c r="D8837" s="108"/>
    </row>
    <row r="8838" spans="1:4">
      <c r="A8838" s="108"/>
      <c r="B8838" s="108"/>
      <c r="C8838" s="108"/>
      <c r="D8838" s="108"/>
    </row>
    <row r="8839" spans="1:4">
      <c r="A8839" s="108"/>
      <c r="B8839" s="108"/>
      <c r="C8839" s="108"/>
      <c r="D8839" s="108"/>
    </row>
    <row r="8840" spans="1:4">
      <c r="A8840" s="108"/>
      <c r="B8840" s="108"/>
      <c r="C8840" s="108"/>
      <c r="D8840" s="108"/>
    </row>
    <row r="8841" spans="1:4">
      <c r="A8841" s="108"/>
      <c r="B8841" s="108"/>
      <c r="C8841" s="108"/>
      <c r="D8841" s="108"/>
    </row>
    <row r="8842" spans="1:4">
      <c r="A8842" s="108"/>
      <c r="B8842" s="108"/>
      <c r="C8842" s="108"/>
      <c r="D8842" s="108"/>
    </row>
    <row r="8843" spans="1:4">
      <c r="A8843" s="108"/>
      <c r="B8843" s="108"/>
      <c r="C8843" s="108"/>
      <c r="D8843" s="108"/>
    </row>
    <row r="8844" spans="1:4">
      <c r="A8844" s="108"/>
      <c r="B8844" s="108"/>
      <c r="C8844" s="108"/>
      <c r="D8844" s="108"/>
    </row>
    <row r="8845" spans="1:4">
      <c r="A8845" s="108"/>
      <c r="B8845" s="108"/>
      <c r="C8845" s="108"/>
      <c r="D8845" s="108"/>
    </row>
    <row r="8846" spans="1:4">
      <c r="A8846" s="108"/>
      <c r="B8846" s="108"/>
      <c r="C8846" s="108"/>
      <c r="D8846" s="108"/>
    </row>
    <row r="8847" spans="1:4">
      <c r="A8847" s="108"/>
      <c r="B8847" s="108"/>
      <c r="C8847" s="108"/>
      <c r="D8847" s="108"/>
    </row>
    <row r="8848" spans="1:4">
      <c r="A8848" s="108"/>
      <c r="B8848" s="108"/>
      <c r="C8848" s="108"/>
      <c r="D8848" s="108"/>
    </row>
    <row r="8849" spans="1:4">
      <c r="A8849" s="108"/>
      <c r="B8849" s="108"/>
      <c r="C8849" s="108"/>
      <c r="D8849" s="108"/>
    </row>
    <row r="8850" spans="1:4">
      <c r="A8850" s="108"/>
      <c r="B8850" s="108"/>
      <c r="C8850" s="108"/>
      <c r="D8850" s="108"/>
    </row>
    <row r="8851" spans="1:4">
      <c r="A8851" s="108"/>
      <c r="B8851" s="108"/>
      <c r="C8851" s="108"/>
      <c r="D8851" s="108"/>
    </row>
    <row r="8852" spans="1:4">
      <c r="A8852" s="108"/>
      <c r="B8852" s="108"/>
      <c r="C8852" s="108"/>
      <c r="D8852" s="108"/>
    </row>
    <row r="8853" spans="1:4">
      <c r="A8853" s="108"/>
      <c r="B8853" s="108"/>
      <c r="C8853" s="108"/>
      <c r="D8853" s="108"/>
    </row>
    <row r="8854" spans="1:4">
      <c r="A8854" s="108"/>
      <c r="B8854" s="108"/>
      <c r="C8854" s="108"/>
      <c r="D8854" s="108"/>
    </row>
    <row r="8855" spans="1:4">
      <c r="A8855" s="108"/>
      <c r="B8855" s="108"/>
      <c r="C8855" s="108"/>
      <c r="D8855" s="108"/>
    </row>
    <row r="8856" spans="1:4">
      <c r="A8856" s="108"/>
      <c r="B8856" s="108"/>
      <c r="C8856" s="108"/>
      <c r="D8856" s="108"/>
    </row>
    <row r="8857" spans="1:4">
      <c r="A8857" s="108"/>
      <c r="B8857" s="108"/>
      <c r="C8857" s="108"/>
      <c r="D8857" s="108"/>
    </row>
    <row r="8858" spans="1:4">
      <c r="A8858" s="108"/>
      <c r="B8858" s="108"/>
      <c r="C8858" s="108"/>
      <c r="D8858" s="108"/>
    </row>
    <row r="8859" spans="1:4">
      <c r="A8859" s="108"/>
      <c r="B8859" s="108"/>
      <c r="C8859" s="108"/>
      <c r="D8859" s="108"/>
    </row>
    <row r="8860" spans="1:4">
      <c r="A8860" s="108"/>
      <c r="B8860" s="108"/>
      <c r="C8860" s="108"/>
      <c r="D8860" s="108"/>
    </row>
    <row r="8861" spans="1:4">
      <c r="A8861" s="108"/>
      <c r="B8861" s="108"/>
      <c r="C8861" s="108"/>
      <c r="D8861" s="108"/>
    </row>
    <row r="8862" spans="1:4">
      <c r="A8862" s="108"/>
      <c r="B8862" s="108"/>
      <c r="C8862" s="108"/>
      <c r="D8862" s="108"/>
    </row>
    <row r="8863" spans="1:4">
      <c r="A8863" s="108"/>
      <c r="B8863" s="108"/>
      <c r="C8863" s="108"/>
      <c r="D8863" s="108"/>
    </row>
    <row r="8864" spans="1:4">
      <c r="A8864" s="108"/>
      <c r="B8864" s="108"/>
      <c r="C8864" s="108"/>
      <c r="D8864" s="108"/>
    </row>
    <row r="8865" spans="1:4">
      <c r="A8865" s="108"/>
      <c r="B8865" s="108"/>
      <c r="C8865" s="108"/>
      <c r="D8865" s="108"/>
    </row>
    <row r="8866" spans="1:4">
      <c r="A8866" s="108"/>
      <c r="B8866" s="108"/>
      <c r="C8866" s="108"/>
      <c r="D8866" s="108"/>
    </row>
    <row r="8867" spans="1:4">
      <c r="A8867" s="108"/>
      <c r="B8867" s="108"/>
      <c r="C8867" s="108"/>
      <c r="D8867" s="108"/>
    </row>
    <row r="8868" spans="1:4">
      <c r="A8868" s="108"/>
      <c r="B8868" s="108"/>
      <c r="C8868" s="108"/>
      <c r="D8868" s="108"/>
    </row>
    <row r="8869" spans="1:4">
      <c r="A8869" s="108"/>
      <c r="B8869" s="108"/>
      <c r="C8869" s="108"/>
      <c r="D8869" s="108"/>
    </row>
    <row r="8870" spans="1:4">
      <c r="A8870" s="108"/>
      <c r="B8870" s="108"/>
      <c r="C8870" s="108"/>
      <c r="D8870" s="108"/>
    </row>
    <row r="8871" spans="1:4">
      <c r="A8871" s="108"/>
      <c r="B8871" s="108"/>
      <c r="C8871" s="108"/>
      <c r="D8871" s="108"/>
    </row>
    <row r="8872" spans="1:4">
      <c r="A8872" s="108"/>
      <c r="B8872" s="108"/>
      <c r="C8872" s="108"/>
      <c r="D8872" s="108"/>
    </row>
    <row r="8873" spans="1:4">
      <c r="A8873" s="108"/>
      <c r="B8873" s="108"/>
      <c r="C8873" s="108"/>
      <c r="D8873" s="108"/>
    </row>
    <row r="8874" spans="1:4">
      <c r="A8874" s="108"/>
      <c r="B8874" s="108"/>
      <c r="C8874" s="108"/>
      <c r="D8874" s="108"/>
    </row>
    <row r="8875" spans="1:4">
      <c r="A8875" s="108"/>
      <c r="B8875" s="108"/>
      <c r="C8875" s="108"/>
      <c r="D8875" s="108"/>
    </row>
    <row r="8876" spans="1:4">
      <c r="A8876" s="108"/>
      <c r="B8876" s="108"/>
      <c r="C8876" s="108"/>
      <c r="D8876" s="108"/>
    </row>
    <row r="8877" spans="1:4">
      <c r="A8877" s="108"/>
      <c r="B8877" s="108"/>
      <c r="C8877" s="108"/>
      <c r="D8877" s="108"/>
    </row>
    <row r="8878" spans="1:4">
      <c r="A8878" s="108"/>
      <c r="B8878" s="108"/>
      <c r="C8878" s="108"/>
      <c r="D8878" s="108"/>
    </row>
    <row r="8879" spans="1:4">
      <c r="A8879" s="108"/>
      <c r="B8879" s="108"/>
      <c r="C8879" s="108"/>
      <c r="D8879" s="108"/>
    </row>
    <row r="8880" spans="1:4">
      <c r="A8880" s="108"/>
      <c r="B8880" s="108"/>
      <c r="C8880" s="108"/>
      <c r="D8880" s="108"/>
    </row>
    <row r="8881" spans="1:4">
      <c r="A8881" s="108"/>
      <c r="B8881" s="108"/>
      <c r="C8881" s="108"/>
      <c r="D8881" s="108"/>
    </row>
    <row r="8882" spans="1:4">
      <c r="A8882" s="108"/>
      <c r="B8882" s="108"/>
      <c r="C8882" s="108"/>
      <c r="D8882" s="108"/>
    </row>
    <row r="8883" spans="1:4">
      <c r="A8883" s="108"/>
      <c r="B8883" s="108"/>
      <c r="C8883" s="108"/>
      <c r="D8883" s="108"/>
    </row>
    <row r="8884" spans="1:4">
      <c r="A8884" s="108"/>
      <c r="B8884" s="108"/>
      <c r="C8884" s="108"/>
      <c r="D8884" s="108"/>
    </row>
    <row r="8885" spans="1:4">
      <c r="A8885" s="108"/>
      <c r="B8885" s="108"/>
      <c r="C8885" s="108"/>
      <c r="D8885" s="108"/>
    </row>
    <row r="8886" spans="1:4">
      <c r="A8886" s="108"/>
      <c r="B8886" s="108"/>
      <c r="C8886" s="108"/>
      <c r="D8886" s="108"/>
    </row>
    <row r="8887" spans="1:4">
      <c r="A8887" s="108"/>
      <c r="B8887" s="108"/>
      <c r="C8887" s="108"/>
      <c r="D8887" s="108"/>
    </row>
    <row r="8888" spans="1:4">
      <c r="A8888" s="108"/>
      <c r="B8888" s="108"/>
      <c r="C8888" s="108"/>
      <c r="D8888" s="108"/>
    </row>
    <row r="8889" spans="1:4">
      <c r="A8889" s="108"/>
      <c r="B8889" s="108"/>
      <c r="C8889" s="108"/>
      <c r="D8889" s="108"/>
    </row>
    <row r="8890" spans="1:4">
      <c r="A8890" s="108"/>
      <c r="B8890" s="108"/>
      <c r="C8890" s="108"/>
      <c r="D8890" s="108"/>
    </row>
    <row r="8891" spans="1:4">
      <c r="A8891" s="108"/>
      <c r="B8891" s="108"/>
      <c r="C8891" s="108"/>
      <c r="D8891" s="108"/>
    </row>
    <row r="8892" spans="1:4">
      <c r="A8892" s="108"/>
      <c r="B8892" s="108"/>
      <c r="C8892" s="108"/>
      <c r="D8892" s="108"/>
    </row>
    <row r="8893" spans="1:4">
      <c r="A8893" s="108"/>
      <c r="B8893" s="108"/>
      <c r="C8893" s="108"/>
      <c r="D8893" s="108"/>
    </row>
    <row r="8894" spans="1:4">
      <c r="A8894" s="108"/>
      <c r="B8894" s="108"/>
      <c r="C8894" s="108"/>
      <c r="D8894" s="108"/>
    </row>
    <row r="8895" spans="1:4">
      <c r="A8895" s="108"/>
      <c r="B8895" s="108"/>
      <c r="C8895" s="108"/>
      <c r="D8895" s="108"/>
    </row>
    <row r="8896" spans="1:4">
      <c r="A8896" s="108"/>
      <c r="B8896" s="108"/>
      <c r="C8896" s="108"/>
      <c r="D8896" s="108"/>
    </row>
    <row r="8897" spans="1:4">
      <c r="A8897" s="108"/>
      <c r="B8897" s="108"/>
      <c r="C8897" s="108"/>
      <c r="D8897" s="108"/>
    </row>
    <row r="8898" spans="1:4">
      <c r="A8898" s="108"/>
      <c r="B8898" s="108"/>
      <c r="C8898" s="108"/>
      <c r="D8898" s="108"/>
    </row>
    <row r="8899" spans="1:4">
      <c r="A8899" s="108"/>
      <c r="B8899" s="108"/>
      <c r="C8899" s="108"/>
      <c r="D8899" s="108"/>
    </row>
    <row r="8900" spans="1:4">
      <c r="A8900" s="108"/>
      <c r="B8900" s="108"/>
      <c r="C8900" s="108"/>
      <c r="D8900" s="108"/>
    </row>
    <row r="8901" spans="1:4">
      <c r="A8901" s="108"/>
      <c r="B8901" s="108"/>
      <c r="C8901" s="108"/>
      <c r="D8901" s="108"/>
    </row>
    <row r="8902" spans="1:4">
      <c r="A8902" s="108"/>
      <c r="B8902" s="108"/>
      <c r="C8902" s="108"/>
      <c r="D8902" s="108"/>
    </row>
    <row r="8903" spans="1:4">
      <c r="A8903" s="108"/>
      <c r="B8903" s="108"/>
      <c r="C8903" s="108"/>
      <c r="D8903" s="108"/>
    </row>
    <row r="8904" spans="1:4">
      <c r="A8904" s="108"/>
      <c r="B8904" s="108"/>
      <c r="C8904" s="108"/>
      <c r="D8904" s="108"/>
    </row>
    <row r="8905" spans="1:4">
      <c r="A8905" s="108"/>
      <c r="B8905" s="108"/>
      <c r="C8905" s="108"/>
      <c r="D8905" s="108"/>
    </row>
    <row r="8906" spans="1:4">
      <c r="A8906" s="108"/>
      <c r="B8906" s="108"/>
      <c r="C8906" s="108"/>
      <c r="D8906" s="108"/>
    </row>
    <row r="8907" spans="1:4">
      <c r="A8907" s="108"/>
      <c r="B8907" s="108"/>
      <c r="C8907" s="108"/>
      <c r="D8907" s="108"/>
    </row>
    <row r="8908" spans="1:4">
      <c r="A8908" s="108"/>
      <c r="B8908" s="108"/>
      <c r="C8908" s="108"/>
      <c r="D8908" s="108"/>
    </row>
    <row r="8909" spans="1:4">
      <c r="A8909" s="108"/>
      <c r="B8909" s="108"/>
      <c r="C8909" s="108"/>
      <c r="D8909" s="108"/>
    </row>
    <row r="8910" spans="1:4">
      <c r="A8910" s="108"/>
      <c r="B8910" s="108"/>
      <c r="C8910" s="108"/>
      <c r="D8910" s="108"/>
    </row>
    <row r="8911" spans="1:4">
      <c r="A8911" s="108"/>
      <c r="B8911" s="108"/>
      <c r="C8911" s="108"/>
      <c r="D8911" s="108"/>
    </row>
    <row r="8912" spans="1:4">
      <c r="A8912" s="108"/>
      <c r="B8912" s="108"/>
      <c r="C8912" s="108"/>
      <c r="D8912" s="108"/>
    </row>
    <row r="8913" spans="1:4">
      <c r="A8913" s="108"/>
      <c r="B8913" s="108"/>
      <c r="C8913" s="108"/>
      <c r="D8913" s="108"/>
    </row>
    <row r="8914" spans="1:4">
      <c r="A8914" s="108"/>
      <c r="B8914" s="108"/>
      <c r="C8914" s="108"/>
      <c r="D8914" s="108"/>
    </row>
    <row r="8915" spans="1:4">
      <c r="A8915" s="108"/>
      <c r="B8915" s="108"/>
      <c r="C8915" s="108"/>
      <c r="D8915" s="108"/>
    </row>
    <row r="8916" spans="1:4">
      <c r="A8916" s="108"/>
      <c r="B8916" s="108"/>
      <c r="C8916" s="108"/>
      <c r="D8916" s="108"/>
    </row>
    <row r="8917" spans="1:4">
      <c r="A8917" s="108"/>
      <c r="B8917" s="108"/>
      <c r="C8917" s="108"/>
      <c r="D8917" s="108"/>
    </row>
    <row r="8918" spans="1:4">
      <c r="A8918" s="108"/>
      <c r="B8918" s="108"/>
      <c r="C8918" s="108"/>
      <c r="D8918" s="108"/>
    </row>
    <row r="8919" spans="1:4">
      <c r="A8919" s="108"/>
      <c r="B8919" s="108"/>
      <c r="C8919" s="108"/>
      <c r="D8919" s="108"/>
    </row>
    <row r="8920" spans="1:4">
      <c r="A8920" s="108"/>
      <c r="B8920" s="108"/>
      <c r="C8920" s="108"/>
      <c r="D8920" s="108"/>
    </row>
    <row r="8921" spans="1:4">
      <c r="A8921" s="108"/>
      <c r="B8921" s="108"/>
      <c r="C8921" s="108"/>
      <c r="D8921" s="108"/>
    </row>
    <row r="8922" spans="1:4">
      <c r="A8922" s="108"/>
      <c r="B8922" s="108"/>
      <c r="C8922" s="108"/>
      <c r="D8922" s="108"/>
    </row>
    <row r="8923" spans="1:4">
      <c r="A8923" s="108"/>
      <c r="B8923" s="108"/>
      <c r="C8923" s="108"/>
      <c r="D8923" s="108"/>
    </row>
    <row r="8924" spans="1:4">
      <c r="A8924" s="108"/>
      <c r="B8924" s="108"/>
      <c r="C8924" s="108"/>
      <c r="D8924" s="108"/>
    </row>
    <row r="8925" spans="1:4">
      <c r="A8925" s="108"/>
      <c r="B8925" s="108"/>
      <c r="C8925" s="108"/>
      <c r="D8925" s="108"/>
    </row>
    <row r="8926" spans="1:4">
      <c r="A8926" s="108"/>
      <c r="B8926" s="108"/>
      <c r="C8926" s="108"/>
      <c r="D8926" s="108"/>
    </row>
    <row r="8927" spans="1:4">
      <c r="A8927" s="108"/>
      <c r="B8927" s="108"/>
      <c r="C8927" s="108"/>
      <c r="D8927" s="108"/>
    </row>
    <row r="8928" spans="1:4">
      <c r="A8928" s="108"/>
      <c r="B8928" s="108"/>
      <c r="C8928" s="108"/>
      <c r="D8928" s="108"/>
    </row>
    <row r="8929" spans="1:4">
      <c r="A8929" s="108"/>
      <c r="B8929" s="108"/>
      <c r="C8929" s="108"/>
      <c r="D8929" s="108"/>
    </row>
    <row r="8930" spans="1:4">
      <c r="A8930" s="108"/>
      <c r="B8930" s="108"/>
      <c r="C8930" s="108"/>
      <c r="D8930" s="108"/>
    </row>
    <row r="8931" spans="1:4">
      <c r="A8931" s="108"/>
      <c r="B8931" s="108"/>
      <c r="C8931" s="108"/>
      <c r="D8931" s="108"/>
    </row>
    <row r="8932" spans="1:4">
      <c r="A8932" s="108"/>
      <c r="B8932" s="108"/>
      <c r="C8932" s="108"/>
      <c r="D8932" s="108"/>
    </row>
    <row r="8933" spans="1:4">
      <c r="A8933" s="108"/>
      <c r="B8933" s="108"/>
      <c r="C8933" s="108"/>
      <c r="D8933" s="108"/>
    </row>
    <row r="8934" spans="1:4">
      <c r="A8934" s="108"/>
      <c r="B8934" s="108"/>
      <c r="C8934" s="108"/>
      <c r="D8934" s="108"/>
    </row>
    <row r="8935" spans="1:4">
      <c r="A8935" s="108"/>
      <c r="B8935" s="108"/>
      <c r="C8935" s="108"/>
      <c r="D8935" s="108"/>
    </row>
    <row r="8936" spans="1:4">
      <c r="A8936" s="108"/>
      <c r="B8936" s="108"/>
      <c r="C8936" s="108"/>
      <c r="D8936" s="108"/>
    </row>
    <row r="8937" spans="1:4">
      <c r="A8937" s="108"/>
      <c r="B8937" s="108"/>
      <c r="C8937" s="108"/>
      <c r="D8937" s="108"/>
    </row>
    <row r="8938" spans="1:4">
      <c r="A8938" s="108"/>
      <c r="B8938" s="108"/>
      <c r="C8938" s="108"/>
      <c r="D8938" s="108"/>
    </row>
    <row r="8939" spans="1:4">
      <c r="A8939" s="108"/>
      <c r="B8939" s="108"/>
      <c r="C8939" s="108"/>
      <c r="D8939" s="108"/>
    </row>
    <row r="8940" spans="1:4">
      <c r="A8940" s="108"/>
      <c r="B8940" s="108"/>
      <c r="C8940" s="108"/>
      <c r="D8940" s="108"/>
    </row>
    <row r="8941" spans="1:4">
      <c r="A8941" s="108"/>
      <c r="B8941" s="108"/>
      <c r="C8941" s="108"/>
      <c r="D8941" s="108"/>
    </row>
    <row r="8942" spans="1:4">
      <c r="A8942" s="108"/>
      <c r="B8942" s="108"/>
      <c r="C8942" s="108"/>
      <c r="D8942" s="108"/>
    </row>
    <row r="8943" spans="1:4">
      <c r="A8943" s="108"/>
      <c r="B8943" s="108"/>
      <c r="C8943" s="108"/>
      <c r="D8943" s="108"/>
    </row>
    <row r="8944" spans="1:4">
      <c r="A8944" s="108"/>
      <c r="B8944" s="108"/>
      <c r="C8944" s="108"/>
      <c r="D8944" s="108"/>
    </row>
    <row r="8945" spans="1:4">
      <c r="A8945" s="108"/>
      <c r="B8945" s="108"/>
      <c r="C8945" s="108"/>
      <c r="D8945" s="108"/>
    </row>
    <row r="8946" spans="1:4">
      <c r="A8946" s="108"/>
      <c r="B8946" s="108"/>
      <c r="C8946" s="108"/>
      <c r="D8946" s="108"/>
    </row>
    <row r="8947" spans="1:4">
      <c r="A8947" s="108"/>
      <c r="B8947" s="108"/>
      <c r="C8947" s="108"/>
      <c r="D8947" s="108"/>
    </row>
    <row r="8948" spans="1:4">
      <c r="A8948" s="108"/>
      <c r="B8948" s="108"/>
      <c r="C8948" s="108"/>
      <c r="D8948" s="108"/>
    </row>
    <row r="8949" spans="1:4">
      <c r="A8949" s="108"/>
      <c r="B8949" s="108"/>
      <c r="C8949" s="108"/>
      <c r="D8949" s="108"/>
    </row>
    <row r="8950" spans="1:4">
      <c r="A8950" s="108"/>
      <c r="B8950" s="108"/>
      <c r="C8950" s="108"/>
      <c r="D8950" s="108"/>
    </row>
    <row r="8951" spans="1:4">
      <c r="A8951" s="108"/>
      <c r="B8951" s="108"/>
      <c r="C8951" s="108"/>
      <c r="D8951" s="108"/>
    </row>
    <row r="8952" spans="1:4">
      <c r="A8952" s="108"/>
      <c r="B8952" s="108"/>
      <c r="C8952" s="108"/>
      <c r="D8952" s="108"/>
    </row>
    <row r="8953" spans="1:4">
      <c r="A8953" s="108"/>
      <c r="B8953" s="108"/>
      <c r="C8953" s="108"/>
      <c r="D8953" s="108"/>
    </row>
    <row r="8954" spans="1:4">
      <c r="A8954" s="108"/>
      <c r="B8954" s="108"/>
      <c r="C8954" s="108"/>
      <c r="D8954" s="108"/>
    </row>
    <row r="8955" spans="1:4">
      <c r="A8955" s="108"/>
      <c r="B8955" s="108"/>
      <c r="C8955" s="108"/>
      <c r="D8955" s="108"/>
    </row>
    <row r="8956" spans="1:4">
      <c r="A8956" s="108"/>
      <c r="B8956" s="108"/>
      <c r="C8956" s="108"/>
      <c r="D8956" s="108"/>
    </row>
    <row r="8957" spans="1:4">
      <c r="A8957" s="108"/>
      <c r="B8957" s="108"/>
      <c r="C8957" s="108"/>
      <c r="D8957" s="108"/>
    </row>
    <row r="8958" spans="1:4">
      <c r="A8958" s="108"/>
      <c r="B8958" s="108"/>
      <c r="C8958" s="108"/>
      <c r="D8958" s="108"/>
    </row>
    <row r="8959" spans="1:4">
      <c r="A8959" s="108"/>
      <c r="B8959" s="108"/>
      <c r="C8959" s="108"/>
      <c r="D8959" s="108"/>
    </row>
    <row r="8960" spans="1:4">
      <c r="A8960" s="108"/>
      <c r="B8960" s="108"/>
      <c r="C8960" s="108"/>
      <c r="D8960" s="108"/>
    </row>
    <row r="8961" spans="1:4">
      <c r="A8961" s="108"/>
      <c r="B8961" s="108"/>
      <c r="C8961" s="108"/>
      <c r="D8961" s="108"/>
    </row>
    <row r="8962" spans="1:4">
      <c r="A8962" s="108"/>
      <c r="B8962" s="108"/>
      <c r="C8962" s="108"/>
      <c r="D8962" s="108"/>
    </row>
    <row r="8963" spans="1:4">
      <c r="A8963" s="108"/>
      <c r="B8963" s="108"/>
      <c r="C8963" s="108"/>
      <c r="D8963" s="108"/>
    </row>
    <row r="8964" spans="1:4">
      <c r="A8964" s="108"/>
      <c r="B8964" s="108"/>
      <c r="C8964" s="108"/>
      <c r="D8964" s="108"/>
    </row>
    <row r="8965" spans="1:4">
      <c r="A8965" s="108"/>
      <c r="B8965" s="108"/>
      <c r="C8965" s="108"/>
      <c r="D8965" s="108"/>
    </row>
    <row r="8966" spans="1:4">
      <c r="A8966" s="108"/>
      <c r="B8966" s="108"/>
      <c r="C8966" s="108"/>
      <c r="D8966" s="108"/>
    </row>
    <row r="8967" spans="1:4">
      <c r="A8967" s="108"/>
      <c r="B8967" s="108"/>
      <c r="C8967" s="108"/>
      <c r="D8967" s="108"/>
    </row>
    <row r="8968" spans="1:4">
      <c r="A8968" s="108"/>
      <c r="B8968" s="108"/>
      <c r="C8968" s="108"/>
      <c r="D8968" s="108"/>
    </row>
    <row r="8969" spans="1:4">
      <c r="A8969" s="108"/>
      <c r="B8969" s="108"/>
      <c r="C8969" s="108"/>
      <c r="D8969" s="108"/>
    </row>
    <row r="8970" spans="1:4">
      <c r="A8970" s="108"/>
      <c r="B8970" s="108"/>
      <c r="C8970" s="108"/>
      <c r="D8970" s="108"/>
    </row>
    <row r="8971" spans="1:4">
      <c r="A8971" s="108"/>
      <c r="B8971" s="108"/>
      <c r="C8971" s="108"/>
      <c r="D8971" s="108"/>
    </row>
    <row r="8972" spans="1:4">
      <c r="A8972" s="108"/>
      <c r="B8972" s="108"/>
      <c r="C8972" s="108"/>
      <c r="D8972" s="108"/>
    </row>
    <row r="8973" spans="1:4">
      <c r="A8973" s="108"/>
      <c r="B8973" s="108"/>
      <c r="C8973" s="108"/>
      <c r="D8973" s="108"/>
    </row>
    <row r="8974" spans="1:4">
      <c r="A8974" s="108"/>
      <c r="B8974" s="108"/>
      <c r="C8974" s="108"/>
      <c r="D8974" s="108"/>
    </row>
    <row r="8975" spans="1:4">
      <c r="A8975" s="108"/>
      <c r="B8975" s="108"/>
      <c r="C8975" s="108"/>
      <c r="D8975" s="108"/>
    </row>
    <row r="8976" spans="1:4">
      <c r="A8976" s="108"/>
      <c r="B8976" s="108"/>
      <c r="C8976" s="108"/>
      <c r="D8976" s="108"/>
    </row>
    <row r="8977" spans="1:4">
      <c r="A8977" s="108"/>
      <c r="B8977" s="108"/>
      <c r="C8977" s="108"/>
      <c r="D8977" s="108"/>
    </row>
    <row r="8978" spans="1:4">
      <c r="A8978" s="108"/>
      <c r="B8978" s="108"/>
      <c r="C8978" s="108"/>
      <c r="D8978" s="108"/>
    </row>
    <row r="8979" spans="1:4">
      <c r="A8979" s="108"/>
      <c r="B8979" s="108"/>
      <c r="C8979" s="108"/>
      <c r="D8979" s="108"/>
    </row>
    <row r="8980" spans="1:4">
      <c r="A8980" s="108"/>
      <c r="B8980" s="108"/>
      <c r="C8980" s="108"/>
      <c r="D8980" s="108"/>
    </row>
    <row r="8981" spans="1:4">
      <c r="A8981" s="108"/>
      <c r="B8981" s="108"/>
      <c r="C8981" s="108"/>
      <c r="D8981" s="108"/>
    </row>
    <row r="8982" spans="1:4">
      <c r="A8982" s="108"/>
      <c r="B8982" s="108"/>
      <c r="C8982" s="108"/>
      <c r="D8982" s="108"/>
    </row>
    <row r="8983" spans="1:4">
      <c r="A8983" s="108"/>
      <c r="B8983" s="108"/>
      <c r="C8983" s="108"/>
      <c r="D8983" s="108"/>
    </row>
    <row r="8984" spans="1:4">
      <c r="A8984" s="108"/>
      <c r="B8984" s="108"/>
      <c r="C8984" s="108"/>
      <c r="D8984" s="108"/>
    </row>
    <row r="8985" spans="1:4">
      <c r="A8985" s="108"/>
      <c r="B8985" s="108"/>
      <c r="C8985" s="108"/>
      <c r="D8985" s="108"/>
    </row>
    <row r="8986" spans="1:4">
      <c r="A8986" s="108"/>
      <c r="B8986" s="108"/>
      <c r="C8986" s="108"/>
      <c r="D8986" s="108"/>
    </row>
    <row r="8987" spans="1:4">
      <c r="A8987" s="108"/>
      <c r="B8987" s="108"/>
      <c r="C8987" s="108"/>
      <c r="D8987" s="108"/>
    </row>
    <row r="8988" spans="1:4">
      <c r="A8988" s="108"/>
      <c r="B8988" s="108"/>
      <c r="C8988" s="108"/>
      <c r="D8988" s="108"/>
    </row>
    <row r="8989" spans="1:4">
      <c r="A8989" s="108"/>
      <c r="B8989" s="108"/>
      <c r="C8989" s="108"/>
      <c r="D8989" s="108"/>
    </row>
    <row r="8990" spans="1:4">
      <c r="A8990" s="108"/>
      <c r="B8990" s="108"/>
      <c r="C8990" s="108"/>
      <c r="D8990" s="108"/>
    </row>
    <row r="8991" spans="1:4">
      <c r="A8991" s="108"/>
      <c r="B8991" s="108"/>
      <c r="C8991" s="108"/>
      <c r="D8991" s="108"/>
    </row>
    <row r="8992" spans="1:4">
      <c r="A8992" s="108"/>
      <c r="B8992" s="108"/>
      <c r="C8992" s="108"/>
      <c r="D8992" s="108"/>
    </row>
    <row r="8993" spans="1:4">
      <c r="A8993" s="108"/>
      <c r="B8993" s="108"/>
      <c r="C8993" s="108"/>
      <c r="D8993" s="108"/>
    </row>
    <row r="8994" spans="1:4">
      <c r="A8994" s="108"/>
      <c r="B8994" s="108"/>
      <c r="C8994" s="108"/>
      <c r="D8994" s="108"/>
    </row>
    <row r="8995" spans="1:4">
      <c r="A8995" s="108"/>
      <c r="B8995" s="108"/>
      <c r="C8995" s="108"/>
      <c r="D8995" s="108"/>
    </row>
    <row r="8996" spans="1:4">
      <c r="A8996" s="108"/>
      <c r="B8996" s="108"/>
      <c r="C8996" s="108"/>
      <c r="D8996" s="108"/>
    </row>
    <row r="8997" spans="1:4">
      <c r="A8997" s="108"/>
      <c r="B8997" s="108"/>
      <c r="C8997" s="108"/>
      <c r="D8997" s="108"/>
    </row>
    <row r="8998" spans="1:4">
      <c r="A8998" s="108"/>
      <c r="B8998" s="108"/>
      <c r="C8998" s="108"/>
      <c r="D8998" s="108"/>
    </row>
    <row r="8999" spans="1:4">
      <c r="A8999" s="108"/>
      <c r="B8999" s="108"/>
      <c r="C8999" s="108"/>
      <c r="D8999" s="108"/>
    </row>
    <row r="9000" spans="1:4">
      <c r="A9000" s="108"/>
      <c r="B9000" s="108"/>
      <c r="C9000" s="108"/>
      <c r="D9000" s="108"/>
    </row>
    <row r="9001" spans="1:4">
      <c r="A9001" s="108"/>
      <c r="B9001" s="108"/>
      <c r="C9001" s="108"/>
      <c r="D9001" s="108"/>
    </row>
    <row r="9002" spans="1:4">
      <c r="A9002" s="108"/>
      <c r="B9002" s="108"/>
      <c r="C9002" s="108"/>
      <c r="D9002" s="108"/>
    </row>
    <row r="9003" spans="1:4">
      <c r="A9003" s="108"/>
      <c r="B9003" s="108"/>
      <c r="C9003" s="108"/>
      <c r="D9003" s="108"/>
    </row>
    <row r="9004" spans="1:4">
      <c r="A9004" s="108"/>
      <c r="B9004" s="108"/>
      <c r="C9004" s="108"/>
      <c r="D9004" s="108"/>
    </row>
    <row r="9005" spans="1:4">
      <c r="A9005" s="108"/>
      <c r="B9005" s="108"/>
      <c r="C9005" s="108"/>
      <c r="D9005" s="108"/>
    </row>
    <row r="9006" spans="1:4">
      <c r="A9006" s="108"/>
      <c r="B9006" s="108"/>
      <c r="C9006" s="108"/>
      <c r="D9006" s="108"/>
    </row>
    <row r="9007" spans="1:4">
      <c r="A9007" s="108"/>
      <c r="B9007" s="108"/>
      <c r="C9007" s="108"/>
      <c r="D9007" s="108"/>
    </row>
    <row r="9008" spans="1:4">
      <c r="A9008" s="108"/>
      <c r="B9008" s="108"/>
      <c r="C9008" s="108"/>
      <c r="D9008" s="108"/>
    </row>
    <row r="9009" spans="1:4">
      <c r="A9009" s="108"/>
      <c r="B9009" s="108"/>
      <c r="C9009" s="108"/>
      <c r="D9009" s="108"/>
    </row>
    <row r="9010" spans="1:4">
      <c r="A9010" s="108"/>
      <c r="B9010" s="108"/>
      <c r="C9010" s="108"/>
      <c r="D9010" s="108"/>
    </row>
    <row r="9011" spans="1:4">
      <c r="A9011" s="108"/>
      <c r="B9011" s="108"/>
      <c r="C9011" s="108"/>
      <c r="D9011" s="108"/>
    </row>
    <row r="9012" spans="1:4">
      <c r="A9012" s="108"/>
      <c r="B9012" s="108"/>
      <c r="C9012" s="108"/>
      <c r="D9012" s="108"/>
    </row>
    <row r="9013" spans="1:4">
      <c r="A9013" s="108"/>
      <c r="B9013" s="108"/>
      <c r="C9013" s="108"/>
      <c r="D9013" s="108"/>
    </row>
    <row r="9014" spans="1:4">
      <c r="A9014" s="108"/>
      <c r="B9014" s="108"/>
      <c r="C9014" s="108"/>
      <c r="D9014" s="108"/>
    </row>
    <row r="9015" spans="1:4">
      <c r="A9015" s="108"/>
      <c r="B9015" s="108"/>
      <c r="C9015" s="108"/>
      <c r="D9015" s="108"/>
    </row>
    <row r="9016" spans="1:4">
      <c r="A9016" s="108"/>
      <c r="B9016" s="108"/>
      <c r="C9016" s="108"/>
      <c r="D9016" s="108"/>
    </row>
    <row r="9017" spans="1:4">
      <c r="A9017" s="108"/>
      <c r="B9017" s="108"/>
      <c r="C9017" s="108"/>
      <c r="D9017" s="108"/>
    </row>
    <row r="9018" spans="1:4">
      <c r="A9018" s="108"/>
      <c r="B9018" s="108"/>
      <c r="C9018" s="108"/>
      <c r="D9018" s="108"/>
    </row>
    <row r="9019" spans="1:4">
      <c r="A9019" s="108"/>
      <c r="B9019" s="108"/>
      <c r="C9019" s="108"/>
      <c r="D9019" s="108"/>
    </row>
    <row r="9020" spans="1:4">
      <c r="A9020" s="108"/>
      <c r="B9020" s="108"/>
      <c r="C9020" s="108"/>
      <c r="D9020" s="108"/>
    </row>
    <row r="9021" spans="1:4">
      <c r="A9021" s="108"/>
      <c r="B9021" s="108"/>
      <c r="C9021" s="108"/>
      <c r="D9021" s="108"/>
    </row>
    <row r="9022" spans="1:4">
      <c r="A9022" s="108"/>
      <c r="B9022" s="108"/>
      <c r="C9022" s="108"/>
      <c r="D9022" s="108"/>
    </row>
    <row r="9023" spans="1:4">
      <c r="A9023" s="108"/>
      <c r="B9023" s="108"/>
      <c r="C9023" s="108"/>
      <c r="D9023" s="108"/>
    </row>
    <row r="9024" spans="1:4">
      <c r="A9024" s="108"/>
      <c r="B9024" s="108"/>
      <c r="C9024" s="108"/>
      <c r="D9024" s="108"/>
    </row>
    <row r="9025" spans="1:4">
      <c r="A9025" s="108"/>
      <c r="B9025" s="108"/>
      <c r="C9025" s="108"/>
      <c r="D9025" s="108"/>
    </row>
    <row r="9026" spans="1:4">
      <c r="A9026" s="108"/>
      <c r="B9026" s="108"/>
      <c r="C9026" s="108"/>
      <c r="D9026" s="108"/>
    </row>
    <row r="9027" spans="1:4">
      <c r="A9027" s="108"/>
      <c r="B9027" s="108"/>
      <c r="C9027" s="108"/>
      <c r="D9027" s="108"/>
    </row>
    <row r="9028" spans="1:4">
      <c r="A9028" s="108"/>
      <c r="B9028" s="108"/>
      <c r="C9028" s="108"/>
      <c r="D9028" s="108"/>
    </row>
    <row r="9029" spans="1:4">
      <c r="A9029" s="108"/>
      <c r="B9029" s="108"/>
      <c r="C9029" s="108"/>
      <c r="D9029" s="108"/>
    </row>
    <row r="9030" spans="1:4">
      <c r="A9030" s="108"/>
      <c r="B9030" s="108"/>
      <c r="C9030" s="108"/>
      <c r="D9030" s="108"/>
    </row>
    <row r="9031" spans="1:4">
      <c r="A9031" s="108"/>
      <c r="B9031" s="108"/>
      <c r="C9031" s="108"/>
      <c r="D9031" s="108"/>
    </row>
    <row r="9032" spans="1:4">
      <c r="A9032" s="108"/>
      <c r="B9032" s="108"/>
      <c r="C9032" s="108"/>
      <c r="D9032" s="108"/>
    </row>
    <row r="9033" spans="1:4">
      <c r="A9033" s="108"/>
      <c r="B9033" s="108"/>
      <c r="C9033" s="108"/>
      <c r="D9033" s="108"/>
    </row>
    <row r="9034" spans="1:4">
      <c r="A9034" s="108"/>
      <c r="B9034" s="108"/>
      <c r="C9034" s="108"/>
      <c r="D9034" s="108"/>
    </row>
    <row r="9035" spans="1:4">
      <c r="A9035" s="108"/>
      <c r="B9035" s="108"/>
      <c r="C9035" s="108"/>
      <c r="D9035" s="108"/>
    </row>
    <row r="9036" spans="1:4">
      <c r="A9036" s="108"/>
      <c r="B9036" s="108"/>
      <c r="C9036" s="108"/>
      <c r="D9036" s="108"/>
    </row>
    <row r="9037" spans="1:4">
      <c r="A9037" s="108"/>
      <c r="B9037" s="108"/>
      <c r="C9037" s="108"/>
      <c r="D9037" s="108"/>
    </row>
    <row r="9038" spans="1:4">
      <c r="A9038" s="108"/>
      <c r="B9038" s="108"/>
      <c r="C9038" s="108"/>
      <c r="D9038" s="108"/>
    </row>
    <row r="9039" spans="1:4">
      <c r="A9039" s="108"/>
      <c r="B9039" s="108"/>
      <c r="C9039" s="108"/>
      <c r="D9039" s="108"/>
    </row>
    <row r="9040" spans="1:4">
      <c r="A9040" s="108"/>
      <c r="B9040" s="108"/>
      <c r="C9040" s="108"/>
      <c r="D9040" s="108"/>
    </row>
    <row r="9041" spans="1:4">
      <c r="A9041" s="108"/>
      <c r="B9041" s="108"/>
      <c r="C9041" s="108"/>
      <c r="D9041" s="108"/>
    </row>
    <row r="9042" spans="1:4">
      <c r="A9042" s="108"/>
      <c r="B9042" s="108"/>
      <c r="C9042" s="108"/>
      <c r="D9042" s="108"/>
    </row>
    <row r="9043" spans="1:4">
      <c r="A9043" s="108"/>
      <c r="B9043" s="108"/>
      <c r="C9043" s="108"/>
      <c r="D9043" s="108"/>
    </row>
    <row r="9044" spans="1:4">
      <c r="A9044" s="108"/>
      <c r="B9044" s="108"/>
      <c r="C9044" s="108"/>
      <c r="D9044" s="108"/>
    </row>
    <row r="9045" spans="1:4">
      <c r="A9045" s="108"/>
      <c r="B9045" s="108"/>
      <c r="C9045" s="108"/>
      <c r="D9045" s="108"/>
    </row>
    <row r="9046" spans="1:4">
      <c r="A9046" s="108"/>
      <c r="B9046" s="108"/>
      <c r="C9046" s="108"/>
      <c r="D9046" s="108"/>
    </row>
    <row r="9047" spans="1:4">
      <c r="A9047" s="108"/>
      <c r="B9047" s="108"/>
      <c r="C9047" s="108"/>
      <c r="D9047" s="108"/>
    </row>
    <row r="9048" spans="1:4">
      <c r="A9048" s="108"/>
      <c r="B9048" s="108"/>
      <c r="C9048" s="108"/>
      <c r="D9048" s="108"/>
    </row>
    <row r="9049" spans="1:4">
      <c r="A9049" s="108"/>
      <c r="B9049" s="108"/>
      <c r="C9049" s="108"/>
      <c r="D9049" s="108"/>
    </row>
    <row r="9050" spans="1:4">
      <c r="A9050" s="108"/>
      <c r="B9050" s="108"/>
      <c r="C9050" s="108"/>
      <c r="D9050" s="108"/>
    </row>
    <row r="9051" spans="1:4">
      <c r="A9051" s="108"/>
      <c r="B9051" s="108"/>
      <c r="C9051" s="108"/>
      <c r="D9051" s="108"/>
    </row>
    <row r="9052" spans="1:4">
      <c r="A9052" s="108"/>
      <c r="B9052" s="108"/>
      <c r="C9052" s="108"/>
      <c r="D9052" s="108"/>
    </row>
    <row r="9053" spans="1:4">
      <c r="A9053" s="108"/>
      <c r="B9053" s="108"/>
      <c r="C9053" s="108"/>
      <c r="D9053" s="108"/>
    </row>
    <row r="9054" spans="1:4">
      <c r="A9054" s="108"/>
      <c r="B9054" s="108"/>
      <c r="C9054" s="108"/>
      <c r="D9054" s="108"/>
    </row>
    <row r="9055" spans="1:4">
      <c r="A9055" s="108"/>
      <c r="B9055" s="108"/>
      <c r="C9055" s="108"/>
      <c r="D9055" s="108"/>
    </row>
    <row r="9056" spans="1:4">
      <c r="A9056" s="108"/>
      <c r="B9056" s="108"/>
      <c r="C9056" s="108"/>
      <c r="D9056" s="108"/>
    </row>
    <row r="9057" spans="1:4">
      <c r="A9057" s="108"/>
      <c r="B9057" s="108"/>
      <c r="C9057" s="108"/>
      <c r="D9057" s="108"/>
    </row>
    <row r="9058" spans="1:4">
      <c r="A9058" s="108"/>
      <c r="B9058" s="108"/>
      <c r="C9058" s="108"/>
      <c r="D9058" s="108"/>
    </row>
    <row r="9059" spans="1:4">
      <c r="A9059" s="108"/>
      <c r="B9059" s="108"/>
      <c r="C9059" s="108"/>
      <c r="D9059" s="108"/>
    </row>
    <row r="9060" spans="1:4">
      <c r="A9060" s="108"/>
      <c r="B9060" s="108"/>
      <c r="C9060" s="108"/>
      <c r="D9060" s="108"/>
    </row>
    <row r="9061" spans="1:4">
      <c r="A9061" s="108"/>
      <c r="B9061" s="108"/>
      <c r="C9061" s="108"/>
      <c r="D9061" s="108"/>
    </row>
    <row r="9062" spans="1:4">
      <c r="A9062" s="108"/>
      <c r="B9062" s="108"/>
      <c r="C9062" s="108"/>
      <c r="D9062" s="108"/>
    </row>
    <row r="9063" spans="1:4">
      <c r="A9063" s="108"/>
      <c r="B9063" s="108"/>
      <c r="C9063" s="108"/>
      <c r="D9063" s="108"/>
    </row>
    <row r="9064" spans="1:4">
      <c r="A9064" s="108"/>
      <c r="B9064" s="108"/>
      <c r="C9064" s="108"/>
      <c r="D9064" s="108"/>
    </row>
    <row r="9065" spans="1:4">
      <c r="A9065" s="108"/>
      <c r="B9065" s="108"/>
      <c r="C9065" s="108"/>
      <c r="D9065" s="108"/>
    </row>
    <row r="9066" spans="1:4">
      <c r="A9066" s="108"/>
      <c r="B9066" s="108"/>
      <c r="C9066" s="108"/>
      <c r="D9066" s="108"/>
    </row>
    <row r="9067" spans="1:4">
      <c r="A9067" s="108"/>
      <c r="B9067" s="108"/>
      <c r="C9067" s="108"/>
      <c r="D9067" s="108"/>
    </row>
    <row r="9068" spans="1:4">
      <c r="A9068" s="108"/>
      <c r="B9068" s="108"/>
      <c r="C9068" s="108"/>
      <c r="D9068" s="108"/>
    </row>
    <row r="9069" spans="1:4">
      <c r="A9069" s="108"/>
      <c r="B9069" s="108"/>
      <c r="C9069" s="108"/>
      <c r="D9069" s="108"/>
    </row>
    <row r="9070" spans="1:4">
      <c r="A9070" s="108"/>
      <c r="B9070" s="108"/>
      <c r="C9070" s="108"/>
      <c r="D9070" s="108"/>
    </row>
    <row r="9071" spans="1:4">
      <c r="A9071" s="108"/>
      <c r="B9071" s="108"/>
      <c r="C9071" s="108"/>
      <c r="D9071" s="108"/>
    </row>
    <row r="9072" spans="1:4">
      <c r="A9072" s="108"/>
      <c r="B9072" s="108"/>
      <c r="C9072" s="108"/>
      <c r="D9072" s="108"/>
    </row>
    <row r="9073" spans="1:4">
      <c r="A9073" s="108"/>
      <c r="B9073" s="108"/>
      <c r="C9073" s="108"/>
      <c r="D9073" s="108"/>
    </row>
    <row r="9074" spans="1:4">
      <c r="A9074" s="108"/>
      <c r="B9074" s="108"/>
      <c r="C9074" s="108"/>
      <c r="D9074" s="108"/>
    </row>
    <row r="9075" spans="1:4">
      <c r="A9075" s="108"/>
      <c r="B9075" s="108"/>
      <c r="C9075" s="108"/>
      <c r="D9075" s="108"/>
    </row>
    <row r="9076" spans="1:4">
      <c r="A9076" s="108"/>
      <c r="B9076" s="108"/>
      <c r="C9076" s="108"/>
      <c r="D9076" s="108"/>
    </row>
    <row r="9077" spans="1:4">
      <c r="A9077" s="108"/>
      <c r="B9077" s="108"/>
      <c r="C9077" s="108"/>
      <c r="D9077" s="108"/>
    </row>
    <row r="9078" spans="1:4">
      <c r="A9078" s="108"/>
      <c r="B9078" s="108"/>
      <c r="C9078" s="108"/>
      <c r="D9078" s="108"/>
    </row>
    <row r="9079" spans="1:4">
      <c r="A9079" s="108"/>
      <c r="B9079" s="108"/>
      <c r="C9079" s="108"/>
      <c r="D9079" s="108"/>
    </row>
    <row r="9080" spans="1:4">
      <c r="A9080" s="108"/>
      <c r="B9080" s="108"/>
      <c r="C9080" s="108"/>
      <c r="D9080" s="108"/>
    </row>
    <row r="9081" spans="1:4">
      <c r="A9081" s="108"/>
      <c r="B9081" s="108"/>
      <c r="C9081" s="108"/>
      <c r="D9081" s="108"/>
    </row>
    <row r="9082" spans="1:4">
      <c r="A9082" s="108"/>
      <c r="B9082" s="108"/>
      <c r="C9082" s="108"/>
      <c r="D9082" s="108"/>
    </row>
    <row r="9083" spans="1:4">
      <c r="A9083" s="108"/>
      <c r="B9083" s="108"/>
      <c r="C9083" s="108"/>
      <c r="D9083" s="108"/>
    </row>
    <row r="9084" spans="1:4">
      <c r="A9084" s="108"/>
      <c r="B9084" s="108"/>
      <c r="C9084" s="108"/>
      <c r="D9084" s="108"/>
    </row>
    <row r="9085" spans="1:4">
      <c r="A9085" s="108"/>
      <c r="B9085" s="108"/>
      <c r="C9085" s="108"/>
      <c r="D9085" s="108"/>
    </row>
    <row r="9086" spans="1:4">
      <c r="A9086" s="108"/>
      <c r="B9086" s="108"/>
      <c r="C9086" s="108"/>
      <c r="D9086" s="108"/>
    </row>
    <row r="9087" spans="1:4">
      <c r="A9087" s="108"/>
      <c r="B9087" s="108"/>
      <c r="C9087" s="108"/>
      <c r="D9087" s="108"/>
    </row>
    <row r="9088" spans="1:4">
      <c r="A9088" s="108"/>
      <c r="B9088" s="108"/>
      <c r="C9088" s="108"/>
      <c r="D9088" s="108"/>
    </row>
    <row r="9089" spans="1:4">
      <c r="A9089" s="108"/>
      <c r="B9089" s="108"/>
      <c r="C9089" s="108"/>
      <c r="D9089" s="108"/>
    </row>
    <row r="9090" spans="1:4">
      <c r="A9090" s="108"/>
      <c r="B9090" s="108"/>
      <c r="C9090" s="108"/>
      <c r="D9090" s="108"/>
    </row>
    <row r="9091" spans="1:4">
      <c r="A9091" s="108"/>
      <c r="B9091" s="108"/>
      <c r="C9091" s="108"/>
      <c r="D9091" s="108"/>
    </row>
    <row r="9092" spans="1:4">
      <c r="A9092" s="108"/>
      <c r="B9092" s="108"/>
      <c r="C9092" s="108"/>
      <c r="D9092" s="108"/>
    </row>
    <row r="9093" spans="1:4">
      <c r="A9093" s="108"/>
      <c r="B9093" s="108"/>
      <c r="C9093" s="108"/>
      <c r="D9093" s="108"/>
    </row>
    <row r="9094" spans="1:4">
      <c r="A9094" s="108"/>
      <c r="B9094" s="108"/>
      <c r="C9094" s="108"/>
      <c r="D9094" s="108"/>
    </row>
    <row r="9095" spans="1:4">
      <c r="A9095" s="108"/>
      <c r="B9095" s="108"/>
      <c r="C9095" s="108"/>
      <c r="D9095" s="108"/>
    </row>
    <row r="9096" spans="1:4">
      <c r="A9096" s="108"/>
      <c r="B9096" s="108"/>
      <c r="C9096" s="108"/>
      <c r="D9096" s="108"/>
    </row>
    <row r="9097" spans="1:4">
      <c r="A9097" s="108"/>
      <c r="B9097" s="108"/>
      <c r="C9097" s="108"/>
      <c r="D9097" s="108"/>
    </row>
    <row r="9098" spans="1:4">
      <c r="A9098" s="108"/>
      <c r="B9098" s="108"/>
      <c r="C9098" s="108"/>
      <c r="D9098" s="108"/>
    </row>
    <row r="9099" spans="1:4">
      <c r="A9099" s="108"/>
      <c r="B9099" s="108"/>
      <c r="C9099" s="108"/>
      <c r="D9099" s="108"/>
    </row>
    <row r="9100" spans="1:4">
      <c r="A9100" s="108"/>
      <c r="B9100" s="108"/>
      <c r="C9100" s="108"/>
      <c r="D9100" s="108"/>
    </row>
    <row r="9101" spans="1:4">
      <c r="A9101" s="108"/>
      <c r="B9101" s="108"/>
      <c r="C9101" s="108"/>
      <c r="D9101" s="108"/>
    </row>
    <row r="9102" spans="1:4">
      <c r="A9102" s="108"/>
      <c r="B9102" s="108"/>
      <c r="C9102" s="108"/>
      <c r="D9102" s="108"/>
    </row>
    <row r="9103" spans="1:4">
      <c r="A9103" s="108"/>
      <c r="B9103" s="108"/>
      <c r="C9103" s="108"/>
      <c r="D9103" s="108"/>
    </row>
    <row r="9104" spans="1:4">
      <c r="A9104" s="108"/>
      <c r="B9104" s="108"/>
      <c r="C9104" s="108"/>
      <c r="D9104" s="108"/>
    </row>
    <row r="9105" spans="1:4">
      <c r="A9105" s="108"/>
      <c r="B9105" s="108"/>
      <c r="C9105" s="108"/>
      <c r="D9105" s="108"/>
    </row>
    <row r="9106" spans="1:4">
      <c r="A9106" s="108"/>
      <c r="B9106" s="108"/>
      <c r="C9106" s="108"/>
      <c r="D9106" s="108"/>
    </row>
    <row r="9107" spans="1:4">
      <c r="A9107" s="108"/>
      <c r="B9107" s="108"/>
      <c r="C9107" s="108"/>
      <c r="D9107" s="108"/>
    </row>
    <row r="9108" spans="1:4">
      <c r="A9108" s="108"/>
      <c r="B9108" s="108"/>
      <c r="C9108" s="108"/>
      <c r="D9108" s="108"/>
    </row>
    <row r="9109" spans="1:4">
      <c r="A9109" s="108"/>
      <c r="B9109" s="108"/>
      <c r="C9109" s="108"/>
      <c r="D9109" s="108"/>
    </row>
    <row r="9110" spans="1:4">
      <c r="A9110" s="108"/>
      <c r="B9110" s="108"/>
      <c r="C9110" s="108"/>
      <c r="D9110" s="108"/>
    </row>
    <row r="9111" spans="1:4">
      <c r="A9111" s="108"/>
      <c r="B9111" s="108"/>
      <c r="C9111" s="108"/>
      <c r="D9111" s="108"/>
    </row>
    <row r="9112" spans="1:4">
      <c r="A9112" s="108"/>
      <c r="B9112" s="108"/>
      <c r="C9112" s="108"/>
      <c r="D9112" s="108"/>
    </row>
    <row r="9113" spans="1:4">
      <c r="A9113" s="108"/>
      <c r="B9113" s="108"/>
      <c r="C9113" s="108"/>
      <c r="D9113" s="108"/>
    </row>
    <row r="9114" spans="1:4">
      <c r="A9114" s="108"/>
      <c r="B9114" s="108"/>
      <c r="C9114" s="108"/>
      <c r="D9114" s="108"/>
    </row>
    <row r="9115" spans="1:4">
      <c r="A9115" s="108"/>
      <c r="B9115" s="108"/>
      <c r="C9115" s="108"/>
      <c r="D9115" s="108"/>
    </row>
    <row r="9116" spans="1:4">
      <c r="A9116" s="108"/>
      <c r="B9116" s="108"/>
      <c r="C9116" s="108"/>
      <c r="D9116" s="108"/>
    </row>
    <row r="9117" spans="1:4">
      <c r="A9117" s="108"/>
      <c r="B9117" s="108"/>
      <c r="C9117" s="108"/>
      <c r="D9117" s="108"/>
    </row>
    <row r="9118" spans="1:4">
      <c r="A9118" s="108"/>
      <c r="B9118" s="108"/>
      <c r="C9118" s="108"/>
      <c r="D9118" s="108"/>
    </row>
    <row r="9119" spans="1:4">
      <c r="A9119" s="108"/>
      <c r="B9119" s="108"/>
      <c r="C9119" s="108"/>
      <c r="D9119" s="108"/>
    </row>
    <row r="9120" spans="1:4">
      <c r="A9120" s="108"/>
      <c r="B9120" s="108"/>
      <c r="C9120" s="108"/>
      <c r="D9120" s="108"/>
    </row>
    <row r="9121" spans="1:4">
      <c r="A9121" s="108"/>
      <c r="B9121" s="108"/>
      <c r="C9121" s="108"/>
      <c r="D9121" s="108"/>
    </row>
    <row r="9122" spans="1:4">
      <c r="A9122" s="108"/>
      <c r="B9122" s="108"/>
      <c r="C9122" s="108"/>
      <c r="D9122" s="108"/>
    </row>
    <row r="9123" spans="1:4">
      <c r="A9123" s="108"/>
      <c r="B9123" s="108"/>
      <c r="C9123" s="108"/>
      <c r="D9123" s="108"/>
    </row>
    <row r="9124" spans="1:4">
      <c r="A9124" s="108"/>
      <c r="B9124" s="108"/>
      <c r="C9124" s="108"/>
      <c r="D9124" s="108"/>
    </row>
    <row r="9125" spans="1:4">
      <c r="A9125" s="108"/>
      <c r="B9125" s="108"/>
      <c r="C9125" s="108"/>
      <c r="D9125" s="108"/>
    </row>
    <row r="9126" spans="1:4">
      <c r="A9126" s="108"/>
      <c r="B9126" s="108"/>
      <c r="C9126" s="108"/>
      <c r="D9126" s="108"/>
    </row>
    <row r="9127" spans="1:4">
      <c r="A9127" s="108"/>
      <c r="B9127" s="108"/>
      <c r="C9127" s="108"/>
      <c r="D9127" s="108"/>
    </row>
    <row r="9128" spans="1:4">
      <c r="A9128" s="108"/>
      <c r="B9128" s="108"/>
      <c r="C9128" s="108"/>
      <c r="D9128" s="108"/>
    </row>
    <row r="9129" spans="1:4">
      <c r="A9129" s="108"/>
      <c r="B9129" s="108"/>
      <c r="C9129" s="108"/>
      <c r="D9129" s="108"/>
    </row>
    <row r="9130" spans="1:4">
      <c r="A9130" s="108"/>
      <c r="B9130" s="108"/>
      <c r="C9130" s="108"/>
      <c r="D9130" s="108"/>
    </row>
    <row r="9131" spans="1:4">
      <c r="A9131" s="108"/>
      <c r="B9131" s="108"/>
      <c r="C9131" s="108"/>
      <c r="D9131" s="108"/>
    </row>
    <row r="9132" spans="1:4">
      <c r="A9132" s="108"/>
      <c r="B9132" s="108"/>
      <c r="C9132" s="108"/>
      <c r="D9132" s="108"/>
    </row>
    <row r="9133" spans="1:4">
      <c r="A9133" s="108"/>
      <c r="B9133" s="108"/>
      <c r="C9133" s="108"/>
      <c r="D9133" s="108"/>
    </row>
    <row r="9134" spans="1:4">
      <c r="A9134" s="108"/>
      <c r="B9134" s="108"/>
      <c r="C9134" s="108"/>
      <c r="D9134" s="108"/>
    </row>
    <row r="9135" spans="1:4">
      <c r="A9135" s="108"/>
      <c r="B9135" s="108"/>
      <c r="C9135" s="108"/>
      <c r="D9135" s="108"/>
    </row>
    <row r="9136" spans="1:4">
      <c r="A9136" s="108"/>
      <c r="B9136" s="108"/>
      <c r="C9136" s="108"/>
      <c r="D9136" s="108"/>
    </row>
    <row r="9137" spans="1:4">
      <c r="A9137" s="108"/>
      <c r="B9137" s="108"/>
      <c r="C9137" s="108"/>
      <c r="D9137" s="108"/>
    </row>
    <row r="9138" spans="1:4">
      <c r="A9138" s="108"/>
      <c r="B9138" s="108"/>
      <c r="C9138" s="108"/>
      <c r="D9138" s="108"/>
    </row>
    <row r="9139" spans="1:4">
      <c r="A9139" s="108"/>
      <c r="B9139" s="108"/>
      <c r="C9139" s="108"/>
      <c r="D9139" s="108"/>
    </row>
    <row r="9140" spans="1:4">
      <c r="A9140" s="108"/>
      <c r="B9140" s="108"/>
      <c r="C9140" s="108"/>
      <c r="D9140" s="108"/>
    </row>
    <row r="9141" spans="1:4">
      <c r="A9141" s="108"/>
      <c r="B9141" s="108"/>
      <c r="C9141" s="108"/>
      <c r="D9141" s="108"/>
    </row>
    <row r="9142" spans="1:4">
      <c r="A9142" s="108"/>
      <c r="B9142" s="108"/>
      <c r="C9142" s="108"/>
      <c r="D9142" s="108"/>
    </row>
    <row r="9143" spans="1:4">
      <c r="A9143" s="108"/>
      <c r="B9143" s="108"/>
      <c r="C9143" s="108"/>
      <c r="D9143" s="108"/>
    </row>
    <row r="9144" spans="1:4">
      <c r="A9144" s="108"/>
      <c r="B9144" s="108"/>
      <c r="C9144" s="108"/>
      <c r="D9144" s="108"/>
    </row>
    <row r="9145" spans="1:4">
      <c r="A9145" s="108"/>
      <c r="B9145" s="108"/>
      <c r="C9145" s="108"/>
      <c r="D9145" s="108"/>
    </row>
    <row r="9146" spans="1:4">
      <c r="A9146" s="108"/>
      <c r="B9146" s="108"/>
      <c r="C9146" s="108"/>
      <c r="D9146" s="108"/>
    </row>
    <row r="9147" spans="1:4">
      <c r="A9147" s="108"/>
      <c r="B9147" s="108"/>
      <c r="C9147" s="108"/>
      <c r="D9147" s="108"/>
    </row>
    <row r="9148" spans="1:4">
      <c r="A9148" s="108"/>
      <c r="B9148" s="108"/>
      <c r="C9148" s="108"/>
      <c r="D9148" s="108"/>
    </row>
    <row r="9149" spans="1:4">
      <c r="A9149" s="108"/>
      <c r="B9149" s="108"/>
      <c r="C9149" s="108"/>
      <c r="D9149" s="108"/>
    </row>
    <row r="9150" spans="1:4">
      <c r="A9150" s="108"/>
      <c r="B9150" s="108"/>
      <c r="C9150" s="108"/>
      <c r="D9150" s="108"/>
    </row>
    <row r="9151" spans="1:4">
      <c r="A9151" s="108"/>
      <c r="B9151" s="108"/>
      <c r="C9151" s="108"/>
      <c r="D9151" s="108"/>
    </row>
    <row r="9152" spans="1:4">
      <c r="A9152" s="108"/>
      <c r="B9152" s="108"/>
      <c r="C9152" s="108"/>
      <c r="D9152" s="108"/>
    </row>
    <row r="9153" spans="1:4">
      <c r="A9153" s="108"/>
      <c r="B9153" s="108"/>
      <c r="C9153" s="108"/>
      <c r="D9153" s="108"/>
    </row>
    <row r="9154" spans="1:4">
      <c r="A9154" s="108"/>
      <c r="B9154" s="108"/>
      <c r="C9154" s="108"/>
      <c r="D9154" s="108"/>
    </row>
    <row r="9155" spans="1:4">
      <c r="A9155" s="108"/>
      <c r="B9155" s="108"/>
      <c r="C9155" s="108"/>
      <c r="D9155" s="108"/>
    </row>
    <row r="9156" spans="1:4">
      <c r="A9156" s="108"/>
      <c r="B9156" s="108"/>
      <c r="C9156" s="108"/>
      <c r="D9156" s="108"/>
    </row>
    <row r="9157" spans="1:4">
      <c r="A9157" s="108"/>
      <c r="B9157" s="108"/>
      <c r="C9157" s="108"/>
      <c r="D9157" s="108"/>
    </row>
    <row r="9158" spans="1:4">
      <c r="A9158" s="108"/>
      <c r="B9158" s="108"/>
      <c r="C9158" s="108"/>
      <c r="D9158" s="108"/>
    </row>
    <row r="9159" spans="1:4">
      <c r="A9159" s="108"/>
      <c r="B9159" s="108"/>
      <c r="C9159" s="108"/>
      <c r="D9159" s="108"/>
    </row>
    <row r="9160" spans="1:4">
      <c r="A9160" s="108"/>
      <c r="B9160" s="108"/>
      <c r="C9160" s="108"/>
      <c r="D9160" s="108"/>
    </row>
    <row r="9161" spans="1:4">
      <c r="A9161" s="108"/>
      <c r="B9161" s="108"/>
      <c r="C9161" s="108"/>
      <c r="D9161" s="108"/>
    </row>
    <row r="9162" spans="1:4">
      <c r="A9162" s="108"/>
      <c r="B9162" s="108"/>
      <c r="C9162" s="108"/>
      <c r="D9162" s="108"/>
    </row>
    <row r="9163" spans="1:4">
      <c r="A9163" s="108"/>
      <c r="B9163" s="108"/>
      <c r="C9163" s="108"/>
      <c r="D9163" s="108"/>
    </row>
    <row r="9164" spans="1:4">
      <c r="A9164" s="108"/>
      <c r="B9164" s="108"/>
      <c r="C9164" s="108"/>
      <c r="D9164" s="108"/>
    </row>
    <row r="9165" spans="1:4">
      <c r="A9165" s="108"/>
      <c r="B9165" s="108"/>
      <c r="C9165" s="108"/>
      <c r="D9165" s="108"/>
    </row>
    <row r="9166" spans="1:4">
      <c r="A9166" s="108"/>
      <c r="B9166" s="108"/>
      <c r="C9166" s="108"/>
      <c r="D9166" s="108"/>
    </row>
    <row r="9167" spans="1:4">
      <c r="A9167" s="108"/>
      <c r="B9167" s="108"/>
      <c r="C9167" s="108"/>
      <c r="D9167" s="108"/>
    </row>
    <row r="9168" spans="1:4">
      <c r="A9168" s="108"/>
      <c r="B9168" s="108"/>
      <c r="C9168" s="108"/>
      <c r="D9168" s="108"/>
    </row>
    <row r="9169" spans="1:4">
      <c r="A9169" s="108"/>
      <c r="B9169" s="108"/>
      <c r="C9169" s="108"/>
      <c r="D9169" s="108"/>
    </row>
    <row r="9170" spans="1:4">
      <c r="A9170" s="108"/>
      <c r="B9170" s="108"/>
      <c r="C9170" s="108"/>
      <c r="D9170" s="108"/>
    </row>
    <row r="9171" spans="1:4">
      <c r="A9171" s="108"/>
      <c r="B9171" s="108"/>
      <c r="C9171" s="108"/>
      <c r="D9171" s="108"/>
    </row>
    <row r="9172" spans="1:4">
      <c r="A9172" s="108"/>
      <c r="B9172" s="108"/>
      <c r="C9172" s="108"/>
      <c r="D9172" s="108"/>
    </row>
    <row r="9173" spans="1:4">
      <c r="A9173" s="108"/>
      <c r="B9173" s="108"/>
      <c r="C9173" s="108"/>
      <c r="D9173" s="108"/>
    </row>
    <row r="9174" spans="1:4">
      <c r="A9174" s="108"/>
      <c r="B9174" s="108"/>
      <c r="C9174" s="108"/>
      <c r="D9174" s="108"/>
    </row>
    <row r="9175" spans="1:4">
      <c r="A9175" s="108"/>
      <c r="B9175" s="108"/>
      <c r="C9175" s="108"/>
      <c r="D9175" s="108"/>
    </row>
    <row r="9176" spans="1:4">
      <c r="A9176" s="108"/>
      <c r="B9176" s="108"/>
      <c r="C9176" s="108"/>
      <c r="D9176" s="108"/>
    </row>
    <row r="9177" spans="1:4">
      <c r="A9177" s="108"/>
      <c r="B9177" s="108"/>
      <c r="C9177" s="108"/>
      <c r="D9177" s="108"/>
    </row>
    <row r="9178" spans="1:4">
      <c r="A9178" s="108"/>
      <c r="B9178" s="108"/>
      <c r="C9178" s="108"/>
      <c r="D9178" s="108"/>
    </row>
    <row r="9179" spans="1:4">
      <c r="A9179" s="108"/>
      <c r="B9179" s="108"/>
      <c r="C9179" s="108"/>
      <c r="D9179" s="108"/>
    </row>
    <row r="9180" spans="1:4">
      <c r="A9180" s="108"/>
      <c r="B9180" s="108"/>
      <c r="C9180" s="108"/>
      <c r="D9180" s="108"/>
    </row>
    <row r="9181" spans="1:4">
      <c r="A9181" s="108"/>
      <c r="B9181" s="108"/>
      <c r="C9181" s="108"/>
      <c r="D9181" s="108"/>
    </row>
    <row r="9182" spans="1:4">
      <c r="A9182" s="108"/>
      <c r="B9182" s="108"/>
      <c r="C9182" s="108"/>
      <c r="D9182" s="108"/>
    </row>
    <row r="9183" spans="1:4">
      <c r="A9183" s="108"/>
      <c r="B9183" s="108"/>
      <c r="C9183" s="108"/>
      <c r="D9183" s="108"/>
    </row>
    <row r="9184" spans="1:4">
      <c r="A9184" s="108"/>
      <c r="B9184" s="108"/>
      <c r="C9184" s="108"/>
      <c r="D9184" s="108"/>
    </row>
    <row r="9185" spans="1:4">
      <c r="A9185" s="108"/>
      <c r="B9185" s="108"/>
      <c r="C9185" s="108"/>
      <c r="D9185" s="108"/>
    </row>
    <row r="9186" spans="1:4">
      <c r="A9186" s="108"/>
      <c r="B9186" s="108"/>
      <c r="C9186" s="108"/>
      <c r="D9186" s="108"/>
    </row>
    <row r="9187" spans="1:4">
      <c r="A9187" s="108"/>
      <c r="B9187" s="108"/>
      <c r="C9187" s="108"/>
      <c r="D9187" s="108"/>
    </row>
    <row r="9188" spans="1:4">
      <c r="A9188" s="108"/>
      <c r="B9188" s="108"/>
      <c r="C9188" s="108"/>
      <c r="D9188" s="108"/>
    </row>
    <row r="9189" spans="1:4">
      <c r="A9189" s="108"/>
      <c r="B9189" s="108"/>
      <c r="C9189" s="108"/>
      <c r="D9189" s="108"/>
    </row>
    <row r="9190" spans="1:4">
      <c r="A9190" s="108"/>
      <c r="B9190" s="108"/>
      <c r="C9190" s="108"/>
      <c r="D9190" s="108"/>
    </row>
    <row r="9191" spans="1:4">
      <c r="A9191" s="108"/>
      <c r="B9191" s="108"/>
      <c r="C9191" s="108"/>
      <c r="D9191" s="108"/>
    </row>
    <row r="9192" spans="1:4">
      <c r="A9192" s="108"/>
      <c r="B9192" s="108"/>
      <c r="C9192" s="108"/>
      <c r="D9192" s="108"/>
    </row>
    <row r="9193" spans="1:4">
      <c r="A9193" s="108"/>
      <c r="B9193" s="108"/>
      <c r="C9193" s="108"/>
      <c r="D9193" s="108"/>
    </row>
    <row r="9194" spans="1:4">
      <c r="A9194" s="108"/>
      <c r="B9194" s="108"/>
      <c r="C9194" s="108"/>
      <c r="D9194" s="108"/>
    </row>
    <row r="9195" spans="1:4">
      <c r="A9195" s="108"/>
      <c r="B9195" s="108"/>
      <c r="C9195" s="108"/>
      <c r="D9195" s="108"/>
    </row>
    <row r="9196" spans="1:4">
      <c r="A9196" s="108"/>
      <c r="B9196" s="108"/>
      <c r="C9196" s="108"/>
      <c r="D9196" s="108"/>
    </row>
    <row r="9197" spans="1:4">
      <c r="A9197" s="108"/>
      <c r="B9197" s="108"/>
      <c r="C9197" s="108"/>
      <c r="D9197" s="108"/>
    </row>
    <row r="9198" spans="1:4">
      <c r="A9198" s="108"/>
      <c r="B9198" s="108"/>
      <c r="C9198" s="108"/>
      <c r="D9198" s="108"/>
    </row>
    <row r="9199" spans="1:4">
      <c r="A9199" s="108"/>
      <c r="B9199" s="108"/>
      <c r="C9199" s="108"/>
      <c r="D9199" s="108"/>
    </row>
    <row r="9200" spans="1:4">
      <c r="A9200" s="108"/>
      <c r="B9200" s="108"/>
      <c r="C9200" s="108"/>
      <c r="D9200" s="108"/>
    </row>
    <row r="9201" spans="1:4">
      <c r="A9201" s="108"/>
      <c r="B9201" s="108"/>
      <c r="C9201" s="108"/>
      <c r="D9201" s="108"/>
    </row>
    <row r="9202" spans="1:4">
      <c r="A9202" s="108"/>
      <c r="B9202" s="108"/>
      <c r="C9202" s="108"/>
      <c r="D9202" s="108"/>
    </row>
    <row r="9203" spans="1:4">
      <c r="A9203" s="108"/>
      <c r="B9203" s="108"/>
      <c r="C9203" s="108"/>
      <c r="D9203" s="108"/>
    </row>
    <row r="9204" spans="1:4">
      <c r="A9204" s="108"/>
      <c r="B9204" s="108"/>
      <c r="C9204" s="108"/>
      <c r="D9204" s="108"/>
    </row>
    <row r="9205" spans="1:4">
      <c r="A9205" s="108"/>
      <c r="B9205" s="108"/>
      <c r="C9205" s="108"/>
      <c r="D9205" s="108"/>
    </row>
    <row r="9206" spans="1:4">
      <c r="A9206" s="108"/>
      <c r="B9206" s="108"/>
      <c r="C9206" s="108"/>
      <c r="D9206" s="108"/>
    </row>
    <row r="9207" spans="1:4">
      <c r="A9207" s="108"/>
      <c r="B9207" s="108"/>
      <c r="C9207" s="108"/>
      <c r="D9207" s="108"/>
    </row>
    <row r="9208" spans="1:4">
      <c r="A9208" s="108"/>
      <c r="B9208" s="108"/>
      <c r="C9208" s="108"/>
      <c r="D9208" s="108"/>
    </row>
    <row r="9209" spans="1:4">
      <c r="A9209" s="108"/>
      <c r="B9209" s="108"/>
      <c r="C9209" s="108"/>
      <c r="D9209" s="108"/>
    </row>
    <row r="9210" spans="1:4">
      <c r="A9210" s="108"/>
      <c r="B9210" s="108"/>
      <c r="C9210" s="108"/>
      <c r="D9210" s="108"/>
    </row>
    <row r="9211" spans="1:4">
      <c r="A9211" s="108"/>
      <c r="B9211" s="108"/>
      <c r="C9211" s="108"/>
      <c r="D9211" s="108"/>
    </row>
    <row r="9212" spans="1:4">
      <c r="A9212" s="108"/>
      <c r="B9212" s="108"/>
      <c r="C9212" s="108"/>
      <c r="D9212" s="108"/>
    </row>
    <row r="9213" spans="1:4">
      <c r="A9213" s="108"/>
      <c r="B9213" s="108"/>
      <c r="C9213" s="108"/>
      <c r="D9213" s="108"/>
    </row>
    <row r="9214" spans="1:4">
      <c r="A9214" s="108"/>
      <c r="B9214" s="108"/>
      <c r="C9214" s="108"/>
      <c r="D9214" s="108"/>
    </row>
    <row r="9215" spans="1:4">
      <c r="A9215" s="108"/>
      <c r="B9215" s="108"/>
      <c r="C9215" s="108"/>
      <c r="D9215" s="108"/>
    </row>
    <row r="9216" spans="1:4">
      <c r="A9216" s="108"/>
      <c r="B9216" s="108"/>
      <c r="C9216" s="108"/>
      <c r="D9216" s="108"/>
    </row>
    <row r="9217" spans="1:4">
      <c r="A9217" s="108"/>
      <c r="B9217" s="108"/>
      <c r="C9217" s="108"/>
      <c r="D9217" s="108"/>
    </row>
    <row r="9218" spans="1:4">
      <c r="A9218" s="108"/>
      <c r="B9218" s="108"/>
      <c r="C9218" s="108"/>
      <c r="D9218" s="108"/>
    </row>
    <row r="9219" spans="1:4">
      <c r="A9219" s="108"/>
      <c r="B9219" s="108"/>
      <c r="C9219" s="108"/>
      <c r="D9219" s="108"/>
    </row>
    <row r="9220" spans="1:4">
      <c r="A9220" s="108"/>
      <c r="B9220" s="108"/>
      <c r="C9220" s="108"/>
      <c r="D9220" s="108"/>
    </row>
    <row r="9221" spans="1:4">
      <c r="A9221" s="108"/>
      <c r="B9221" s="108"/>
      <c r="C9221" s="108"/>
      <c r="D9221" s="108"/>
    </row>
    <row r="9222" spans="1:4">
      <c r="A9222" s="108"/>
      <c r="B9222" s="108"/>
      <c r="C9222" s="108"/>
      <c r="D9222" s="108"/>
    </row>
    <row r="9223" spans="1:4">
      <c r="A9223" s="108"/>
      <c r="B9223" s="108"/>
      <c r="C9223" s="108"/>
      <c r="D9223" s="108"/>
    </row>
    <row r="9224" spans="1:4">
      <c r="A9224" s="108"/>
      <c r="B9224" s="108"/>
      <c r="C9224" s="108"/>
      <c r="D9224" s="108"/>
    </row>
    <row r="9225" spans="1:4">
      <c r="A9225" s="108"/>
      <c r="B9225" s="108"/>
      <c r="C9225" s="108"/>
      <c r="D9225" s="108"/>
    </row>
    <row r="9226" spans="1:4">
      <c r="A9226" s="108"/>
      <c r="B9226" s="108"/>
      <c r="C9226" s="108"/>
      <c r="D9226" s="108"/>
    </row>
    <row r="9227" spans="1:4">
      <c r="A9227" s="108"/>
      <c r="B9227" s="108"/>
      <c r="C9227" s="108"/>
      <c r="D9227" s="108"/>
    </row>
    <row r="9228" spans="1:4">
      <c r="A9228" s="108"/>
      <c r="B9228" s="108"/>
      <c r="C9228" s="108"/>
      <c r="D9228" s="108"/>
    </row>
    <row r="9229" spans="1:4">
      <c r="A9229" s="108"/>
      <c r="B9229" s="108"/>
      <c r="C9229" s="108"/>
      <c r="D9229" s="108"/>
    </row>
    <row r="9230" spans="1:4">
      <c r="A9230" s="108"/>
      <c r="B9230" s="108"/>
      <c r="C9230" s="108"/>
      <c r="D9230" s="108"/>
    </row>
    <row r="9231" spans="1:4">
      <c r="A9231" s="108"/>
      <c r="B9231" s="108"/>
      <c r="C9231" s="108"/>
      <c r="D9231" s="108"/>
    </row>
    <row r="9232" spans="1:4">
      <c r="A9232" s="108"/>
      <c r="B9232" s="108"/>
      <c r="C9232" s="108"/>
      <c r="D9232" s="108"/>
    </row>
    <row r="9233" spans="1:4">
      <c r="A9233" s="108"/>
      <c r="B9233" s="108"/>
      <c r="C9233" s="108"/>
      <c r="D9233" s="108"/>
    </row>
    <row r="9234" spans="1:4">
      <c r="A9234" s="108"/>
      <c r="B9234" s="108"/>
      <c r="C9234" s="108"/>
      <c r="D9234" s="108"/>
    </row>
    <row r="9235" spans="1:4">
      <c r="A9235" s="108"/>
      <c r="B9235" s="108"/>
      <c r="C9235" s="108"/>
      <c r="D9235" s="108"/>
    </row>
    <row r="9236" spans="1:4">
      <c r="A9236" s="108"/>
      <c r="B9236" s="108"/>
      <c r="C9236" s="108"/>
      <c r="D9236" s="108"/>
    </row>
    <row r="9237" spans="1:4">
      <c r="A9237" s="108"/>
      <c r="B9237" s="108"/>
      <c r="C9237" s="108"/>
      <c r="D9237" s="108"/>
    </row>
    <row r="9238" spans="1:4">
      <c r="A9238" s="108"/>
      <c r="B9238" s="108"/>
      <c r="C9238" s="108"/>
      <c r="D9238" s="108"/>
    </row>
    <row r="9239" spans="1:4">
      <c r="A9239" s="108"/>
      <c r="B9239" s="108"/>
      <c r="C9239" s="108"/>
      <c r="D9239" s="108"/>
    </row>
    <row r="9240" spans="1:4">
      <c r="A9240" s="108"/>
      <c r="B9240" s="108"/>
      <c r="C9240" s="108"/>
      <c r="D9240" s="108"/>
    </row>
    <row r="9241" spans="1:4">
      <c r="A9241" s="108"/>
      <c r="B9241" s="108"/>
      <c r="C9241" s="108"/>
      <c r="D9241" s="108"/>
    </row>
    <row r="9242" spans="1:4">
      <c r="A9242" s="108"/>
      <c r="B9242" s="108"/>
      <c r="C9242" s="108"/>
      <c r="D9242" s="108"/>
    </row>
    <row r="9243" spans="1:4">
      <c r="A9243" s="108"/>
      <c r="B9243" s="108"/>
      <c r="C9243" s="108"/>
      <c r="D9243" s="108"/>
    </row>
    <row r="9244" spans="1:4">
      <c r="A9244" s="108"/>
      <c r="B9244" s="108"/>
      <c r="C9244" s="108"/>
      <c r="D9244" s="108"/>
    </row>
    <row r="9245" spans="1:4">
      <c r="A9245" s="108"/>
      <c r="B9245" s="108"/>
      <c r="C9245" s="108"/>
      <c r="D9245" s="108"/>
    </row>
    <row r="9246" spans="1:4">
      <c r="A9246" s="108"/>
      <c r="B9246" s="108"/>
      <c r="C9246" s="108"/>
      <c r="D9246" s="108"/>
    </row>
    <row r="9247" spans="1:4">
      <c r="A9247" s="108"/>
      <c r="B9247" s="108"/>
      <c r="C9247" s="108"/>
      <c r="D9247" s="108"/>
    </row>
    <row r="9248" spans="1:4">
      <c r="A9248" s="108"/>
      <c r="B9248" s="108"/>
      <c r="C9248" s="108"/>
      <c r="D9248" s="108"/>
    </row>
    <row r="9249" spans="1:4">
      <c r="A9249" s="108"/>
      <c r="B9249" s="108"/>
      <c r="C9249" s="108"/>
      <c r="D9249" s="108"/>
    </row>
    <row r="9250" spans="1:4">
      <c r="A9250" s="108"/>
      <c r="B9250" s="108"/>
      <c r="C9250" s="108"/>
      <c r="D9250" s="108"/>
    </row>
    <row r="9251" spans="1:4">
      <c r="A9251" s="108"/>
      <c r="B9251" s="108"/>
      <c r="C9251" s="108"/>
      <c r="D9251" s="108"/>
    </row>
    <row r="9252" spans="1:4">
      <c r="A9252" s="108"/>
      <c r="B9252" s="108"/>
      <c r="C9252" s="108"/>
      <c r="D9252" s="108"/>
    </row>
    <row r="9253" spans="1:4">
      <c r="A9253" s="108"/>
      <c r="B9253" s="108"/>
      <c r="C9253" s="108"/>
      <c r="D9253" s="108"/>
    </row>
    <row r="9254" spans="1:4">
      <c r="A9254" s="108"/>
      <c r="B9254" s="108"/>
      <c r="C9254" s="108"/>
      <c r="D9254" s="108"/>
    </row>
    <row r="9255" spans="1:4">
      <c r="A9255" s="108"/>
      <c r="B9255" s="108"/>
      <c r="C9255" s="108"/>
      <c r="D9255" s="108"/>
    </row>
    <row r="9256" spans="1:4">
      <c r="A9256" s="108"/>
      <c r="B9256" s="108"/>
      <c r="C9256" s="108"/>
      <c r="D9256" s="108"/>
    </row>
    <row r="9257" spans="1:4">
      <c r="A9257" s="108"/>
      <c r="B9257" s="108"/>
      <c r="C9257" s="108"/>
      <c r="D9257" s="108"/>
    </row>
    <row r="9258" spans="1:4">
      <c r="A9258" s="108"/>
      <c r="B9258" s="108"/>
      <c r="C9258" s="108"/>
      <c r="D9258" s="108"/>
    </row>
    <row r="9259" spans="1:4">
      <c r="A9259" s="108"/>
      <c r="B9259" s="108"/>
      <c r="C9259" s="108"/>
      <c r="D9259" s="108"/>
    </row>
    <row r="9260" spans="1:4">
      <c r="A9260" s="108"/>
      <c r="B9260" s="108"/>
      <c r="C9260" s="108"/>
      <c r="D9260" s="108"/>
    </row>
    <row r="9261" spans="1:4">
      <c r="A9261" s="108"/>
      <c r="B9261" s="108"/>
      <c r="C9261" s="108"/>
      <c r="D9261" s="108"/>
    </row>
    <row r="9262" spans="1:4">
      <c r="A9262" s="108"/>
      <c r="B9262" s="108"/>
      <c r="C9262" s="108"/>
      <c r="D9262" s="108"/>
    </row>
    <row r="9263" spans="1:4">
      <c r="A9263" s="108"/>
      <c r="B9263" s="108"/>
      <c r="C9263" s="108"/>
      <c r="D9263" s="108"/>
    </row>
    <row r="9264" spans="1:4">
      <c r="A9264" s="108"/>
      <c r="B9264" s="108"/>
      <c r="C9264" s="108"/>
      <c r="D9264" s="108"/>
    </row>
    <row r="9265" spans="1:4">
      <c r="A9265" s="108"/>
      <c r="B9265" s="108"/>
      <c r="C9265" s="108"/>
      <c r="D9265" s="108"/>
    </row>
    <row r="9266" spans="1:4">
      <c r="A9266" s="108"/>
      <c r="B9266" s="108"/>
      <c r="C9266" s="108"/>
      <c r="D9266" s="108"/>
    </row>
    <row r="9267" spans="1:4">
      <c r="A9267" s="108"/>
      <c r="B9267" s="108"/>
      <c r="C9267" s="108"/>
      <c r="D9267" s="108"/>
    </row>
    <row r="9268" spans="1:4">
      <c r="A9268" s="108"/>
      <c r="B9268" s="108"/>
      <c r="C9268" s="108"/>
      <c r="D9268" s="108"/>
    </row>
    <row r="9269" spans="1:4">
      <c r="A9269" s="108"/>
      <c r="B9269" s="108"/>
      <c r="C9269" s="108"/>
      <c r="D9269" s="108"/>
    </row>
    <row r="9270" spans="1:4">
      <c r="A9270" s="108"/>
      <c r="B9270" s="108"/>
      <c r="C9270" s="108"/>
      <c r="D9270" s="108"/>
    </row>
    <row r="9271" spans="1:4">
      <c r="A9271" s="108"/>
      <c r="B9271" s="108"/>
      <c r="C9271" s="108"/>
      <c r="D9271" s="108"/>
    </row>
    <row r="9272" spans="1:4">
      <c r="A9272" s="108"/>
      <c r="B9272" s="108"/>
      <c r="C9272" s="108"/>
      <c r="D9272" s="108"/>
    </row>
    <row r="9273" spans="1:4">
      <c r="A9273" s="108"/>
      <c r="B9273" s="108"/>
      <c r="C9273" s="108"/>
      <c r="D9273" s="108"/>
    </row>
    <row r="9274" spans="1:4">
      <c r="A9274" s="108"/>
      <c r="B9274" s="108"/>
      <c r="C9274" s="108"/>
      <c r="D9274" s="108"/>
    </row>
    <row r="9275" spans="1:4">
      <c r="A9275" s="108"/>
      <c r="B9275" s="108"/>
      <c r="C9275" s="108"/>
      <c r="D9275" s="108"/>
    </row>
    <row r="9276" spans="1:4">
      <c r="A9276" s="108"/>
      <c r="B9276" s="108"/>
      <c r="C9276" s="108"/>
      <c r="D9276" s="108"/>
    </row>
    <row r="9277" spans="1:4">
      <c r="A9277" s="108"/>
      <c r="B9277" s="108"/>
      <c r="C9277" s="108"/>
      <c r="D9277" s="108"/>
    </row>
    <row r="9278" spans="1:4">
      <c r="A9278" s="108"/>
      <c r="B9278" s="108"/>
      <c r="C9278" s="108"/>
      <c r="D9278" s="108"/>
    </row>
    <row r="9279" spans="1:4">
      <c r="A9279" s="108"/>
      <c r="B9279" s="108"/>
      <c r="C9279" s="108"/>
      <c r="D9279" s="108"/>
    </row>
    <row r="9280" spans="1:4">
      <c r="A9280" s="108"/>
      <c r="B9280" s="108"/>
      <c r="C9280" s="108"/>
      <c r="D9280" s="108"/>
    </row>
    <row r="9281" spans="1:4">
      <c r="A9281" s="108"/>
      <c r="B9281" s="108"/>
      <c r="C9281" s="108"/>
      <c r="D9281" s="108"/>
    </row>
    <row r="9282" spans="1:4">
      <c r="A9282" s="108"/>
      <c r="B9282" s="108"/>
      <c r="C9282" s="108"/>
      <c r="D9282" s="108"/>
    </row>
    <row r="9283" spans="1:4">
      <c r="A9283" s="108"/>
      <c r="B9283" s="108"/>
      <c r="C9283" s="108"/>
      <c r="D9283" s="108"/>
    </row>
    <row r="9284" spans="1:4">
      <c r="A9284" s="108"/>
      <c r="B9284" s="108"/>
      <c r="C9284" s="108"/>
      <c r="D9284" s="108"/>
    </row>
    <row r="9285" spans="1:4">
      <c r="A9285" s="108"/>
      <c r="B9285" s="108"/>
      <c r="C9285" s="108"/>
      <c r="D9285" s="108"/>
    </row>
    <row r="9286" spans="1:4">
      <c r="A9286" s="108"/>
      <c r="B9286" s="108"/>
      <c r="C9286" s="108"/>
      <c r="D9286" s="108"/>
    </row>
    <row r="9287" spans="1:4">
      <c r="A9287" s="108"/>
      <c r="B9287" s="108"/>
      <c r="C9287" s="108"/>
      <c r="D9287" s="108"/>
    </row>
    <row r="9288" spans="1:4">
      <c r="A9288" s="108"/>
      <c r="B9288" s="108"/>
      <c r="C9288" s="108"/>
      <c r="D9288" s="108"/>
    </row>
    <row r="9289" spans="1:4">
      <c r="A9289" s="108"/>
      <c r="B9289" s="108"/>
      <c r="C9289" s="108"/>
      <c r="D9289" s="108"/>
    </row>
    <row r="9290" spans="1:4">
      <c r="A9290" s="108"/>
      <c r="B9290" s="108"/>
      <c r="C9290" s="108"/>
      <c r="D9290" s="108"/>
    </row>
    <row r="9291" spans="1:4">
      <c r="A9291" s="108"/>
      <c r="B9291" s="108"/>
      <c r="C9291" s="108"/>
      <c r="D9291" s="108"/>
    </row>
    <row r="9292" spans="1:4">
      <c r="A9292" s="108"/>
      <c r="B9292" s="108"/>
      <c r="C9292" s="108"/>
      <c r="D9292" s="108"/>
    </row>
    <row r="9293" spans="1:4">
      <c r="A9293" s="108"/>
      <c r="B9293" s="108"/>
      <c r="C9293" s="108"/>
      <c r="D9293" s="108"/>
    </row>
    <row r="9294" spans="1:4">
      <c r="A9294" s="108"/>
      <c r="B9294" s="108"/>
      <c r="C9294" s="108"/>
      <c r="D9294" s="108"/>
    </row>
    <row r="9295" spans="1:4">
      <c r="A9295" s="108"/>
      <c r="B9295" s="108"/>
      <c r="C9295" s="108"/>
      <c r="D9295" s="108"/>
    </row>
    <row r="9296" spans="1:4">
      <c r="A9296" s="108"/>
      <c r="B9296" s="108"/>
      <c r="C9296" s="108"/>
      <c r="D9296" s="108"/>
    </row>
    <row r="9297" spans="1:4">
      <c r="A9297" s="108"/>
      <c r="B9297" s="108"/>
      <c r="C9297" s="108"/>
      <c r="D9297" s="108"/>
    </row>
    <row r="9298" spans="1:4">
      <c r="A9298" s="108"/>
      <c r="B9298" s="108"/>
      <c r="C9298" s="108"/>
      <c r="D9298" s="108"/>
    </row>
    <row r="9299" spans="1:4">
      <c r="A9299" s="108"/>
      <c r="B9299" s="108"/>
      <c r="C9299" s="108"/>
      <c r="D9299" s="108"/>
    </row>
    <row r="9300" spans="1:4">
      <c r="A9300" s="108"/>
      <c r="B9300" s="108"/>
      <c r="C9300" s="108"/>
      <c r="D9300" s="108"/>
    </row>
    <row r="9301" spans="1:4">
      <c r="A9301" s="108"/>
      <c r="B9301" s="108"/>
      <c r="C9301" s="108"/>
      <c r="D9301" s="108"/>
    </row>
    <row r="9302" spans="1:4">
      <c r="A9302" s="108"/>
      <c r="B9302" s="108"/>
      <c r="C9302" s="108"/>
      <c r="D9302" s="108"/>
    </row>
    <row r="9303" spans="1:4">
      <c r="A9303" s="108"/>
      <c r="B9303" s="108"/>
      <c r="C9303" s="108"/>
      <c r="D9303" s="108"/>
    </row>
    <row r="9304" spans="1:4">
      <c r="A9304" s="108"/>
      <c r="B9304" s="108"/>
      <c r="C9304" s="108"/>
      <c r="D9304" s="108"/>
    </row>
    <row r="9305" spans="1:4">
      <c r="A9305" s="108"/>
      <c r="B9305" s="108"/>
      <c r="C9305" s="108"/>
      <c r="D9305" s="108"/>
    </row>
    <row r="9306" spans="1:4">
      <c r="A9306" s="108"/>
      <c r="B9306" s="108"/>
      <c r="C9306" s="108"/>
      <c r="D9306" s="108"/>
    </row>
    <row r="9307" spans="1:4">
      <c r="A9307" s="108"/>
      <c r="B9307" s="108"/>
      <c r="C9307" s="108"/>
      <c r="D9307" s="108"/>
    </row>
    <row r="9308" spans="1:4">
      <c r="A9308" s="108"/>
      <c r="B9308" s="108"/>
      <c r="C9308" s="108"/>
      <c r="D9308" s="108"/>
    </row>
    <row r="9309" spans="1:4">
      <c r="A9309" s="108"/>
      <c r="B9309" s="108"/>
      <c r="C9309" s="108"/>
      <c r="D9309" s="108"/>
    </row>
    <row r="9310" spans="1:4">
      <c r="A9310" s="108"/>
      <c r="B9310" s="108"/>
      <c r="C9310" s="108"/>
      <c r="D9310" s="108"/>
    </row>
    <row r="9311" spans="1:4">
      <c r="A9311" s="108"/>
      <c r="B9311" s="108"/>
      <c r="C9311" s="108"/>
      <c r="D9311" s="108"/>
    </row>
    <row r="9312" spans="1:4">
      <c r="A9312" s="108"/>
      <c r="B9312" s="108"/>
      <c r="C9312" s="108"/>
      <c r="D9312" s="108"/>
    </row>
    <row r="9313" spans="1:4">
      <c r="A9313" s="108"/>
      <c r="B9313" s="108"/>
      <c r="C9313" s="108"/>
      <c r="D9313" s="108"/>
    </row>
    <row r="9314" spans="1:4">
      <c r="A9314" s="108"/>
      <c r="B9314" s="108"/>
      <c r="C9314" s="108"/>
      <c r="D9314" s="108"/>
    </row>
    <row r="9315" spans="1:4">
      <c r="A9315" s="108"/>
      <c r="B9315" s="108"/>
      <c r="C9315" s="108"/>
      <c r="D9315" s="108"/>
    </row>
    <row r="9316" spans="1:4">
      <c r="A9316" s="108"/>
      <c r="B9316" s="108"/>
      <c r="C9316" s="108"/>
      <c r="D9316" s="108"/>
    </row>
    <row r="9317" spans="1:4">
      <c r="A9317" s="108"/>
      <c r="B9317" s="108"/>
      <c r="C9317" s="108"/>
      <c r="D9317" s="108"/>
    </row>
    <row r="9318" spans="1:4">
      <c r="A9318" s="108"/>
      <c r="B9318" s="108"/>
      <c r="C9318" s="108"/>
      <c r="D9318" s="108"/>
    </row>
    <row r="9319" spans="1:4">
      <c r="A9319" s="108"/>
      <c r="B9319" s="108"/>
      <c r="C9319" s="108"/>
      <c r="D9319" s="108"/>
    </row>
    <row r="9320" spans="1:4">
      <c r="A9320" s="108"/>
      <c r="B9320" s="108"/>
      <c r="C9320" s="108"/>
      <c r="D9320" s="108"/>
    </row>
    <row r="9321" spans="1:4">
      <c r="A9321" s="108"/>
      <c r="B9321" s="108"/>
      <c r="C9321" s="108"/>
      <c r="D9321" s="108"/>
    </row>
    <row r="9322" spans="1:4">
      <c r="A9322" s="108"/>
      <c r="B9322" s="108"/>
      <c r="C9322" s="108"/>
      <c r="D9322" s="108"/>
    </row>
    <row r="9323" spans="1:4">
      <c r="A9323" s="108"/>
      <c r="B9323" s="108"/>
      <c r="C9323" s="108"/>
      <c r="D9323" s="108"/>
    </row>
    <row r="9324" spans="1:4">
      <c r="A9324" s="108"/>
      <c r="B9324" s="108"/>
      <c r="C9324" s="108"/>
      <c r="D9324" s="108"/>
    </row>
    <row r="9325" spans="1:4">
      <c r="A9325" s="108"/>
      <c r="B9325" s="108"/>
      <c r="C9325" s="108"/>
      <c r="D9325" s="108"/>
    </row>
    <row r="9326" spans="1:4">
      <c r="A9326" s="108"/>
      <c r="B9326" s="108"/>
      <c r="C9326" s="108"/>
      <c r="D9326" s="108"/>
    </row>
    <row r="9327" spans="1:4">
      <c r="A9327" s="108"/>
      <c r="B9327" s="108"/>
      <c r="C9327" s="108"/>
      <c r="D9327" s="108"/>
    </row>
    <row r="9328" spans="1:4">
      <c r="A9328" s="108"/>
      <c r="B9328" s="108"/>
      <c r="C9328" s="108"/>
      <c r="D9328" s="108"/>
    </row>
    <row r="9329" spans="1:4">
      <c r="A9329" s="108"/>
      <c r="B9329" s="108"/>
      <c r="C9329" s="108"/>
      <c r="D9329" s="108"/>
    </row>
    <row r="9330" spans="1:4">
      <c r="A9330" s="108"/>
      <c r="B9330" s="108"/>
      <c r="C9330" s="108"/>
      <c r="D9330" s="108"/>
    </row>
    <row r="9331" spans="1:4">
      <c r="A9331" s="108"/>
      <c r="B9331" s="108"/>
      <c r="C9331" s="108"/>
      <c r="D9331" s="108"/>
    </row>
    <row r="9332" spans="1:4">
      <c r="A9332" s="108"/>
      <c r="B9332" s="108"/>
      <c r="C9332" s="108"/>
      <c r="D9332" s="108"/>
    </row>
    <row r="9333" spans="1:4">
      <c r="A9333" s="108"/>
      <c r="B9333" s="108"/>
      <c r="C9333" s="108"/>
      <c r="D9333" s="108"/>
    </row>
    <row r="9334" spans="1:4">
      <c r="A9334" s="108"/>
      <c r="B9334" s="108"/>
      <c r="C9334" s="108"/>
      <c r="D9334" s="108"/>
    </row>
    <row r="9335" spans="1:4">
      <c r="A9335" s="108"/>
      <c r="B9335" s="108"/>
      <c r="C9335" s="108"/>
      <c r="D9335" s="108"/>
    </row>
    <row r="9336" spans="1:4">
      <c r="A9336" s="108"/>
      <c r="B9336" s="108"/>
      <c r="C9336" s="108"/>
      <c r="D9336" s="108"/>
    </row>
    <row r="9337" spans="1:4">
      <c r="A9337" s="108"/>
      <c r="B9337" s="108"/>
      <c r="C9337" s="108"/>
      <c r="D9337" s="108"/>
    </row>
    <row r="9338" spans="1:4">
      <c r="A9338" s="108"/>
      <c r="B9338" s="108"/>
      <c r="C9338" s="108"/>
      <c r="D9338" s="108"/>
    </row>
    <row r="9339" spans="1:4">
      <c r="A9339" s="108"/>
      <c r="B9339" s="108"/>
      <c r="C9339" s="108"/>
      <c r="D9339" s="108"/>
    </row>
    <row r="9340" spans="1:4">
      <c r="A9340" s="108"/>
      <c r="B9340" s="108"/>
      <c r="C9340" s="108"/>
      <c r="D9340" s="108"/>
    </row>
    <row r="9341" spans="1:4">
      <c r="A9341" s="108"/>
      <c r="B9341" s="108"/>
      <c r="C9341" s="108"/>
      <c r="D9341" s="108"/>
    </row>
    <row r="9342" spans="1:4">
      <c r="A9342" s="108"/>
      <c r="B9342" s="108"/>
      <c r="C9342" s="108"/>
      <c r="D9342" s="108"/>
    </row>
    <row r="9343" spans="1:4">
      <c r="A9343" s="108"/>
      <c r="B9343" s="108"/>
      <c r="C9343" s="108"/>
      <c r="D9343" s="108"/>
    </row>
    <row r="9344" spans="1:4">
      <c r="A9344" s="108"/>
      <c r="B9344" s="108"/>
      <c r="C9344" s="108"/>
      <c r="D9344" s="108"/>
    </row>
    <row r="9345" spans="1:4">
      <c r="A9345" s="108"/>
      <c r="B9345" s="108"/>
      <c r="C9345" s="108"/>
      <c r="D9345" s="108"/>
    </row>
    <row r="9346" spans="1:4">
      <c r="A9346" s="108"/>
      <c r="B9346" s="108"/>
      <c r="C9346" s="108"/>
      <c r="D9346" s="108"/>
    </row>
    <row r="9347" spans="1:4">
      <c r="A9347" s="108"/>
      <c r="B9347" s="108"/>
      <c r="C9347" s="108"/>
      <c r="D9347" s="108"/>
    </row>
    <row r="9348" spans="1:4">
      <c r="A9348" s="108"/>
      <c r="B9348" s="108"/>
      <c r="C9348" s="108"/>
      <c r="D9348" s="108"/>
    </row>
    <row r="9349" spans="1:4">
      <c r="A9349" s="108"/>
      <c r="B9349" s="108"/>
      <c r="C9349" s="108"/>
      <c r="D9349" s="108"/>
    </row>
    <row r="9350" spans="1:4">
      <c r="A9350" s="108"/>
      <c r="B9350" s="108"/>
      <c r="C9350" s="108"/>
      <c r="D9350" s="108"/>
    </row>
    <row r="9351" spans="1:4">
      <c r="A9351" s="108"/>
      <c r="B9351" s="108"/>
      <c r="C9351" s="108"/>
      <c r="D9351" s="108"/>
    </row>
    <row r="9352" spans="1:4">
      <c r="A9352" s="108"/>
      <c r="B9352" s="108"/>
      <c r="C9352" s="108"/>
      <c r="D9352" s="108"/>
    </row>
    <row r="9353" spans="1:4">
      <c r="A9353" s="108"/>
      <c r="B9353" s="108"/>
      <c r="C9353" s="108"/>
      <c r="D9353" s="108"/>
    </row>
    <row r="9354" spans="1:4">
      <c r="A9354" s="108"/>
      <c r="B9354" s="108"/>
      <c r="C9354" s="108"/>
      <c r="D9354" s="108"/>
    </row>
    <row r="9355" spans="1:4">
      <c r="A9355" s="108"/>
      <c r="B9355" s="108"/>
      <c r="C9355" s="108"/>
      <c r="D9355" s="108"/>
    </row>
    <row r="9356" spans="1:4">
      <c r="A9356" s="108"/>
      <c r="B9356" s="108"/>
      <c r="C9356" s="108"/>
      <c r="D9356" s="108"/>
    </row>
    <row r="9357" spans="1:4">
      <c r="A9357" s="108"/>
      <c r="B9357" s="108"/>
      <c r="C9357" s="108"/>
      <c r="D9357" s="108"/>
    </row>
    <row r="9358" spans="1:4">
      <c r="A9358" s="108"/>
      <c r="B9358" s="108"/>
      <c r="C9358" s="108"/>
      <c r="D9358" s="108"/>
    </row>
    <row r="9359" spans="1:4">
      <c r="A9359" s="108"/>
      <c r="B9359" s="108"/>
      <c r="C9359" s="108"/>
      <c r="D9359" s="108"/>
    </row>
    <row r="9360" spans="1:4">
      <c r="A9360" s="108"/>
      <c r="B9360" s="108"/>
      <c r="C9360" s="108"/>
      <c r="D9360" s="108"/>
    </row>
    <row r="9361" spans="1:4">
      <c r="A9361" s="108"/>
      <c r="B9361" s="108"/>
      <c r="C9361" s="108"/>
      <c r="D9361" s="108"/>
    </row>
    <row r="9362" spans="1:4">
      <c r="A9362" s="108"/>
      <c r="B9362" s="108"/>
      <c r="C9362" s="108"/>
      <c r="D9362" s="108"/>
    </row>
    <row r="9363" spans="1:4">
      <c r="A9363" s="108"/>
      <c r="B9363" s="108"/>
      <c r="C9363" s="108"/>
      <c r="D9363" s="108"/>
    </row>
    <row r="9364" spans="1:4">
      <c r="A9364" s="108"/>
      <c r="B9364" s="108"/>
      <c r="C9364" s="108"/>
      <c r="D9364" s="108"/>
    </row>
    <row r="9365" spans="1:4">
      <c r="A9365" s="108"/>
      <c r="B9365" s="108"/>
      <c r="C9365" s="108"/>
      <c r="D9365" s="108"/>
    </row>
    <row r="9366" spans="1:4">
      <c r="A9366" s="108"/>
      <c r="B9366" s="108"/>
      <c r="C9366" s="108"/>
      <c r="D9366" s="108"/>
    </row>
    <row r="9367" spans="1:4">
      <c r="A9367" s="108"/>
      <c r="B9367" s="108"/>
      <c r="C9367" s="108"/>
      <c r="D9367" s="108"/>
    </row>
    <row r="9368" spans="1:4">
      <c r="A9368" s="108"/>
      <c r="B9368" s="108"/>
      <c r="C9368" s="108"/>
      <c r="D9368" s="108"/>
    </row>
    <row r="9369" spans="1:4">
      <c r="A9369" s="108"/>
      <c r="B9369" s="108"/>
      <c r="C9369" s="108"/>
      <c r="D9369" s="108"/>
    </row>
    <row r="9370" spans="1:4">
      <c r="A9370" s="108"/>
      <c r="B9370" s="108"/>
      <c r="C9370" s="108"/>
      <c r="D9370" s="108"/>
    </row>
    <row r="9371" spans="1:4">
      <c r="A9371" s="108"/>
      <c r="B9371" s="108"/>
      <c r="C9371" s="108"/>
      <c r="D9371" s="108"/>
    </row>
    <row r="9372" spans="1:4">
      <c r="A9372" s="108"/>
      <c r="B9372" s="108"/>
      <c r="C9372" s="108"/>
      <c r="D9372" s="108"/>
    </row>
    <row r="9373" spans="1:4">
      <c r="A9373" s="108"/>
      <c r="B9373" s="108"/>
      <c r="C9373" s="108"/>
      <c r="D9373" s="108"/>
    </row>
    <row r="9374" spans="1:4">
      <c r="A9374" s="108"/>
      <c r="B9374" s="108"/>
      <c r="C9374" s="108"/>
      <c r="D9374" s="108"/>
    </row>
    <row r="9375" spans="1:4">
      <c r="A9375" s="108"/>
      <c r="B9375" s="108"/>
      <c r="C9375" s="108"/>
      <c r="D9375" s="108"/>
    </row>
    <row r="9376" spans="1:4">
      <c r="A9376" s="108"/>
      <c r="B9376" s="108"/>
      <c r="C9376" s="108"/>
      <c r="D9376" s="108"/>
    </row>
    <row r="9377" spans="1:4">
      <c r="A9377" s="108"/>
      <c r="B9377" s="108"/>
      <c r="C9377" s="108"/>
      <c r="D9377" s="108"/>
    </row>
    <row r="9378" spans="1:4">
      <c r="A9378" s="108"/>
      <c r="B9378" s="108"/>
      <c r="C9378" s="108"/>
      <c r="D9378" s="108"/>
    </row>
    <row r="9379" spans="1:4">
      <c r="A9379" s="108"/>
      <c r="B9379" s="108"/>
      <c r="C9379" s="108"/>
      <c r="D9379" s="108"/>
    </row>
    <row r="9380" spans="1:4">
      <c r="A9380" s="108"/>
      <c r="B9380" s="108"/>
      <c r="C9380" s="108"/>
      <c r="D9380" s="108"/>
    </row>
    <row r="9381" spans="1:4">
      <c r="A9381" s="108"/>
      <c r="B9381" s="108"/>
      <c r="C9381" s="108"/>
      <c r="D9381" s="108"/>
    </row>
    <row r="9382" spans="1:4">
      <c r="A9382" s="108"/>
      <c r="B9382" s="108"/>
      <c r="C9382" s="108"/>
      <c r="D9382" s="108"/>
    </row>
    <row r="9383" spans="1:4">
      <c r="A9383" s="108"/>
      <c r="B9383" s="108"/>
      <c r="C9383" s="108"/>
      <c r="D9383" s="108"/>
    </row>
    <row r="9384" spans="1:4">
      <c r="A9384" s="108"/>
      <c r="B9384" s="108"/>
      <c r="C9384" s="108"/>
      <c r="D9384" s="108"/>
    </row>
    <row r="9385" spans="1:4">
      <c r="A9385" s="108"/>
      <c r="B9385" s="108"/>
      <c r="C9385" s="108"/>
      <c r="D9385" s="108"/>
    </row>
    <row r="9386" spans="1:4">
      <c r="A9386" s="108"/>
      <c r="B9386" s="108"/>
      <c r="C9386" s="108"/>
      <c r="D9386" s="108"/>
    </row>
    <row r="9387" spans="1:4">
      <c r="A9387" s="108"/>
      <c r="B9387" s="108"/>
      <c r="C9387" s="108"/>
      <c r="D9387" s="108"/>
    </row>
    <row r="9388" spans="1:4">
      <c r="A9388" s="108"/>
      <c r="B9388" s="108"/>
      <c r="C9388" s="108"/>
      <c r="D9388" s="108"/>
    </row>
    <row r="9389" spans="1:4">
      <c r="A9389" s="108"/>
      <c r="B9389" s="108"/>
      <c r="C9389" s="108"/>
      <c r="D9389" s="108"/>
    </row>
    <row r="9390" spans="1:4">
      <c r="A9390" s="108"/>
      <c r="B9390" s="108"/>
      <c r="C9390" s="108"/>
      <c r="D9390" s="108"/>
    </row>
    <row r="9391" spans="1:4">
      <c r="A9391" s="108"/>
      <c r="B9391" s="108"/>
      <c r="C9391" s="108"/>
      <c r="D9391" s="108"/>
    </row>
    <row r="9392" spans="1:4">
      <c r="A9392" s="108"/>
      <c r="B9392" s="108"/>
      <c r="C9392" s="108"/>
      <c r="D9392" s="108"/>
    </row>
    <row r="9393" spans="1:4">
      <c r="A9393" s="108"/>
      <c r="B9393" s="108"/>
      <c r="C9393" s="108"/>
      <c r="D9393" s="108"/>
    </row>
    <row r="9394" spans="1:4">
      <c r="A9394" s="108"/>
      <c r="B9394" s="108"/>
      <c r="C9394" s="108"/>
      <c r="D9394" s="108"/>
    </row>
    <row r="9395" spans="1:4">
      <c r="A9395" s="108"/>
      <c r="B9395" s="108"/>
      <c r="C9395" s="108"/>
      <c r="D9395" s="108"/>
    </row>
    <row r="9396" spans="1:4">
      <c r="A9396" s="108"/>
      <c r="B9396" s="108"/>
      <c r="C9396" s="108"/>
      <c r="D9396" s="108"/>
    </row>
    <row r="9397" spans="1:4">
      <c r="A9397" s="108"/>
      <c r="B9397" s="108"/>
      <c r="C9397" s="108"/>
      <c r="D9397" s="108"/>
    </row>
    <row r="9398" spans="1:4">
      <c r="A9398" s="108"/>
      <c r="B9398" s="108"/>
      <c r="C9398" s="108"/>
      <c r="D9398" s="108"/>
    </row>
    <row r="9399" spans="1:4">
      <c r="A9399" s="108"/>
      <c r="B9399" s="108"/>
      <c r="C9399" s="108"/>
      <c r="D9399" s="108"/>
    </row>
    <row r="9400" spans="1:4">
      <c r="A9400" s="108"/>
      <c r="B9400" s="108"/>
      <c r="C9400" s="108"/>
      <c r="D9400" s="108"/>
    </row>
    <row r="9401" spans="1:4">
      <c r="A9401" s="108"/>
      <c r="B9401" s="108"/>
      <c r="C9401" s="108"/>
      <c r="D9401" s="108"/>
    </row>
    <row r="9402" spans="1:4">
      <c r="A9402" s="108"/>
      <c r="B9402" s="108"/>
      <c r="C9402" s="108"/>
      <c r="D9402" s="108"/>
    </row>
    <row r="9403" spans="1:4">
      <c r="A9403" s="108"/>
      <c r="B9403" s="108"/>
      <c r="C9403" s="108"/>
      <c r="D9403" s="108"/>
    </row>
    <row r="9404" spans="1:4">
      <c r="A9404" s="108"/>
      <c r="B9404" s="108"/>
      <c r="C9404" s="108"/>
      <c r="D9404" s="108"/>
    </row>
    <row r="9405" spans="1:4">
      <c r="A9405" s="108"/>
      <c r="B9405" s="108"/>
      <c r="C9405" s="108"/>
      <c r="D9405" s="108"/>
    </row>
    <row r="9406" spans="1:4">
      <c r="A9406" s="108"/>
      <c r="B9406" s="108"/>
      <c r="C9406" s="108"/>
      <c r="D9406" s="108"/>
    </row>
    <row r="9407" spans="1:4">
      <c r="A9407" s="108"/>
      <c r="B9407" s="108"/>
      <c r="C9407" s="108"/>
      <c r="D9407" s="108"/>
    </row>
    <row r="9408" spans="1:4">
      <c r="A9408" s="108"/>
      <c r="B9408" s="108"/>
      <c r="C9408" s="108"/>
      <c r="D9408" s="108"/>
    </row>
    <row r="9409" spans="1:4">
      <c r="A9409" s="108"/>
      <c r="B9409" s="108"/>
      <c r="C9409" s="108"/>
      <c r="D9409" s="108"/>
    </row>
    <row r="9410" spans="1:4">
      <c r="A9410" s="108"/>
      <c r="B9410" s="108"/>
      <c r="C9410" s="108"/>
      <c r="D9410" s="108"/>
    </row>
    <row r="9411" spans="1:4">
      <c r="A9411" s="108"/>
      <c r="B9411" s="108"/>
      <c r="C9411" s="108"/>
      <c r="D9411" s="108"/>
    </row>
    <row r="9412" spans="1:4">
      <c r="A9412" s="108"/>
      <c r="B9412" s="108"/>
      <c r="C9412" s="108"/>
      <c r="D9412" s="108"/>
    </row>
    <row r="9413" spans="1:4">
      <c r="A9413" s="108"/>
      <c r="B9413" s="108"/>
      <c r="C9413" s="108"/>
      <c r="D9413" s="108"/>
    </row>
    <row r="9414" spans="1:4">
      <c r="A9414" s="108"/>
      <c r="B9414" s="108"/>
      <c r="C9414" s="108"/>
      <c r="D9414" s="108"/>
    </row>
    <row r="9415" spans="1:4">
      <c r="A9415" s="108"/>
      <c r="B9415" s="108"/>
      <c r="C9415" s="108"/>
      <c r="D9415" s="108"/>
    </row>
    <row r="9416" spans="1:4">
      <c r="A9416" s="108"/>
      <c r="B9416" s="108"/>
      <c r="C9416" s="108"/>
      <c r="D9416" s="108"/>
    </row>
    <row r="9417" spans="1:4">
      <c r="A9417" s="108"/>
      <c r="B9417" s="108"/>
      <c r="C9417" s="108"/>
      <c r="D9417" s="108"/>
    </row>
    <row r="9418" spans="1:4">
      <c r="A9418" s="108"/>
      <c r="B9418" s="108"/>
      <c r="C9418" s="108"/>
      <c r="D9418" s="108"/>
    </row>
    <row r="9419" spans="1:4">
      <c r="A9419" s="108"/>
      <c r="B9419" s="108"/>
      <c r="C9419" s="108"/>
      <c r="D9419" s="108"/>
    </row>
    <row r="9420" spans="1:4">
      <c r="A9420" s="108"/>
      <c r="B9420" s="108"/>
      <c r="C9420" s="108"/>
      <c r="D9420" s="108"/>
    </row>
    <row r="9421" spans="1:4">
      <c r="A9421" s="108"/>
      <c r="B9421" s="108"/>
      <c r="C9421" s="108"/>
      <c r="D9421" s="108"/>
    </row>
    <row r="9422" spans="1:4">
      <c r="A9422" s="108"/>
      <c r="B9422" s="108"/>
      <c r="C9422" s="108"/>
      <c r="D9422" s="108"/>
    </row>
    <row r="9423" spans="1:4">
      <c r="A9423" s="108"/>
      <c r="B9423" s="108"/>
      <c r="C9423" s="108"/>
      <c r="D9423" s="108"/>
    </row>
    <row r="9424" spans="1:4">
      <c r="A9424" s="108"/>
      <c r="B9424" s="108"/>
      <c r="C9424" s="108"/>
      <c r="D9424" s="108"/>
    </row>
    <row r="9425" spans="1:4">
      <c r="A9425" s="108"/>
      <c r="B9425" s="108"/>
      <c r="C9425" s="108"/>
      <c r="D9425" s="108"/>
    </row>
    <row r="9426" spans="1:4">
      <c r="A9426" s="108"/>
      <c r="B9426" s="108"/>
      <c r="C9426" s="108"/>
      <c r="D9426" s="108"/>
    </row>
    <row r="9427" spans="1:4">
      <c r="A9427" s="108"/>
      <c r="B9427" s="108"/>
      <c r="C9427" s="108"/>
      <c r="D9427" s="108"/>
    </row>
    <row r="9428" spans="1:4">
      <c r="A9428" s="108"/>
      <c r="B9428" s="108"/>
      <c r="C9428" s="108"/>
      <c r="D9428" s="108"/>
    </row>
    <row r="9429" spans="1:4">
      <c r="A9429" s="108"/>
      <c r="B9429" s="108"/>
      <c r="C9429" s="108"/>
      <c r="D9429" s="108"/>
    </row>
    <row r="9430" spans="1:4">
      <c r="A9430" s="108"/>
      <c r="B9430" s="108"/>
      <c r="C9430" s="108"/>
      <c r="D9430" s="108"/>
    </row>
    <row r="9431" spans="1:4">
      <c r="A9431" s="108"/>
      <c r="B9431" s="108"/>
      <c r="C9431" s="108"/>
      <c r="D9431" s="108"/>
    </row>
    <row r="9432" spans="1:4">
      <c r="A9432" s="108"/>
      <c r="B9432" s="108"/>
      <c r="C9432" s="108"/>
      <c r="D9432" s="108"/>
    </row>
    <row r="9433" spans="1:4">
      <c r="A9433" s="108"/>
      <c r="B9433" s="108"/>
      <c r="C9433" s="108"/>
      <c r="D9433" s="108"/>
    </row>
    <row r="9434" spans="1:4">
      <c r="A9434" s="108"/>
      <c r="B9434" s="108"/>
      <c r="C9434" s="108"/>
      <c r="D9434" s="108"/>
    </row>
    <row r="9435" spans="1:4">
      <c r="A9435" s="108"/>
      <c r="B9435" s="108"/>
      <c r="C9435" s="108"/>
      <c r="D9435" s="108"/>
    </row>
    <row r="9436" spans="1:4">
      <c r="A9436" s="108"/>
      <c r="B9436" s="108"/>
      <c r="C9436" s="108"/>
      <c r="D9436" s="108"/>
    </row>
    <row r="9437" spans="1:4">
      <c r="A9437" s="108"/>
      <c r="B9437" s="108"/>
      <c r="C9437" s="108"/>
      <c r="D9437" s="108"/>
    </row>
    <row r="9438" spans="1:4">
      <c r="A9438" s="108"/>
      <c r="B9438" s="108"/>
      <c r="C9438" s="108"/>
      <c r="D9438" s="108"/>
    </row>
    <row r="9439" spans="1:4">
      <c r="A9439" s="108"/>
      <c r="B9439" s="108"/>
      <c r="C9439" s="108"/>
      <c r="D9439" s="108"/>
    </row>
    <row r="9440" spans="1:4">
      <c r="A9440" s="108"/>
      <c r="B9440" s="108"/>
      <c r="C9440" s="108"/>
      <c r="D9440" s="108"/>
    </row>
    <row r="9441" spans="1:4">
      <c r="A9441" s="108"/>
      <c r="B9441" s="108"/>
      <c r="C9441" s="108"/>
      <c r="D9441" s="108"/>
    </row>
    <row r="9442" spans="1:4">
      <c r="A9442" s="108"/>
      <c r="B9442" s="108"/>
      <c r="C9442" s="108"/>
      <c r="D9442" s="108"/>
    </row>
    <row r="9443" spans="1:4">
      <c r="A9443" s="108"/>
      <c r="B9443" s="108"/>
      <c r="C9443" s="108"/>
      <c r="D9443" s="108"/>
    </row>
    <row r="9444" spans="1:4">
      <c r="A9444" s="108"/>
      <c r="B9444" s="108"/>
      <c r="C9444" s="108"/>
      <c r="D9444" s="108"/>
    </row>
    <row r="9445" spans="1:4">
      <c r="A9445" s="108"/>
      <c r="B9445" s="108"/>
      <c r="C9445" s="108"/>
      <c r="D9445" s="108"/>
    </row>
    <row r="9446" spans="1:4">
      <c r="A9446" s="108"/>
      <c r="B9446" s="108"/>
      <c r="C9446" s="108"/>
      <c r="D9446" s="108"/>
    </row>
    <row r="9447" spans="1:4">
      <c r="A9447" s="108"/>
      <c r="B9447" s="108"/>
      <c r="C9447" s="108"/>
      <c r="D9447" s="108"/>
    </row>
    <row r="9448" spans="1:4">
      <c r="A9448" s="108"/>
      <c r="B9448" s="108"/>
      <c r="C9448" s="108"/>
      <c r="D9448" s="108"/>
    </row>
    <row r="9449" spans="1:4">
      <c r="A9449" s="108"/>
      <c r="B9449" s="108"/>
      <c r="C9449" s="108"/>
      <c r="D9449" s="108"/>
    </row>
    <row r="9450" spans="1:4">
      <c r="A9450" s="108"/>
      <c r="B9450" s="108"/>
      <c r="C9450" s="108"/>
      <c r="D9450" s="108"/>
    </row>
    <row r="9451" spans="1:4">
      <c r="A9451" s="108"/>
      <c r="B9451" s="108"/>
      <c r="C9451" s="108"/>
      <c r="D9451" s="108"/>
    </row>
    <row r="9452" spans="1:4">
      <c r="A9452" s="108"/>
      <c r="B9452" s="108"/>
      <c r="C9452" s="108"/>
      <c r="D9452" s="108"/>
    </row>
    <row r="9453" spans="1:4">
      <c r="A9453" s="108"/>
      <c r="B9453" s="108"/>
      <c r="C9453" s="108"/>
      <c r="D9453" s="108"/>
    </row>
    <row r="9454" spans="1:4">
      <c r="A9454" s="108"/>
      <c r="B9454" s="108"/>
      <c r="C9454" s="108"/>
      <c r="D9454" s="108"/>
    </row>
    <row r="9455" spans="1:4">
      <c r="A9455" s="108"/>
      <c r="B9455" s="108"/>
      <c r="C9455" s="108"/>
      <c r="D9455" s="108"/>
    </row>
    <row r="9456" spans="1:4">
      <c r="A9456" s="108"/>
      <c r="B9456" s="108"/>
      <c r="C9456" s="108"/>
      <c r="D9456" s="108"/>
    </row>
    <row r="9457" spans="1:4">
      <c r="A9457" s="108"/>
      <c r="B9457" s="108"/>
      <c r="C9457" s="108"/>
      <c r="D9457" s="108"/>
    </row>
    <row r="9458" spans="1:4">
      <c r="A9458" s="108"/>
      <c r="B9458" s="108"/>
      <c r="C9458" s="108"/>
      <c r="D9458" s="108"/>
    </row>
    <row r="9459" spans="1:4">
      <c r="A9459" s="108"/>
      <c r="B9459" s="108"/>
      <c r="C9459" s="108"/>
      <c r="D9459" s="108"/>
    </row>
    <row r="9460" spans="1:4">
      <c r="A9460" s="108"/>
      <c r="B9460" s="108"/>
      <c r="C9460" s="108"/>
      <c r="D9460" s="108"/>
    </row>
    <row r="9461" spans="1:4">
      <c r="A9461" s="108"/>
      <c r="B9461" s="108"/>
      <c r="C9461" s="108"/>
      <c r="D9461" s="108"/>
    </row>
    <row r="9462" spans="1:4">
      <c r="A9462" s="108"/>
      <c r="B9462" s="108"/>
      <c r="C9462" s="108"/>
      <c r="D9462" s="108"/>
    </row>
    <row r="9463" spans="1:4">
      <c r="A9463" s="108"/>
      <c r="B9463" s="108"/>
      <c r="C9463" s="108"/>
      <c r="D9463" s="108"/>
    </row>
    <row r="9464" spans="1:4">
      <c r="A9464" s="108"/>
      <c r="B9464" s="108"/>
      <c r="C9464" s="108"/>
      <c r="D9464" s="108"/>
    </row>
    <row r="9465" spans="1:4">
      <c r="A9465" s="108"/>
      <c r="B9465" s="108"/>
      <c r="C9465" s="108"/>
      <c r="D9465" s="108"/>
    </row>
    <row r="9466" spans="1:4">
      <c r="A9466" s="108"/>
      <c r="B9466" s="108"/>
      <c r="C9466" s="108"/>
      <c r="D9466" s="108"/>
    </row>
    <row r="9467" spans="1:4">
      <c r="A9467" s="108"/>
      <c r="B9467" s="108"/>
      <c r="C9467" s="108"/>
      <c r="D9467" s="108"/>
    </row>
    <row r="9468" spans="1:4">
      <c r="A9468" s="108"/>
      <c r="B9468" s="108"/>
      <c r="C9468" s="108"/>
      <c r="D9468" s="108"/>
    </row>
    <row r="9469" spans="1:4">
      <c r="A9469" s="108"/>
      <c r="B9469" s="108"/>
      <c r="C9469" s="108"/>
      <c r="D9469" s="108"/>
    </row>
    <row r="9470" spans="1:4">
      <c r="A9470" s="108"/>
      <c r="B9470" s="108"/>
      <c r="C9470" s="108"/>
      <c r="D9470" s="108"/>
    </row>
    <row r="9471" spans="1:4">
      <c r="A9471" s="108"/>
      <c r="B9471" s="108"/>
      <c r="C9471" s="108"/>
      <c r="D9471" s="108"/>
    </row>
    <row r="9472" spans="1:4">
      <c r="A9472" s="108"/>
      <c r="B9472" s="108"/>
      <c r="C9472" s="108"/>
      <c r="D9472" s="108"/>
    </row>
    <row r="9473" spans="1:4">
      <c r="A9473" s="108"/>
      <c r="B9473" s="108"/>
      <c r="C9473" s="108"/>
      <c r="D9473" s="108"/>
    </row>
    <row r="9474" spans="1:4">
      <c r="A9474" s="108"/>
      <c r="B9474" s="108"/>
      <c r="C9474" s="108"/>
      <c r="D9474" s="108"/>
    </row>
    <row r="9475" spans="1:4">
      <c r="A9475" s="108"/>
      <c r="B9475" s="108"/>
      <c r="C9475" s="108"/>
      <c r="D9475" s="108"/>
    </row>
    <row r="9476" spans="1:4">
      <c r="A9476" s="108"/>
      <c r="B9476" s="108"/>
      <c r="C9476" s="108"/>
      <c r="D9476" s="108"/>
    </row>
    <row r="9477" spans="1:4">
      <c r="A9477" s="108"/>
      <c r="B9477" s="108"/>
      <c r="C9477" s="108"/>
      <c r="D9477" s="108"/>
    </row>
    <row r="9478" spans="1:4">
      <c r="A9478" s="108"/>
      <c r="B9478" s="108"/>
      <c r="C9478" s="108"/>
      <c r="D9478" s="108"/>
    </row>
    <row r="9479" spans="1:4">
      <c r="A9479" s="108"/>
      <c r="B9479" s="108"/>
      <c r="C9479" s="108"/>
      <c r="D9479" s="108"/>
    </row>
    <row r="9480" spans="1:4">
      <c r="A9480" s="108"/>
      <c r="B9480" s="108"/>
      <c r="C9480" s="108"/>
      <c r="D9480" s="108"/>
    </row>
    <row r="9481" spans="1:4">
      <c r="A9481" s="108"/>
      <c r="B9481" s="108"/>
      <c r="C9481" s="108"/>
      <c r="D9481" s="108"/>
    </row>
    <row r="9482" spans="1:4">
      <c r="A9482" s="108"/>
      <c r="B9482" s="108"/>
      <c r="C9482" s="108"/>
      <c r="D9482" s="108"/>
    </row>
    <row r="9483" spans="1:4">
      <c r="A9483" s="108"/>
      <c r="B9483" s="108"/>
      <c r="C9483" s="108"/>
      <c r="D9483" s="108"/>
    </row>
    <row r="9484" spans="1:4">
      <c r="A9484" s="108"/>
      <c r="B9484" s="108"/>
      <c r="C9484" s="108"/>
      <c r="D9484" s="108"/>
    </row>
    <row r="9485" spans="1:4">
      <c r="A9485" s="108"/>
      <c r="B9485" s="108"/>
      <c r="C9485" s="108"/>
      <c r="D9485" s="108"/>
    </row>
    <row r="9486" spans="1:4">
      <c r="A9486" s="108"/>
      <c r="B9486" s="108"/>
      <c r="C9486" s="108"/>
      <c r="D9486" s="108"/>
    </row>
    <row r="9487" spans="1:4">
      <c r="A9487" s="108"/>
      <c r="B9487" s="108"/>
      <c r="C9487" s="108"/>
      <c r="D9487" s="108"/>
    </row>
    <row r="9488" spans="1:4">
      <c r="A9488" s="108"/>
      <c r="B9488" s="108"/>
      <c r="C9488" s="108"/>
      <c r="D9488" s="108"/>
    </row>
    <row r="9489" spans="1:4">
      <c r="A9489" s="108"/>
      <c r="B9489" s="108"/>
      <c r="C9489" s="108"/>
      <c r="D9489" s="108"/>
    </row>
    <row r="9490" spans="1:4">
      <c r="A9490" s="108"/>
      <c r="B9490" s="108"/>
      <c r="C9490" s="108"/>
      <c r="D9490" s="108"/>
    </row>
    <row r="9491" spans="1:4">
      <c r="A9491" s="108"/>
      <c r="B9491" s="108"/>
      <c r="C9491" s="108"/>
      <c r="D9491" s="108"/>
    </row>
    <row r="9492" spans="1:4">
      <c r="A9492" s="108"/>
      <c r="B9492" s="108"/>
      <c r="C9492" s="108"/>
      <c r="D9492" s="108"/>
    </row>
    <row r="9493" spans="1:4">
      <c r="A9493" s="108"/>
      <c r="B9493" s="108"/>
      <c r="C9493" s="108"/>
      <c r="D9493" s="108"/>
    </row>
    <row r="9494" spans="1:4">
      <c r="A9494" s="108"/>
      <c r="B9494" s="108"/>
      <c r="C9494" s="108"/>
      <c r="D9494" s="108"/>
    </row>
    <row r="9495" spans="1:4">
      <c r="A9495" s="108"/>
      <c r="B9495" s="108"/>
      <c r="C9495" s="108"/>
      <c r="D9495" s="108"/>
    </row>
    <row r="9496" spans="1:4">
      <c r="A9496" s="108"/>
      <c r="B9496" s="108"/>
      <c r="C9496" s="108"/>
      <c r="D9496" s="108"/>
    </row>
    <row r="9497" spans="1:4">
      <c r="A9497" s="108"/>
      <c r="B9497" s="108"/>
      <c r="C9497" s="108"/>
      <c r="D9497" s="108"/>
    </row>
    <row r="9498" spans="1:4">
      <c r="A9498" s="108"/>
      <c r="B9498" s="108"/>
      <c r="C9498" s="108"/>
      <c r="D9498" s="108"/>
    </row>
    <row r="9499" spans="1:4">
      <c r="A9499" s="108"/>
      <c r="B9499" s="108"/>
      <c r="C9499" s="108"/>
      <c r="D9499" s="108"/>
    </row>
    <row r="9500" spans="1:4">
      <c r="A9500" s="108"/>
      <c r="B9500" s="108"/>
      <c r="C9500" s="108"/>
      <c r="D9500" s="108"/>
    </row>
    <row r="9501" spans="1:4">
      <c r="A9501" s="108"/>
      <c r="B9501" s="108"/>
      <c r="C9501" s="108"/>
      <c r="D9501" s="108"/>
    </row>
    <row r="9502" spans="1:4">
      <c r="A9502" s="108"/>
      <c r="B9502" s="108"/>
      <c r="C9502" s="108"/>
      <c r="D9502" s="108"/>
    </row>
    <row r="9503" spans="1:4">
      <c r="A9503" s="108"/>
      <c r="B9503" s="108"/>
      <c r="C9503" s="108"/>
      <c r="D9503" s="108"/>
    </row>
    <row r="9504" spans="1:4">
      <c r="A9504" s="108"/>
      <c r="B9504" s="108"/>
      <c r="C9504" s="108"/>
      <c r="D9504" s="108"/>
    </row>
    <row r="9505" spans="1:4">
      <c r="A9505" s="108"/>
      <c r="B9505" s="108"/>
      <c r="C9505" s="108"/>
      <c r="D9505" s="108"/>
    </row>
    <row r="9506" spans="1:4">
      <c r="A9506" s="108"/>
      <c r="B9506" s="108"/>
      <c r="C9506" s="108"/>
      <c r="D9506" s="108"/>
    </row>
    <row r="9507" spans="1:4">
      <c r="A9507" s="108"/>
      <c r="B9507" s="108"/>
      <c r="C9507" s="108"/>
      <c r="D9507" s="108"/>
    </row>
    <row r="9508" spans="1:4">
      <c r="A9508" s="108"/>
      <c r="B9508" s="108"/>
      <c r="C9508" s="108"/>
      <c r="D9508" s="108"/>
    </row>
    <row r="9509" spans="1:4">
      <c r="A9509" s="108"/>
      <c r="B9509" s="108"/>
      <c r="C9509" s="108"/>
      <c r="D9509" s="108"/>
    </row>
    <row r="9510" spans="1:4">
      <c r="A9510" s="108"/>
      <c r="B9510" s="108"/>
      <c r="C9510" s="108"/>
      <c r="D9510" s="108"/>
    </row>
    <row r="9511" spans="1:4">
      <c r="A9511" s="108"/>
      <c r="B9511" s="108"/>
      <c r="C9511" s="108"/>
      <c r="D9511" s="108"/>
    </row>
    <row r="9512" spans="1:4">
      <c r="A9512" s="108"/>
      <c r="B9512" s="108"/>
      <c r="C9512" s="108"/>
      <c r="D9512" s="108"/>
    </row>
    <row r="9513" spans="1:4">
      <c r="A9513" s="108"/>
      <c r="B9513" s="108"/>
      <c r="C9513" s="108"/>
      <c r="D9513" s="108"/>
    </row>
    <row r="9514" spans="1:4">
      <c r="A9514" s="108"/>
      <c r="B9514" s="108"/>
      <c r="C9514" s="108"/>
      <c r="D9514" s="108"/>
    </row>
    <row r="9515" spans="1:4">
      <c r="A9515" s="108"/>
      <c r="B9515" s="108"/>
      <c r="C9515" s="108"/>
      <c r="D9515" s="108"/>
    </row>
    <row r="9516" spans="1:4">
      <c r="A9516" s="108"/>
      <c r="B9516" s="108"/>
      <c r="C9516" s="108"/>
      <c r="D9516" s="108"/>
    </row>
    <row r="9517" spans="1:4">
      <c r="A9517" s="108"/>
      <c r="B9517" s="108"/>
      <c r="C9517" s="108"/>
      <c r="D9517" s="108"/>
    </row>
    <row r="9518" spans="1:4">
      <c r="A9518" s="108"/>
      <c r="B9518" s="108"/>
      <c r="C9518" s="108"/>
      <c r="D9518" s="108"/>
    </row>
    <row r="9519" spans="1:4">
      <c r="A9519" s="108"/>
      <c r="B9519" s="108"/>
      <c r="C9519" s="108"/>
      <c r="D9519" s="108"/>
    </row>
    <row r="9520" spans="1:4">
      <c r="A9520" s="108"/>
      <c r="B9520" s="108"/>
      <c r="C9520" s="108"/>
      <c r="D9520" s="108"/>
    </row>
    <row r="9521" spans="1:4">
      <c r="A9521" s="108"/>
      <c r="B9521" s="108"/>
      <c r="C9521" s="108"/>
      <c r="D9521" s="108"/>
    </row>
    <row r="9522" spans="1:4">
      <c r="A9522" s="108"/>
      <c r="B9522" s="108"/>
      <c r="C9522" s="108"/>
      <c r="D9522" s="108"/>
    </row>
    <row r="9523" spans="1:4">
      <c r="A9523" s="108"/>
      <c r="B9523" s="108"/>
      <c r="C9523" s="108"/>
      <c r="D9523" s="108"/>
    </row>
    <row r="9524" spans="1:4">
      <c r="A9524" s="108"/>
      <c r="B9524" s="108"/>
      <c r="C9524" s="108"/>
      <c r="D9524" s="108"/>
    </row>
    <row r="9525" spans="1:4">
      <c r="A9525" s="108"/>
      <c r="B9525" s="108"/>
      <c r="C9525" s="108"/>
      <c r="D9525" s="108"/>
    </row>
    <row r="9526" spans="1:4">
      <c r="A9526" s="108"/>
      <c r="B9526" s="108"/>
      <c r="C9526" s="108"/>
      <c r="D9526" s="108"/>
    </row>
    <row r="9527" spans="1:4">
      <c r="A9527" s="108"/>
      <c r="B9527" s="108"/>
      <c r="C9527" s="108"/>
      <c r="D9527" s="108"/>
    </row>
    <row r="9528" spans="1:4">
      <c r="A9528" s="108"/>
      <c r="B9528" s="108"/>
      <c r="C9528" s="108"/>
      <c r="D9528" s="108"/>
    </row>
    <row r="9529" spans="1:4">
      <c r="A9529" s="108"/>
      <c r="B9529" s="108"/>
      <c r="C9529" s="108"/>
      <c r="D9529" s="108"/>
    </row>
    <row r="9530" spans="1:4">
      <c r="A9530" s="108"/>
      <c r="B9530" s="108"/>
      <c r="C9530" s="108"/>
      <c r="D9530" s="108"/>
    </row>
    <row r="9531" spans="1:4">
      <c r="A9531" s="108"/>
      <c r="B9531" s="108"/>
      <c r="C9531" s="108"/>
      <c r="D9531" s="108"/>
    </row>
    <row r="9532" spans="1:4">
      <c r="A9532" s="108"/>
      <c r="B9532" s="108"/>
      <c r="C9532" s="108"/>
      <c r="D9532" s="108"/>
    </row>
    <row r="9533" spans="1:4">
      <c r="A9533" s="108"/>
      <c r="B9533" s="108"/>
      <c r="C9533" s="108"/>
      <c r="D9533" s="108"/>
    </row>
    <row r="9534" spans="1:4">
      <c r="A9534" s="108"/>
      <c r="B9534" s="108"/>
      <c r="C9534" s="108"/>
      <c r="D9534" s="108"/>
    </row>
    <row r="9535" spans="1:4">
      <c r="A9535" s="108"/>
      <c r="B9535" s="108"/>
      <c r="C9535" s="108"/>
      <c r="D9535" s="108"/>
    </row>
    <row r="9536" spans="1:4">
      <c r="A9536" s="108"/>
      <c r="B9536" s="108"/>
      <c r="C9536" s="108"/>
      <c r="D9536" s="108"/>
    </row>
    <row r="9537" spans="1:4">
      <c r="A9537" s="108"/>
      <c r="B9537" s="108"/>
      <c r="C9537" s="108"/>
      <c r="D9537" s="108"/>
    </row>
    <row r="9538" spans="1:4">
      <c r="A9538" s="108"/>
      <c r="B9538" s="108"/>
      <c r="C9538" s="108"/>
      <c r="D9538" s="108"/>
    </row>
    <row r="9539" spans="1:4">
      <c r="A9539" s="108"/>
      <c r="B9539" s="108"/>
      <c r="C9539" s="108"/>
      <c r="D9539" s="108"/>
    </row>
    <row r="9540" spans="1:4">
      <c r="A9540" s="108"/>
      <c r="B9540" s="108"/>
      <c r="C9540" s="108"/>
      <c r="D9540" s="108"/>
    </row>
    <row r="9541" spans="1:4">
      <c r="A9541" s="108"/>
      <c r="B9541" s="108"/>
      <c r="C9541" s="108"/>
      <c r="D9541" s="108"/>
    </row>
    <row r="9542" spans="1:4">
      <c r="A9542" s="108"/>
      <c r="B9542" s="108"/>
      <c r="C9542" s="108"/>
      <c r="D9542" s="108"/>
    </row>
    <row r="9543" spans="1:4">
      <c r="A9543" s="108"/>
      <c r="B9543" s="108"/>
      <c r="C9543" s="108"/>
      <c r="D9543" s="108"/>
    </row>
    <row r="9544" spans="1:4">
      <c r="A9544" s="108"/>
      <c r="B9544" s="108"/>
      <c r="C9544" s="108"/>
      <c r="D9544" s="108"/>
    </row>
    <row r="9545" spans="1:4">
      <c r="A9545" s="108"/>
      <c r="B9545" s="108"/>
      <c r="C9545" s="108"/>
      <c r="D9545" s="108"/>
    </row>
    <row r="9546" spans="1:4">
      <c r="A9546" s="108"/>
      <c r="B9546" s="108"/>
      <c r="C9546" s="108"/>
      <c r="D9546" s="108"/>
    </row>
    <row r="9547" spans="1:4">
      <c r="A9547" s="108"/>
      <c r="B9547" s="108"/>
      <c r="C9547" s="108"/>
      <c r="D9547" s="108"/>
    </row>
    <row r="9548" spans="1:4">
      <c r="A9548" s="108"/>
      <c r="B9548" s="108"/>
      <c r="C9548" s="108"/>
      <c r="D9548" s="108"/>
    </row>
    <row r="9549" spans="1:4">
      <c r="A9549" s="108"/>
      <c r="B9549" s="108"/>
      <c r="C9549" s="108"/>
      <c r="D9549" s="108"/>
    </row>
    <row r="9550" spans="1:4">
      <c r="A9550" s="108"/>
      <c r="B9550" s="108"/>
      <c r="C9550" s="108"/>
      <c r="D9550" s="108"/>
    </row>
    <row r="9551" spans="1:4">
      <c r="A9551" s="108"/>
      <c r="B9551" s="108"/>
      <c r="C9551" s="108"/>
      <c r="D9551" s="108"/>
    </row>
    <row r="9552" spans="1:4">
      <c r="A9552" s="108"/>
      <c r="B9552" s="108"/>
      <c r="C9552" s="108"/>
      <c r="D9552" s="108"/>
    </row>
    <row r="9553" spans="1:4">
      <c r="A9553" s="108"/>
      <c r="B9553" s="108"/>
      <c r="C9553" s="108"/>
      <c r="D9553" s="108"/>
    </row>
    <row r="9554" spans="1:4">
      <c r="A9554" s="108"/>
      <c r="B9554" s="108"/>
      <c r="C9554" s="108"/>
      <c r="D9554" s="108"/>
    </row>
    <row r="9555" spans="1:4">
      <c r="A9555" s="108"/>
      <c r="B9555" s="108"/>
      <c r="C9555" s="108"/>
      <c r="D9555" s="108"/>
    </row>
    <row r="9556" spans="1:4">
      <c r="A9556" s="108"/>
      <c r="B9556" s="108"/>
      <c r="C9556" s="108"/>
      <c r="D9556" s="108"/>
    </row>
    <row r="9557" spans="1:4">
      <c r="A9557" s="108"/>
      <c r="B9557" s="108"/>
      <c r="C9557" s="108"/>
      <c r="D9557" s="108"/>
    </row>
    <row r="9558" spans="1:4">
      <c r="A9558" s="108"/>
      <c r="B9558" s="108"/>
      <c r="C9558" s="108"/>
      <c r="D9558" s="108"/>
    </row>
    <row r="9559" spans="1:4">
      <c r="A9559" s="108"/>
      <c r="B9559" s="108"/>
      <c r="C9559" s="108"/>
      <c r="D9559" s="108"/>
    </row>
    <row r="9560" spans="1:4">
      <c r="A9560" s="108"/>
      <c r="B9560" s="108"/>
      <c r="C9560" s="108"/>
      <c r="D9560" s="108"/>
    </row>
    <row r="9561" spans="1:4">
      <c r="A9561" s="108"/>
      <c r="B9561" s="108"/>
      <c r="C9561" s="108"/>
      <c r="D9561" s="108"/>
    </row>
    <row r="9562" spans="1:4">
      <c r="A9562" s="108"/>
      <c r="B9562" s="108"/>
      <c r="C9562" s="108"/>
      <c r="D9562" s="108"/>
    </row>
    <row r="9563" spans="1:4">
      <c r="A9563" s="108"/>
      <c r="B9563" s="108"/>
      <c r="C9563" s="108"/>
      <c r="D9563" s="108"/>
    </row>
    <row r="9564" spans="1:4">
      <c r="A9564" s="108"/>
      <c r="B9564" s="108"/>
      <c r="C9564" s="108"/>
      <c r="D9564" s="108"/>
    </row>
    <row r="9565" spans="1:4">
      <c r="A9565" s="108"/>
      <c r="B9565" s="108"/>
      <c r="C9565" s="108"/>
      <c r="D9565" s="108"/>
    </row>
    <row r="9566" spans="1:4">
      <c r="A9566" s="108"/>
      <c r="B9566" s="108"/>
      <c r="C9566" s="108"/>
      <c r="D9566" s="108"/>
    </row>
    <row r="9567" spans="1:4">
      <c r="A9567" s="108"/>
      <c r="B9567" s="108"/>
      <c r="C9567" s="108"/>
      <c r="D9567" s="108"/>
    </row>
    <row r="9568" spans="1:4">
      <c r="A9568" s="108"/>
      <c r="B9568" s="108"/>
      <c r="C9568" s="108"/>
      <c r="D9568" s="108"/>
    </row>
    <row r="9569" spans="1:4">
      <c r="A9569" s="108"/>
      <c r="B9569" s="108"/>
      <c r="C9569" s="108"/>
      <c r="D9569" s="108"/>
    </row>
    <row r="9570" spans="1:4">
      <c r="A9570" s="108"/>
      <c r="B9570" s="108"/>
      <c r="C9570" s="108"/>
      <c r="D9570" s="108"/>
    </row>
    <row r="9571" spans="1:4">
      <c r="A9571" s="108"/>
      <c r="B9571" s="108"/>
      <c r="C9571" s="108"/>
      <c r="D9571" s="108"/>
    </row>
    <row r="9572" spans="1:4">
      <c r="A9572" s="108"/>
      <c r="B9572" s="108"/>
      <c r="C9572" s="108"/>
      <c r="D9572" s="108"/>
    </row>
    <row r="9573" spans="1:4">
      <c r="A9573" s="108"/>
      <c r="B9573" s="108"/>
      <c r="C9573" s="108"/>
      <c r="D9573" s="108"/>
    </row>
    <row r="9574" spans="1:4">
      <c r="A9574" s="108"/>
      <c r="B9574" s="108"/>
      <c r="C9574" s="108"/>
      <c r="D9574" s="108"/>
    </row>
    <row r="9575" spans="1:4">
      <c r="A9575" s="108"/>
      <c r="B9575" s="108"/>
      <c r="C9575" s="108"/>
      <c r="D9575" s="108"/>
    </row>
    <row r="9576" spans="1:4">
      <c r="A9576" s="108"/>
      <c r="B9576" s="108"/>
      <c r="C9576" s="108"/>
      <c r="D9576" s="108"/>
    </row>
    <row r="9577" spans="1:4">
      <c r="A9577" s="108"/>
      <c r="B9577" s="108"/>
      <c r="C9577" s="108"/>
      <c r="D9577" s="108"/>
    </row>
    <row r="9578" spans="1:4">
      <c r="A9578" s="108"/>
      <c r="B9578" s="108"/>
      <c r="C9578" s="108"/>
      <c r="D9578" s="108"/>
    </row>
    <row r="9579" spans="1:4">
      <c r="A9579" s="108"/>
      <c r="B9579" s="108"/>
      <c r="C9579" s="108"/>
      <c r="D9579" s="108"/>
    </row>
    <row r="9580" spans="1:4">
      <c r="A9580" s="108"/>
      <c r="B9580" s="108"/>
      <c r="C9580" s="108"/>
      <c r="D9580" s="108"/>
    </row>
    <row r="9581" spans="1:4">
      <c r="A9581" s="108"/>
      <c r="B9581" s="108"/>
      <c r="C9581" s="108"/>
      <c r="D9581" s="108"/>
    </row>
    <row r="9582" spans="1:4">
      <c r="A9582" s="108"/>
      <c r="B9582" s="108"/>
      <c r="C9582" s="108"/>
      <c r="D9582" s="108"/>
    </row>
    <row r="9583" spans="1:4">
      <c r="A9583" s="108"/>
      <c r="B9583" s="108"/>
      <c r="C9583" s="108"/>
      <c r="D9583" s="108"/>
    </row>
    <row r="9584" spans="1:4">
      <c r="A9584" s="108"/>
      <c r="B9584" s="108"/>
      <c r="C9584" s="108"/>
      <c r="D9584" s="108"/>
    </row>
    <row r="9585" spans="1:4">
      <c r="A9585" s="108"/>
      <c r="B9585" s="108"/>
      <c r="C9585" s="108"/>
      <c r="D9585" s="108"/>
    </row>
    <row r="9586" spans="1:4">
      <c r="A9586" s="108"/>
      <c r="B9586" s="108"/>
      <c r="C9586" s="108"/>
      <c r="D9586" s="108"/>
    </row>
    <row r="9587" spans="1:4">
      <c r="A9587" s="108"/>
      <c r="B9587" s="108"/>
      <c r="C9587" s="108"/>
      <c r="D9587" s="108"/>
    </row>
    <row r="9588" spans="1:4">
      <c r="A9588" s="108"/>
      <c r="B9588" s="108"/>
      <c r="C9588" s="108"/>
      <c r="D9588" s="108"/>
    </row>
    <row r="9589" spans="1:4">
      <c r="A9589" s="108"/>
      <c r="B9589" s="108"/>
      <c r="C9589" s="108"/>
      <c r="D9589" s="108"/>
    </row>
    <row r="9590" spans="1:4">
      <c r="A9590" s="108"/>
      <c r="B9590" s="108"/>
      <c r="C9590" s="108"/>
      <c r="D9590" s="108"/>
    </row>
    <row r="9591" spans="1:4">
      <c r="A9591" s="108"/>
      <c r="B9591" s="108"/>
      <c r="C9591" s="108"/>
      <c r="D9591" s="108"/>
    </row>
    <row r="9592" spans="1:4">
      <c r="A9592" s="108"/>
      <c r="B9592" s="108"/>
      <c r="C9592" s="108"/>
      <c r="D9592" s="108"/>
    </row>
    <row r="9593" spans="1:4">
      <c r="A9593" s="108"/>
      <c r="B9593" s="108"/>
      <c r="C9593" s="108"/>
      <c r="D9593" s="108"/>
    </row>
    <row r="9594" spans="1:4">
      <c r="A9594" s="108"/>
      <c r="B9594" s="108"/>
      <c r="C9594" s="108"/>
      <c r="D9594" s="108"/>
    </row>
    <row r="9595" spans="1:4">
      <c r="A9595" s="108"/>
      <c r="B9595" s="108"/>
      <c r="C9595" s="108"/>
      <c r="D9595" s="108"/>
    </row>
    <row r="9596" spans="1:4">
      <c r="A9596" s="108"/>
      <c r="B9596" s="108"/>
      <c r="C9596" s="108"/>
      <c r="D9596" s="108"/>
    </row>
    <row r="9597" spans="1:4">
      <c r="A9597" s="108"/>
      <c r="B9597" s="108"/>
      <c r="C9597" s="108"/>
      <c r="D9597" s="108"/>
    </row>
    <row r="9598" spans="1:4">
      <c r="A9598" s="108"/>
      <c r="B9598" s="108"/>
      <c r="C9598" s="108"/>
      <c r="D9598" s="108"/>
    </row>
    <row r="9599" spans="1:4">
      <c r="A9599" s="108"/>
      <c r="B9599" s="108"/>
      <c r="C9599" s="108"/>
      <c r="D9599" s="108"/>
    </row>
    <row r="9600" spans="1:4">
      <c r="A9600" s="108"/>
      <c r="B9600" s="108"/>
      <c r="C9600" s="108"/>
      <c r="D9600" s="108"/>
    </row>
    <row r="9601" spans="1:4">
      <c r="A9601" s="108"/>
      <c r="B9601" s="108"/>
      <c r="C9601" s="108"/>
      <c r="D9601" s="108"/>
    </row>
    <row r="9602" spans="1:4">
      <c r="A9602" s="108"/>
      <c r="B9602" s="108"/>
      <c r="C9602" s="108"/>
      <c r="D9602" s="108"/>
    </row>
    <row r="9603" spans="1:4">
      <c r="A9603" s="108"/>
      <c r="B9603" s="108"/>
      <c r="C9603" s="108"/>
      <c r="D9603" s="108"/>
    </row>
    <row r="9604" spans="1:4">
      <c r="A9604" s="108"/>
      <c r="B9604" s="108"/>
      <c r="C9604" s="108"/>
      <c r="D9604" s="108"/>
    </row>
    <row r="9605" spans="1:4">
      <c r="A9605" s="108"/>
      <c r="B9605" s="108"/>
      <c r="C9605" s="108"/>
      <c r="D9605" s="108"/>
    </row>
    <row r="9606" spans="1:4">
      <c r="A9606" s="108"/>
      <c r="B9606" s="108"/>
      <c r="C9606" s="108"/>
      <c r="D9606" s="108"/>
    </row>
    <row r="9607" spans="1:4">
      <c r="A9607" s="108"/>
      <c r="B9607" s="108"/>
      <c r="C9607" s="108"/>
      <c r="D9607" s="108"/>
    </row>
    <row r="9608" spans="1:4">
      <c r="A9608" s="108"/>
      <c r="B9608" s="108"/>
      <c r="C9608" s="108"/>
      <c r="D9608" s="108"/>
    </row>
    <row r="9609" spans="1:4">
      <c r="A9609" s="108"/>
      <c r="B9609" s="108"/>
      <c r="C9609" s="108"/>
      <c r="D9609" s="108"/>
    </row>
    <row r="9610" spans="1:4">
      <c r="A9610" s="108"/>
      <c r="B9610" s="108"/>
      <c r="C9610" s="108"/>
      <c r="D9610" s="108"/>
    </row>
    <row r="9611" spans="1:4">
      <c r="A9611" s="108"/>
      <c r="B9611" s="108"/>
      <c r="C9611" s="108"/>
      <c r="D9611" s="108"/>
    </row>
    <row r="9612" spans="1:4">
      <c r="A9612" s="108"/>
      <c r="B9612" s="108"/>
      <c r="C9612" s="108"/>
      <c r="D9612" s="108"/>
    </row>
    <row r="9613" spans="1:4">
      <c r="A9613" s="108"/>
      <c r="B9613" s="108"/>
      <c r="C9613" s="108"/>
      <c r="D9613" s="108"/>
    </row>
    <row r="9614" spans="1:4">
      <c r="A9614" s="108"/>
      <c r="B9614" s="108"/>
      <c r="C9614" s="108"/>
      <c r="D9614" s="108"/>
    </row>
    <row r="9615" spans="1:4">
      <c r="A9615" s="108"/>
      <c r="B9615" s="108"/>
      <c r="C9615" s="108"/>
      <c r="D9615" s="108"/>
    </row>
    <row r="9616" spans="1:4">
      <c r="A9616" s="108"/>
      <c r="B9616" s="108"/>
      <c r="C9616" s="108"/>
      <c r="D9616" s="108"/>
    </row>
    <row r="9617" spans="1:4">
      <c r="A9617" s="108"/>
      <c r="B9617" s="108"/>
      <c r="C9617" s="108"/>
      <c r="D9617" s="108"/>
    </row>
    <row r="9618" spans="1:4">
      <c r="A9618" s="108"/>
      <c r="B9618" s="108"/>
      <c r="C9618" s="108"/>
      <c r="D9618" s="108"/>
    </row>
    <row r="9619" spans="1:4">
      <c r="A9619" s="108"/>
      <c r="B9619" s="108"/>
      <c r="C9619" s="108"/>
      <c r="D9619" s="108"/>
    </row>
    <row r="9620" spans="1:4">
      <c r="A9620" s="108"/>
      <c r="B9620" s="108"/>
      <c r="C9620" s="108"/>
      <c r="D9620" s="108"/>
    </row>
    <row r="9621" spans="1:4">
      <c r="A9621" s="108"/>
      <c r="B9621" s="108"/>
      <c r="C9621" s="108"/>
      <c r="D9621" s="108"/>
    </row>
    <row r="9622" spans="1:4">
      <c r="A9622" s="108"/>
      <c r="B9622" s="108"/>
      <c r="C9622" s="108"/>
      <c r="D9622" s="108"/>
    </row>
    <row r="9623" spans="1:4">
      <c r="A9623" s="108"/>
      <c r="B9623" s="108"/>
      <c r="C9623" s="108"/>
      <c r="D9623" s="108"/>
    </row>
    <row r="9624" spans="1:4">
      <c r="A9624" s="108"/>
      <c r="B9624" s="108"/>
      <c r="C9624" s="108"/>
      <c r="D9624" s="108"/>
    </row>
    <row r="9625" spans="1:4">
      <c r="A9625" s="108"/>
      <c r="B9625" s="108"/>
      <c r="C9625" s="108"/>
      <c r="D9625" s="108"/>
    </row>
    <row r="9626" spans="1:4">
      <c r="A9626" s="108"/>
      <c r="B9626" s="108"/>
      <c r="C9626" s="108"/>
      <c r="D9626" s="108"/>
    </row>
    <row r="9627" spans="1:4">
      <c r="A9627" s="108"/>
      <c r="B9627" s="108"/>
      <c r="C9627" s="108"/>
      <c r="D9627" s="108"/>
    </row>
    <row r="9628" spans="1:4">
      <c r="A9628" s="108"/>
      <c r="B9628" s="108"/>
      <c r="C9628" s="108"/>
      <c r="D9628" s="108"/>
    </row>
    <row r="9629" spans="1:4">
      <c r="A9629" s="108"/>
      <c r="B9629" s="108"/>
      <c r="C9629" s="108"/>
      <c r="D9629" s="108"/>
    </row>
    <row r="9630" spans="1:4">
      <c r="A9630" s="108"/>
      <c r="B9630" s="108"/>
      <c r="C9630" s="108"/>
      <c r="D9630" s="108"/>
    </row>
    <row r="9631" spans="1:4">
      <c r="A9631" s="108"/>
      <c r="B9631" s="108"/>
      <c r="C9631" s="108"/>
      <c r="D9631" s="108"/>
    </row>
    <row r="9632" spans="1:4">
      <c r="A9632" s="108"/>
      <c r="B9632" s="108"/>
      <c r="C9632" s="108"/>
      <c r="D9632" s="108"/>
    </row>
    <row r="9633" spans="1:4">
      <c r="A9633" s="108"/>
      <c r="B9633" s="108"/>
      <c r="C9633" s="108"/>
      <c r="D9633" s="108"/>
    </row>
    <row r="9634" spans="1:4">
      <c r="A9634" s="108"/>
      <c r="B9634" s="108"/>
      <c r="C9634" s="108"/>
      <c r="D9634" s="108"/>
    </row>
    <row r="9635" spans="1:4">
      <c r="A9635" s="108"/>
      <c r="B9635" s="108"/>
      <c r="C9635" s="108"/>
      <c r="D9635" s="108"/>
    </row>
    <row r="9636" spans="1:4">
      <c r="A9636" s="108"/>
      <c r="B9636" s="108"/>
      <c r="C9636" s="108"/>
      <c r="D9636" s="108"/>
    </row>
    <row r="9637" spans="1:4">
      <c r="A9637" s="108"/>
      <c r="B9637" s="108"/>
      <c r="C9637" s="108"/>
      <c r="D9637" s="108"/>
    </row>
    <row r="9638" spans="1:4">
      <c r="A9638" s="108"/>
      <c r="B9638" s="108"/>
      <c r="C9638" s="108"/>
      <c r="D9638" s="108"/>
    </row>
    <row r="9639" spans="1:4">
      <c r="A9639" s="108"/>
      <c r="B9639" s="108"/>
      <c r="C9639" s="108"/>
      <c r="D9639" s="108"/>
    </row>
    <row r="9640" spans="1:4">
      <c r="A9640" s="108"/>
      <c r="B9640" s="108"/>
      <c r="C9640" s="108"/>
      <c r="D9640" s="108"/>
    </row>
    <row r="9641" spans="1:4">
      <c r="A9641" s="108"/>
      <c r="B9641" s="108"/>
      <c r="C9641" s="108"/>
      <c r="D9641" s="108"/>
    </row>
    <row r="9642" spans="1:4">
      <c r="A9642" s="108"/>
      <c r="B9642" s="108"/>
      <c r="C9642" s="108"/>
      <c r="D9642" s="108"/>
    </row>
    <row r="9643" spans="1:4">
      <c r="A9643" s="108"/>
      <c r="B9643" s="108"/>
      <c r="C9643" s="108"/>
      <c r="D9643" s="108"/>
    </row>
    <row r="9644" spans="1:4">
      <c r="A9644" s="108"/>
      <c r="B9644" s="108"/>
      <c r="C9644" s="108"/>
      <c r="D9644" s="108"/>
    </row>
    <row r="9645" spans="1:4">
      <c r="A9645" s="108"/>
      <c r="B9645" s="108"/>
      <c r="C9645" s="108"/>
      <c r="D9645" s="108"/>
    </row>
    <row r="9646" spans="1:4">
      <c r="A9646" s="108"/>
      <c r="B9646" s="108"/>
      <c r="C9646" s="108"/>
      <c r="D9646" s="108"/>
    </row>
    <row r="9647" spans="1:4">
      <c r="A9647" s="108"/>
      <c r="B9647" s="108"/>
      <c r="C9647" s="108"/>
      <c r="D9647" s="108"/>
    </row>
    <row r="9648" spans="1:4">
      <c r="A9648" s="108"/>
      <c r="B9648" s="108"/>
      <c r="C9648" s="108"/>
      <c r="D9648" s="108"/>
    </row>
    <row r="9649" spans="1:4">
      <c r="A9649" s="108"/>
      <c r="B9649" s="108"/>
      <c r="C9649" s="108"/>
      <c r="D9649" s="108"/>
    </row>
    <row r="9650" spans="1:4">
      <c r="A9650" s="108"/>
      <c r="B9650" s="108"/>
      <c r="C9650" s="108"/>
      <c r="D9650" s="108"/>
    </row>
    <row r="9651" spans="1:4">
      <c r="A9651" s="108"/>
      <c r="B9651" s="108"/>
      <c r="C9651" s="108"/>
      <c r="D9651" s="108"/>
    </row>
    <row r="9652" spans="1:4">
      <c r="A9652" s="108"/>
      <c r="B9652" s="108"/>
      <c r="C9652" s="108"/>
      <c r="D9652" s="108"/>
    </row>
    <row r="9653" spans="1:4">
      <c r="A9653" s="108"/>
      <c r="B9653" s="108"/>
      <c r="C9653" s="108"/>
      <c r="D9653" s="108"/>
    </row>
    <row r="9654" spans="1:4">
      <c r="A9654" s="108"/>
      <c r="B9654" s="108"/>
      <c r="C9654" s="108"/>
      <c r="D9654" s="108"/>
    </row>
    <row r="9655" spans="1:4">
      <c r="A9655" s="108"/>
      <c r="B9655" s="108"/>
      <c r="C9655" s="108"/>
      <c r="D9655" s="108"/>
    </row>
    <row r="9656" spans="1:4">
      <c r="A9656" s="108"/>
      <c r="B9656" s="108"/>
      <c r="C9656" s="108"/>
      <c r="D9656" s="108"/>
    </row>
    <row r="9657" spans="1:4">
      <c r="A9657" s="108"/>
      <c r="B9657" s="108"/>
      <c r="C9657" s="108"/>
      <c r="D9657" s="108"/>
    </row>
    <row r="9658" spans="1:4">
      <c r="A9658" s="108"/>
      <c r="B9658" s="108"/>
      <c r="C9658" s="108"/>
      <c r="D9658" s="108"/>
    </row>
    <row r="9659" spans="1:4">
      <c r="A9659" s="108"/>
      <c r="B9659" s="108"/>
      <c r="C9659" s="108"/>
      <c r="D9659" s="108"/>
    </row>
    <row r="9660" spans="1:4">
      <c r="A9660" s="108"/>
      <c r="B9660" s="108"/>
      <c r="C9660" s="108"/>
      <c r="D9660" s="108"/>
    </row>
    <row r="9661" spans="1:4">
      <c r="A9661" s="108"/>
      <c r="B9661" s="108"/>
      <c r="C9661" s="108"/>
      <c r="D9661" s="108"/>
    </row>
    <row r="9662" spans="1:4">
      <c r="A9662" s="108"/>
      <c r="B9662" s="108"/>
      <c r="C9662" s="108"/>
      <c r="D9662" s="108"/>
    </row>
    <row r="9663" spans="1:4">
      <c r="A9663" s="108"/>
      <c r="B9663" s="108"/>
      <c r="C9663" s="108"/>
      <c r="D9663" s="108"/>
    </row>
    <row r="9664" spans="1:4">
      <c r="A9664" s="108"/>
      <c r="B9664" s="108"/>
      <c r="C9664" s="108"/>
      <c r="D9664" s="108"/>
    </row>
    <row r="9665" spans="1:4">
      <c r="A9665" s="108"/>
      <c r="B9665" s="108"/>
      <c r="C9665" s="108"/>
      <c r="D9665" s="108"/>
    </row>
    <row r="9666" spans="1:4">
      <c r="A9666" s="108"/>
      <c r="B9666" s="108"/>
      <c r="C9666" s="108"/>
      <c r="D9666" s="108"/>
    </row>
    <row r="9667" spans="1:4">
      <c r="A9667" s="108"/>
      <c r="B9667" s="108"/>
      <c r="C9667" s="108"/>
      <c r="D9667" s="108"/>
    </row>
    <row r="9668" spans="1:4">
      <c r="A9668" s="108"/>
      <c r="B9668" s="108"/>
      <c r="C9668" s="108"/>
      <c r="D9668" s="108"/>
    </row>
    <row r="9669" spans="1:4">
      <c r="A9669" s="108"/>
      <c r="B9669" s="108"/>
      <c r="C9669" s="108"/>
      <c r="D9669" s="108"/>
    </row>
    <row r="9670" spans="1:4">
      <c r="A9670" s="108"/>
      <c r="B9670" s="108"/>
      <c r="C9670" s="108"/>
      <c r="D9670" s="108"/>
    </row>
    <row r="9671" spans="1:4">
      <c r="A9671" s="108"/>
      <c r="B9671" s="108"/>
      <c r="C9671" s="108"/>
      <c r="D9671" s="108"/>
    </row>
    <row r="9672" spans="1:4">
      <c r="A9672" s="108"/>
      <c r="B9672" s="108"/>
      <c r="C9672" s="108"/>
      <c r="D9672" s="108"/>
    </row>
    <row r="9673" spans="1:4">
      <c r="A9673" s="108"/>
      <c r="B9673" s="108"/>
      <c r="C9673" s="108"/>
      <c r="D9673" s="108"/>
    </row>
    <row r="9674" spans="1:4">
      <c r="A9674" s="108"/>
      <c r="B9674" s="108"/>
      <c r="C9674" s="108"/>
      <c r="D9674" s="108"/>
    </row>
    <row r="9675" spans="1:4">
      <c r="A9675" s="108"/>
      <c r="B9675" s="108"/>
      <c r="C9675" s="108"/>
      <c r="D9675" s="108"/>
    </row>
    <row r="9676" spans="1:4">
      <c r="A9676" s="108"/>
      <c r="B9676" s="108"/>
      <c r="C9676" s="108"/>
      <c r="D9676" s="108"/>
    </row>
    <row r="9677" spans="1:4">
      <c r="A9677" s="108"/>
      <c r="B9677" s="108"/>
      <c r="C9677" s="108"/>
      <c r="D9677" s="108"/>
    </row>
    <row r="9678" spans="1:4">
      <c r="A9678" s="108"/>
      <c r="B9678" s="108"/>
      <c r="C9678" s="108"/>
      <c r="D9678" s="108"/>
    </row>
    <row r="9679" spans="1:4">
      <c r="A9679" s="108"/>
      <c r="B9679" s="108"/>
      <c r="C9679" s="108"/>
      <c r="D9679" s="108"/>
    </row>
    <row r="9680" spans="1:4">
      <c r="A9680" s="108"/>
      <c r="B9680" s="108"/>
      <c r="C9680" s="108"/>
      <c r="D9680" s="108"/>
    </row>
    <row r="9681" spans="1:4">
      <c r="A9681" s="108"/>
      <c r="B9681" s="108"/>
      <c r="C9681" s="108"/>
      <c r="D9681" s="108"/>
    </row>
    <row r="9682" spans="1:4">
      <c r="A9682" s="108"/>
      <c r="B9682" s="108"/>
      <c r="C9682" s="108"/>
      <c r="D9682" s="108"/>
    </row>
    <row r="9683" spans="1:4">
      <c r="A9683" s="108"/>
      <c r="B9683" s="108"/>
      <c r="C9683" s="108"/>
      <c r="D9683" s="108"/>
    </row>
    <row r="9684" spans="1:4">
      <c r="A9684" s="108"/>
      <c r="B9684" s="108"/>
      <c r="C9684" s="108"/>
      <c r="D9684" s="108"/>
    </row>
    <row r="9685" spans="1:4">
      <c r="A9685" s="108"/>
      <c r="B9685" s="108"/>
      <c r="C9685" s="108"/>
      <c r="D9685" s="108"/>
    </row>
    <row r="9686" spans="1:4">
      <c r="A9686" s="108"/>
      <c r="B9686" s="108"/>
      <c r="C9686" s="108"/>
      <c r="D9686" s="108"/>
    </row>
    <row r="9687" spans="1:4">
      <c r="A9687" s="108"/>
      <c r="B9687" s="108"/>
      <c r="C9687" s="108"/>
      <c r="D9687" s="108"/>
    </row>
    <row r="9688" spans="1:4">
      <c r="A9688" s="108"/>
      <c r="B9688" s="108"/>
      <c r="C9688" s="108"/>
      <c r="D9688" s="108"/>
    </row>
    <row r="9689" spans="1:4">
      <c r="A9689" s="108"/>
      <c r="B9689" s="108"/>
      <c r="C9689" s="108"/>
      <c r="D9689" s="108"/>
    </row>
    <row r="9690" spans="1:4">
      <c r="A9690" s="108"/>
      <c r="B9690" s="108"/>
      <c r="C9690" s="108"/>
      <c r="D9690" s="108"/>
    </row>
    <row r="9691" spans="1:4">
      <c r="A9691" s="108"/>
      <c r="B9691" s="108"/>
      <c r="C9691" s="108"/>
      <c r="D9691" s="108"/>
    </row>
    <row r="9692" spans="1:4">
      <c r="A9692" s="108"/>
      <c r="B9692" s="108"/>
      <c r="C9692" s="108"/>
      <c r="D9692" s="108"/>
    </row>
    <row r="9693" spans="1:4">
      <c r="A9693" s="108"/>
      <c r="B9693" s="108"/>
      <c r="C9693" s="108"/>
      <c r="D9693" s="108"/>
    </row>
    <row r="9694" spans="1:4">
      <c r="A9694" s="108"/>
      <c r="B9694" s="108"/>
      <c r="C9694" s="108"/>
      <c r="D9694" s="108"/>
    </row>
    <row r="9695" spans="1:4">
      <c r="A9695" s="108"/>
      <c r="B9695" s="108"/>
      <c r="C9695" s="108"/>
      <c r="D9695" s="108"/>
    </row>
    <row r="9696" spans="1:4">
      <c r="A9696" s="108"/>
      <c r="B9696" s="108"/>
      <c r="C9696" s="108"/>
      <c r="D9696" s="108"/>
    </row>
    <row r="9697" spans="1:4">
      <c r="A9697" s="108"/>
      <c r="B9697" s="108"/>
      <c r="C9697" s="108"/>
      <c r="D9697" s="108"/>
    </row>
    <row r="9698" spans="1:4">
      <c r="A9698" s="108"/>
      <c r="B9698" s="108"/>
      <c r="C9698" s="108"/>
      <c r="D9698" s="108"/>
    </row>
    <row r="9699" spans="1:4">
      <c r="A9699" s="108"/>
      <c r="B9699" s="108"/>
      <c r="C9699" s="108"/>
      <c r="D9699" s="108"/>
    </row>
    <row r="9700" spans="1:4">
      <c r="A9700" s="108"/>
      <c r="B9700" s="108"/>
      <c r="C9700" s="108"/>
      <c r="D9700" s="108"/>
    </row>
    <row r="9701" spans="1:4">
      <c r="A9701" s="108"/>
      <c r="B9701" s="108"/>
      <c r="C9701" s="108"/>
      <c r="D9701" s="108"/>
    </row>
    <row r="9702" spans="1:4">
      <c r="A9702" s="108"/>
      <c r="B9702" s="108"/>
      <c r="C9702" s="108"/>
      <c r="D9702" s="108"/>
    </row>
    <row r="9703" spans="1:4">
      <c r="A9703" s="108"/>
      <c r="B9703" s="108"/>
      <c r="C9703" s="108"/>
      <c r="D9703" s="108"/>
    </row>
    <row r="9704" spans="1:4">
      <c r="A9704" s="108"/>
      <c r="B9704" s="108"/>
      <c r="C9704" s="108"/>
      <c r="D9704" s="108"/>
    </row>
    <row r="9705" spans="1:4">
      <c r="A9705" s="108"/>
      <c r="B9705" s="108"/>
      <c r="C9705" s="108"/>
      <c r="D9705" s="108"/>
    </row>
    <row r="9706" spans="1:4">
      <c r="A9706" s="108"/>
      <c r="B9706" s="108"/>
      <c r="C9706" s="108"/>
      <c r="D9706" s="108"/>
    </row>
    <row r="9707" spans="1:4">
      <c r="A9707" s="108"/>
      <c r="B9707" s="108"/>
      <c r="C9707" s="108"/>
      <c r="D9707" s="108"/>
    </row>
    <row r="9708" spans="1:4">
      <c r="A9708" s="108"/>
      <c r="B9708" s="108"/>
      <c r="C9708" s="108"/>
      <c r="D9708" s="108"/>
    </row>
    <row r="9709" spans="1:4">
      <c r="A9709" s="108"/>
      <c r="B9709" s="108"/>
      <c r="C9709" s="108"/>
      <c r="D9709" s="108"/>
    </row>
    <row r="9710" spans="1:4">
      <c r="A9710" s="108"/>
      <c r="B9710" s="108"/>
      <c r="C9710" s="108"/>
      <c r="D9710" s="108"/>
    </row>
    <row r="9711" spans="1:4">
      <c r="A9711" s="108"/>
      <c r="B9711" s="108"/>
      <c r="C9711" s="108"/>
      <c r="D9711" s="108"/>
    </row>
    <row r="9712" spans="1:4">
      <c r="A9712" s="108"/>
      <c r="B9712" s="108"/>
      <c r="C9712" s="108"/>
      <c r="D9712" s="108"/>
    </row>
    <row r="9713" spans="1:4">
      <c r="A9713" s="108"/>
      <c r="B9713" s="108"/>
      <c r="C9713" s="108"/>
      <c r="D9713" s="108"/>
    </row>
    <row r="9714" spans="1:4">
      <c r="A9714" s="108"/>
      <c r="B9714" s="108"/>
      <c r="C9714" s="108"/>
      <c r="D9714" s="108"/>
    </row>
    <row r="9715" spans="1:4">
      <c r="A9715" s="108"/>
      <c r="B9715" s="108"/>
      <c r="C9715" s="108"/>
      <c r="D9715" s="108"/>
    </row>
    <row r="9716" spans="1:4">
      <c r="A9716" s="108"/>
      <c r="B9716" s="108"/>
      <c r="C9716" s="108"/>
      <c r="D9716" s="108"/>
    </row>
    <row r="9717" spans="1:4">
      <c r="A9717" s="108"/>
      <c r="B9717" s="108"/>
      <c r="C9717" s="108"/>
      <c r="D9717" s="108"/>
    </row>
    <row r="9718" spans="1:4">
      <c r="A9718" s="108"/>
      <c r="B9718" s="108"/>
      <c r="C9718" s="108"/>
      <c r="D9718" s="108"/>
    </row>
    <row r="9719" spans="1:4">
      <c r="A9719" s="108"/>
      <c r="B9719" s="108"/>
      <c r="C9719" s="108"/>
      <c r="D9719" s="108"/>
    </row>
    <row r="9720" spans="1:4">
      <c r="A9720" s="108"/>
      <c r="B9720" s="108"/>
      <c r="C9720" s="108"/>
      <c r="D9720" s="108"/>
    </row>
    <row r="9721" spans="1:4">
      <c r="A9721" s="108"/>
      <c r="B9721" s="108"/>
      <c r="C9721" s="108"/>
      <c r="D9721" s="108"/>
    </row>
    <row r="9722" spans="1:4">
      <c r="A9722" s="108"/>
      <c r="B9722" s="108"/>
      <c r="C9722" s="108"/>
      <c r="D9722" s="108"/>
    </row>
    <row r="9723" spans="1:4">
      <c r="A9723" s="108"/>
      <c r="B9723" s="108"/>
      <c r="C9723" s="108"/>
      <c r="D9723" s="108"/>
    </row>
    <row r="9724" spans="1:4">
      <c r="A9724" s="108"/>
      <c r="B9724" s="108"/>
      <c r="C9724" s="108"/>
      <c r="D9724" s="108"/>
    </row>
    <row r="9725" spans="1:4">
      <c r="A9725" s="108"/>
      <c r="B9725" s="108"/>
      <c r="C9725" s="108"/>
      <c r="D9725" s="108"/>
    </row>
    <row r="9726" spans="1:4">
      <c r="A9726" s="108"/>
      <c r="B9726" s="108"/>
      <c r="C9726" s="108"/>
      <c r="D9726" s="108"/>
    </row>
    <row r="9727" spans="1:4">
      <c r="A9727" s="108"/>
      <c r="B9727" s="108"/>
      <c r="C9727" s="108"/>
      <c r="D9727" s="108"/>
    </row>
    <row r="9728" spans="1:4">
      <c r="A9728" s="108"/>
      <c r="B9728" s="108"/>
      <c r="C9728" s="108"/>
      <c r="D9728" s="108"/>
    </row>
    <row r="9729" spans="1:4">
      <c r="A9729" s="108"/>
      <c r="B9729" s="108"/>
      <c r="C9729" s="108"/>
      <c r="D9729" s="108"/>
    </row>
    <row r="9730" spans="1:4">
      <c r="A9730" s="108"/>
      <c r="B9730" s="108"/>
      <c r="C9730" s="108"/>
      <c r="D9730" s="108"/>
    </row>
    <row r="9731" spans="1:4">
      <c r="A9731" s="108"/>
      <c r="B9731" s="108"/>
      <c r="C9731" s="108"/>
      <c r="D9731" s="108"/>
    </row>
    <row r="9732" spans="1:4">
      <c r="A9732" s="108"/>
      <c r="B9732" s="108"/>
      <c r="C9732" s="108"/>
      <c r="D9732" s="108"/>
    </row>
    <row r="9733" spans="1:4">
      <c r="A9733" s="108"/>
      <c r="B9733" s="108"/>
      <c r="C9733" s="108"/>
      <c r="D9733" s="108"/>
    </row>
    <row r="9734" spans="1:4">
      <c r="A9734" s="108"/>
      <c r="B9734" s="108"/>
      <c r="C9734" s="108"/>
      <c r="D9734" s="108"/>
    </row>
    <row r="9735" spans="1:4">
      <c r="A9735" s="108"/>
      <c r="B9735" s="108"/>
      <c r="C9735" s="108"/>
      <c r="D9735" s="108"/>
    </row>
    <row r="9736" spans="1:4">
      <c r="A9736" s="108"/>
      <c r="B9736" s="108"/>
      <c r="C9736" s="108"/>
      <c r="D9736" s="108"/>
    </row>
    <row r="9737" spans="1:4">
      <c r="A9737" s="108"/>
      <c r="B9737" s="108"/>
      <c r="C9737" s="108"/>
      <c r="D9737" s="108"/>
    </row>
    <row r="9738" spans="1:4">
      <c r="A9738" s="108"/>
      <c r="B9738" s="108"/>
      <c r="C9738" s="108"/>
      <c r="D9738" s="108"/>
    </row>
    <row r="9739" spans="1:4">
      <c r="A9739" s="108"/>
      <c r="B9739" s="108"/>
      <c r="C9739" s="108"/>
      <c r="D9739" s="108"/>
    </row>
    <row r="9740" spans="1:4">
      <c r="A9740" s="108"/>
      <c r="B9740" s="108"/>
      <c r="C9740" s="108"/>
      <c r="D9740" s="108"/>
    </row>
    <row r="9741" spans="1:4">
      <c r="A9741" s="108"/>
      <c r="B9741" s="108"/>
      <c r="C9741" s="108"/>
      <c r="D9741" s="108"/>
    </row>
    <row r="9742" spans="1:4">
      <c r="A9742" s="108"/>
      <c r="B9742" s="108"/>
      <c r="C9742" s="108"/>
      <c r="D9742" s="108"/>
    </row>
    <row r="9743" spans="1:4">
      <c r="A9743" s="108"/>
      <c r="B9743" s="108"/>
      <c r="C9743" s="108"/>
      <c r="D9743" s="108"/>
    </row>
    <row r="9744" spans="1:4">
      <c r="A9744" s="108"/>
      <c r="B9744" s="108"/>
      <c r="C9744" s="108"/>
      <c r="D9744" s="108"/>
    </row>
    <row r="9745" spans="1:4">
      <c r="A9745" s="108"/>
      <c r="B9745" s="108"/>
      <c r="C9745" s="108"/>
      <c r="D9745" s="108"/>
    </row>
    <row r="9746" spans="1:4">
      <c r="A9746" s="108"/>
      <c r="B9746" s="108"/>
      <c r="C9746" s="108"/>
      <c r="D9746" s="108"/>
    </row>
    <row r="9747" spans="1:4">
      <c r="A9747" s="108"/>
      <c r="B9747" s="108"/>
      <c r="C9747" s="108"/>
      <c r="D9747" s="108"/>
    </row>
    <row r="9748" spans="1:4">
      <c r="A9748" s="108"/>
      <c r="B9748" s="108"/>
      <c r="C9748" s="108"/>
      <c r="D9748" s="108"/>
    </row>
    <row r="9749" spans="1:4">
      <c r="A9749" s="108"/>
      <c r="B9749" s="108"/>
      <c r="C9749" s="108"/>
      <c r="D9749" s="108"/>
    </row>
    <row r="9750" spans="1:4">
      <c r="A9750" s="108"/>
      <c r="B9750" s="108"/>
      <c r="C9750" s="108"/>
      <c r="D9750" s="108"/>
    </row>
    <row r="9751" spans="1:4">
      <c r="A9751" s="108"/>
      <c r="B9751" s="108"/>
      <c r="C9751" s="108"/>
      <c r="D9751" s="108"/>
    </row>
    <row r="9752" spans="1:4">
      <c r="A9752" s="108"/>
      <c r="B9752" s="108"/>
      <c r="C9752" s="108"/>
      <c r="D9752" s="108"/>
    </row>
    <row r="9753" spans="1:4">
      <c r="A9753" s="108"/>
      <c r="B9753" s="108"/>
      <c r="C9753" s="108"/>
      <c r="D9753" s="108"/>
    </row>
    <row r="9754" spans="1:4">
      <c r="A9754" s="108"/>
      <c r="B9754" s="108"/>
      <c r="C9754" s="108"/>
      <c r="D9754" s="108"/>
    </row>
    <row r="9755" spans="1:4">
      <c r="A9755" s="108"/>
      <c r="B9755" s="108"/>
      <c r="C9755" s="108"/>
      <c r="D9755" s="108"/>
    </row>
    <row r="9756" spans="1:4">
      <c r="A9756" s="108"/>
      <c r="B9756" s="108"/>
      <c r="C9756" s="108"/>
      <c r="D9756" s="108"/>
    </row>
    <row r="9757" spans="1:4">
      <c r="A9757" s="108"/>
      <c r="B9757" s="108"/>
      <c r="C9757" s="108"/>
      <c r="D9757" s="108"/>
    </row>
    <row r="9758" spans="1:4">
      <c r="A9758" s="108"/>
      <c r="B9758" s="108"/>
      <c r="C9758" s="108"/>
      <c r="D9758" s="108"/>
    </row>
    <row r="9759" spans="1:4">
      <c r="A9759" s="108"/>
      <c r="B9759" s="108"/>
      <c r="C9759" s="108"/>
      <c r="D9759" s="108"/>
    </row>
    <row r="9760" spans="1:4">
      <c r="A9760" s="108"/>
      <c r="B9760" s="108"/>
      <c r="C9760" s="108"/>
      <c r="D9760" s="108"/>
    </row>
    <row r="9761" spans="1:4">
      <c r="A9761" s="108"/>
      <c r="B9761" s="108"/>
      <c r="C9761" s="108"/>
      <c r="D9761" s="108"/>
    </row>
    <row r="9762" spans="1:4">
      <c r="A9762" s="108"/>
      <c r="B9762" s="108"/>
      <c r="C9762" s="108"/>
      <c r="D9762" s="108"/>
    </row>
    <row r="9763" spans="1:4">
      <c r="A9763" s="108"/>
      <c r="B9763" s="108"/>
      <c r="C9763" s="108"/>
      <c r="D9763" s="108"/>
    </row>
    <row r="9764" spans="1:4">
      <c r="A9764" s="108"/>
      <c r="B9764" s="108"/>
      <c r="C9764" s="108"/>
      <c r="D9764" s="108"/>
    </row>
    <row r="9765" spans="1:4">
      <c r="A9765" s="108"/>
      <c r="B9765" s="108"/>
      <c r="C9765" s="108"/>
      <c r="D9765" s="108"/>
    </row>
    <row r="9766" spans="1:4">
      <c r="A9766" s="108"/>
      <c r="B9766" s="108"/>
      <c r="C9766" s="108"/>
      <c r="D9766" s="108"/>
    </row>
    <row r="9767" spans="1:4">
      <c r="A9767" s="108"/>
      <c r="B9767" s="108"/>
      <c r="C9767" s="108"/>
      <c r="D9767" s="108"/>
    </row>
    <row r="9768" spans="1:4">
      <c r="A9768" s="108"/>
      <c r="B9768" s="108"/>
      <c r="C9768" s="108"/>
      <c r="D9768" s="108"/>
    </row>
    <row r="9769" spans="1:4">
      <c r="A9769" s="108"/>
      <c r="B9769" s="108"/>
      <c r="C9769" s="108"/>
      <c r="D9769" s="108"/>
    </row>
    <row r="9770" spans="1:4">
      <c r="A9770" s="108"/>
      <c r="B9770" s="108"/>
      <c r="C9770" s="108"/>
      <c r="D9770" s="108"/>
    </row>
    <row r="9771" spans="1:4">
      <c r="A9771" s="108"/>
      <c r="B9771" s="108"/>
      <c r="C9771" s="108"/>
      <c r="D9771" s="108"/>
    </row>
    <row r="9772" spans="1:4">
      <c r="A9772" s="108"/>
      <c r="B9772" s="108"/>
      <c r="C9772" s="108"/>
      <c r="D9772" s="108"/>
    </row>
    <row r="9773" spans="1:4">
      <c r="A9773" s="108"/>
      <c r="B9773" s="108"/>
      <c r="C9773" s="108"/>
      <c r="D9773" s="108"/>
    </row>
    <row r="9774" spans="1:4">
      <c r="A9774" s="108"/>
      <c r="B9774" s="108"/>
      <c r="C9774" s="108"/>
      <c r="D9774" s="108"/>
    </row>
    <row r="9775" spans="1:4">
      <c r="A9775" s="108"/>
      <c r="B9775" s="108"/>
      <c r="C9775" s="108"/>
      <c r="D9775" s="108"/>
    </row>
    <row r="9776" spans="1:4">
      <c r="A9776" s="108"/>
      <c r="B9776" s="108"/>
      <c r="C9776" s="108"/>
      <c r="D9776" s="108"/>
    </row>
    <row r="9777" spans="1:4">
      <c r="A9777" s="108"/>
      <c r="B9777" s="108"/>
      <c r="C9777" s="108"/>
      <c r="D9777" s="108"/>
    </row>
    <row r="9778" spans="1:4">
      <c r="A9778" s="108"/>
      <c r="B9778" s="108"/>
      <c r="C9778" s="108"/>
      <c r="D9778" s="108"/>
    </row>
    <row r="9779" spans="1:4">
      <c r="A9779" s="108"/>
      <c r="B9779" s="108"/>
      <c r="C9779" s="108"/>
      <c r="D9779" s="108"/>
    </row>
    <row r="9780" spans="1:4">
      <c r="A9780" s="108"/>
      <c r="B9780" s="108"/>
      <c r="C9780" s="108"/>
      <c r="D9780" s="108"/>
    </row>
    <row r="9781" spans="1:4">
      <c r="A9781" s="108"/>
      <c r="B9781" s="108"/>
      <c r="C9781" s="108"/>
      <c r="D9781" s="108"/>
    </row>
    <row r="9782" spans="1:4">
      <c r="A9782" s="108"/>
      <c r="B9782" s="108"/>
      <c r="C9782" s="108"/>
      <c r="D9782" s="108"/>
    </row>
    <row r="9783" spans="1:4">
      <c r="A9783" s="108"/>
      <c r="B9783" s="108"/>
      <c r="C9783" s="108"/>
      <c r="D9783" s="108"/>
    </row>
    <row r="9784" spans="1:4">
      <c r="A9784" s="108"/>
      <c r="B9784" s="108"/>
      <c r="C9784" s="108"/>
      <c r="D9784" s="108"/>
    </row>
    <row r="9785" spans="1:4">
      <c r="A9785" s="108"/>
      <c r="B9785" s="108"/>
      <c r="C9785" s="108"/>
      <c r="D9785" s="108"/>
    </row>
    <row r="9786" spans="1:4">
      <c r="A9786" s="108"/>
      <c r="B9786" s="108"/>
      <c r="C9786" s="108"/>
      <c r="D9786" s="108"/>
    </row>
    <row r="9787" spans="1:4">
      <c r="A9787" s="108"/>
      <c r="B9787" s="108"/>
      <c r="C9787" s="108"/>
      <c r="D9787" s="108"/>
    </row>
    <row r="9788" spans="1:4">
      <c r="A9788" s="108"/>
      <c r="B9788" s="108"/>
      <c r="C9788" s="108"/>
      <c r="D9788" s="108"/>
    </row>
    <row r="9789" spans="1:4">
      <c r="A9789" s="108"/>
      <c r="B9789" s="108"/>
      <c r="C9789" s="108"/>
      <c r="D9789" s="108"/>
    </row>
    <row r="9790" spans="1:4">
      <c r="A9790" s="108"/>
      <c r="B9790" s="108"/>
      <c r="C9790" s="108"/>
      <c r="D9790" s="108"/>
    </row>
    <row r="9791" spans="1:4">
      <c r="A9791" s="108"/>
      <c r="B9791" s="108"/>
      <c r="C9791" s="108"/>
      <c r="D9791" s="108"/>
    </row>
    <row r="9792" spans="1:4">
      <c r="A9792" s="108"/>
      <c r="B9792" s="108"/>
      <c r="C9792" s="108"/>
      <c r="D9792" s="108"/>
    </row>
    <row r="9793" spans="1:4">
      <c r="A9793" s="108"/>
      <c r="B9793" s="108"/>
      <c r="C9793" s="108"/>
      <c r="D9793" s="108"/>
    </row>
    <row r="9794" spans="1:4">
      <c r="A9794" s="108"/>
      <c r="B9794" s="108"/>
      <c r="C9794" s="108"/>
      <c r="D9794" s="108"/>
    </row>
    <row r="9795" spans="1:4">
      <c r="A9795" s="108"/>
      <c r="B9795" s="108"/>
      <c r="C9795" s="108"/>
      <c r="D9795" s="108"/>
    </row>
    <row r="9796" spans="1:4">
      <c r="A9796" s="108"/>
      <c r="B9796" s="108"/>
      <c r="C9796" s="108"/>
      <c r="D9796" s="108"/>
    </row>
    <row r="9797" spans="1:4">
      <c r="A9797" s="108"/>
      <c r="B9797" s="108"/>
      <c r="C9797" s="108"/>
      <c r="D9797" s="108"/>
    </row>
    <row r="9798" spans="1:4">
      <c r="A9798" s="108"/>
      <c r="B9798" s="108"/>
      <c r="C9798" s="108"/>
      <c r="D9798" s="108"/>
    </row>
    <row r="9799" spans="1:4">
      <c r="A9799" s="108"/>
      <c r="B9799" s="108"/>
      <c r="C9799" s="108"/>
      <c r="D9799" s="108"/>
    </row>
    <row r="9800" spans="1:4">
      <c r="A9800" s="108"/>
      <c r="B9800" s="108"/>
      <c r="C9800" s="108"/>
      <c r="D9800" s="108"/>
    </row>
    <row r="9801" spans="1:4">
      <c r="A9801" s="108"/>
      <c r="B9801" s="108"/>
      <c r="C9801" s="108"/>
      <c r="D9801" s="108"/>
    </row>
    <row r="9802" spans="1:4">
      <c r="A9802" s="108"/>
      <c r="B9802" s="108"/>
      <c r="C9802" s="108"/>
      <c r="D9802" s="108"/>
    </row>
    <row r="9803" spans="1:4">
      <c r="A9803" s="108"/>
      <c r="B9803" s="108"/>
      <c r="C9803" s="108"/>
      <c r="D9803" s="108"/>
    </row>
    <row r="9804" spans="1:4">
      <c r="A9804" s="108"/>
      <c r="B9804" s="108"/>
      <c r="C9804" s="108"/>
      <c r="D9804" s="108"/>
    </row>
    <row r="9805" spans="1:4">
      <c r="A9805" s="108"/>
      <c r="B9805" s="108"/>
      <c r="C9805" s="108"/>
      <c r="D9805" s="108"/>
    </row>
    <row r="9806" spans="1:4">
      <c r="A9806" s="108"/>
      <c r="B9806" s="108"/>
      <c r="C9806" s="108"/>
      <c r="D9806" s="108"/>
    </row>
    <row r="9807" spans="1:4">
      <c r="A9807" s="108"/>
      <c r="B9807" s="108"/>
      <c r="C9807" s="108"/>
      <c r="D9807" s="108"/>
    </row>
    <row r="9808" spans="1:4">
      <c r="A9808" s="108"/>
      <c r="B9808" s="108"/>
      <c r="C9808" s="108"/>
      <c r="D9808" s="108"/>
    </row>
    <row r="9809" spans="1:4">
      <c r="A9809" s="108"/>
      <c r="B9809" s="108"/>
      <c r="C9809" s="108"/>
      <c r="D9809" s="108"/>
    </row>
    <row r="9810" spans="1:4">
      <c r="A9810" s="108"/>
      <c r="B9810" s="108"/>
      <c r="C9810" s="108"/>
      <c r="D9810" s="108"/>
    </row>
    <row r="9811" spans="1:4">
      <c r="A9811" s="108"/>
      <c r="B9811" s="108"/>
      <c r="C9811" s="108"/>
      <c r="D9811" s="108"/>
    </row>
    <row r="9812" spans="1:4">
      <c r="A9812" s="108"/>
      <c r="B9812" s="108"/>
      <c r="C9812" s="108"/>
      <c r="D9812" s="108"/>
    </row>
    <row r="9813" spans="1:4">
      <c r="A9813" s="108"/>
      <c r="B9813" s="108"/>
      <c r="C9813" s="108"/>
      <c r="D9813" s="108"/>
    </row>
    <row r="9814" spans="1:4">
      <c r="A9814" s="108"/>
      <c r="B9814" s="108"/>
      <c r="C9814" s="108"/>
      <c r="D9814" s="108"/>
    </row>
    <row r="9815" spans="1:4">
      <c r="A9815" s="108"/>
      <c r="B9815" s="108"/>
      <c r="C9815" s="108"/>
      <c r="D9815" s="108"/>
    </row>
    <row r="9816" spans="1:4">
      <c r="A9816" s="108"/>
      <c r="B9816" s="108"/>
      <c r="C9816" s="108"/>
      <c r="D9816" s="108"/>
    </row>
    <row r="9817" spans="1:4">
      <c r="A9817" s="108"/>
      <c r="B9817" s="108"/>
      <c r="C9817" s="108"/>
      <c r="D9817" s="108"/>
    </row>
    <row r="9818" spans="1:4">
      <c r="A9818" s="108"/>
      <c r="B9818" s="108"/>
      <c r="C9818" s="108"/>
      <c r="D9818" s="108"/>
    </row>
    <row r="9819" spans="1:4">
      <c r="A9819" s="108"/>
      <c r="B9819" s="108"/>
      <c r="C9819" s="108"/>
      <c r="D9819" s="108"/>
    </row>
    <row r="9820" spans="1:4">
      <c r="A9820" s="108"/>
      <c r="B9820" s="108"/>
      <c r="C9820" s="108"/>
      <c r="D9820" s="108"/>
    </row>
    <row r="9821" spans="1:4">
      <c r="A9821" s="108"/>
      <c r="B9821" s="108"/>
      <c r="C9821" s="108"/>
      <c r="D9821" s="108"/>
    </row>
    <row r="9822" spans="1:4">
      <c r="A9822" s="108"/>
      <c r="B9822" s="108"/>
      <c r="C9822" s="108"/>
      <c r="D9822" s="108"/>
    </row>
    <row r="9823" spans="1:4">
      <c r="A9823" s="108"/>
      <c r="B9823" s="108"/>
      <c r="C9823" s="108"/>
      <c r="D9823" s="108"/>
    </row>
    <row r="9824" spans="1:4">
      <c r="A9824" s="108"/>
      <c r="B9824" s="108"/>
      <c r="C9824" s="108"/>
      <c r="D9824" s="108"/>
    </row>
    <row r="9825" spans="1:4">
      <c r="A9825" s="108"/>
      <c r="B9825" s="108"/>
      <c r="C9825" s="108"/>
      <c r="D9825" s="108"/>
    </row>
    <row r="9826" spans="1:4">
      <c r="A9826" s="108"/>
      <c r="B9826" s="108"/>
      <c r="C9826" s="108"/>
      <c r="D9826" s="108"/>
    </row>
    <row r="9827" spans="1:4">
      <c r="A9827" s="108"/>
      <c r="B9827" s="108"/>
      <c r="C9827" s="108"/>
      <c r="D9827" s="108"/>
    </row>
    <row r="9828" spans="1:4">
      <c r="A9828" s="108"/>
      <c r="B9828" s="108"/>
      <c r="C9828" s="108"/>
      <c r="D9828" s="108"/>
    </row>
    <row r="9829" spans="1:4">
      <c r="A9829" s="108"/>
      <c r="B9829" s="108"/>
      <c r="C9829" s="108"/>
      <c r="D9829" s="108"/>
    </row>
    <row r="9830" spans="1:4">
      <c r="A9830" s="108"/>
      <c r="B9830" s="108"/>
      <c r="C9830" s="108"/>
      <c r="D9830" s="108"/>
    </row>
    <row r="9831" spans="1:4">
      <c r="A9831" s="108"/>
      <c r="B9831" s="108"/>
      <c r="C9831" s="108"/>
      <c r="D9831" s="108"/>
    </row>
    <row r="9832" spans="1:4">
      <c r="A9832" s="108"/>
      <c r="B9832" s="108"/>
      <c r="C9832" s="108"/>
      <c r="D9832" s="108"/>
    </row>
    <row r="9833" spans="1:4">
      <c r="A9833" s="108"/>
      <c r="B9833" s="108"/>
      <c r="C9833" s="108"/>
      <c r="D9833" s="108"/>
    </row>
    <row r="9834" spans="1:4">
      <c r="A9834" s="108"/>
      <c r="B9834" s="108"/>
      <c r="C9834" s="108"/>
      <c r="D9834" s="108"/>
    </row>
    <row r="9835" spans="1:4">
      <c r="A9835" s="108"/>
      <c r="B9835" s="108"/>
      <c r="C9835" s="108"/>
      <c r="D9835" s="108"/>
    </row>
    <row r="9836" spans="1:4">
      <c r="A9836" s="108"/>
      <c r="B9836" s="108"/>
      <c r="C9836" s="108"/>
      <c r="D9836" s="108"/>
    </row>
    <row r="9837" spans="1:4">
      <c r="A9837" s="108"/>
      <c r="B9837" s="108"/>
      <c r="C9837" s="108"/>
      <c r="D9837" s="108"/>
    </row>
    <row r="9838" spans="1:4">
      <c r="A9838" s="108"/>
      <c r="B9838" s="108"/>
      <c r="C9838" s="108"/>
      <c r="D9838" s="108"/>
    </row>
    <row r="9839" spans="1:4">
      <c r="A9839" s="108"/>
      <c r="B9839" s="108"/>
      <c r="C9839" s="108"/>
      <c r="D9839" s="108"/>
    </row>
    <row r="9840" spans="1:4">
      <c r="A9840" s="108"/>
      <c r="B9840" s="108"/>
      <c r="C9840" s="108"/>
      <c r="D9840" s="108"/>
    </row>
    <row r="9841" spans="1:4">
      <c r="A9841" s="108"/>
      <c r="B9841" s="108"/>
      <c r="C9841" s="108"/>
      <c r="D9841" s="108"/>
    </row>
    <row r="9842" spans="1:4">
      <c r="A9842" s="108"/>
      <c r="B9842" s="108"/>
      <c r="C9842" s="108"/>
      <c r="D9842" s="108"/>
    </row>
    <row r="9843" spans="1:4">
      <c r="A9843" s="108"/>
      <c r="B9843" s="108"/>
      <c r="C9843" s="108"/>
      <c r="D9843" s="108"/>
    </row>
    <row r="9844" spans="1:4">
      <c r="A9844" s="108"/>
      <c r="B9844" s="108"/>
      <c r="C9844" s="108"/>
      <c r="D9844" s="108"/>
    </row>
    <row r="9845" spans="1:4">
      <c r="A9845" s="108"/>
      <c r="B9845" s="108"/>
      <c r="C9845" s="108"/>
      <c r="D9845" s="108"/>
    </row>
    <row r="9846" spans="1:4">
      <c r="A9846" s="108"/>
      <c r="B9846" s="108"/>
      <c r="C9846" s="108"/>
      <c r="D9846" s="108"/>
    </row>
    <row r="9847" spans="1:4">
      <c r="A9847" s="108"/>
      <c r="B9847" s="108"/>
      <c r="C9847" s="108"/>
      <c r="D9847" s="108"/>
    </row>
    <row r="9848" spans="1:4">
      <c r="A9848" s="108"/>
      <c r="B9848" s="108"/>
      <c r="C9848" s="108"/>
      <c r="D9848" s="108"/>
    </row>
    <row r="9849" spans="1:4">
      <c r="A9849" s="108"/>
      <c r="B9849" s="108"/>
      <c r="C9849" s="108"/>
      <c r="D9849" s="108"/>
    </row>
    <row r="9850" spans="1:4">
      <c r="A9850" s="108"/>
      <c r="B9850" s="108"/>
      <c r="C9850" s="108"/>
      <c r="D9850" s="108"/>
    </row>
    <row r="9851" spans="1:4">
      <c r="A9851" s="108"/>
      <c r="B9851" s="108"/>
      <c r="C9851" s="108"/>
      <c r="D9851" s="108"/>
    </row>
    <row r="9852" spans="1:4">
      <c r="A9852" s="108"/>
      <c r="B9852" s="108"/>
      <c r="C9852" s="108"/>
      <c r="D9852" s="108"/>
    </row>
    <row r="9853" spans="1:4">
      <c r="A9853" s="108"/>
      <c r="B9853" s="108"/>
      <c r="C9853" s="108"/>
      <c r="D9853" s="108"/>
    </row>
    <row r="9854" spans="1:4">
      <c r="A9854" s="108"/>
      <c r="B9854" s="108"/>
      <c r="C9854" s="108"/>
      <c r="D9854" s="108"/>
    </row>
    <row r="9855" spans="1:4">
      <c r="A9855" s="108"/>
      <c r="B9855" s="108"/>
      <c r="C9855" s="108"/>
      <c r="D9855" s="108"/>
    </row>
    <row r="9856" spans="1:4">
      <c r="A9856" s="108"/>
      <c r="B9856" s="108"/>
      <c r="C9856" s="108"/>
      <c r="D9856" s="108"/>
    </row>
    <row r="9857" spans="1:4">
      <c r="A9857" s="108"/>
      <c r="B9857" s="108"/>
      <c r="C9857" s="108"/>
      <c r="D9857" s="108"/>
    </row>
    <row r="9858" spans="1:4">
      <c r="A9858" s="108"/>
      <c r="B9858" s="108"/>
      <c r="C9858" s="108"/>
      <c r="D9858" s="108"/>
    </row>
    <row r="9859" spans="1:4">
      <c r="A9859" s="108"/>
      <c r="B9859" s="108"/>
      <c r="C9859" s="108"/>
      <c r="D9859" s="108"/>
    </row>
    <row r="9860" spans="1:4">
      <c r="A9860" s="108"/>
      <c r="B9860" s="108"/>
      <c r="C9860" s="108"/>
      <c r="D9860" s="108"/>
    </row>
    <row r="9861" spans="1:4">
      <c r="A9861" s="108"/>
      <c r="B9861" s="108"/>
      <c r="C9861" s="108"/>
      <c r="D9861" s="108"/>
    </row>
    <row r="9862" spans="1:4">
      <c r="A9862" s="108"/>
      <c r="B9862" s="108"/>
      <c r="C9862" s="108"/>
      <c r="D9862" s="108"/>
    </row>
    <row r="9863" spans="1:4">
      <c r="A9863" s="108"/>
      <c r="B9863" s="108"/>
      <c r="C9863" s="108"/>
      <c r="D9863" s="108"/>
    </row>
    <row r="9864" spans="1:4">
      <c r="A9864" s="108"/>
      <c r="B9864" s="108"/>
      <c r="C9864" s="108"/>
      <c r="D9864" s="108"/>
    </row>
    <row r="9865" spans="1:4">
      <c r="A9865" s="108"/>
      <c r="B9865" s="108"/>
      <c r="C9865" s="108"/>
      <c r="D9865" s="108"/>
    </row>
    <row r="9866" spans="1:4">
      <c r="A9866" s="108"/>
      <c r="B9866" s="108"/>
      <c r="C9866" s="108"/>
      <c r="D9866" s="108"/>
    </row>
    <row r="9867" spans="1:4">
      <c r="A9867" s="108"/>
      <c r="B9867" s="108"/>
      <c r="C9867" s="108"/>
      <c r="D9867" s="108"/>
    </row>
    <row r="9868" spans="1:4">
      <c r="A9868" s="108"/>
      <c r="B9868" s="108"/>
      <c r="C9868" s="108"/>
      <c r="D9868" s="108"/>
    </row>
    <row r="9869" spans="1:4">
      <c r="A9869" s="108"/>
      <c r="B9869" s="108"/>
      <c r="C9869" s="108"/>
      <c r="D9869" s="108"/>
    </row>
    <row r="9870" spans="1:4">
      <c r="A9870" s="108"/>
      <c r="B9870" s="108"/>
      <c r="C9870" s="108"/>
      <c r="D9870" s="108"/>
    </row>
    <row r="9871" spans="1:4">
      <c r="A9871" s="108"/>
      <c r="B9871" s="108"/>
      <c r="C9871" s="108"/>
      <c r="D9871" s="108"/>
    </row>
    <row r="9872" spans="1:4">
      <c r="A9872" s="108"/>
      <c r="B9872" s="108"/>
      <c r="C9872" s="108"/>
      <c r="D9872" s="108"/>
    </row>
    <row r="9873" spans="1:4">
      <c r="A9873" s="108"/>
      <c r="B9873" s="108"/>
      <c r="C9873" s="108"/>
      <c r="D9873" s="108"/>
    </row>
    <row r="9874" spans="1:4">
      <c r="A9874" s="108"/>
      <c r="B9874" s="108"/>
      <c r="C9874" s="108"/>
      <c r="D9874" s="108"/>
    </row>
    <row r="9875" spans="1:4">
      <c r="A9875" s="108"/>
      <c r="B9875" s="108"/>
      <c r="C9875" s="108"/>
      <c r="D9875" s="108"/>
    </row>
    <row r="9876" spans="1:4">
      <c r="A9876" s="108"/>
      <c r="B9876" s="108"/>
      <c r="C9876" s="108"/>
      <c r="D9876" s="108"/>
    </row>
    <row r="9877" spans="1:4">
      <c r="A9877" s="108"/>
      <c r="B9877" s="108"/>
      <c r="C9877" s="108"/>
      <c r="D9877" s="108"/>
    </row>
    <row r="9878" spans="1:4">
      <c r="A9878" s="108"/>
      <c r="B9878" s="108"/>
      <c r="C9878" s="108"/>
      <c r="D9878" s="108"/>
    </row>
    <row r="9879" spans="1:4">
      <c r="A9879" s="108"/>
      <c r="B9879" s="108"/>
      <c r="C9879" s="108"/>
      <c r="D9879" s="108"/>
    </row>
    <row r="9880" spans="1:4">
      <c r="A9880" s="108"/>
      <c r="B9880" s="108"/>
      <c r="C9880" s="108"/>
      <c r="D9880" s="108"/>
    </row>
    <row r="9881" spans="1:4">
      <c r="A9881" s="108"/>
      <c r="B9881" s="108"/>
      <c r="C9881" s="108"/>
      <c r="D9881" s="108"/>
    </row>
    <row r="9882" spans="1:4">
      <c r="A9882" s="108"/>
      <c r="B9882" s="108"/>
      <c r="C9882" s="108"/>
      <c r="D9882" s="108"/>
    </row>
    <row r="9883" spans="1:4">
      <c r="A9883" s="108"/>
      <c r="B9883" s="108"/>
      <c r="C9883" s="108"/>
      <c r="D9883" s="108"/>
    </row>
    <row r="9884" spans="1:4">
      <c r="A9884" s="108"/>
      <c r="B9884" s="108"/>
      <c r="C9884" s="108"/>
      <c r="D9884" s="108"/>
    </row>
    <row r="9885" spans="1:4">
      <c r="A9885" s="108"/>
      <c r="B9885" s="108"/>
      <c r="C9885" s="108"/>
      <c r="D9885" s="108"/>
    </row>
    <row r="9886" spans="1:4">
      <c r="A9886" s="108"/>
      <c r="B9886" s="108"/>
      <c r="C9886" s="108"/>
      <c r="D9886" s="108"/>
    </row>
    <row r="9887" spans="1:4">
      <c r="A9887" s="108"/>
      <c r="B9887" s="108"/>
      <c r="C9887" s="108"/>
      <c r="D9887" s="108"/>
    </row>
    <row r="9888" spans="1:4">
      <c r="A9888" s="108"/>
      <c r="B9888" s="108"/>
      <c r="C9888" s="108"/>
      <c r="D9888" s="108"/>
    </row>
    <row r="9889" spans="1:4">
      <c r="A9889" s="108"/>
      <c r="B9889" s="108"/>
      <c r="C9889" s="108"/>
      <c r="D9889" s="108"/>
    </row>
    <row r="9890" spans="1:4">
      <c r="A9890" s="108"/>
      <c r="B9890" s="108"/>
      <c r="C9890" s="108"/>
      <c r="D9890" s="108"/>
    </row>
    <row r="9891" spans="1:4">
      <c r="A9891" s="108"/>
      <c r="B9891" s="108"/>
      <c r="C9891" s="108"/>
      <c r="D9891" s="108"/>
    </row>
    <row r="9892" spans="1:4">
      <c r="A9892" s="108"/>
      <c r="B9892" s="108"/>
      <c r="C9892" s="108"/>
      <c r="D9892" s="108"/>
    </row>
    <row r="9893" spans="1:4">
      <c r="A9893" s="108"/>
      <c r="B9893" s="108"/>
      <c r="C9893" s="108"/>
      <c r="D9893" s="108"/>
    </row>
    <row r="9894" spans="1:4">
      <c r="A9894" s="108"/>
      <c r="B9894" s="108"/>
      <c r="C9894" s="108"/>
      <c r="D9894" s="108"/>
    </row>
    <row r="9895" spans="1:4">
      <c r="A9895" s="108"/>
      <c r="B9895" s="108"/>
      <c r="C9895" s="108"/>
      <c r="D9895" s="108"/>
    </row>
    <row r="9896" spans="1:4">
      <c r="A9896" s="108"/>
      <c r="B9896" s="108"/>
      <c r="C9896" s="108"/>
      <c r="D9896" s="108"/>
    </row>
    <row r="9897" spans="1:4">
      <c r="A9897" s="108"/>
      <c r="B9897" s="108"/>
      <c r="C9897" s="108"/>
      <c r="D9897" s="108"/>
    </row>
    <row r="9898" spans="1:4">
      <c r="A9898" s="108"/>
      <c r="B9898" s="108"/>
      <c r="C9898" s="108"/>
      <c r="D9898" s="108"/>
    </row>
    <row r="9899" spans="1:4">
      <c r="A9899" s="108"/>
      <c r="B9899" s="108"/>
      <c r="C9899" s="108"/>
      <c r="D9899" s="108"/>
    </row>
    <row r="9900" spans="1:4">
      <c r="A9900" s="108"/>
      <c r="B9900" s="108"/>
      <c r="C9900" s="108"/>
      <c r="D9900" s="108"/>
    </row>
    <row r="9901" spans="1:4">
      <c r="A9901" s="108"/>
      <c r="B9901" s="108"/>
      <c r="C9901" s="108"/>
      <c r="D9901" s="108"/>
    </row>
    <row r="9902" spans="1:4">
      <c r="A9902" s="108"/>
      <c r="B9902" s="108"/>
      <c r="C9902" s="108"/>
      <c r="D9902" s="108"/>
    </row>
    <row r="9903" spans="1:4">
      <c r="A9903" s="108"/>
      <c r="B9903" s="108"/>
      <c r="C9903" s="108"/>
      <c r="D9903" s="108"/>
    </row>
    <row r="9904" spans="1:4">
      <c r="A9904" s="108"/>
      <c r="B9904" s="108"/>
      <c r="C9904" s="108"/>
      <c r="D9904" s="108"/>
    </row>
    <row r="9905" spans="1:4">
      <c r="A9905" s="108"/>
      <c r="B9905" s="108"/>
      <c r="C9905" s="108"/>
      <c r="D9905" s="108"/>
    </row>
    <row r="9906" spans="1:4">
      <c r="A9906" s="108"/>
      <c r="B9906" s="108"/>
      <c r="C9906" s="108"/>
      <c r="D9906" s="108"/>
    </row>
    <row r="9907" spans="1:4">
      <c r="A9907" s="108"/>
      <c r="B9907" s="108"/>
      <c r="C9907" s="108"/>
      <c r="D9907" s="108"/>
    </row>
    <row r="9908" spans="1:4">
      <c r="A9908" s="108"/>
      <c r="B9908" s="108"/>
      <c r="C9908" s="108"/>
      <c r="D9908" s="108"/>
    </row>
    <row r="9909" spans="1:4">
      <c r="A9909" s="108"/>
      <c r="B9909" s="108"/>
      <c r="C9909" s="108"/>
      <c r="D9909" s="108"/>
    </row>
    <row r="9910" spans="1:4">
      <c r="A9910" s="108"/>
      <c r="B9910" s="108"/>
      <c r="C9910" s="108"/>
      <c r="D9910" s="108"/>
    </row>
    <row r="9911" spans="1:4">
      <c r="A9911" s="108"/>
      <c r="B9911" s="108"/>
      <c r="C9911" s="108"/>
      <c r="D9911" s="108"/>
    </row>
    <row r="9912" spans="1:4">
      <c r="A9912" s="108"/>
      <c r="B9912" s="108"/>
      <c r="C9912" s="108"/>
      <c r="D9912" s="108"/>
    </row>
    <row r="9913" spans="1:4">
      <c r="A9913" s="108"/>
      <c r="B9913" s="108"/>
      <c r="C9913" s="108"/>
      <c r="D9913" s="108"/>
    </row>
    <row r="9914" spans="1:4">
      <c r="A9914" s="108"/>
      <c r="B9914" s="108"/>
      <c r="C9914" s="108"/>
      <c r="D9914" s="108"/>
    </row>
    <row r="9915" spans="1:4">
      <c r="A9915" s="108"/>
      <c r="B9915" s="108"/>
      <c r="C9915" s="108"/>
      <c r="D9915" s="108"/>
    </row>
    <row r="9916" spans="1:4">
      <c r="A9916" s="108"/>
      <c r="B9916" s="108"/>
      <c r="C9916" s="108"/>
      <c r="D9916" s="108"/>
    </row>
    <row r="9917" spans="1:4">
      <c r="A9917" s="108"/>
      <c r="B9917" s="108"/>
      <c r="C9917" s="108"/>
      <c r="D9917" s="108"/>
    </row>
    <row r="9918" spans="1:4">
      <c r="A9918" s="108"/>
      <c r="B9918" s="108"/>
      <c r="C9918" s="108"/>
      <c r="D9918" s="108"/>
    </row>
    <row r="9919" spans="1:4">
      <c r="A9919" s="108"/>
      <c r="B9919" s="108"/>
      <c r="C9919" s="108"/>
      <c r="D9919" s="108"/>
    </row>
    <row r="9920" spans="1:4">
      <c r="A9920" s="108"/>
      <c r="B9920" s="108"/>
      <c r="C9920" s="108"/>
      <c r="D9920" s="108"/>
    </row>
    <row r="9921" spans="1:4">
      <c r="A9921" s="108"/>
      <c r="B9921" s="108"/>
      <c r="C9921" s="108"/>
      <c r="D9921" s="108"/>
    </row>
    <row r="9922" spans="1:4">
      <c r="A9922" s="108"/>
      <c r="B9922" s="108"/>
      <c r="C9922" s="108"/>
      <c r="D9922" s="108"/>
    </row>
    <row r="9923" spans="1:4">
      <c r="A9923" s="108"/>
      <c r="B9923" s="108"/>
      <c r="C9923" s="108"/>
      <c r="D9923" s="108"/>
    </row>
    <row r="9924" spans="1:4">
      <c r="A9924" s="108"/>
      <c r="B9924" s="108"/>
      <c r="C9924" s="108"/>
      <c r="D9924" s="108"/>
    </row>
    <row r="9925" spans="1:4">
      <c r="A9925" s="108"/>
      <c r="B9925" s="108"/>
      <c r="C9925" s="108"/>
      <c r="D9925" s="108"/>
    </row>
    <row r="9926" spans="1:4">
      <c r="A9926" s="108"/>
      <c r="B9926" s="108"/>
      <c r="C9926" s="108"/>
      <c r="D9926" s="108"/>
    </row>
    <row r="9927" spans="1:4">
      <c r="A9927" s="108"/>
      <c r="B9927" s="108"/>
      <c r="C9927" s="108"/>
      <c r="D9927" s="108"/>
    </row>
    <row r="9928" spans="1:4">
      <c r="A9928" s="108"/>
      <c r="B9928" s="108"/>
      <c r="C9928" s="108"/>
      <c r="D9928" s="108"/>
    </row>
    <row r="9929" spans="1:4">
      <c r="A9929" s="108"/>
      <c r="B9929" s="108"/>
      <c r="C9929" s="108"/>
      <c r="D9929" s="108"/>
    </row>
    <row r="9930" spans="1:4">
      <c r="A9930" s="108"/>
      <c r="B9930" s="108"/>
      <c r="C9930" s="108"/>
      <c r="D9930" s="108"/>
    </row>
    <row r="9931" spans="1:4">
      <c r="A9931" s="108"/>
      <c r="B9931" s="108"/>
      <c r="C9931" s="108"/>
      <c r="D9931" s="108"/>
    </row>
    <row r="9932" spans="1:4">
      <c r="A9932" s="108"/>
      <c r="B9932" s="108"/>
      <c r="C9932" s="108"/>
      <c r="D9932" s="108"/>
    </row>
    <row r="9933" spans="1:4">
      <c r="A9933" s="108"/>
      <c r="B9933" s="108"/>
      <c r="C9933" s="108"/>
      <c r="D9933" s="108"/>
    </row>
    <row r="9934" spans="1:4">
      <c r="A9934" s="108"/>
      <c r="B9934" s="108"/>
      <c r="C9934" s="108"/>
      <c r="D9934" s="108"/>
    </row>
    <row r="9935" spans="1:4">
      <c r="A9935" s="108"/>
      <c r="B9935" s="108"/>
      <c r="C9935" s="108"/>
      <c r="D9935" s="108"/>
    </row>
    <row r="9936" spans="1:4">
      <c r="A9936" s="108"/>
      <c r="B9936" s="108"/>
      <c r="C9936" s="108"/>
      <c r="D9936" s="108"/>
    </row>
    <row r="9937" spans="1:4">
      <c r="A9937" s="108"/>
      <c r="B9937" s="108"/>
      <c r="C9937" s="108"/>
      <c r="D9937" s="108"/>
    </row>
    <row r="9938" spans="1:4">
      <c r="A9938" s="108"/>
      <c r="B9938" s="108"/>
      <c r="C9938" s="108"/>
      <c r="D9938" s="108"/>
    </row>
    <row r="9939" spans="1:4">
      <c r="A9939" s="108"/>
      <c r="B9939" s="108"/>
      <c r="C9939" s="108"/>
      <c r="D9939" s="108"/>
    </row>
    <row r="9940" spans="1:4">
      <c r="A9940" s="108"/>
      <c r="B9940" s="108"/>
      <c r="C9940" s="108"/>
      <c r="D9940" s="108"/>
    </row>
    <row r="9941" spans="1:4">
      <c r="A9941" s="108"/>
      <c r="B9941" s="108"/>
      <c r="C9941" s="108"/>
      <c r="D9941" s="108"/>
    </row>
    <row r="9942" spans="1:4">
      <c r="A9942" s="108"/>
      <c r="B9942" s="108"/>
      <c r="C9942" s="108"/>
      <c r="D9942" s="108"/>
    </row>
    <row r="9943" spans="1:4">
      <c r="A9943" s="108"/>
      <c r="B9943" s="108"/>
      <c r="C9943" s="108"/>
      <c r="D9943" s="108"/>
    </row>
    <row r="9944" spans="1:4">
      <c r="A9944" s="108"/>
      <c r="B9944" s="108"/>
      <c r="C9944" s="108"/>
      <c r="D9944" s="108"/>
    </row>
    <row r="9945" spans="1:4">
      <c r="A9945" s="108"/>
      <c r="B9945" s="108"/>
      <c r="C9945" s="108"/>
      <c r="D9945" s="108"/>
    </row>
    <row r="9946" spans="1:4">
      <c r="A9946" s="108"/>
      <c r="B9946" s="108"/>
      <c r="C9946" s="108"/>
      <c r="D9946" s="108"/>
    </row>
    <row r="9947" spans="1:4">
      <c r="A9947" s="108"/>
      <c r="B9947" s="108"/>
      <c r="C9947" s="108"/>
      <c r="D9947" s="108"/>
    </row>
    <row r="9948" spans="1:4">
      <c r="A9948" s="108"/>
      <c r="B9948" s="108"/>
      <c r="C9948" s="108"/>
      <c r="D9948" s="108"/>
    </row>
    <row r="9949" spans="1:4">
      <c r="A9949" s="108"/>
      <c r="B9949" s="108"/>
      <c r="C9949" s="108"/>
      <c r="D9949" s="108"/>
    </row>
    <row r="9950" spans="1:4">
      <c r="A9950" s="108"/>
      <c r="B9950" s="108"/>
      <c r="C9950" s="108"/>
      <c r="D9950" s="108"/>
    </row>
    <row r="9951" spans="1:4">
      <c r="A9951" s="108"/>
      <c r="B9951" s="108"/>
      <c r="C9951" s="108"/>
      <c r="D9951" s="108"/>
    </row>
    <row r="9952" spans="1:4">
      <c r="A9952" s="108"/>
      <c r="B9952" s="108"/>
      <c r="C9952" s="108"/>
      <c r="D9952" s="108"/>
    </row>
    <row r="9953" spans="1:4">
      <c r="A9953" s="108"/>
      <c r="B9953" s="108"/>
      <c r="C9953" s="108"/>
      <c r="D9953" s="108"/>
    </row>
    <row r="9954" spans="1:4">
      <c r="A9954" s="108"/>
      <c r="B9954" s="108"/>
      <c r="C9954" s="108"/>
      <c r="D9954" s="108"/>
    </row>
    <row r="9955" spans="1:4">
      <c r="A9955" s="108"/>
      <c r="B9955" s="108"/>
      <c r="C9955" s="108"/>
      <c r="D9955" s="108"/>
    </row>
    <row r="9956" spans="1:4">
      <c r="A9956" s="108"/>
      <c r="B9956" s="108"/>
      <c r="C9956" s="108"/>
      <c r="D9956" s="108"/>
    </row>
    <row r="9957" spans="1:4">
      <c r="A9957" s="108"/>
      <c r="B9957" s="108"/>
      <c r="C9957" s="108"/>
      <c r="D9957" s="108"/>
    </row>
    <row r="9958" spans="1:4">
      <c r="A9958" s="108"/>
      <c r="B9958" s="108"/>
      <c r="C9958" s="108"/>
      <c r="D9958" s="108"/>
    </row>
    <row r="9959" spans="1:4">
      <c r="A9959" s="108"/>
      <c r="B9959" s="108"/>
      <c r="C9959" s="108"/>
      <c r="D9959" s="108"/>
    </row>
    <row r="9960" spans="1:4">
      <c r="A9960" s="108"/>
      <c r="B9960" s="108"/>
      <c r="C9960" s="108"/>
      <c r="D9960" s="108"/>
    </row>
    <row r="9961" spans="1:4">
      <c r="A9961" s="108"/>
      <c r="B9961" s="108"/>
      <c r="C9961" s="108"/>
      <c r="D9961" s="108"/>
    </row>
    <row r="9962" spans="1:4">
      <c r="A9962" s="108"/>
      <c r="B9962" s="108"/>
      <c r="C9962" s="108"/>
      <c r="D9962" s="108"/>
    </row>
    <row r="9963" spans="1:4">
      <c r="A9963" s="108"/>
      <c r="B9963" s="108"/>
      <c r="C9963" s="108"/>
      <c r="D9963" s="108"/>
    </row>
    <row r="9964" spans="1:4">
      <c r="A9964" s="108"/>
      <c r="B9964" s="108"/>
      <c r="C9964" s="108"/>
      <c r="D9964" s="108"/>
    </row>
    <row r="9965" spans="1:4">
      <c r="A9965" s="108"/>
      <c r="B9965" s="108"/>
      <c r="C9965" s="108"/>
      <c r="D9965" s="108"/>
    </row>
    <row r="9966" spans="1:4">
      <c r="A9966" s="108"/>
      <c r="B9966" s="108"/>
      <c r="C9966" s="108"/>
      <c r="D9966" s="108"/>
    </row>
    <row r="9967" spans="1:4">
      <c r="A9967" s="108"/>
      <c r="B9967" s="108"/>
      <c r="C9967" s="108"/>
      <c r="D9967" s="108"/>
    </row>
    <row r="9968" spans="1:4">
      <c r="A9968" s="108"/>
      <c r="B9968" s="108"/>
      <c r="C9968" s="108"/>
      <c r="D9968" s="108"/>
    </row>
    <row r="9969" spans="1:4">
      <c r="A9969" s="108"/>
      <c r="B9969" s="108"/>
      <c r="C9969" s="108"/>
      <c r="D9969" s="108"/>
    </row>
    <row r="9970" spans="1:4">
      <c r="A9970" s="108"/>
      <c r="B9970" s="108"/>
      <c r="C9970" s="108"/>
      <c r="D9970" s="108"/>
    </row>
    <row r="9971" spans="1:4">
      <c r="A9971" s="108"/>
      <c r="B9971" s="108"/>
      <c r="C9971" s="108"/>
      <c r="D9971" s="108"/>
    </row>
    <row r="9972" spans="1:4">
      <c r="A9972" s="108"/>
      <c r="B9972" s="108"/>
      <c r="C9972" s="108"/>
      <c r="D9972" s="108"/>
    </row>
    <row r="9973" spans="1:4">
      <c r="A9973" s="108"/>
      <c r="B9973" s="108"/>
      <c r="C9973" s="108"/>
      <c r="D9973" s="108"/>
    </row>
    <row r="9974" spans="1:4">
      <c r="A9974" s="108"/>
      <c r="B9974" s="108"/>
      <c r="C9974" s="108"/>
      <c r="D9974" s="108"/>
    </row>
    <row r="9975" spans="1:4">
      <c r="A9975" s="108"/>
      <c r="B9975" s="108"/>
      <c r="C9975" s="108"/>
      <c r="D9975" s="108"/>
    </row>
    <row r="9976" spans="1:4">
      <c r="A9976" s="108"/>
      <c r="B9976" s="108"/>
      <c r="C9976" s="108"/>
      <c r="D9976" s="108"/>
    </row>
    <row r="9977" spans="1:4">
      <c r="A9977" s="108"/>
      <c r="B9977" s="108"/>
      <c r="C9977" s="108"/>
      <c r="D9977" s="108"/>
    </row>
    <row r="9978" spans="1:4">
      <c r="A9978" s="108"/>
      <c r="B9978" s="108"/>
      <c r="C9978" s="108"/>
      <c r="D9978" s="108"/>
    </row>
    <row r="9979" spans="1:4">
      <c r="A9979" s="108"/>
      <c r="B9979" s="108"/>
      <c r="C9979" s="108"/>
      <c r="D9979" s="108"/>
    </row>
    <row r="9980" spans="1:4">
      <c r="A9980" s="108"/>
      <c r="B9980" s="108"/>
      <c r="C9980" s="108"/>
      <c r="D9980" s="108"/>
    </row>
    <row r="9981" spans="1:4">
      <c r="A9981" s="108"/>
      <c r="B9981" s="108"/>
      <c r="C9981" s="108"/>
      <c r="D9981" s="108"/>
    </row>
    <row r="9982" spans="1:4">
      <c r="A9982" s="108"/>
      <c r="B9982" s="108"/>
      <c r="C9982" s="108"/>
      <c r="D9982" s="108"/>
    </row>
    <row r="9983" spans="1:4">
      <c r="A9983" s="108"/>
      <c r="B9983" s="108"/>
      <c r="C9983" s="108"/>
      <c r="D9983" s="108"/>
    </row>
    <row r="9984" spans="1:4">
      <c r="A9984" s="108"/>
      <c r="B9984" s="108"/>
      <c r="C9984" s="108"/>
      <c r="D9984" s="108"/>
    </row>
    <row r="9985" spans="1:4">
      <c r="A9985" s="108"/>
      <c r="B9985" s="108"/>
      <c r="C9985" s="108"/>
      <c r="D9985" s="108"/>
    </row>
    <row r="9986" spans="1:4">
      <c r="A9986" s="108"/>
      <c r="B9986" s="108"/>
      <c r="C9986" s="108"/>
      <c r="D9986" s="108"/>
    </row>
    <row r="9987" spans="1:4">
      <c r="A9987" s="108"/>
      <c r="B9987" s="108"/>
      <c r="C9987" s="108"/>
      <c r="D9987" s="108"/>
    </row>
    <row r="9988" spans="1:4">
      <c r="A9988" s="108"/>
      <c r="B9988" s="108"/>
      <c r="C9988" s="108"/>
      <c r="D9988" s="108"/>
    </row>
    <row r="9989" spans="1:4">
      <c r="A9989" s="108"/>
      <c r="B9989" s="108"/>
      <c r="C9989" s="108"/>
      <c r="D9989" s="108"/>
    </row>
    <row r="9990" spans="1:4">
      <c r="A9990" s="108"/>
      <c r="B9990" s="108"/>
      <c r="C9990" s="108"/>
      <c r="D9990" s="108"/>
    </row>
    <row r="9991" spans="1:4">
      <c r="A9991" s="108"/>
      <c r="B9991" s="108"/>
      <c r="C9991" s="108"/>
      <c r="D9991" s="108"/>
    </row>
    <row r="9992" spans="1:4">
      <c r="A9992" s="108"/>
      <c r="B9992" s="108"/>
      <c r="C9992" s="108"/>
      <c r="D9992" s="108"/>
    </row>
    <row r="9993" spans="1:4">
      <c r="A9993" s="108"/>
      <c r="B9993" s="108"/>
      <c r="C9993" s="108"/>
      <c r="D9993" s="108"/>
    </row>
    <row r="9994" spans="1:4">
      <c r="A9994" s="108"/>
      <c r="B9994" s="108"/>
      <c r="C9994" s="108"/>
      <c r="D9994" s="108"/>
    </row>
    <row r="9995" spans="1:4">
      <c r="A9995" s="108"/>
      <c r="B9995" s="108"/>
      <c r="C9995" s="108"/>
      <c r="D9995" s="108"/>
    </row>
    <row r="9996" spans="1:4">
      <c r="A9996" s="108"/>
      <c r="B9996" s="108"/>
      <c r="C9996" s="108"/>
      <c r="D9996" s="108"/>
    </row>
    <row r="9997" spans="1:4">
      <c r="A9997" s="108"/>
      <c r="B9997" s="108"/>
      <c r="C9997" s="108"/>
      <c r="D9997" s="108"/>
    </row>
    <row r="9998" spans="1:4">
      <c r="A9998" s="108"/>
      <c r="B9998" s="108"/>
      <c r="C9998" s="108"/>
      <c r="D9998" s="108"/>
    </row>
    <row r="9999" spans="1:4">
      <c r="A9999" s="108"/>
      <c r="B9999" s="108"/>
      <c r="C9999" s="108"/>
      <c r="D9999" s="108"/>
    </row>
    <row r="10000" spans="1:4">
      <c r="A10000" s="108"/>
      <c r="B10000" s="108"/>
      <c r="C10000" s="108"/>
      <c r="D10000" s="108"/>
    </row>
  </sheetData>
  <sortState ref="T3:AF806">
    <sortCondition ref="T3"/>
  </sortState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D4:F8"/>
  <sheetViews>
    <sheetView showGridLines="0" workbookViewId="0">
      <pane ySplit="4" topLeftCell="A5" activePane="bottomLeft" state="frozen"/>
      <selection pane="bottomLeft" activeCell="N27" sqref="N27"/>
    </sheetView>
  </sheetViews>
  <sheetFormatPr defaultRowHeight="15"/>
  <cols>
    <col min="1" max="16384" width="9.140625" style="158"/>
  </cols>
  <sheetData>
    <row r="4" spans="4:6" ht="10.5" customHeight="1"/>
    <row r="7" spans="4:6" ht="18.75">
      <c r="D7" s="159" t="s">
        <v>723</v>
      </c>
    </row>
    <row r="8" spans="4:6" ht="18.75">
      <c r="F8" s="159" t="s">
        <v>724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tnLimparTurmasNovoSemestre">
                <anchor moveWithCells="1" sizeWithCells="1">
                  <from>
                    <xdr:col>3</xdr:col>
                    <xdr:colOff>19050</xdr:colOff>
                    <xdr:row>1</xdr:row>
                    <xdr:rowOff>47625</xdr:rowOff>
                  </from>
                  <to>
                    <xdr:col>5</xdr:col>
                    <xdr:colOff>409575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tnLimparNomeNovoSemestre">
                <anchor moveWithCells="1" sizeWithCells="1">
                  <from>
                    <xdr:col>6</xdr:col>
                    <xdr:colOff>381000</xdr:colOff>
                    <xdr:row>1</xdr:row>
                    <xdr:rowOff>66675</xdr:rowOff>
                  </from>
                  <to>
                    <xdr:col>9</xdr:col>
                    <xdr:colOff>161925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rgb="FFFFFFCC"/>
  </sheetPr>
  <dimension ref="B1:AV28"/>
  <sheetViews>
    <sheetView topLeftCell="A160" zoomScaleNormal="100" workbookViewId="0">
      <selection activeCell="Z6" sqref="Z6"/>
    </sheetView>
  </sheetViews>
  <sheetFormatPr defaultRowHeight="15"/>
  <cols>
    <col min="1" max="1" width="3" customWidth="1"/>
    <col min="2" max="2" width="14" customWidth="1"/>
    <col min="3" max="3" width="11.85546875" customWidth="1"/>
    <col min="4" max="4" width="4.140625" customWidth="1"/>
    <col min="5" max="5" width="18.140625" customWidth="1"/>
    <col min="6" max="6" width="10.140625" bestFit="1" customWidth="1"/>
    <col min="7" max="8" width="6.5703125" customWidth="1"/>
    <col min="9" max="9" width="3.28515625" customWidth="1"/>
    <col min="10" max="10" width="18.140625" customWidth="1"/>
    <col min="11" max="11" width="12.7109375" customWidth="1"/>
    <col min="12" max="12" width="13.7109375" customWidth="1"/>
    <col min="13" max="14" width="12.7109375" customWidth="1"/>
    <col min="16" max="16" width="10.7109375" style="5" customWidth="1"/>
    <col min="17" max="17" width="9.140625" style="5"/>
    <col min="18" max="18" width="39.85546875" style="5" customWidth="1"/>
    <col min="19" max="19" width="10.7109375" bestFit="1" customWidth="1"/>
    <col min="20" max="20" width="10.7109375" style="5" bestFit="1" customWidth="1"/>
    <col min="21" max="21" width="9.140625" style="5" customWidth="1"/>
    <col min="22" max="22" width="39.85546875" style="5" customWidth="1"/>
    <col min="23" max="23" width="10.7109375" bestFit="1" customWidth="1"/>
    <col min="24" max="24" width="10.7109375" style="5" customWidth="1"/>
    <col min="25" max="25" width="9.140625" style="5"/>
    <col min="26" max="26" width="33.5703125" style="5" customWidth="1"/>
    <col min="27" max="27" width="10.7109375" customWidth="1"/>
    <col min="28" max="28" width="10.7109375" style="5" bestFit="1" customWidth="1"/>
    <col min="29" max="29" width="9.140625" style="5"/>
    <col min="30" max="30" width="38.5703125" style="5" bestFit="1" customWidth="1"/>
    <col min="31" max="31" width="10.7109375" bestFit="1" customWidth="1"/>
    <col min="32" max="32" width="10.7109375" style="5" bestFit="1" customWidth="1"/>
    <col min="33" max="33" width="9.140625" style="5"/>
    <col min="34" max="34" width="38.5703125" style="5" bestFit="1" customWidth="1"/>
    <col min="36" max="36" width="13.85546875" bestFit="1" customWidth="1"/>
    <col min="38" max="38" width="33.5703125" bestFit="1" customWidth="1"/>
    <col min="47" max="47" width="11.5703125" bestFit="1" customWidth="1"/>
    <col min="48" max="48" width="9.140625" customWidth="1"/>
  </cols>
  <sheetData>
    <row r="1" spans="2:48" ht="23.25">
      <c r="E1" s="63"/>
      <c r="F1" s="63"/>
      <c r="G1" s="79" t="s">
        <v>845</v>
      </c>
      <c r="H1" s="63"/>
      <c r="I1" s="63"/>
      <c r="J1" s="63"/>
      <c r="K1" s="63"/>
      <c r="L1" s="63"/>
    </row>
    <row r="3" spans="2:48">
      <c r="H3" s="18"/>
    </row>
    <row r="4" spans="2:48">
      <c r="B4" s="216" t="s">
        <v>739</v>
      </c>
      <c r="C4" s="217"/>
      <c r="E4" s="33"/>
      <c r="F4" s="210" t="s">
        <v>47</v>
      </c>
      <c r="G4" s="211"/>
      <c r="H4" s="212"/>
      <c r="K4" s="213" t="s">
        <v>48</v>
      </c>
      <c r="L4" s="214"/>
      <c r="M4" s="214"/>
      <c r="N4" s="215"/>
      <c r="P4" s="204" t="s">
        <v>22</v>
      </c>
      <c r="Q4" s="209"/>
      <c r="R4" s="205"/>
      <c r="T4" s="206" t="s">
        <v>23</v>
      </c>
      <c r="U4" s="207"/>
      <c r="V4" s="208"/>
      <c r="X4" s="204" t="s">
        <v>21</v>
      </c>
      <c r="Y4" s="209"/>
      <c r="Z4" s="205"/>
      <c r="AB4" s="198" t="s">
        <v>94</v>
      </c>
      <c r="AC4" s="199"/>
      <c r="AD4" s="200"/>
      <c r="AF4" s="201" t="s">
        <v>93</v>
      </c>
      <c r="AG4" s="202"/>
      <c r="AH4" s="203"/>
    </row>
    <row r="5" spans="2:48" ht="30">
      <c r="B5" s="46" t="s">
        <v>6</v>
      </c>
      <c r="C5" s="46" t="s">
        <v>3</v>
      </c>
      <c r="E5" s="50" t="s">
        <v>6</v>
      </c>
      <c r="F5" s="50" t="s">
        <v>35</v>
      </c>
      <c r="G5" s="50" t="s">
        <v>36</v>
      </c>
      <c r="H5" s="50" t="s">
        <v>37</v>
      </c>
      <c r="I5" s="45"/>
      <c r="J5" s="50" t="s">
        <v>6</v>
      </c>
      <c r="K5" s="50" t="s">
        <v>28</v>
      </c>
      <c r="L5" s="50" t="s">
        <v>38</v>
      </c>
      <c r="M5" s="50" t="s">
        <v>39</v>
      </c>
      <c r="N5" s="50" t="s">
        <v>61</v>
      </c>
      <c r="P5" s="140" t="s">
        <v>33</v>
      </c>
      <c r="Q5" s="141" t="s">
        <v>19</v>
      </c>
      <c r="R5" s="140" t="s">
        <v>44</v>
      </c>
      <c r="T5" s="140" t="s">
        <v>33</v>
      </c>
      <c r="U5" s="141" t="s">
        <v>19</v>
      </c>
      <c r="V5" s="140" t="s">
        <v>44</v>
      </c>
      <c r="X5" s="140" t="s">
        <v>33</v>
      </c>
      <c r="Y5" s="141" t="s">
        <v>19</v>
      </c>
      <c r="Z5" s="140" t="s">
        <v>44</v>
      </c>
      <c r="AB5" s="140" t="s">
        <v>33</v>
      </c>
      <c r="AC5" s="141" t="s">
        <v>19</v>
      </c>
      <c r="AD5" s="140" t="s">
        <v>44</v>
      </c>
      <c r="AF5" s="140" t="s">
        <v>33</v>
      </c>
      <c r="AG5" s="141" t="s">
        <v>19</v>
      </c>
      <c r="AH5" s="140" t="s">
        <v>44</v>
      </c>
    </row>
    <row r="6" spans="2:48">
      <c r="B6" s="47" t="s">
        <v>7</v>
      </c>
      <c r="C6" s="70">
        <f>TotalFreq!$F$4</f>
        <v>0</v>
      </c>
      <c r="E6" s="47" t="s">
        <v>7</v>
      </c>
      <c r="F6" s="75">
        <f>IFERROR(SUMIFS(Tabela8Controle[Manhã],Tabela8Controle[Data],"&gt;="&amp;DATE(2020,1,1),Tabela8Controle[Data],"&lt;"&amp;DATE(2020,2,1)),"")</f>
        <v>0</v>
      </c>
      <c r="G6" s="75">
        <f>IFERROR(SUMIFS(Tabela8Controle[Tarde],Tabela8Controle[Data],"&gt;="&amp;DATE(2020,1,1),Tabela8Controle[Data],"&lt;"&amp;DATE(2020,2,1)),"")</f>
        <v>0</v>
      </c>
      <c r="H6" s="75">
        <f>IFERROR(SUMIFS(Tabela8Controle[Noite],Tabela8Controle[Data],"&gt;="&amp;DATE(2020,1,1),Tabela8Controle[Data],"&lt;"&amp;DATE(2020,2,1)),"")</f>
        <v>0</v>
      </c>
      <c r="J6" s="47" t="s">
        <v>7</v>
      </c>
      <c r="K6" s="75">
        <f>IFERROR(SUMIFS(Tabela8Controle[Internet],Tabela8Controle[Data],"&gt;="&amp;DATE(2020,1,1),Tabela8Controle[Data],"&lt;"&amp;DATE(2020,2,1)),"")</f>
        <v>0</v>
      </c>
      <c r="L6" s="75">
        <f>IFERROR(SUMIFS(Tabela8Controle[Leitura/Mesas de Estudo],Tabela8Controle[Data],"&gt;="&amp;DATE(2020,1,1),Tabela8Controle[Data],"&lt;"&amp;DATE(2020,2,1)),"")</f>
        <v>0</v>
      </c>
      <c r="M6" s="75">
        <f>IFERROR(SUMIFS(Tabela8Controle[Empr./Devol. de Livros],Tabela8Controle[Data],"&gt;="&amp;DATE(2020,1,1),Tabela8Controle[Data],"&lt;"&amp;DATE(2020,2,1)),"")</f>
        <v>0</v>
      </c>
      <c r="N6" s="75">
        <f>IFERROR(SUMIFS(Tabela8Controle[Aula],Tabela8Controle[Data],"&gt;="&amp;DATE(2020,1,1),Tabela8Controle[Data],"&lt;"&amp;DATE(2020,2,1)),"")</f>
        <v>0</v>
      </c>
      <c r="P6" s="144" t="s">
        <v>112</v>
      </c>
      <c r="Q6" s="138">
        <f>IFERROR(COUNTIF(Tabela8Controle[Turma],P6),"")</f>
        <v>3</v>
      </c>
      <c r="R6" s="138" t="s">
        <v>87</v>
      </c>
      <c r="T6" s="142" t="s">
        <v>877</v>
      </c>
      <c r="U6" s="138">
        <f>IFERROR(COUNTIF(Tabela8Controle[Turma],T6),"")</f>
        <v>0</v>
      </c>
      <c r="V6" s="138" t="s">
        <v>743</v>
      </c>
      <c r="X6" s="144" t="s">
        <v>21</v>
      </c>
      <c r="Y6" s="138">
        <f>IFERROR(COUNTIF(Tabela8Controle[Turma],"FIC*"),"")</f>
        <v>11</v>
      </c>
      <c r="Z6" s="138" t="s">
        <v>26</v>
      </c>
      <c r="AB6" s="142" t="s">
        <v>98</v>
      </c>
      <c r="AC6" s="138">
        <f>IFERROR(COUNTIF(Tabela8Controle[Turma],AB6),"")</f>
        <v>7</v>
      </c>
      <c r="AD6" s="138" t="s">
        <v>85</v>
      </c>
      <c r="AF6" s="144" t="s">
        <v>95</v>
      </c>
      <c r="AG6" s="144">
        <f>IFERROR(COUNTIF(Tabela8Controle[Turma],AF6),"")</f>
        <v>1</v>
      </c>
      <c r="AH6" s="144" t="s">
        <v>84</v>
      </c>
      <c r="AU6" s="44"/>
      <c r="AV6" s="44"/>
    </row>
    <row r="7" spans="2:48">
      <c r="B7" s="48" t="s">
        <v>8</v>
      </c>
      <c r="C7" s="76">
        <f>TotalFreq!$F$5</f>
        <v>0</v>
      </c>
      <c r="E7" s="48" t="s">
        <v>8</v>
      </c>
      <c r="F7" s="76">
        <f>IFERROR(SUMIFS(Tabela8Controle[Manhã],Tabela8Controle[Data],"&gt;="&amp;DATE(2020,2,1),Tabela8Controle[Data],"&lt;"&amp;DATE(2020,3,1)),"")</f>
        <v>0</v>
      </c>
      <c r="G7" s="76">
        <f>IFERROR(SUMIFS(Tabela8Controle[Tarde],Tabela8Controle[Data],"&gt;="&amp;DATE(2020,2,1),Tabela8Controle[Data],"&lt;"&amp;DATE(2020,3,1)),"")</f>
        <v>0</v>
      </c>
      <c r="H7" s="76">
        <f>IFERROR(SUMIFS(Tabela8Controle[Noite],Tabela8Controle[Data],"&gt;="&amp;DATE(2020,2,1),Tabela8Controle[Data],"&lt;"&amp;DATE(2020,3,1)),"")</f>
        <v>0</v>
      </c>
      <c r="J7" s="48" t="s">
        <v>8</v>
      </c>
      <c r="K7" s="76">
        <f>IFERROR(SUMIFS(Tabela8Controle[Internet],Tabela8Controle[Data],"&gt;="&amp;DATE(2020,2,1),Tabela8Controle[Data],"&lt;"&amp;DATE(2020,3,1)),"")</f>
        <v>0</v>
      </c>
      <c r="L7" s="76">
        <f>IFERROR(SUMIFS(Tabela8Controle[Leitura/Mesas de Estudo],Tabela8Controle[Data],"&gt;="&amp;DATE(2020,2,1),Tabela8Controle[Data],"&lt;"&amp;DATE(2020,3,1)),"")</f>
        <v>0</v>
      </c>
      <c r="M7" s="76">
        <f>IFERROR(SUMIFS(Tabela8Controle[Empr./Devol. de Livros],Tabela8Controle[Data],"&gt;="&amp;DATE(2020,2,1),Tabela8Controle[Data],"&lt;"&amp;DATE(2020,3,1)),"")</f>
        <v>0</v>
      </c>
      <c r="N7" s="76">
        <f>IFERROR(SUMIFS(Tabela8Controle[Aula],Tabela8Controle[Data],"&gt;="&amp;DATE(2020,2,1),Tabela8Controle[Data],"&lt;"&amp;DATE(2020,3,1)),"")</f>
        <v>0</v>
      </c>
      <c r="P7" s="150" t="s">
        <v>113</v>
      </c>
      <c r="Q7" s="139">
        <f>IFERROR(COUNTIF(Tabela8Controle[Turma],P7),"")</f>
        <v>11</v>
      </c>
      <c r="R7" s="139" t="s">
        <v>87</v>
      </c>
      <c r="T7" s="150" t="s">
        <v>879</v>
      </c>
      <c r="U7" s="139">
        <f>IFERROR(COUNTIF(Tabela8Controle[Turma],T7),"")</f>
        <v>13</v>
      </c>
      <c r="V7" s="139" t="s">
        <v>743</v>
      </c>
      <c r="X7" s="46" t="s">
        <v>2</v>
      </c>
      <c r="Y7" s="49">
        <f>SUM(Y6:Y6)</f>
        <v>11</v>
      </c>
      <c r="Z7" s="49"/>
      <c r="AB7" s="143" t="s">
        <v>99</v>
      </c>
      <c r="AC7" s="139">
        <f>IFERROR(COUNTIF(Tabela8Controle[Turma],AB7),"")</f>
        <v>99</v>
      </c>
      <c r="AD7" s="139" t="s">
        <v>85</v>
      </c>
      <c r="AF7" s="150" t="s">
        <v>96</v>
      </c>
      <c r="AG7" s="139">
        <f>IFERROR(COUNTIF(Tabela8Controle[Turma],AF7),"")</f>
        <v>0</v>
      </c>
      <c r="AH7" s="139" t="s">
        <v>84</v>
      </c>
      <c r="AU7" s="44"/>
      <c r="AV7" s="44"/>
    </row>
    <row r="8" spans="2:48">
      <c r="B8" s="47" t="s">
        <v>9</v>
      </c>
      <c r="C8" s="80">
        <f>TotalFreq!$F$6</f>
        <v>0</v>
      </c>
      <c r="E8" s="47" t="s">
        <v>9</v>
      </c>
      <c r="F8" s="75">
        <f>IFERROR(SUMIFS(Tabela8Controle[Manhã],Tabela8Controle[Data],"&gt;="&amp;DATE(2020,3,1),Tabela8Controle[Data],"&lt;"&amp;DATE(2020,4,1)),"")</f>
        <v>0</v>
      </c>
      <c r="G8" s="75">
        <f>IFERROR(SUMIFS(Tabela8Controle[Tarde],Tabela8Controle[Data],"&gt;="&amp;DATE(2020,3,1),Tabela8Controle[Data],"&lt;"&amp;DATE(2020,4,1)),"")</f>
        <v>0</v>
      </c>
      <c r="H8" s="75">
        <f>IFERROR(SUMIFS(Tabela8Controle[Noite],Tabela8Controle[Data],"&gt;="&amp;DATE(2020,3,1),Tabela8Controle[Data],"&lt;"&amp;DATE(2020,4,1)),"")</f>
        <v>0</v>
      </c>
      <c r="J8" s="47" t="s">
        <v>9</v>
      </c>
      <c r="K8" s="75">
        <f>IFERROR(SUMIFS(Tabela8Controle[Internet],Tabela8Controle[Data],"&gt;="&amp;DATE(2020,3,1),Tabela8Controle[Data],"&lt;"&amp;DATE(2020,4,1)),"")</f>
        <v>0</v>
      </c>
      <c r="L8" s="75">
        <f>IFERROR(SUMIFS(Tabela8Controle[Leitura/Mesas de Estudo],Tabela8Controle[Data],"&gt;="&amp;DATE(2020,3,1),Tabela8Controle[Data],"&lt;"&amp;DATE(2020,4,1)),"")</f>
        <v>0</v>
      </c>
      <c r="M8" s="75">
        <f>IFERROR(SUMIFS(Tabela8Controle[Empr./Devol. de Livros],Tabela8Controle[Data],"&gt;="&amp;DATE(2020,3,1),Tabela8Controle[Data],"&lt;"&amp;DATE(2020,4,1)),"")</f>
        <v>0</v>
      </c>
      <c r="N8" s="75">
        <f>IFERROR(SUMIFS(Tabela8Controle[Aula],Tabela8Controle[Data],"&gt;="&amp;DATE(2020,3,1),Tabela8Controle[Data],"&lt;"&amp;DATE(2020,4,1)),"")</f>
        <v>0</v>
      </c>
      <c r="P8" s="46" t="s">
        <v>2</v>
      </c>
      <c r="Q8" s="49">
        <f>SUM(Q6:Q7)</f>
        <v>14</v>
      </c>
      <c r="R8" s="49"/>
      <c r="T8" s="144" t="s">
        <v>742</v>
      </c>
      <c r="U8" s="138">
        <f>IFERROR(COUNTIF(Tabela8Controle[Turma],T8),"")</f>
        <v>2</v>
      </c>
      <c r="V8" s="138" t="s">
        <v>743</v>
      </c>
      <c r="AB8" s="142" t="s">
        <v>100</v>
      </c>
      <c r="AC8" s="138">
        <f>IFERROR(COUNTIF(Tabela8Controle[Turma],AB8),"")</f>
        <v>8</v>
      </c>
      <c r="AD8" s="138" t="s">
        <v>85</v>
      </c>
      <c r="AF8" s="144" t="s">
        <v>97</v>
      </c>
      <c r="AG8" s="138">
        <f>IFERROR(COUNTIF(Tabela8Controle[Turma],AF8),"")</f>
        <v>0</v>
      </c>
      <c r="AH8" s="138" t="s">
        <v>84</v>
      </c>
    </row>
    <row r="9" spans="2:48">
      <c r="B9" s="48" t="s">
        <v>10</v>
      </c>
      <c r="C9" s="76">
        <f>TotalFreq!$F$7</f>
        <v>0</v>
      </c>
      <c r="E9" s="48" t="s">
        <v>10</v>
      </c>
      <c r="F9" s="76">
        <f>IFERROR(SUMIFS(Tabela8Controle[Manhã],Tabela8Controle[Data],"&gt;="&amp;DATE(2020,4,1),Tabela8Controle[Data],"&lt;"&amp;DATE(2020,5,1)),"")</f>
        <v>0</v>
      </c>
      <c r="G9" s="76">
        <f>IFERROR(SUMIFS(Tabela8Controle[Tarde],Tabela8Controle[Data],"&gt;="&amp;DATE(2020,4,1),Tabela8Controle[Data],"&lt;"&amp;DATE(2020,5,1)),"")</f>
        <v>0</v>
      </c>
      <c r="H9" s="76">
        <f>IFERROR(SUMIFS(Tabela8Controle[Noite],Tabela8Controle[Data],"&gt;="&amp;DATE(2020,4,1),Tabela8Controle[Data],"&lt;"&amp;DATE(2020,5,1)),"")</f>
        <v>0</v>
      </c>
      <c r="J9" s="48" t="s">
        <v>10</v>
      </c>
      <c r="K9" s="76">
        <f>IFERROR(SUMIFS(Tabela8Controle[Internet],Tabela8Controle[Data],"&gt;="&amp;DATE(2020,4,1),Tabela8Controle[Data],"&lt;"&amp;DATE(2020,5,1)),"")</f>
        <v>0</v>
      </c>
      <c r="L9" s="76">
        <f>IFERROR(SUMIFS(Tabela8Controle[Leitura/Mesas de Estudo],Tabela8Controle[Data],"&gt;="&amp;DATE(2020,4,1),Tabela8Controle[Data],"&lt;"&amp;DATE(2020,5,1)),"")</f>
        <v>0</v>
      </c>
      <c r="M9" s="76">
        <f>IFERROR(SUMIFS(Tabela8Controle[Empr./Devol. de Livros],Tabela8Controle[Data],"&gt;="&amp;DATE(2020,4,1),Tabela8Controle[Data],"&lt;"&amp;DATE(2020,5,1)),"")</f>
        <v>0</v>
      </c>
      <c r="N9" s="76">
        <f>IFERROR(SUMIFS(Tabela8Controle[Aula],Tabela8Controle[Data],"&gt;="&amp;DATE(2020,4,1),Tabela8Controle[Data],"&lt;"&amp;DATE(2020,5,1)),"")</f>
        <v>0</v>
      </c>
      <c r="T9" s="143" t="s">
        <v>874</v>
      </c>
      <c r="U9" s="143">
        <f>IFERROR(COUNTIF(Tabela8Controle[Turma],T9),"")</f>
        <v>2</v>
      </c>
      <c r="V9" s="143" t="s">
        <v>743</v>
      </c>
      <c r="AB9" s="46" t="s">
        <v>2</v>
      </c>
      <c r="AC9" s="49">
        <f>SUM(AC6:AC8)</f>
        <v>114</v>
      </c>
      <c r="AD9" s="49"/>
      <c r="AF9" s="46" t="s">
        <v>2</v>
      </c>
      <c r="AG9" s="49">
        <f>SUM(AG6:AG8)</f>
        <v>1</v>
      </c>
      <c r="AH9" s="49"/>
    </row>
    <row r="10" spans="2:48">
      <c r="B10" s="47" t="s">
        <v>11</v>
      </c>
      <c r="C10" s="80">
        <f>TotalFreq!$F$8</f>
        <v>0</v>
      </c>
      <c r="E10" s="47" t="s">
        <v>11</v>
      </c>
      <c r="F10" s="75">
        <f>IFERROR(SUMIFS(Tabela8Controle[Manhã],Tabela8Controle[Data],"&gt;="&amp;DATE(2020,5,1),Tabela8Controle[Data],"&lt;"&amp;DATE(2020,6,1)),"")</f>
        <v>0</v>
      </c>
      <c r="G10" s="75">
        <f>IFERROR(SUMIFS(Tabela8Controle[Tarde],Tabela8Controle[Data],"&gt;="&amp;DATE(2020,5,1),Tabela8Controle[Data],"&lt;"&amp;DATE(2020,6,1)),"")</f>
        <v>0</v>
      </c>
      <c r="H10" s="75">
        <f>IFERROR(SUMIFS(Tabela8Controle[Noite],Tabela8Controle[Data],"&gt;="&amp;DATE(2020,5,1),Tabela8Controle[Data],"&lt;"&amp;DATE(2020,6,1)),"")</f>
        <v>0</v>
      </c>
      <c r="J10" s="47" t="s">
        <v>11</v>
      </c>
      <c r="K10" s="75">
        <f>IFERROR(SUMIFS(Tabela8Controle[Internet],Tabela8Controle[Data],"&gt;="&amp;DATE(2020,5,1),Tabela8Controle[Data],"&lt;"&amp;DATE(2020,6,1)),"")</f>
        <v>0</v>
      </c>
      <c r="L10" s="75">
        <f>IFERROR(SUMIFS(Tabela8Controle[Leitura/Mesas de Estudo],Tabela8Controle[Data],"&gt;="&amp;DATE(2020,5,1),Tabela8Controle[Data],"&lt;"&amp;DATE(2020,6,1)),"")</f>
        <v>0</v>
      </c>
      <c r="M10" s="75">
        <f>IFERROR(SUMIFS(Tabela8Controle[Empr./Devol. de Livros],Tabela8Controle[Data],"&gt;="&amp;DATE(2020,5,1),Tabela8Controle[Data],"&lt;"&amp;DATE(2020,6,1)),"")</f>
        <v>0</v>
      </c>
      <c r="N10" s="75">
        <f>IFERROR(SUMIFS(Tabela8Controle[Aula],Tabela8Controle[Data],"&gt;="&amp;DATE(2020,5,1),Tabela8Controle[Data],"&lt;"&amp;DATE(2020,6,1)),"")</f>
        <v>0</v>
      </c>
      <c r="T10" s="142" t="s">
        <v>81</v>
      </c>
      <c r="U10" s="138">
        <f>IFERROR(COUNTIF(Tabela8Controle[Turma],T10),"")</f>
        <v>0</v>
      </c>
      <c r="V10" s="138" t="s">
        <v>86</v>
      </c>
    </row>
    <row r="11" spans="2:48">
      <c r="B11" s="48" t="s">
        <v>12</v>
      </c>
      <c r="C11" s="76">
        <f>TotalFreq!$F$9</f>
        <v>0</v>
      </c>
      <c r="E11" s="48" t="s">
        <v>12</v>
      </c>
      <c r="F11" s="76">
        <f>IFERROR(SUMIFS(Tabela8Controle[Manhã],Tabela8Controle[Data],"&gt;="&amp;DATE(2020,6,1),Tabela8Controle[Data],"&lt;"&amp;DATE(2020,7,1)),"")</f>
        <v>0</v>
      </c>
      <c r="G11" s="76">
        <f>IFERROR(SUMIFS(Tabela8Controle[Tarde],Tabela8Controle[Data],"&gt;="&amp;DATE(2020,6,1),Tabela8Controle[Data],"&lt;"&amp;DATE(2020,7,1)),"")</f>
        <v>0</v>
      </c>
      <c r="H11" s="76">
        <f>IFERROR(SUMIFS(Tabela8Controle[Noite],Tabela8Controle[Data],"&gt;="&amp;DATE(2020,6,1),Tabela8Controle[Data],"&lt;"&amp;DATE(2020,7,1)),"")</f>
        <v>0</v>
      </c>
      <c r="J11" s="48" t="s">
        <v>12</v>
      </c>
      <c r="K11" s="76">
        <f>IFERROR(SUMIFS(Tabela8Controle[Internet],Tabela8Controle[Data],"&gt;="&amp;DATE(2020,6,1),Tabela8Controle[Data],"&lt;"&amp;DATE(2020,7,1)),"")</f>
        <v>0</v>
      </c>
      <c r="L11" s="76">
        <f>IFERROR(SUMIFS(Tabela8Controle[Leitura/Mesas de Estudo],Tabela8Controle[Data],"&gt;="&amp;DATE(2020,6,1),Tabela8Controle[Data],"&lt;"&amp;DATE(2020,7,1)),"")</f>
        <v>0</v>
      </c>
      <c r="M11" s="76">
        <f>IFERROR(SUMIFS(Tabela8Controle[Empr./Devol. de Livros],Tabela8Controle[Data],"&gt;="&amp;DATE(2020,6,1),Tabela8Controle[Data],"&lt;"&amp;DATE(2020,7,1)),"")</f>
        <v>0</v>
      </c>
      <c r="N11" s="76">
        <f>IFERROR(SUMIFS(Tabela8Controle[Aula],Tabela8Controle[Data],"&gt;="&amp;DATE(2020,6,1),Tabela8Controle[Data],"&lt;"&amp;DATE(2020,7,1)),"")</f>
        <v>0</v>
      </c>
      <c r="T11" s="150" t="s">
        <v>1003</v>
      </c>
      <c r="U11" s="139">
        <f>IFERROR(COUNTIF(Tabela8Controle[Turma],T11),"")</f>
        <v>0</v>
      </c>
      <c r="V11" s="139" t="s">
        <v>86</v>
      </c>
    </row>
    <row r="12" spans="2:48">
      <c r="B12" s="47" t="s">
        <v>13</v>
      </c>
      <c r="C12" s="80">
        <f>TotalFreq!$F$10</f>
        <v>0</v>
      </c>
      <c r="E12" s="47" t="s">
        <v>13</v>
      </c>
      <c r="F12" s="75">
        <f>IFERROR(SUMIFS(Tabela8Controle[Manhã],Tabela8Controle[Data],"&gt;="&amp;DATE(2020,7,1),Tabela8Controle[Data],"&lt;"&amp;DATE(2020,8,1)),"")</f>
        <v>0</v>
      </c>
      <c r="G12" s="75">
        <f>IFERROR(SUMIFS(Tabela8Controle[Tarde],Tabela8Controle[Data],"&gt;="&amp;DATE(2020,7,1),Tabela8Controle[Data],"&lt;"&amp;DATE(2020,8,1)),"")</f>
        <v>0</v>
      </c>
      <c r="H12" s="75">
        <f>IFERROR(SUMIFS(Tabela8Controle[Noite],Tabela8Controle[Data],"&gt;="&amp;DATE(2020,7,1),Tabela8Controle[Data],"&lt;"&amp;DATE(2020,8,1)),"")</f>
        <v>0</v>
      </c>
      <c r="J12" s="47" t="s">
        <v>13</v>
      </c>
      <c r="K12" s="75">
        <f>IFERROR(SUMIFS(Tabela8Controle[Internet],Tabela8Controle[Data],"&gt;="&amp;DATE(2020,7,1),Tabela8Controle[Data],"&lt;"&amp;DATE(2020,8,1)),"")</f>
        <v>0</v>
      </c>
      <c r="L12" s="75">
        <f>IFERROR(SUMIFS(Tabela8Controle[Leitura/Mesas de Estudo],Tabela8Controle[Data],"&gt;="&amp;DATE(2020,7,1),Tabela8Controle[Data],"&lt;"&amp;DATE(2020,8,1)),"")</f>
        <v>0</v>
      </c>
      <c r="M12" s="75">
        <f>IFERROR(SUMIFS(Tabela8Controle[Empr./Devol. de Livros],Tabela8Controle[Data],"&gt;="&amp;DATE(2020,7,1),Tabela8Controle[Data],"&lt;"&amp;DATE(2020,8,1)),"")</f>
        <v>0</v>
      </c>
      <c r="N12" s="75">
        <f>IFERROR(SUMIFS(Tabela8Controle[Aula],Tabela8Controle[Data],"&gt;="&amp;DATE(2020,7,1),Tabela8Controle[Data],"&lt;"&amp;DATE(2020,8,1)),"")</f>
        <v>0</v>
      </c>
      <c r="T12" s="144" t="s">
        <v>104</v>
      </c>
      <c r="U12" s="138">
        <f>IFERROR(COUNTIF(Tabela8Controle[Turma],T12),"")</f>
        <v>2</v>
      </c>
      <c r="V12" s="138" t="s">
        <v>86</v>
      </c>
      <c r="AU12" s="44"/>
      <c r="AV12" s="44"/>
    </row>
    <row r="13" spans="2:48">
      <c r="B13" s="48" t="s">
        <v>14</v>
      </c>
      <c r="C13" s="76">
        <f>TotalFreq!$F$11</f>
        <v>0</v>
      </c>
      <c r="E13" s="48" t="s">
        <v>14</v>
      </c>
      <c r="F13" s="76">
        <f>IFERROR(SUMIFS(Tabela8Controle[Manhã],Tabela8Controle[Data],"&gt;="&amp;DATE(2020,8,1),Tabela8Controle[Data],"&lt;"&amp;DATE(2020,9,1)),"")</f>
        <v>0</v>
      </c>
      <c r="G13" s="76">
        <f>IFERROR(SUMIFS(Tabela8Controle[Tarde],Tabela8Controle[Data],"&gt;="&amp;DATE(2020,8,1),Tabela8Controle[Data],"&lt;"&amp;DATE(2020,9,1)),"")</f>
        <v>0</v>
      </c>
      <c r="H13" s="76">
        <f>IFERROR(SUMIFS(Tabela8Controle[Noite],Tabela8Controle[Data],"&gt;="&amp;DATE(2020,8,1),Tabela8Controle[Data],"&lt;"&amp;DATE(2020,9,1)),"")</f>
        <v>0</v>
      </c>
      <c r="J13" s="48" t="s">
        <v>14</v>
      </c>
      <c r="K13" s="76">
        <f>IFERROR(SUMIFS(Tabela8Controle[Internet],Tabela8Controle[Data],"&gt;="&amp;DATE(2020,8,1),Tabela8Controle[Data],"&lt;"&amp;DATE(2020,9,1)),"")</f>
        <v>0</v>
      </c>
      <c r="L13" s="76">
        <f>IFERROR(SUMIFS(Tabela8Controle[Leitura/Mesas de Estudo],Tabela8Controle[Data],"&gt;="&amp;DATE(2020,8,1),Tabela8Controle[Data],"&lt;"&amp;DATE(2020,9,1)),"")</f>
        <v>0</v>
      </c>
      <c r="M13" s="76">
        <f>IFERROR(SUMIFS(Tabela8Controle[Empr./Devol. de Livros],Tabela8Controle[Data],"&gt;="&amp;DATE(2020,8,1),Tabela8Controle[Data],"&lt;"&amp;DATE(2020,9,1)),"")</f>
        <v>0</v>
      </c>
      <c r="N13" s="76">
        <f>IFERROR(SUMIFS(Tabela8Controle[Aula],Tabela8Controle[Data],"&gt;="&amp;DATE(2020,8,1),Tabela8Controle[Data],"&lt;"&amp;DATE(2020,9,1)),"")</f>
        <v>0</v>
      </c>
      <c r="T13" s="143" t="s">
        <v>108</v>
      </c>
      <c r="U13" s="139">
        <f>IFERROR(COUNTIF(Tabela8Controle[Turma],T13),"")</f>
        <v>17</v>
      </c>
      <c r="V13" s="139" t="s">
        <v>86</v>
      </c>
      <c r="AU13" s="44"/>
      <c r="AV13" s="44"/>
    </row>
    <row r="14" spans="2:48">
      <c r="B14" s="47" t="s">
        <v>15</v>
      </c>
      <c r="C14" s="80">
        <f>TotalFreq!$F$12</f>
        <v>0</v>
      </c>
      <c r="E14" s="47" t="s">
        <v>15</v>
      </c>
      <c r="F14" s="75">
        <f>IFERROR(SUMIFS(Tabela8Controle[Manhã],Tabela8Controle[Data],"&gt;="&amp;DATE(2020,9,1),Tabela8Controle[Data],"&lt;"&amp;DATE(2020,10,1)),"")</f>
        <v>0</v>
      </c>
      <c r="G14" s="75">
        <f>IFERROR(SUMIFS(Tabela8Controle[Tarde],Tabela8Controle[Data],"&gt;="&amp;DATE(2020,9,1),Tabela8Controle[Data],"&lt;"&amp;DATE(2020,10,1)),"")</f>
        <v>0</v>
      </c>
      <c r="H14" s="75">
        <f>IFERROR(SUMIFS(Tabela8Controle[Noite],Tabela8Controle[Data],"&gt;="&amp;DATE(2020,9,1),Tabela8Controle[Data],"&lt;"&amp;DATE(2020,10,1)),"")</f>
        <v>0</v>
      </c>
      <c r="J14" s="47" t="s">
        <v>15</v>
      </c>
      <c r="K14" s="75">
        <f>IFERROR(SUMIFS(Tabela8Controle[Internet],Tabela8Controle[Data],"&gt;="&amp;DATE(2020,9,1),Tabela8Controle[Data],"&lt;"&amp;DATE(2020,10,1)),"")</f>
        <v>0</v>
      </c>
      <c r="L14" s="75">
        <f>IFERROR(SUMIFS(Tabela8Controle[Leitura/Mesas de Estudo],Tabela8Controle[Data],"&gt;="&amp;DATE(2020,9,1),Tabela8Controle[Data],"&lt;"&amp;DATE(2020,10,1)),"")</f>
        <v>0</v>
      </c>
      <c r="M14" s="75">
        <f>IFERROR(SUMIFS(Tabela8Controle[Empr./Devol. de Livros],Tabela8Controle[Data],"&gt;="&amp;DATE(2020,9,1),Tabela8Controle[Data],"&lt;"&amp;DATE(2020,10,1)),"")</f>
        <v>0</v>
      </c>
      <c r="N14" s="75">
        <f>IFERROR(SUMIFS(Tabela8Controle[Aula],Tabela8Controle[Data],"&gt;="&amp;DATE(2020,9,1),Tabela8Controle[Data],"&lt;"&amp;DATE(2020,10,1)),"")</f>
        <v>0</v>
      </c>
      <c r="T14" s="144" t="s">
        <v>101</v>
      </c>
      <c r="U14" s="138">
        <f>IFERROR(COUNTIF(Tabela8Controle[Turma],T14),"")</f>
        <v>6</v>
      </c>
      <c r="V14" s="138" t="s">
        <v>86</v>
      </c>
    </row>
    <row r="15" spans="2:48">
      <c r="B15" s="48" t="s">
        <v>16</v>
      </c>
      <c r="C15" s="76">
        <f>TotalFreq!$F$13</f>
        <v>34</v>
      </c>
      <c r="E15" s="48" t="s">
        <v>16</v>
      </c>
      <c r="F15" s="76">
        <f>IFERROR(SUMIFS(Tabela8Controle[Manhã],Tabela8Controle[Data],"&gt;="&amp;DATE(2020,10,1),Tabela8Controle[Data],"&lt;"&amp;DATE(2020,11,1)),"")</f>
        <v>35</v>
      </c>
      <c r="G15" s="76">
        <f>IFERROR(SUMIFS(Tabela8Controle[Tarde],Tabela8Controle[Data],"&gt;="&amp;DATE(2020,10,1),Tabela8Controle[Data],"&lt;"&amp;DATE(2020,11,1)),"")</f>
        <v>54</v>
      </c>
      <c r="H15" s="76">
        <f>IFERROR(SUMIFS(Tabela8Controle[Noite],Tabela8Controle[Data],"&gt;="&amp;DATE(2020,10,1),Tabela8Controle[Data],"&lt;"&amp;DATE(2020,11,1)),"")</f>
        <v>30</v>
      </c>
      <c r="J15" s="48" t="s">
        <v>16</v>
      </c>
      <c r="K15" s="76">
        <f>IFERROR(SUMIFS(Tabela8Controle[Internet],Tabela8Controle[Data],"&gt;="&amp;DATE(2020,10,1),Tabela8Controle[Data],"&lt;"&amp;DATE(2020,11,1)),"")</f>
        <v>92</v>
      </c>
      <c r="L15" s="76">
        <f>IFERROR(SUMIFS(Tabela8Controle[Leitura/Mesas de Estudo],Tabela8Controle[Data],"&gt;="&amp;DATE(2020,10,1),Tabela8Controle[Data],"&lt;"&amp;DATE(2020,11,1)),"")</f>
        <v>35</v>
      </c>
      <c r="M15" s="76">
        <f>IFERROR(SUMIFS(Tabela8Controle[Empr./Devol. de Livros],Tabela8Controle[Data],"&gt;="&amp;DATE(2020,10,1),Tabela8Controle[Data],"&lt;"&amp;DATE(2020,11,1)),"")</f>
        <v>9</v>
      </c>
      <c r="N15" s="76">
        <f>IFERROR(SUMIFS(Tabela8Controle[Aula],Tabela8Controle[Data],"&gt;="&amp;DATE(2020,10,1),Tabela8Controle[Data],"&lt;"&amp;DATE(2020,11,1)),"")</f>
        <v>0</v>
      </c>
      <c r="T15" s="143" t="s">
        <v>105</v>
      </c>
      <c r="U15" s="143">
        <f>IFERROR(COUNTIF(Tabela8Controle[Turma],T15),"")</f>
        <v>27</v>
      </c>
      <c r="V15" s="143" t="s">
        <v>86</v>
      </c>
    </row>
    <row r="16" spans="2:48">
      <c r="B16" s="47" t="s">
        <v>17</v>
      </c>
      <c r="C16" s="80">
        <f>TotalFreq!$F$14</f>
        <v>186</v>
      </c>
      <c r="E16" s="47" t="s">
        <v>17</v>
      </c>
      <c r="F16" s="75">
        <f>IFERROR(SUMIFS(Tabela8Controle[Manhã],Tabela8Controle[Data],"&gt;="&amp;DATE(2020,11,1),Tabela8Controle[Data],"&lt;"&amp;DATE(2020,12,1)),"")</f>
        <v>10</v>
      </c>
      <c r="G16" s="75">
        <f>IFERROR(SUMIFS(Tabela8Controle[Tarde],Tabela8Controle[Data],"&gt;="&amp;DATE(2020,11,1),Tabela8Controle[Data],"&lt;"&amp;DATE(2020,12,1)),"")</f>
        <v>94</v>
      </c>
      <c r="H16" s="75">
        <f>IFERROR(SUMIFS(Tabela8Controle[Noite],Tabela8Controle[Data],"&gt;="&amp;DATE(2020,11,1),Tabela8Controle[Data],"&lt;"&amp;DATE(2020,12,1)),"")</f>
        <v>82</v>
      </c>
      <c r="J16" s="47" t="s">
        <v>17</v>
      </c>
      <c r="K16" s="75">
        <f>IFERROR(SUMIFS(Tabela8Controle[Internet],Tabela8Controle[Data],"&gt;="&amp;DATE(2020,11,1),Tabela8Controle[Data],"&lt;"&amp;DATE(2020,12,1)),"")</f>
        <v>137</v>
      </c>
      <c r="L16" s="75">
        <f>IFERROR(SUMIFS(Tabela8Controle[Leitura/Mesas de Estudo],Tabela8Controle[Data],"&gt;="&amp;DATE(2020,11,1),Tabela8Controle[Data],"&lt;"&amp;DATE(2020,12,1)),"")</f>
        <v>52</v>
      </c>
      <c r="M16" s="75">
        <f>IFERROR(SUMIFS(Tabela8Controle[Empr./Devol. de Livros],Tabela8Controle[Data],"&gt;="&amp;DATE(2020,11,1),Tabela8Controle[Data],"&lt;"&amp;DATE(2020,12,1)),"")</f>
        <v>21</v>
      </c>
      <c r="N16" s="75">
        <f>IFERROR(SUMIFS(Tabela8Controle[Aula],Tabela8Controle[Data],"&gt;="&amp;DATE(2020,11,1),Tabela8Controle[Data],"&lt;"&amp;DATE(2020,12,1)),"")</f>
        <v>0</v>
      </c>
      <c r="T16" s="144" t="s">
        <v>109</v>
      </c>
      <c r="U16" s="144">
        <f>IFERROR(COUNTIF(Tabela8Controle[Turma],T16),"")</f>
        <v>45</v>
      </c>
      <c r="V16" s="144" t="s">
        <v>86</v>
      </c>
    </row>
    <row r="17" spans="2:22">
      <c r="B17" s="48" t="s">
        <v>18</v>
      </c>
      <c r="C17" s="76">
        <f>TotalFreq!$F$15</f>
        <v>168</v>
      </c>
      <c r="E17" s="48" t="s">
        <v>18</v>
      </c>
      <c r="F17" s="76">
        <f>IFERROR(SUMIFS(Tabela8Controle[Manhã],Tabela8Controle[Data],"&gt;="&amp;DATE(2020,12,1),Tabela8Controle[Data],"&lt;"&amp;DATE(2021,1,1)),"")</f>
        <v>10</v>
      </c>
      <c r="G17" s="76">
        <f>IFERROR(SUMIFS(Tabela8Controle[Tarde],Tabela8Controle[Data],"&gt;="&amp;DATE(2020,12,1),Tabela8Controle[Data],"&lt;"&amp;DATE(2021,1,1)),"")</f>
        <v>103</v>
      </c>
      <c r="H17" s="76">
        <f>IFERROR(SUMIFS(Tabela8Controle[Noite],Tabela8Controle[Data],"&gt;="&amp;DATE(2020,12,1),Tabela8Controle[Data],"&lt;"&amp;DATE(2021,1,1)),"")</f>
        <v>66</v>
      </c>
      <c r="J17" s="48" t="s">
        <v>18</v>
      </c>
      <c r="K17" s="76">
        <f>IFERROR(SUMIFS(Tabela8Controle[Internet],Tabela8Controle[Data],"&gt;="&amp;DATE(2020,12,1),Tabela8Controle[Data],"&lt;"&amp;DATE(2021,1,1)),"")</f>
        <v>128</v>
      </c>
      <c r="L17" s="76">
        <f>IFERROR(SUMIFS(Tabela8Controle[Leitura/Mesas de Estudo],Tabela8Controle[Data],"&gt;="&amp;DATE(2020,12,1),Tabela8Controle[Data],"&lt;"&amp;DATE(2021,1,1)),"")</f>
        <v>61</v>
      </c>
      <c r="M17" s="76">
        <f>IFERROR(SUMIFS(Tabela8Controle[Empr./Devol. de Livros],Tabela8Controle[Data],"&gt;="&amp;DATE(2020,12,1),Tabela8Controle[Data],"&lt;"&amp;DATE(2021,1,1)),"")</f>
        <v>15</v>
      </c>
      <c r="N17" s="76">
        <f>IFERROR(SUMIFS(Tabela8Controle[Aula],Tabela8Controle[Data],"&gt;="&amp;DATE(2020,12,1),Tabela8Controle[Data],"&lt;"&amp;DATE(2021,1,1)),"")</f>
        <v>0</v>
      </c>
      <c r="T17" s="143" t="s">
        <v>102</v>
      </c>
      <c r="U17" s="143">
        <f>IFERROR(COUNTIF(Tabela8Controle[Turma],T17),"")</f>
        <v>1</v>
      </c>
      <c r="V17" s="143" t="s">
        <v>86</v>
      </c>
    </row>
    <row r="18" spans="2:22">
      <c r="B18" s="46" t="s">
        <v>2</v>
      </c>
      <c r="C18" s="73">
        <f>SUM(C6:C17)</f>
        <v>388</v>
      </c>
      <c r="E18" s="46" t="s">
        <v>2</v>
      </c>
      <c r="F18" s="49">
        <f>SUM(F6:F17)</f>
        <v>55</v>
      </c>
      <c r="G18" s="49">
        <f>SUM(G6:G17)</f>
        <v>251</v>
      </c>
      <c r="H18" s="49">
        <f>SUM(H6:H17)</f>
        <v>178</v>
      </c>
      <c r="J18" s="46" t="s">
        <v>2</v>
      </c>
      <c r="K18" s="49">
        <f>SUM(K6:K17)</f>
        <v>357</v>
      </c>
      <c r="L18" s="49">
        <f>SUM(L6:L17)</f>
        <v>148</v>
      </c>
      <c r="M18" s="49">
        <f>SUM(M6:M17)</f>
        <v>45</v>
      </c>
      <c r="N18" s="49">
        <f>SUM(N6:N17)</f>
        <v>0</v>
      </c>
      <c r="T18" s="144" t="s">
        <v>106</v>
      </c>
      <c r="U18" s="138">
        <f>IFERROR(COUNTIF(Tabela8Controle[Turma],T18),"")</f>
        <v>4</v>
      </c>
      <c r="V18" s="138" t="s">
        <v>86</v>
      </c>
    </row>
    <row r="19" spans="2:22">
      <c r="T19" s="150" t="s">
        <v>110</v>
      </c>
      <c r="U19" s="139">
        <f>IFERROR(COUNTIF(Tabela8Controle[Turma],T19),"")</f>
        <v>13</v>
      </c>
      <c r="V19" s="139" t="s">
        <v>86</v>
      </c>
    </row>
    <row r="20" spans="2:22">
      <c r="T20" s="144" t="s">
        <v>103</v>
      </c>
      <c r="U20" s="144">
        <f>IFERROR(COUNTIF(Tabela8Controle[Turma],T20),"")</f>
        <v>39</v>
      </c>
      <c r="V20" s="144" t="s">
        <v>86</v>
      </c>
    </row>
    <row r="21" spans="2:22">
      <c r="B21" s="204" t="s">
        <v>53</v>
      </c>
      <c r="C21" s="205"/>
      <c r="H21" s="45"/>
      <c r="J21" s="204" t="s">
        <v>432</v>
      </c>
      <c r="K21" s="205"/>
      <c r="T21" s="143" t="s">
        <v>107</v>
      </c>
      <c r="U21" s="143">
        <f>IFERROR(COUNTIF(Tabela8Controle[Turma],T21),"")</f>
        <v>80</v>
      </c>
      <c r="V21" s="143" t="s">
        <v>86</v>
      </c>
    </row>
    <row r="22" spans="2:22">
      <c r="B22" s="50" t="s">
        <v>53</v>
      </c>
      <c r="C22" s="46" t="s">
        <v>19</v>
      </c>
      <c r="J22" s="50" t="s">
        <v>43</v>
      </c>
      <c r="K22" s="46" t="s">
        <v>19</v>
      </c>
      <c r="T22" s="144" t="s">
        <v>111</v>
      </c>
      <c r="U22" s="144">
        <f>IFERROR(COUNTIF(Tabela8Controle[Turma],T22),"")</f>
        <v>29</v>
      </c>
      <c r="V22" s="144" t="s">
        <v>86</v>
      </c>
    </row>
    <row r="23" spans="2:22">
      <c r="B23" s="48" t="s">
        <v>74</v>
      </c>
      <c r="C23" s="76">
        <f>IFERROR(COUNTIF(Tabela8Controle[Perfil],B23),"")</f>
        <v>173</v>
      </c>
      <c r="J23" s="48" t="s">
        <v>22</v>
      </c>
      <c r="K23" s="76">
        <f>Q8</f>
        <v>14</v>
      </c>
      <c r="T23" s="143" t="s">
        <v>744</v>
      </c>
      <c r="U23" s="143">
        <f>IFERROR(COUNTIF(Tabela8Controle[Turma],T23),"")</f>
        <v>31</v>
      </c>
      <c r="V23" s="143" t="s">
        <v>745</v>
      </c>
    </row>
    <row r="24" spans="2:22">
      <c r="B24" s="78" t="s">
        <v>0</v>
      </c>
      <c r="C24" s="75">
        <f>IFERROR(COUNTIF(Tabela8Controle[Perfil],B24),"")</f>
        <v>3</v>
      </c>
      <c r="J24" s="78" t="s">
        <v>23</v>
      </c>
      <c r="K24" s="75">
        <f>U28</f>
        <v>375</v>
      </c>
      <c r="T24" s="144" t="s">
        <v>876</v>
      </c>
      <c r="U24" s="144">
        <f>IFERROR(COUNTIF(Tabela8Controle[Turma],T24),"")</f>
        <v>28</v>
      </c>
      <c r="V24" s="144" t="s">
        <v>745</v>
      </c>
    </row>
    <row r="25" spans="2:22">
      <c r="B25" s="48" t="s">
        <v>1</v>
      </c>
      <c r="C25" s="76">
        <f>IFERROR(COUNTIF(Tabela8Controle[Perfil],B25),"")</f>
        <v>33</v>
      </c>
      <c r="J25" s="77" t="s">
        <v>21</v>
      </c>
      <c r="K25" s="76">
        <f>Y7</f>
        <v>11</v>
      </c>
      <c r="T25" s="143" t="s">
        <v>445</v>
      </c>
      <c r="U25" s="143">
        <f>IFERROR(COUNTIF(Tabela8Controle[Turma],T25),"")</f>
        <v>0</v>
      </c>
      <c r="V25" s="143" t="s">
        <v>446</v>
      </c>
    </row>
    <row r="26" spans="2:22">
      <c r="B26" s="46" t="s">
        <v>2</v>
      </c>
      <c r="C26" s="49">
        <f>SUM(C23:C25)</f>
        <v>209</v>
      </c>
      <c r="J26" s="78" t="s">
        <v>94</v>
      </c>
      <c r="K26" s="75">
        <f>AC9</f>
        <v>114</v>
      </c>
      <c r="T26" s="142" t="s">
        <v>875</v>
      </c>
      <c r="U26" s="138">
        <f>IFERROR(COUNTIF(Tabela8Controle[Turma],T26),"")</f>
        <v>24</v>
      </c>
      <c r="V26" s="138" t="s">
        <v>446</v>
      </c>
    </row>
    <row r="27" spans="2:22">
      <c r="J27" s="77" t="s">
        <v>93</v>
      </c>
      <c r="K27" s="76">
        <f>AG9</f>
        <v>1</v>
      </c>
      <c r="T27" s="143" t="s">
        <v>740</v>
      </c>
      <c r="U27" s="143">
        <f>IFERROR(COUNTIF(Tabela8Controle[Turma],T27),"")</f>
        <v>12</v>
      </c>
      <c r="V27" s="143" t="s">
        <v>741</v>
      </c>
    </row>
    <row r="28" spans="2:22">
      <c r="J28" s="46" t="s">
        <v>2</v>
      </c>
      <c r="K28" s="49">
        <f>SUM(K23:K27)</f>
        <v>515</v>
      </c>
      <c r="T28" s="46" t="s">
        <v>2</v>
      </c>
      <c r="U28" s="49">
        <f>SUM(U6:U27)</f>
        <v>375</v>
      </c>
      <c r="V28" s="49"/>
    </row>
  </sheetData>
  <sortState ref="X6:Z6">
    <sortCondition ref="Z6"/>
  </sortState>
  <mergeCells count="10">
    <mergeCell ref="F4:H4"/>
    <mergeCell ref="B21:C21"/>
    <mergeCell ref="K4:N4"/>
    <mergeCell ref="B4:C4"/>
    <mergeCell ref="P4:R4"/>
    <mergeCell ref="AB4:AD4"/>
    <mergeCell ref="AF4:AH4"/>
    <mergeCell ref="J21:K21"/>
    <mergeCell ref="T4:V4"/>
    <mergeCell ref="X4:Z4"/>
  </mergeCells>
  <dataValidations count="1">
    <dataValidation allowBlank="1" showInputMessage="1" showErrorMessage="1" errorTitle="Turma não cadastrada" error="Caso queira incluir alguma turma ainda não cadastrada, favor avisar o Bibliotecário." promptTitle="Selecione a turma pela lista" sqref="AU983104 AU65600 AU131136 AU196672 AU262208 AU327744 AU393280 AU458816 AU524352 AU589888 AU655424 AU720960 AU786496 AU852032 AU917568"/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1" r:id="rId4" name="BtnGerarGraficosParaRelatorios">
          <controlPr defaultSize="0" autoLine="0" r:id="rId5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3</xdr:col>
                <xdr:colOff>28575</xdr:colOff>
                <xdr:row>2</xdr:row>
                <xdr:rowOff>0</xdr:rowOff>
              </to>
            </anchor>
          </controlPr>
        </control>
      </mc:Choice>
      <mc:Fallback>
        <control shapeId="5121" r:id="rId4" name="BtnGerarGraficosParaRelatorio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5" tint="0.59999389629810485"/>
    <pageSetUpPr fitToPage="1"/>
  </sheetPr>
  <dimension ref="B1:Q3069"/>
  <sheetViews>
    <sheetView view="pageBreakPreview" zoomScaleNormal="100" zoomScaleSheetLayoutView="100" workbookViewId="0">
      <selection activeCell="B1" sqref="B1:Q3"/>
    </sheetView>
  </sheetViews>
  <sheetFormatPr defaultRowHeight="15"/>
  <cols>
    <col min="2" max="2" width="12" bestFit="1" customWidth="1"/>
    <col min="3" max="3" width="8.42578125" bestFit="1" customWidth="1"/>
    <col min="4" max="4" width="34" bestFit="1" customWidth="1"/>
    <col min="5" max="5" width="7.28515625" bestFit="1" customWidth="1"/>
    <col min="6" max="6" width="24" bestFit="1" customWidth="1"/>
    <col min="7" max="7" width="9.7109375" bestFit="1" customWidth="1"/>
    <col min="9" max="10" width="7.7109375" bestFit="1" customWidth="1"/>
    <col min="11" max="11" width="10.7109375" bestFit="1" customWidth="1"/>
    <col min="12" max="12" width="10.140625" customWidth="1"/>
    <col min="13" max="13" width="15.85546875" customWidth="1"/>
    <col min="14" max="14" width="36" bestFit="1" customWidth="1"/>
    <col min="15" max="15" width="13.85546875" bestFit="1" customWidth="1"/>
    <col min="16" max="16" width="8" bestFit="1" customWidth="1"/>
    <col min="17" max="17" width="6.42578125" bestFit="1" customWidth="1"/>
  </cols>
  <sheetData>
    <row r="1" spans="2:17" ht="18.75">
      <c r="B1" s="94"/>
      <c r="C1" s="95"/>
      <c r="D1" s="95"/>
      <c r="E1" s="95"/>
      <c r="F1" s="96"/>
      <c r="G1" s="95"/>
      <c r="H1" s="96"/>
      <c r="I1" s="96" t="s">
        <v>71</v>
      </c>
      <c r="J1" s="95"/>
      <c r="K1" s="95"/>
      <c r="L1" s="95"/>
      <c r="M1" s="95"/>
      <c r="N1" s="95"/>
      <c r="O1" s="95"/>
      <c r="P1" s="95"/>
      <c r="Q1" s="97"/>
    </row>
    <row r="2" spans="2:17" ht="18.75">
      <c r="B2" s="163" t="s">
        <v>32</v>
      </c>
      <c r="C2" s="164" t="s">
        <v>33</v>
      </c>
      <c r="D2" s="164" t="s">
        <v>34</v>
      </c>
      <c r="E2" s="165" t="s">
        <v>43</v>
      </c>
      <c r="F2" s="164" t="s">
        <v>44</v>
      </c>
      <c r="G2" s="166" t="s">
        <v>45</v>
      </c>
      <c r="H2" s="165" t="s">
        <v>35</v>
      </c>
      <c r="I2" s="165" t="s">
        <v>36</v>
      </c>
      <c r="J2" s="165" t="s">
        <v>37</v>
      </c>
      <c r="K2" s="165" t="s">
        <v>28</v>
      </c>
      <c r="L2" s="165" t="s">
        <v>38</v>
      </c>
      <c r="M2" s="165" t="s">
        <v>39</v>
      </c>
      <c r="N2" s="164" t="s">
        <v>42</v>
      </c>
      <c r="O2" s="164" t="s">
        <v>53</v>
      </c>
      <c r="P2" s="164" t="s">
        <v>51</v>
      </c>
      <c r="Q2" s="165" t="s">
        <v>54</v>
      </c>
    </row>
    <row r="3" spans="2:17">
      <c r="B3" s="167"/>
      <c r="C3" s="21"/>
      <c r="D3" s="21"/>
      <c r="E3" s="59"/>
      <c r="F3" s="21"/>
      <c r="G3" s="106"/>
      <c r="H3" s="59"/>
      <c r="I3" s="59"/>
      <c r="J3" s="59"/>
      <c r="K3" s="59"/>
      <c r="L3" s="59"/>
      <c r="M3" s="59"/>
      <c r="N3" s="21"/>
      <c r="O3" s="21"/>
      <c r="P3" s="21"/>
      <c r="Q3" s="59"/>
    </row>
    <row r="4" spans="2:17">
      <c r="B4" s="149"/>
      <c r="G4" s="148"/>
    </row>
    <row r="5" spans="2:17">
      <c r="B5" s="172"/>
      <c r="E5" s="20"/>
      <c r="G5" s="148"/>
    </row>
    <row r="6" spans="2:17">
      <c r="B6" s="149"/>
      <c r="G6" s="148"/>
    </row>
    <row r="7" spans="2:17">
      <c r="B7" s="149"/>
      <c r="G7" s="148"/>
    </row>
    <row r="8" spans="2:17">
      <c r="B8" s="149"/>
      <c r="G8" s="148"/>
    </row>
    <row r="9" spans="2:17">
      <c r="B9" s="149"/>
      <c r="G9" s="148"/>
    </row>
    <row r="10" spans="2:17">
      <c r="B10" s="149"/>
      <c r="G10" s="148"/>
    </row>
    <row r="11" spans="2:17">
      <c r="B11" s="149"/>
      <c r="G11" s="148"/>
    </row>
    <row r="12" spans="2:17">
      <c r="B12" s="149"/>
      <c r="G12" s="148"/>
    </row>
    <row r="13" spans="2:17">
      <c r="B13" s="149"/>
      <c r="G13" s="148"/>
    </row>
    <row r="14" spans="2:17">
      <c r="B14" s="149"/>
      <c r="G14" s="148"/>
    </row>
    <row r="15" spans="2:17">
      <c r="B15" s="149"/>
      <c r="G15" s="148"/>
    </row>
    <row r="16" spans="2:17">
      <c r="B16" s="149"/>
      <c r="G16" s="148"/>
    </row>
    <row r="17" spans="2:7">
      <c r="B17" s="149"/>
      <c r="G17" s="148"/>
    </row>
    <row r="18" spans="2:7">
      <c r="B18" s="149"/>
      <c r="G18" s="148"/>
    </row>
    <row r="19" spans="2:7">
      <c r="B19" s="149"/>
      <c r="G19" s="148"/>
    </row>
    <row r="20" spans="2:7">
      <c r="B20" s="149"/>
      <c r="G20" s="148"/>
    </row>
    <row r="21" spans="2:7">
      <c r="B21" s="149"/>
      <c r="G21" s="148"/>
    </row>
    <row r="22" spans="2:7">
      <c r="B22" s="149"/>
      <c r="G22" s="148"/>
    </row>
    <row r="23" spans="2:7">
      <c r="B23" s="149"/>
      <c r="G23" s="148"/>
    </row>
    <row r="24" spans="2:7">
      <c r="B24" s="149"/>
      <c r="G24" s="148"/>
    </row>
    <row r="25" spans="2:7">
      <c r="B25" s="149"/>
      <c r="G25" s="148"/>
    </row>
    <row r="26" spans="2:7">
      <c r="B26" s="149"/>
      <c r="G26" s="148"/>
    </row>
    <row r="27" spans="2:7">
      <c r="B27" s="149"/>
      <c r="G27" s="148"/>
    </row>
    <row r="28" spans="2:7">
      <c r="B28" s="149"/>
      <c r="G28" s="148"/>
    </row>
    <row r="29" spans="2:7">
      <c r="B29" s="149"/>
      <c r="G29" s="148"/>
    </row>
    <row r="30" spans="2:7">
      <c r="B30" s="149"/>
      <c r="G30" s="148"/>
    </row>
    <row r="31" spans="2:7">
      <c r="B31" s="149"/>
      <c r="G31" s="148"/>
    </row>
    <row r="2408" spans="2:17">
      <c r="B2408" s="110"/>
      <c r="C2408" s="21"/>
      <c r="D2408" s="21"/>
      <c r="E2408" s="59"/>
      <c r="F2408" s="21"/>
      <c r="G2408" s="106"/>
      <c r="H2408" s="59"/>
      <c r="I2408" s="59"/>
      <c r="J2408" s="59"/>
      <c r="K2408" s="59"/>
      <c r="L2408" s="59"/>
      <c r="M2408" s="59"/>
      <c r="N2408" s="21"/>
      <c r="O2408" s="21"/>
      <c r="P2408" s="21"/>
      <c r="Q2408" s="59"/>
    </row>
    <row r="2409" spans="2:17">
      <c r="B2409" s="110"/>
      <c r="C2409" s="21"/>
      <c r="D2409" s="21"/>
      <c r="E2409" s="59"/>
      <c r="F2409" s="21"/>
      <c r="G2409" s="106"/>
      <c r="H2409" s="59"/>
      <c r="I2409" s="59"/>
      <c r="J2409" s="59"/>
      <c r="K2409" s="59"/>
      <c r="L2409" s="59"/>
      <c r="M2409" s="59"/>
      <c r="N2409" s="21"/>
      <c r="O2409" s="21"/>
      <c r="P2409" s="21"/>
      <c r="Q2409" s="59"/>
    </row>
    <row r="2410" spans="2:17">
      <c r="B2410" s="110"/>
      <c r="C2410" s="21"/>
      <c r="D2410" s="21"/>
      <c r="E2410" s="59"/>
      <c r="F2410" s="21"/>
      <c r="G2410" s="106"/>
      <c r="H2410" s="59"/>
      <c r="I2410" s="59"/>
      <c r="J2410" s="59"/>
      <c r="K2410" s="59"/>
      <c r="L2410" s="59"/>
      <c r="M2410" s="59"/>
      <c r="N2410" s="21"/>
      <c r="O2410" s="21"/>
      <c r="P2410" s="21"/>
      <c r="Q2410" s="59"/>
    </row>
    <row r="2411" spans="2:17">
      <c r="B2411" s="110"/>
      <c r="C2411" s="21"/>
      <c r="D2411" s="21"/>
      <c r="E2411" s="59"/>
      <c r="F2411" s="21"/>
      <c r="G2411" s="106"/>
      <c r="H2411" s="59"/>
      <c r="I2411" s="59"/>
      <c r="J2411" s="59"/>
      <c r="K2411" s="59"/>
      <c r="L2411" s="59"/>
      <c r="M2411" s="59"/>
      <c r="N2411" s="21"/>
      <c r="O2411" s="21"/>
      <c r="P2411" s="21"/>
      <c r="Q2411" s="59"/>
    </row>
    <row r="2412" spans="2:17">
      <c r="B2412" s="110"/>
      <c r="C2412" s="21"/>
      <c r="D2412" s="21"/>
      <c r="E2412" s="59"/>
      <c r="F2412" s="21"/>
      <c r="G2412" s="106"/>
      <c r="H2412" s="59"/>
      <c r="I2412" s="59"/>
      <c r="J2412" s="59"/>
      <c r="K2412" s="59"/>
      <c r="L2412" s="59"/>
      <c r="M2412" s="59"/>
      <c r="N2412" s="21"/>
      <c r="O2412" s="21"/>
      <c r="P2412" s="21"/>
      <c r="Q2412" s="59"/>
    </row>
    <row r="2413" spans="2:17">
      <c r="B2413" s="110"/>
      <c r="C2413" s="21"/>
      <c r="D2413" s="21"/>
      <c r="E2413" s="59"/>
      <c r="F2413" s="21"/>
      <c r="G2413" s="106"/>
      <c r="H2413" s="59"/>
      <c r="I2413" s="59"/>
      <c r="J2413" s="59"/>
      <c r="K2413" s="59"/>
      <c r="L2413" s="59"/>
      <c r="M2413" s="59"/>
      <c r="N2413" s="21"/>
      <c r="O2413" s="21"/>
      <c r="P2413" s="21"/>
      <c r="Q2413" s="59"/>
    </row>
    <row r="2414" spans="2:17">
      <c r="B2414" s="110"/>
      <c r="C2414" s="21"/>
      <c r="D2414" s="21"/>
      <c r="E2414" s="59"/>
      <c r="F2414" s="21"/>
      <c r="G2414" s="106"/>
      <c r="H2414" s="59"/>
      <c r="I2414" s="59"/>
      <c r="J2414" s="59"/>
      <c r="K2414" s="59"/>
      <c r="L2414" s="59"/>
      <c r="M2414" s="59"/>
      <c r="N2414" s="21"/>
      <c r="O2414" s="21"/>
      <c r="P2414" s="21"/>
      <c r="Q2414" s="59"/>
    </row>
    <row r="2415" spans="2:17">
      <c r="B2415" s="110"/>
      <c r="C2415" s="21"/>
      <c r="D2415" s="21"/>
      <c r="E2415" s="59"/>
      <c r="F2415" s="21"/>
      <c r="G2415" s="106"/>
      <c r="H2415" s="59"/>
      <c r="I2415" s="59"/>
      <c r="J2415" s="59"/>
      <c r="K2415" s="59"/>
      <c r="L2415" s="59"/>
      <c r="M2415" s="59"/>
      <c r="N2415" s="21"/>
      <c r="O2415" s="21"/>
      <c r="P2415" s="21"/>
      <c r="Q2415" s="59"/>
    </row>
    <row r="2416" spans="2:17">
      <c r="B2416" s="110"/>
      <c r="C2416" s="21"/>
      <c r="D2416" s="21"/>
      <c r="E2416" s="59"/>
      <c r="F2416" s="21"/>
      <c r="G2416" s="106"/>
      <c r="H2416" s="59"/>
      <c r="I2416" s="59"/>
      <c r="J2416" s="59"/>
      <c r="K2416" s="59"/>
      <c r="L2416" s="59"/>
      <c r="M2416" s="59"/>
      <c r="N2416" s="21"/>
      <c r="O2416" s="21"/>
      <c r="P2416" s="21"/>
      <c r="Q2416" s="59"/>
    </row>
    <row r="2417" spans="2:17">
      <c r="B2417" s="110"/>
      <c r="C2417" s="21"/>
      <c r="D2417" s="21"/>
      <c r="E2417" s="59"/>
      <c r="F2417" s="21"/>
      <c r="G2417" s="106"/>
      <c r="H2417" s="59"/>
      <c r="I2417" s="59"/>
      <c r="J2417" s="59"/>
      <c r="K2417" s="59"/>
      <c r="L2417" s="59"/>
      <c r="M2417" s="59"/>
      <c r="N2417" s="21"/>
      <c r="O2417" s="21"/>
      <c r="P2417" s="21"/>
      <c r="Q2417" s="59"/>
    </row>
    <row r="2418" spans="2:17">
      <c r="B2418" s="110"/>
      <c r="C2418" s="21"/>
      <c r="D2418" s="21"/>
      <c r="E2418" s="59"/>
      <c r="F2418" s="21"/>
      <c r="G2418" s="106"/>
      <c r="H2418" s="59"/>
      <c r="I2418" s="59"/>
      <c r="J2418" s="59"/>
      <c r="K2418" s="59"/>
      <c r="L2418" s="59"/>
      <c r="M2418" s="59"/>
      <c r="N2418" s="21"/>
      <c r="O2418" s="21"/>
      <c r="P2418" s="21"/>
      <c r="Q2418" s="59"/>
    </row>
    <row r="2419" spans="2:17">
      <c r="B2419" s="110"/>
      <c r="C2419" s="21"/>
      <c r="D2419" s="21"/>
      <c r="E2419" s="59"/>
      <c r="F2419" s="21"/>
      <c r="G2419" s="106"/>
      <c r="H2419" s="59"/>
      <c r="I2419" s="59"/>
      <c r="J2419" s="59"/>
      <c r="K2419" s="59"/>
      <c r="L2419" s="59"/>
      <c r="M2419" s="59"/>
      <c r="N2419" s="21"/>
      <c r="O2419" s="21"/>
      <c r="P2419" s="21"/>
      <c r="Q2419" s="59"/>
    </row>
    <row r="2420" spans="2:17">
      <c r="B2420" s="110"/>
      <c r="C2420" s="21"/>
      <c r="D2420" s="21"/>
      <c r="E2420" s="59"/>
      <c r="F2420" s="21"/>
      <c r="G2420" s="106"/>
      <c r="H2420" s="59"/>
      <c r="I2420" s="59"/>
      <c r="J2420" s="59"/>
      <c r="K2420" s="59"/>
      <c r="L2420" s="59"/>
      <c r="M2420" s="59"/>
      <c r="N2420" s="21"/>
      <c r="O2420" s="21"/>
      <c r="P2420" s="21"/>
      <c r="Q2420" s="59"/>
    </row>
    <row r="2421" spans="2:17">
      <c r="B2421" s="110"/>
      <c r="C2421" s="21"/>
      <c r="D2421" s="21"/>
      <c r="E2421" s="59"/>
      <c r="F2421" s="21"/>
      <c r="G2421" s="106"/>
      <c r="H2421" s="59"/>
      <c r="I2421" s="59"/>
      <c r="J2421" s="59"/>
      <c r="K2421" s="59"/>
      <c r="L2421" s="59"/>
      <c r="M2421" s="59"/>
      <c r="N2421" s="21"/>
      <c r="O2421" s="21"/>
      <c r="P2421" s="21"/>
      <c r="Q2421" s="59"/>
    </row>
    <row r="2422" spans="2:17">
      <c r="B2422" s="110"/>
      <c r="C2422" s="21"/>
      <c r="D2422" s="21"/>
      <c r="E2422" s="59"/>
      <c r="F2422" s="21"/>
      <c r="G2422" s="106"/>
      <c r="H2422" s="59"/>
      <c r="I2422" s="59"/>
      <c r="J2422" s="59"/>
      <c r="K2422" s="59"/>
      <c r="L2422" s="59"/>
      <c r="M2422" s="59"/>
      <c r="N2422" s="21"/>
      <c r="O2422" s="21"/>
      <c r="P2422" s="21"/>
      <c r="Q2422" s="59"/>
    </row>
    <row r="2423" spans="2:17">
      <c r="B2423" s="110"/>
      <c r="C2423" s="21"/>
      <c r="D2423" s="21"/>
      <c r="E2423" s="59"/>
      <c r="F2423" s="21"/>
      <c r="G2423" s="106"/>
      <c r="H2423" s="59"/>
      <c r="I2423" s="59"/>
      <c r="J2423" s="59"/>
      <c r="K2423" s="59"/>
      <c r="L2423" s="59"/>
      <c r="M2423" s="59"/>
      <c r="N2423" s="21"/>
      <c r="O2423" s="21"/>
      <c r="P2423" s="21"/>
      <c r="Q2423" s="59"/>
    </row>
    <row r="2424" spans="2:17">
      <c r="B2424" s="110"/>
      <c r="C2424" s="21"/>
      <c r="D2424" s="21"/>
      <c r="E2424" s="59"/>
      <c r="F2424" s="21"/>
      <c r="G2424" s="106"/>
      <c r="H2424" s="59"/>
      <c r="I2424" s="59"/>
      <c r="J2424" s="59"/>
      <c r="K2424" s="59"/>
      <c r="L2424" s="59"/>
      <c r="M2424" s="59"/>
      <c r="N2424" s="21"/>
      <c r="O2424" s="21"/>
      <c r="P2424" s="21"/>
      <c r="Q2424" s="59"/>
    </row>
    <row r="2425" spans="2:17">
      <c r="B2425" s="110"/>
      <c r="C2425" s="21"/>
      <c r="D2425" s="21"/>
      <c r="E2425" s="59"/>
      <c r="F2425" s="21"/>
      <c r="G2425" s="106"/>
      <c r="H2425" s="59"/>
      <c r="I2425" s="59"/>
      <c r="J2425" s="59"/>
      <c r="K2425" s="59"/>
      <c r="L2425" s="59"/>
      <c r="M2425" s="59"/>
      <c r="N2425" s="21"/>
      <c r="O2425" s="21"/>
      <c r="P2425" s="21"/>
      <c r="Q2425" s="59"/>
    </row>
    <row r="2426" spans="2:17">
      <c r="B2426" s="110"/>
      <c r="C2426" s="21"/>
      <c r="D2426" s="21"/>
      <c r="E2426" s="59"/>
      <c r="F2426" s="21"/>
      <c r="G2426" s="106"/>
      <c r="H2426" s="59"/>
      <c r="I2426" s="59"/>
      <c r="J2426" s="59"/>
      <c r="K2426" s="59"/>
      <c r="L2426" s="59"/>
      <c r="M2426" s="59"/>
      <c r="N2426" s="21"/>
      <c r="O2426" s="21"/>
      <c r="P2426" s="21"/>
      <c r="Q2426" s="59"/>
    </row>
    <row r="2427" spans="2:17">
      <c r="B2427" s="110"/>
      <c r="C2427" s="21"/>
      <c r="D2427" s="21"/>
      <c r="E2427" s="59"/>
      <c r="F2427" s="21"/>
      <c r="G2427" s="106"/>
      <c r="H2427" s="59"/>
      <c r="I2427" s="59"/>
      <c r="J2427" s="59"/>
      <c r="K2427" s="59"/>
      <c r="L2427" s="59"/>
      <c r="M2427" s="59"/>
      <c r="N2427" s="21"/>
      <c r="O2427" s="21"/>
      <c r="P2427" s="21"/>
      <c r="Q2427" s="59"/>
    </row>
    <row r="2428" spans="2:17">
      <c r="B2428" s="110"/>
      <c r="C2428" s="21"/>
      <c r="D2428" s="21"/>
      <c r="E2428" s="59"/>
      <c r="F2428" s="21"/>
      <c r="G2428" s="106"/>
      <c r="H2428" s="59"/>
      <c r="I2428" s="59"/>
      <c r="J2428" s="59"/>
      <c r="K2428" s="59"/>
      <c r="L2428" s="59"/>
      <c r="M2428" s="59"/>
      <c r="N2428" s="21"/>
      <c r="O2428" s="21"/>
      <c r="P2428" s="21"/>
      <c r="Q2428" s="59"/>
    </row>
    <row r="2429" spans="2:17">
      <c r="B2429" s="110"/>
      <c r="C2429" s="21"/>
      <c r="D2429" s="21"/>
      <c r="E2429" s="59"/>
      <c r="F2429" s="21"/>
      <c r="G2429" s="106"/>
      <c r="H2429" s="59"/>
      <c r="I2429" s="59"/>
      <c r="J2429" s="59"/>
      <c r="K2429" s="59"/>
      <c r="L2429" s="59"/>
      <c r="M2429" s="59"/>
      <c r="N2429" s="21"/>
      <c r="O2429" s="21"/>
      <c r="P2429" s="21"/>
      <c r="Q2429" s="59"/>
    </row>
    <row r="2430" spans="2:17">
      <c r="B2430" s="110"/>
      <c r="C2430" s="21"/>
      <c r="D2430" s="21"/>
      <c r="E2430" s="59"/>
      <c r="F2430" s="21"/>
      <c r="G2430" s="106"/>
      <c r="H2430" s="59"/>
      <c r="I2430" s="59"/>
      <c r="J2430" s="59"/>
      <c r="K2430" s="59"/>
      <c r="L2430" s="59"/>
      <c r="M2430" s="59"/>
      <c r="N2430" s="21"/>
      <c r="O2430" s="21"/>
      <c r="P2430" s="21"/>
      <c r="Q2430" s="59"/>
    </row>
    <row r="2431" spans="2:17">
      <c r="B2431" s="110"/>
      <c r="C2431" s="21"/>
      <c r="D2431" s="21"/>
      <c r="E2431" s="59"/>
      <c r="F2431" s="21"/>
      <c r="G2431" s="106"/>
      <c r="H2431" s="59"/>
      <c r="I2431" s="59"/>
      <c r="J2431" s="59"/>
      <c r="K2431" s="59"/>
      <c r="L2431" s="59"/>
      <c r="M2431" s="59"/>
      <c r="N2431" s="21"/>
      <c r="O2431" s="21"/>
      <c r="P2431" s="21"/>
      <c r="Q2431" s="59"/>
    </row>
    <row r="2432" spans="2:17">
      <c r="B2432" s="110"/>
      <c r="C2432" s="21"/>
      <c r="D2432" s="21"/>
      <c r="E2432" s="59"/>
      <c r="F2432" s="21"/>
      <c r="G2432" s="106"/>
      <c r="H2432" s="59"/>
      <c r="I2432" s="59"/>
      <c r="J2432" s="59"/>
      <c r="K2432" s="59"/>
      <c r="L2432" s="59"/>
      <c r="M2432" s="59"/>
      <c r="N2432" s="21"/>
      <c r="O2432" s="21"/>
      <c r="P2432" s="21"/>
      <c r="Q2432" s="59"/>
    </row>
    <row r="2433" spans="2:17">
      <c r="B2433" s="110"/>
      <c r="C2433" s="21"/>
      <c r="D2433" s="21"/>
      <c r="E2433" s="59"/>
      <c r="F2433" s="21"/>
      <c r="G2433" s="106"/>
      <c r="H2433" s="59"/>
      <c r="I2433" s="59"/>
      <c r="J2433" s="59"/>
      <c r="K2433" s="59"/>
      <c r="L2433" s="59"/>
      <c r="M2433" s="59"/>
      <c r="N2433" s="21"/>
      <c r="O2433" s="21"/>
      <c r="P2433" s="21"/>
      <c r="Q2433" s="59"/>
    </row>
    <row r="2434" spans="2:17">
      <c r="B2434" s="110"/>
      <c r="C2434" s="21"/>
      <c r="D2434" s="21"/>
      <c r="E2434" s="59"/>
      <c r="F2434" s="21"/>
      <c r="G2434" s="106"/>
      <c r="H2434" s="59"/>
      <c r="I2434" s="59"/>
      <c r="J2434" s="59"/>
      <c r="K2434" s="59"/>
      <c r="L2434" s="59"/>
      <c r="M2434" s="59"/>
      <c r="N2434" s="21"/>
      <c r="O2434" s="21"/>
      <c r="P2434" s="21"/>
      <c r="Q2434" s="59"/>
    </row>
    <row r="2435" spans="2:17">
      <c r="B2435" s="110"/>
      <c r="C2435" s="21"/>
      <c r="D2435" s="21"/>
      <c r="E2435" s="59"/>
      <c r="F2435" s="21"/>
      <c r="G2435" s="106"/>
      <c r="H2435" s="59"/>
      <c r="I2435" s="59"/>
      <c r="J2435" s="59"/>
      <c r="K2435" s="59"/>
      <c r="L2435" s="59"/>
      <c r="M2435" s="59"/>
      <c r="N2435" s="21"/>
      <c r="O2435" s="21"/>
      <c r="P2435" s="21"/>
      <c r="Q2435" s="59"/>
    </row>
    <row r="2436" spans="2:17">
      <c r="B2436" s="110"/>
      <c r="C2436" s="21"/>
      <c r="D2436" s="21"/>
      <c r="E2436" s="59"/>
      <c r="F2436" s="21"/>
      <c r="G2436" s="106"/>
      <c r="H2436" s="59"/>
      <c r="I2436" s="59"/>
      <c r="J2436" s="59"/>
      <c r="K2436" s="59"/>
      <c r="L2436" s="59"/>
      <c r="M2436" s="59"/>
      <c r="N2436" s="21"/>
      <c r="O2436" s="21"/>
      <c r="P2436" s="21"/>
      <c r="Q2436" s="59"/>
    </row>
    <row r="2437" spans="2:17">
      <c r="B2437" s="110"/>
      <c r="C2437" s="21"/>
      <c r="D2437" s="21"/>
      <c r="E2437" s="59"/>
      <c r="F2437" s="21"/>
      <c r="G2437" s="106"/>
      <c r="H2437" s="59"/>
      <c r="I2437" s="59"/>
      <c r="J2437" s="59"/>
      <c r="K2437" s="59"/>
      <c r="L2437" s="59"/>
      <c r="M2437" s="59"/>
      <c r="N2437" s="21"/>
      <c r="O2437" s="21"/>
      <c r="P2437" s="21"/>
      <c r="Q2437" s="59"/>
    </row>
    <row r="2438" spans="2:17">
      <c r="B2438" s="110"/>
      <c r="C2438" s="21"/>
      <c r="D2438" s="21"/>
      <c r="E2438" s="59"/>
      <c r="F2438" s="21"/>
      <c r="G2438" s="106"/>
      <c r="H2438" s="59"/>
      <c r="I2438" s="59"/>
      <c r="J2438" s="59"/>
      <c r="K2438" s="59"/>
      <c r="L2438" s="59"/>
      <c r="M2438" s="59"/>
      <c r="N2438" s="21"/>
      <c r="O2438" s="21"/>
      <c r="P2438" s="21"/>
      <c r="Q2438" s="59"/>
    </row>
    <row r="2439" spans="2:17">
      <c r="B2439" s="110"/>
      <c r="C2439" s="21"/>
      <c r="D2439" s="21"/>
      <c r="E2439" s="59"/>
      <c r="F2439" s="21"/>
      <c r="G2439" s="106"/>
      <c r="H2439" s="59"/>
      <c r="I2439" s="59"/>
      <c r="J2439" s="59"/>
      <c r="K2439" s="59"/>
      <c r="L2439" s="59"/>
      <c r="M2439" s="59"/>
      <c r="N2439" s="21"/>
      <c r="O2439" s="21"/>
      <c r="P2439" s="21"/>
      <c r="Q2439" s="59"/>
    </row>
    <row r="2440" spans="2:17">
      <c r="B2440" s="110"/>
      <c r="C2440" s="21"/>
      <c r="D2440" s="21"/>
      <c r="E2440" s="59"/>
      <c r="F2440" s="21"/>
      <c r="G2440" s="106"/>
      <c r="H2440" s="59"/>
      <c r="I2440" s="59"/>
      <c r="J2440" s="59"/>
      <c r="K2440" s="59"/>
      <c r="L2440" s="59"/>
      <c r="M2440" s="59"/>
      <c r="N2440" s="21"/>
      <c r="O2440" s="21"/>
      <c r="P2440" s="21"/>
      <c r="Q2440" s="59"/>
    </row>
    <row r="2441" spans="2:17">
      <c r="B2441" s="110"/>
      <c r="C2441" s="21"/>
      <c r="D2441" s="21"/>
      <c r="E2441" s="59"/>
      <c r="F2441" s="21"/>
      <c r="G2441" s="106"/>
      <c r="H2441" s="59"/>
      <c r="I2441" s="59"/>
      <c r="J2441" s="59"/>
      <c r="K2441" s="59"/>
      <c r="L2441" s="59"/>
      <c r="M2441" s="59"/>
      <c r="N2441" s="21"/>
      <c r="O2441" s="21"/>
      <c r="P2441" s="21"/>
      <c r="Q2441" s="59"/>
    </row>
    <row r="2442" spans="2:17">
      <c r="B2442" s="110"/>
      <c r="C2442" s="21"/>
      <c r="D2442" s="21"/>
      <c r="E2442" s="59"/>
      <c r="F2442" s="21"/>
      <c r="G2442" s="106"/>
      <c r="H2442" s="59"/>
      <c r="I2442" s="59"/>
      <c r="J2442" s="59"/>
      <c r="K2442" s="59"/>
      <c r="L2442" s="59"/>
      <c r="M2442" s="59"/>
      <c r="N2442" s="21"/>
      <c r="O2442" s="21"/>
      <c r="P2442" s="21"/>
      <c r="Q2442" s="59"/>
    </row>
    <row r="2443" spans="2:17">
      <c r="B2443" s="110"/>
      <c r="C2443" s="21"/>
      <c r="D2443" s="21"/>
      <c r="E2443" s="59"/>
      <c r="F2443" s="21"/>
      <c r="G2443" s="106"/>
      <c r="H2443" s="59"/>
      <c r="I2443" s="59"/>
      <c r="J2443" s="59"/>
      <c r="K2443" s="59"/>
      <c r="L2443" s="59"/>
      <c r="M2443" s="59"/>
      <c r="N2443" s="21"/>
      <c r="O2443" s="21"/>
      <c r="P2443" s="21"/>
      <c r="Q2443" s="59"/>
    </row>
    <row r="2444" spans="2:17">
      <c r="B2444" s="110"/>
      <c r="C2444" s="21"/>
      <c r="D2444" s="21"/>
      <c r="E2444" s="59"/>
      <c r="F2444" s="21"/>
      <c r="G2444" s="106"/>
      <c r="H2444" s="59"/>
      <c r="I2444" s="59"/>
      <c r="J2444" s="59"/>
      <c r="K2444" s="59"/>
      <c r="L2444" s="59"/>
      <c r="M2444" s="59"/>
      <c r="N2444" s="21"/>
      <c r="O2444" s="21"/>
      <c r="P2444" s="21"/>
      <c r="Q2444" s="59"/>
    </row>
    <row r="2445" spans="2:17">
      <c r="B2445" s="110"/>
      <c r="C2445" s="21"/>
      <c r="D2445" s="21"/>
      <c r="E2445" s="59"/>
      <c r="F2445" s="21"/>
      <c r="G2445" s="106"/>
      <c r="H2445" s="59"/>
      <c r="I2445" s="59"/>
      <c r="J2445" s="59"/>
      <c r="K2445" s="59"/>
      <c r="L2445" s="59"/>
      <c r="M2445" s="59"/>
      <c r="N2445" s="21"/>
      <c r="O2445" s="21"/>
      <c r="P2445" s="21"/>
      <c r="Q2445" s="59"/>
    </row>
    <row r="2446" spans="2:17">
      <c r="B2446" s="110"/>
      <c r="C2446" s="21"/>
      <c r="D2446" s="21"/>
      <c r="E2446" s="59"/>
      <c r="F2446" s="21"/>
      <c r="G2446" s="106"/>
      <c r="H2446" s="59"/>
      <c r="I2446" s="59"/>
      <c r="J2446" s="59"/>
      <c r="K2446" s="59"/>
      <c r="L2446" s="59"/>
      <c r="M2446" s="59"/>
      <c r="N2446" s="21"/>
      <c r="O2446" s="21"/>
      <c r="P2446" s="21"/>
      <c r="Q2446" s="59"/>
    </row>
    <row r="2447" spans="2:17">
      <c r="B2447" s="110"/>
      <c r="C2447" s="21"/>
      <c r="D2447" s="21"/>
      <c r="E2447" s="59"/>
      <c r="F2447" s="21"/>
      <c r="G2447" s="106"/>
      <c r="H2447" s="59"/>
      <c r="I2447" s="59"/>
      <c r="J2447" s="59"/>
      <c r="K2447" s="59"/>
      <c r="L2447" s="59"/>
      <c r="M2447" s="59"/>
      <c r="N2447" s="21"/>
      <c r="O2447" s="21"/>
      <c r="P2447" s="21"/>
      <c r="Q2447" s="59"/>
    </row>
    <row r="2448" spans="2:17">
      <c r="B2448" s="110"/>
      <c r="C2448" s="21"/>
      <c r="D2448" s="21"/>
      <c r="E2448" s="59"/>
      <c r="F2448" s="21"/>
      <c r="G2448" s="106"/>
      <c r="H2448" s="59"/>
      <c r="I2448" s="59"/>
      <c r="J2448" s="59"/>
      <c r="K2448" s="59"/>
      <c r="L2448" s="59"/>
      <c r="M2448" s="59"/>
      <c r="N2448" s="21"/>
      <c r="O2448" s="21"/>
      <c r="P2448" s="21"/>
      <c r="Q2448" s="59"/>
    </row>
    <row r="2449" spans="2:17">
      <c r="B2449" s="110"/>
      <c r="C2449" s="21"/>
      <c r="D2449" s="21"/>
      <c r="E2449" s="59"/>
      <c r="F2449" s="21"/>
      <c r="G2449" s="106"/>
      <c r="H2449" s="59"/>
      <c r="I2449" s="59"/>
      <c r="J2449" s="59"/>
      <c r="K2449" s="59"/>
      <c r="L2449" s="59"/>
      <c r="M2449" s="59"/>
      <c r="N2449" s="21"/>
      <c r="O2449" s="21"/>
      <c r="P2449" s="21"/>
      <c r="Q2449" s="59"/>
    </row>
    <row r="2450" spans="2:17">
      <c r="B2450" s="110"/>
      <c r="C2450" s="21"/>
      <c r="D2450" s="21"/>
      <c r="E2450" s="59"/>
      <c r="F2450" s="21"/>
      <c r="G2450" s="106"/>
      <c r="H2450" s="59"/>
      <c r="I2450" s="59"/>
      <c r="J2450" s="59"/>
      <c r="K2450" s="59"/>
      <c r="L2450" s="59"/>
      <c r="M2450" s="59"/>
      <c r="N2450" s="21"/>
      <c r="O2450" s="21"/>
      <c r="P2450" s="21"/>
      <c r="Q2450" s="59"/>
    </row>
    <row r="2451" spans="2:17">
      <c r="B2451" s="110"/>
      <c r="C2451" s="21"/>
      <c r="D2451" s="21"/>
      <c r="E2451" s="59"/>
      <c r="F2451" s="21"/>
      <c r="G2451" s="106"/>
      <c r="H2451" s="59"/>
      <c r="I2451" s="59"/>
      <c r="J2451" s="59"/>
      <c r="K2451" s="59"/>
      <c r="L2451" s="59"/>
      <c r="M2451" s="59"/>
      <c r="N2451" s="21"/>
      <c r="O2451" s="21"/>
      <c r="P2451" s="21"/>
      <c r="Q2451" s="59"/>
    </row>
    <row r="2452" spans="2:17">
      <c r="B2452" s="110"/>
      <c r="C2452" s="21"/>
      <c r="D2452" s="21"/>
      <c r="E2452" s="59"/>
      <c r="F2452" s="21"/>
      <c r="G2452" s="106"/>
      <c r="H2452" s="59"/>
      <c r="I2452" s="59"/>
      <c r="J2452" s="59"/>
      <c r="K2452" s="59"/>
      <c r="L2452" s="59"/>
      <c r="M2452" s="59"/>
      <c r="N2452" s="21"/>
      <c r="O2452" s="21"/>
      <c r="P2452" s="21"/>
      <c r="Q2452" s="59"/>
    </row>
    <row r="2453" spans="2:17">
      <c r="B2453" s="110"/>
      <c r="C2453" s="21"/>
      <c r="D2453" s="21"/>
      <c r="E2453" s="59"/>
      <c r="F2453" s="21"/>
      <c r="G2453" s="106"/>
      <c r="H2453" s="59"/>
      <c r="I2453" s="59"/>
      <c r="J2453" s="59"/>
      <c r="K2453" s="59"/>
      <c r="L2453" s="59"/>
      <c r="M2453" s="59"/>
      <c r="N2453" s="21"/>
      <c r="O2453" s="21"/>
      <c r="P2453" s="21"/>
      <c r="Q2453" s="59"/>
    </row>
    <row r="2454" spans="2:17">
      <c r="B2454" s="110"/>
      <c r="C2454" s="21"/>
      <c r="D2454" s="21"/>
      <c r="E2454" s="59"/>
      <c r="F2454" s="21"/>
      <c r="G2454" s="106"/>
      <c r="H2454" s="59"/>
      <c r="I2454" s="59"/>
      <c r="J2454" s="59"/>
      <c r="K2454" s="59"/>
      <c r="L2454" s="59"/>
      <c r="M2454" s="59"/>
      <c r="N2454" s="21"/>
      <c r="O2454" s="21"/>
      <c r="P2454" s="21"/>
      <c r="Q2454" s="59"/>
    </row>
    <row r="2455" spans="2:17">
      <c r="B2455" s="110"/>
      <c r="C2455" s="21"/>
      <c r="D2455" s="21"/>
      <c r="E2455" s="59"/>
      <c r="F2455" s="21"/>
      <c r="G2455" s="106"/>
      <c r="H2455" s="59"/>
      <c r="I2455" s="59"/>
      <c r="J2455" s="59"/>
      <c r="K2455" s="59"/>
      <c r="L2455" s="59"/>
      <c r="M2455" s="59"/>
      <c r="N2455" s="21"/>
      <c r="O2455" s="21"/>
      <c r="P2455" s="21"/>
      <c r="Q2455" s="59"/>
    </row>
    <row r="2456" spans="2:17">
      <c r="B2456" s="110"/>
      <c r="C2456" s="21"/>
      <c r="D2456" s="21"/>
      <c r="E2456" s="59"/>
      <c r="F2456" s="21"/>
      <c r="G2456" s="106"/>
      <c r="H2456" s="59"/>
      <c r="I2456" s="59"/>
      <c r="J2456" s="59"/>
      <c r="K2456" s="59"/>
      <c r="L2456" s="59"/>
      <c r="M2456" s="59"/>
      <c r="N2456" s="21"/>
      <c r="O2456" s="21"/>
      <c r="P2456" s="21"/>
      <c r="Q2456" s="59"/>
    </row>
    <row r="2457" spans="2:17">
      <c r="B2457" s="110"/>
      <c r="C2457" s="21"/>
      <c r="D2457" s="21"/>
      <c r="E2457" s="59"/>
      <c r="F2457" s="21"/>
      <c r="G2457" s="106"/>
      <c r="H2457" s="59"/>
      <c r="I2457" s="59"/>
      <c r="J2457" s="59"/>
      <c r="K2457" s="59"/>
      <c r="L2457" s="59"/>
      <c r="M2457" s="59"/>
      <c r="N2457" s="21"/>
      <c r="O2457" s="21"/>
      <c r="P2457" s="21"/>
      <c r="Q2457" s="59"/>
    </row>
    <row r="2458" spans="2:17">
      <c r="B2458" s="110"/>
      <c r="C2458" s="21"/>
      <c r="D2458" s="21"/>
      <c r="E2458" s="59"/>
      <c r="F2458" s="21"/>
      <c r="G2458" s="106"/>
      <c r="H2458" s="59"/>
      <c r="I2458" s="59"/>
      <c r="J2458" s="59"/>
      <c r="K2458" s="59"/>
      <c r="L2458" s="59"/>
      <c r="M2458" s="59"/>
      <c r="N2458" s="21"/>
      <c r="O2458" s="21"/>
      <c r="P2458" s="21"/>
      <c r="Q2458" s="59"/>
    </row>
    <row r="2459" spans="2:17">
      <c r="B2459" s="110"/>
      <c r="C2459" s="21"/>
      <c r="D2459" s="21"/>
      <c r="E2459" s="59"/>
      <c r="F2459" s="21"/>
      <c r="G2459" s="106"/>
      <c r="H2459" s="59"/>
      <c r="I2459" s="59"/>
      <c r="J2459" s="59"/>
      <c r="K2459" s="59"/>
      <c r="L2459" s="59"/>
      <c r="M2459" s="59"/>
      <c r="N2459" s="21"/>
      <c r="O2459" s="21"/>
      <c r="P2459" s="21"/>
      <c r="Q2459" s="59"/>
    </row>
    <row r="2460" spans="2:17">
      <c r="B2460" s="110"/>
      <c r="C2460" s="21"/>
      <c r="D2460" s="21"/>
      <c r="E2460" s="59"/>
      <c r="F2460" s="21"/>
      <c r="G2460" s="106"/>
      <c r="H2460" s="59"/>
      <c r="I2460" s="59"/>
      <c r="J2460" s="59"/>
      <c r="K2460" s="59"/>
      <c r="L2460" s="59"/>
      <c r="M2460" s="59"/>
      <c r="N2460" s="21"/>
      <c r="O2460" s="21"/>
      <c r="P2460" s="21"/>
      <c r="Q2460" s="59"/>
    </row>
    <row r="2461" spans="2:17">
      <c r="B2461" s="110"/>
      <c r="C2461" s="21"/>
      <c r="D2461" s="21"/>
      <c r="E2461" s="59"/>
      <c r="F2461" s="21"/>
      <c r="G2461" s="106"/>
      <c r="H2461" s="59"/>
      <c r="I2461" s="59"/>
      <c r="J2461" s="59"/>
      <c r="K2461" s="59"/>
      <c r="L2461" s="59"/>
      <c r="M2461" s="59"/>
      <c r="N2461" s="21"/>
      <c r="O2461" s="21"/>
      <c r="P2461" s="21"/>
      <c r="Q2461" s="59"/>
    </row>
    <row r="2462" spans="2:17">
      <c r="B2462" s="110"/>
      <c r="C2462" s="21"/>
      <c r="D2462" s="21"/>
      <c r="E2462" s="59"/>
      <c r="F2462" s="21"/>
      <c r="G2462" s="106"/>
      <c r="H2462" s="59"/>
      <c r="I2462" s="59"/>
      <c r="J2462" s="59"/>
      <c r="K2462" s="59"/>
      <c r="L2462" s="59"/>
      <c r="M2462" s="59"/>
      <c r="N2462" s="21"/>
      <c r="O2462" s="21"/>
      <c r="P2462" s="21"/>
      <c r="Q2462" s="59"/>
    </row>
    <row r="2463" spans="2:17">
      <c r="B2463" s="110"/>
      <c r="C2463" s="21"/>
      <c r="D2463" s="21"/>
      <c r="E2463" s="59"/>
      <c r="F2463" s="21"/>
      <c r="G2463" s="106"/>
      <c r="H2463" s="59"/>
      <c r="I2463" s="59"/>
      <c r="J2463" s="59"/>
      <c r="K2463" s="59"/>
      <c r="L2463" s="59"/>
      <c r="M2463" s="59"/>
      <c r="N2463" s="21"/>
      <c r="O2463" s="21"/>
      <c r="P2463" s="21"/>
      <c r="Q2463" s="59"/>
    </row>
    <row r="2464" spans="2:17">
      <c r="B2464" s="110"/>
      <c r="C2464" s="21"/>
      <c r="D2464" s="21"/>
      <c r="E2464" s="59"/>
      <c r="F2464" s="21"/>
      <c r="G2464" s="106"/>
      <c r="H2464" s="59"/>
      <c r="I2464" s="59"/>
      <c r="J2464" s="59"/>
      <c r="K2464" s="59"/>
      <c r="L2464" s="59"/>
      <c r="M2464" s="59"/>
      <c r="N2464" s="21"/>
      <c r="O2464" s="21"/>
      <c r="P2464" s="21"/>
      <c r="Q2464" s="59"/>
    </row>
    <row r="2465" spans="2:17">
      <c r="B2465" s="110"/>
      <c r="C2465" s="21"/>
      <c r="D2465" s="21"/>
      <c r="E2465" s="59"/>
      <c r="F2465" s="21"/>
      <c r="G2465" s="106"/>
      <c r="H2465" s="59"/>
      <c r="I2465" s="59"/>
      <c r="J2465" s="59"/>
      <c r="K2465" s="59"/>
      <c r="L2465" s="59"/>
      <c r="M2465" s="59"/>
      <c r="N2465" s="21"/>
      <c r="O2465" s="21"/>
      <c r="P2465" s="21"/>
      <c r="Q2465" s="59"/>
    </row>
    <row r="2466" spans="2:17">
      <c r="B2466" s="110"/>
      <c r="C2466" s="21"/>
      <c r="D2466" s="21"/>
      <c r="E2466" s="59"/>
      <c r="F2466" s="21"/>
      <c r="G2466" s="106"/>
      <c r="H2466" s="59"/>
      <c r="I2466" s="59"/>
      <c r="J2466" s="59"/>
      <c r="K2466" s="59"/>
      <c r="L2466" s="59"/>
      <c r="M2466" s="59"/>
      <c r="N2466" s="21"/>
      <c r="O2466" s="21"/>
      <c r="P2466" s="21"/>
      <c r="Q2466" s="59"/>
    </row>
    <row r="2467" spans="2:17">
      <c r="B2467" s="110"/>
      <c r="C2467" s="21"/>
      <c r="D2467" s="21"/>
      <c r="E2467" s="59"/>
      <c r="F2467" s="21"/>
      <c r="G2467" s="106"/>
      <c r="H2467" s="59"/>
      <c r="I2467" s="59"/>
      <c r="J2467" s="59"/>
      <c r="K2467" s="59"/>
      <c r="L2467" s="59"/>
      <c r="M2467" s="59"/>
      <c r="N2467" s="21"/>
      <c r="O2467" s="21"/>
      <c r="P2467" s="21"/>
      <c r="Q2467" s="59"/>
    </row>
    <row r="2468" spans="2:17">
      <c r="B2468" s="110"/>
      <c r="C2468" s="21"/>
      <c r="D2468" s="21"/>
      <c r="E2468" s="59"/>
      <c r="F2468" s="21"/>
      <c r="G2468" s="106"/>
      <c r="H2468" s="59"/>
      <c r="I2468" s="59"/>
      <c r="J2468" s="59"/>
      <c r="K2468" s="59"/>
      <c r="L2468" s="59"/>
      <c r="M2468" s="59"/>
      <c r="N2468" s="21"/>
      <c r="O2468" s="21"/>
      <c r="P2468" s="21"/>
      <c r="Q2468" s="59"/>
    </row>
    <row r="2469" spans="2:17">
      <c r="B2469" s="110"/>
      <c r="C2469" s="21"/>
      <c r="D2469" s="21"/>
      <c r="E2469" s="59"/>
      <c r="F2469" s="21"/>
      <c r="G2469" s="106"/>
      <c r="H2469" s="59"/>
      <c r="I2469" s="59"/>
      <c r="J2469" s="59"/>
      <c r="K2469" s="59"/>
      <c r="L2469" s="59"/>
      <c r="M2469" s="59"/>
      <c r="N2469" s="21"/>
      <c r="O2469" s="21"/>
      <c r="P2469" s="21"/>
      <c r="Q2469" s="59"/>
    </row>
    <row r="2470" spans="2:17">
      <c r="B2470" s="110"/>
      <c r="C2470" s="21"/>
      <c r="D2470" s="21"/>
      <c r="E2470" s="59"/>
      <c r="F2470" s="21"/>
      <c r="G2470" s="106"/>
      <c r="H2470" s="59"/>
      <c r="I2470" s="59"/>
      <c r="J2470" s="59"/>
      <c r="K2470" s="59"/>
      <c r="L2470" s="59"/>
      <c r="M2470" s="59"/>
      <c r="N2470" s="21"/>
      <c r="O2470" s="21"/>
      <c r="P2470" s="21"/>
      <c r="Q2470" s="59"/>
    </row>
    <row r="2471" spans="2:17">
      <c r="B2471" s="110"/>
      <c r="C2471" s="21"/>
      <c r="D2471" s="21"/>
      <c r="E2471" s="59"/>
      <c r="F2471" s="21"/>
      <c r="G2471" s="106"/>
      <c r="H2471" s="59"/>
      <c r="I2471" s="59"/>
      <c r="J2471" s="59"/>
      <c r="K2471" s="59"/>
      <c r="L2471" s="59"/>
      <c r="M2471" s="59"/>
      <c r="N2471" s="21"/>
      <c r="O2471" s="21"/>
      <c r="P2471" s="21"/>
      <c r="Q2471" s="59"/>
    </row>
    <row r="2472" spans="2:17">
      <c r="B2472" s="110"/>
      <c r="C2472" s="21"/>
      <c r="D2472" s="21"/>
      <c r="E2472" s="59"/>
      <c r="F2472" s="21"/>
      <c r="G2472" s="106"/>
      <c r="H2472" s="59"/>
      <c r="I2472" s="59"/>
      <c r="J2472" s="59"/>
      <c r="K2472" s="59"/>
      <c r="L2472" s="59"/>
      <c r="M2472" s="59"/>
      <c r="N2472" s="21"/>
      <c r="O2472" s="21"/>
      <c r="P2472" s="21"/>
      <c r="Q2472" s="59"/>
    </row>
    <row r="2473" spans="2:17">
      <c r="B2473" s="110"/>
      <c r="C2473" s="21"/>
      <c r="D2473" s="21"/>
      <c r="E2473" s="59"/>
      <c r="F2473" s="21"/>
      <c r="G2473" s="106"/>
      <c r="H2473" s="59"/>
      <c r="I2473" s="59"/>
      <c r="J2473" s="59"/>
      <c r="K2473" s="59"/>
      <c r="L2473" s="59"/>
      <c r="M2473" s="59"/>
      <c r="N2473" s="21"/>
      <c r="O2473" s="21"/>
      <c r="P2473" s="21"/>
      <c r="Q2473" s="59"/>
    </row>
    <row r="2474" spans="2:17">
      <c r="B2474" s="110"/>
      <c r="C2474" s="21"/>
      <c r="D2474" s="21"/>
      <c r="E2474" s="59"/>
      <c r="F2474" s="21"/>
      <c r="G2474" s="106"/>
      <c r="H2474" s="59"/>
      <c r="I2474" s="59"/>
      <c r="J2474" s="59"/>
      <c r="K2474" s="59"/>
      <c r="L2474" s="59"/>
      <c r="M2474" s="59"/>
      <c r="N2474" s="21"/>
      <c r="O2474" s="21"/>
      <c r="P2474" s="21"/>
      <c r="Q2474" s="59"/>
    </row>
    <row r="2475" spans="2:17">
      <c r="B2475" s="110"/>
      <c r="C2475" s="21"/>
      <c r="D2475" s="21"/>
      <c r="E2475" s="59"/>
      <c r="F2475" s="21"/>
      <c r="G2475" s="106"/>
      <c r="H2475" s="59"/>
      <c r="I2475" s="59"/>
      <c r="J2475" s="59"/>
      <c r="K2475" s="59"/>
      <c r="L2475" s="59"/>
      <c r="M2475" s="59"/>
      <c r="N2475" s="21"/>
      <c r="O2475" s="21"/>
      <c r="P2475" s="21"/>
      <c r="Q2475" s="59"/>
    </row>
    <row r="2476" spans="2:17">
      <c r="B2476" s="110"/>
      <c r="C2476" s="21"/>
      <c r="D2476" s="21"/>
      <c r="E2476" s="59"/>
      <c r="F2476" s="21"/>
      <c r="G2476" s="106"/>
      <c r="H2476" s="59"/>
      <c r="I2476" s="59"/>
      <c r="J2476" s="59"/>
      <c r="K2476" s="59"/>
      <c r="L2476" s="59"/>
      <c r="M2476" s="59"/>
      <c r="N2476" s="21"/>
      <c r="O2476" s="21"/>
      <c r="P2476" s="21"/>
      <c r="Q2476" s="59"/>
    </row>
    <row r="2477" spans="2:17">
      <c r="B2477" s="110"/>
      <c r="C2477" s="21"/>
      <c r="D2477" s="21"/>
      <c r="E2477" s="59"/>
      <c r="F2477" s="21"/>
      <c r="G2477" s="106"/>
      <c r="H2477" s="59"/>
      <c r="I2477" s="59"/>
      <c r="J2477" s="59"/>
      <c r="K2477" s="59"/>
      <c r="L2477" s="59"/>
      <c r="M2477" s="59"/>
      <c r="N2477" s="21"/>
      <c r="O2477" s="21"/>
      <c r="P2477" s="21"/>
      <c r="Q2477" s="59"/>
    </row>
    <row r="2478" spans="2:17">
      <c r="B2478" s="110"/>
      <c r="C2478" s="21"/>
      <c r="D2478" s="21"/>
      <c r="E2478" s="59"/>
      <c r="F2478" s="21"/>
      <c r="G2478" s="106"/>
      <c r="H2478" s="59"/>
      <c r="I2478" s="59"/>
      <c r="J2478" s="59"/>
      <c r="K2478" s="59"/>
      <c r="L2478" s="59"/>
      <c r="M2478" s="59"/>
      <c r="N2478" s="21"/>
      <c r="O2478" s="21"/>
      <c r="P2478" s="21"/>
      <c r="Q2478" s="59"/>
    </row>
    <row r="2479" spans="2:17">
      <c r="B2479" s="110"/>
      <c r="C2479" s="21"/>
      <c r="D2479" s="21"/>
      <c r="E2479" s="59"/>
      <c r="F2479" s="21"/>
      <c r="G2479" s="106"/>
      <c r="H2479" s="59"/>
      <c r="I2479" s="59"/>
      <c r="J2479" s="59"/>
      <c r="K2479" s="59"/>
      <c r="L2479" s="59"/>
      <c r="M2479" s="59"/>
      <c r="N2479" s="21"/>
      <c r="O2479" s="21"/>
      <c r="P2479" s="21"/>
      <c r="Q2479" s="59"/>
    </row>
    <row r="2480" spans="2:17">
      <c r="B2480" s="110"/>
      <c r="C2480" s="21"/>
      <c r="D2480" s="21"/>
      <c r="E2480" s="59"/>
      <c r="F2480" s="21"/>
      <c r="G2480" s="106"/>
      <c r="H2480" s="59"/>
      <c r="I2480" s="59"/>
      <c r="J2480" s="59"/>
      <c r="K2480" s="59"/>
      <c r="L2480" s="59"/>
      <c r="M2480" s="59"/>
      <c r="N2480" s="21"/>
      <c r="O2480" s="21"/>
      <c r="P2480" s="21"/>
      <c r="Q2480" s="59"/>
    </row>
    <row r="2481" spans="2:17">
      <c r="B2481" s="110"/>
      <c r="C2481" s="21"/>
      <c r="D2481" s="21"/>
      <c r="E2481" s="59"/>
      <c r="F2481" s="21"/>
      <c r="G2481" s="106"/>
      <c r="H2481" s="59"/>
      <c r="I2481" s="59"/>
      <c r="J2481" s="59"/>
      <c r="K2481" s="59"/>
      <c r="L2481" s="59"/>
      <c r="M2481" s="59"/>
      <c r="N2481" s="21"/>
      <c r="O2481" s="21"/>
      <c r="P2481" s="21"/>
      <c r="Q2481" s="59"/>
    </row>
    <row r="2482" spans="2:17">
      <c r="B2482" s="110"/>
      <c r="C2482" s="21"/>
      <c r="D2482" s="21"/>
      <c r="E2482" s="59"/>
      <c r="F2482" s="21"/>
      <c r="G2482" s="106"/>
      <c r="H2482" s="59"/>
      <c r="I2482" s="59"/>
      <c r="J2482" s="59"/>
      <c r="K2482" s="59"/>
      <c r="L2482" s="59"/>
      <c r="M2482" s="59"/>
      <c r="N2482" s="21"/>
      <c r="O2482" s="21"/>
      <c r="P2482" s="21"/>
      <c r="Q2482" s="59"/>
    </row>
    <row r="2483" spans="2:17">
      <c r="B2483" s="110"/>
      <c r="C2483" s="21"/>
      <c r="D2483" s="21"/>
      <c r="E2483" s="59"/>
      <c r="F2483" s="21"/>
      <c r="G2483" s="106"/>
      <c r="H2483" s="59"/>
      <c r="I2483" s="59"/>
      <c r="J2483" s="59"/>
      <c r="K2483" s="59"/>
      <c r="L2483" s="59"/>
      <c r="M2483" s="59"/>
      <c r="N2483" s="21"/>
      <c r="O2483" s="21"/>
      <c r="P2483" s="21"/>
      <c r="Q2483" s="59"/>
    </row>
    <row r="2484" spans="2:17">
      <c r="B2484" s="110"/>
      <c r="C2484" s="21"/>
      <c r="D2484" s="21"/>
      <c r="E2484" s="59"/>
      <c r="F2484" s="21"/>
      <c r="G2484" s="106"/>
      <c r="H2484" s="59"/>
      <c r="I2484" s="59"/>
      <c r="J2484" s="59"/>
      <c r="K2484" s="59"/>
      <c r="L2484" s="59"/>
      <c r="M2484" s="59"/>
      <c r="N2484" s="21"/>
      <c r="O2484" s="21"/>
      <c r="P2484" s="21"/>
      <c r="Q2484" s="59"/>
    </row>
    <row r="2485" spans="2:17">
      <c r="B2485" s="110"/>
      <c r="C2485" s="21"/>
      <c r="D2485" s="21"/>
      <c r="E2485" s="59"/>
      <c r="F2485" s="21"/>
      <c r="G2485" s="106"/>
      <c r="H2485" s="59"/>
      <c r="I2485" s="59"/>
      <c r="J2485" s="59"/>
      <c r="K2485" s="59"/>
      <c r="L2485" s="59"/>
      <c r="M2485" s="59"/>
      <c r="N2485" s="21"/>
      <c r="O2485" s="21"/>
      <c r="P2485" s="21"/>
      <c r="Q2485" s="59"/>
    </row>
    <row r="2486" spans="2:17">
      <c r="B2486" s="110"/>
      <c r="C2486" s="21"/>
      <c r="D2486" s="21"/>
      <c r="E2486" s="59"/>
      <c r="F2486" s="21"/>
      <c r="G2486" s="106"/>
      <c r="H2486" s="59"/>
      <c r="I2486" s="59"/>
      <c r="J2486" s="59"/>
      <c r="K2486" s="59"/>
      <c r="L2486" s="59"/>
      <c r="M2486" s="59"/>
      <c r="N2486" s="21"/>
      <c r="O2486" s="21"/>
      <c r="P2486" s="21"/>
      <c r="Q2486" s="59"/>
    </row>
    <row r="2487" spans="2:17">
      <c r="B2487" s="110"/>
      <c r="C2487" s="21"/>
      <c r="D2487" s="21"/>
      <c r="E2487" s="59"/>
      <c r="F2487" s="21"/>
      <c r="G2487" s="106"/>
      <c r="H2487" s="59"/>
      <c r="I2487" s="59"/>
      <c r="J2487" s="59"/>
      <c r="K2487" s="59"/>
      <c r="L2487" s="59"/>
      <c r="M2487" s="59"/>
      <c r="N2487" s="21"/>
      <c r="O2487" s="21"/>
      <c r="P2487" s="21"/>
      <c r="Q2487" s="59"/>
    </row>
    <row r="2488" spans="2:17">
      <c r="B2488" s="110"/>
      <c r="C2488" s="21"/>
      <c r="D2488" s="21"/>
      <c r="E2488" s="59"/>
      <c r="F2488" s="21"/>
      <c r="G2488" s="106"/>
      <c r="H2488" s="59"/>
      <c r="I2488" s="59"/>
      <c r="J2488" s="59"/>
      <c r="K2488" s="59"/>
      <c r="L2488" s="59"/>
      <c r="M2488" s="59"/>
      <c r="N2488" s="21"/>
      <c r="O2488" s="21"/>
      <c r="P2488" s="21"/>
      <c r="Q2488" s="59"/>
    </row>
    <row r="2489" spans="2:17">
      <c r="B2489" s="110"/>
      <c r="C2489" s="21"/>
      <c r="D2489" s="21"/>
      <c r="E2489" s="59"/>
      <c r="F2489" s="21"/>
      <c r="G2489" s="106"/>
      <c r="H2489" s="59"/>
      <c r="I2489" s="59"/>
      <c r="J2489" s="59"/>
      <c r="K2489" s="59"/>
      <c r="L2489" s="59"/>
      <c r="M2489" s="59"/>
      <c r="N2489" s="21"/>
      <c r="O2489" s="21"/>
      <c r="P2489" s="21"/>
      <c r="Q2489" s="59"/>
    </row>
    <row r="2490" spans="2:17">
      <c r="B2490" s="110"/>
      <c r="C2490" s="21"/>
      <c r="D2490" s="21"/>
      <c r="E2490" s="59"/>
      <c r="F2490" s="21"/>
      <c r="G2490" s="106"/>
      <c r="H2490" s="59"/>
      <c r="I2490" s="59"/>
      <c r="J2490" s="59"/>
      <c r="K2490" s="59"/>
      <c r="L2490" s="59"/>
      <c r="M2490" s="59"/>
      <c r="N2490" s="21"/>
      <c r="O2490" s="21"/>
      <c r="P2490" s="21"/>
      <c r="Q2490" s="59"/>
    </row>
    <row r="2491" spans="2:17">
      <c r="B2491" s="110"/>
      <c r="C2491" s="21"/>
      <c r="D2491" s="21"/>
      <c r="E2491" s="59"/>
      <c r="F2491" s="21"/>
      <c r="G2491" s="106"/>
      <c r="H2491" s="59"/>
      <c r="I2491" s="59"/>
      <c r="J2491" s="59"/>
      <c r="K2491" s="59"/>
      <c r="L2491" s="59"/>
      <c r="M2491" s="59"/>
      <c r="N2491" s="21"/>
      <c r="O2491" s="21"/>
      <c r="P2491" s="21"/>
      <c r="Q2491" s="59"/>
    </row>
    <row r="2492" spans="2:17">
      <c r="B2492" s="110"/>
      <c r="C2492" s="21"/>
      <c r="D2492" s="21"/>
      <c r="E2492" s="59"/>
      <c r="F2492" s="21"/>
      <c r="G2492" s="106"/>
      <c r="H2492" s="59"/>
      <c r="I2492" s="59"/>
      <c r="J2492" s="59"/>
      <c r="K2492" s="59"/>
      <c r="L2492" s="59"/>
      <c r="M2492" s="59"/>
      <c r="N2492" s="21"/>
      <c r="O2492" s="21"/>
      <c r="P2492" s="21"/>
      <c r="Q2492" s="59"/>
    </row>
    <row r="2493" spans="2:17">
      <c r="B2493" s="110"/>
      <c r="C2493" s="21"/>
      <c r="D2493" s="21"/>
      <c r="E2493" s="59"/>
      <c r="F2493" s="21"/>
      <c r="G2493" s="106"/>
      <c r="H2493" s="59"/>
      <c r="I2493" s="59"/>
      <c r="J2493" s="59"/>
      <c r="K2493" s="59"/>
      <c r="L2493" s="59"/>
      <c r="M2493" s="59"/>
      <c r="N2493" s="21"/>
      <c r="O2493" s="21"/>
      <c r="P2493" s="21"/>
      <c r="Q2493" s="59"/>
    </row>
    <row r="2494" spans="2:17">
      <c r="B2494" s="110"/>
      <c r="C2494" s="21"/>
      <c r="D2494" s="21"/>
      <c r="E2494" s="59"/>
      <c r="F2494" s="21"/>
      <c r="G2494" s="106"/>
      <c r="H2494" s="59"/>
      <c r="I2494" s="59"/>
      <c r="J2494" s="59"/>
      <c r="K2494" s="59"/>
      <c r="L2494" s="59"/>
      <c r="M2494" s="59"/>
      <c r="N2494" s="21"/>
      <c r="O2494" s="21"/>
      <c r="P2494" s="21"/>
      <c r="Q2494" s="59"/>
    </row>
    <row r="2495" spans="2:17">
      <c r="B2495" s="110"/>
      <c r="C2495" s="21"/>
      <c r="D2495" s="21"/>
      <c r="E2495" s="59"/>
      <c r="F2495" s="21"/>
      <c r="G2495" s="106"/>
      <c r="H2495" s="59"/>
      <c r="I2495" s="59"/>
      <c r="J2495" s="59"/>
      <c r="K2495" s="59"/>
      <c r="L2495" s="59"/>
      <c r="M2495" s="59"/>
      <c r="N2495" s="21"/>
      <c r="O2495" s="21"/>
      <c r="P2495" s="21"/>
      <c r="Q2495" s="59"/>
    </row>
    <row r="2496" spans="2:17">
      <c r="B2496" s="110"/>
      <c r="C2496" s="21"/>
      <c r="D2496" s="21"/>
      <c r="E2496" s="59"/>
      <c r="F2496" s="21"/>
      <c r="G2496" s="106"/>
      <c r="H2496" s="59"/>
      <c r="I2496" s="59"/>
      <c r="J2496" s="59"/>
      <c r="K2496" s="59"/>
      <c r="L2496" s="59"/>
      <c r="M2496" s="59"/>
      <c r="N2496" s="21"/>
      <c r="O2496" s="21"/>
      <c r="P2496" s="21"/>
      <c r="Q2496" s="59"/>
    </row>
    <row r="2497" spans="2:17">
      <c r="B2497" s="110"/>
      <c r="C2497" s="21"/>
      <c r="D2497" s="21"/>
      <c r="E2497" s="59"/>
      <c r="F2497" s="21"/>
      <c r="G2497" s="106"/>
      <c r="H2497" s="59"/>
      <c r="I2497" s="59"/>
      <c r="J2497" s="59"/>
      <c r="K2497" s="59"/>
      <c r="L2497" s="59"/>
      <c r="M2497" s="59"/>
      <c r="N2497" s="21"/>
      <c r="O2497" s="21"/>
      <c r="P2497" s="21"/>
      <c r="Q2497" s="59"/>
    </row>
    <row r="2498" spans="2:17">
      <c r="B2498" s="110"/>
      <c r="C2498" s="21"/>
      <c r="D2498" s="21"/>
      <c r="E2498" s="59"/>
      <c r="F2498" s="21"/>
      <c r="G2498" s="106"/>
      <c r="H2498" s="59"/>
      <c r="I2498" s="59"/>
      <c r="J2498" s="59"/>
      <c r="K2498" s="59"/>
      <c r="L2498" s="59"/>
      <c r="M2498" s="59"/>
      <c r="N2498" s="21"/>
      <c r="O2498" s="21"/>
      <c r="P2498" s="21"/>
      <c r="Q2498" s="59"/>
    </row>
    <row r="2499" spans="2:17">
      <c r="B2499" s="110"/>
      <c r="C2499" s="21"/>
      <c r="D2499" s="21"/>
      <c r="E2499" s="59"/>
      <c r="F2499" s="21"/>
      <c r="G2499" s="106"/>
      <c r="H2499" s="59"/>
      <c r="I2499" s="59"/>
      <c r="J2499" s="59"/>
      <c r="K2499" s="59"/>
      <c r="L2499" s="59"/>
      <c r="M2499" s="59"/>
      <c r="N2499" s="21"/>
      <c r="O2499" s="21"/>
      <c r="P2499" s="21"/>
      <c r="Q2499" s="59"/>
    </row>
    <row r="2500" spans="2:17">
      <c r="B2500" s="110"/>
      <c r="C2500" s="21"/>
      <c r="D2500" s="21"/>
      <c r="E2500" s="59"/>
      <c r="F2500" s="21"/>
      <c r="G2500" s="106"/>
      <c r="H2500" s="59"/>
      <c r="I2500" s="59"/>
      <c r="J2500" s="59"/>
      <c r="K2500" s="59"/>
      <c r="L2500" s="59"/>
      <c r="M2500" s="59"/>
      <c r="N2500" s="21"/>
      <c r="O2500" s="21"/>
      <c r="P2500" s="21"/>
      <c r="Q2500" s="59"/>
    </row>
    <row r="2501" spans="2:17">
      <c r="B2501" s="110"/>
      <c r="C2501" s="21"/>
      <c r="D2501" s="21"/>
      <c r="E2501" s="59"/>
      <c r="F2501" s="21"/>
      <c r="G2501" s="106"/>
      <c r="H2501" s="59"/>
      <c r="I2501" s="59"/>
      <c r="J2501" s="59"/>
      <c r="K2501" s="59"/>
      <c r="L2501" s="59"/>
      <c r="M2501" s="59"/>
      <c r="N2501" s="21"/>
      <c r="O2501" s="21"/>
      <c r="P2501" s="21"/>
      <c r="Q2501" s="59"/>
    </row>
    <row r="2502" spans="2:17">
      <c r="B2502" s="110"/>
      <c r="C2502" s="21"/>
      <c r="D2502" s="21"/>
      <c r="E2502" s="59"/>
      <c r="F2502" s="21"/>
      <c r="G2502" s="106"/>
      <c r="H2502" s="59"/>
      <c r="I2502" s="59"/>
      <c r="J2502" s="59"/>
      <c r="K2502" s="59"/>
      <c r="L2502" s="59"/>
      <c r="M2502" s="59"/>
      <c r="N2502" s="21"/>
      <c r="O2502" s="21"/>
      <c r="P2502" s="21"/>
      <c r="Q2502" s="59"/>
    </row>
    <row r="2503" spans="2:17">
      <c r="B2503" s="110"/>
      <c r="C2503" s="21"/>
      <c r="D2503" s="21"/>
      <c r="E2503" s="59"/>
      <c r="F2503" s="21"/>
      <c r="G2503" s="106"/>
      <c r="H2503" s="59"/>
      <c r="I2503" s="59"/>
      <c r="J2503" s="59"/>
      <c r="K2503" s="59"/>
      <c r="L2503" s="59"/>
      <c r="M2503" s="59"/>
      <c r="N2503" s="21"/>
      <c r="O2503" s="21"/>
      <c r="P2503" s="21"/>
      <c r="Q2503" s="59"/>
    </row>
    <row r="2504" spans="2:17">
      <c r="B2504" s="110"/>
      <c r="C2504" s="21"/>
      <c r="D2504" s="21"/>
      <c r="E2504" s="59"/>
      <c r="F2504" s="21"/>
      <c r="G2504" s="106"/>
      <c r="H2504" s="59"/>
      <c r="I2504" s="59"/>
      <c r="J2504" s="59"/>
      <c r="K2504" s="59"/>
      <c r="L2504" s="59"/>
      <c r="M2504" s="59"/>
      <c r="N2504" s="21"/>
      <c r="O2504" s="21"/>
      <c r="P2504" s="21"/>
      <c r="Q2504" s="59"/>
    </row>
    <row r="2505" spans="2:17">
      <c r="B2505" s="110"/>
      <c r="C2505" s="21"/>
      <c r="D2505" s="21"/>
      <c r="E2505" s="59"/>
      <c r="F2505" s="21"/>
      <c r="G2505" s="106"/>
      <c r="H2505" s="59"/>
      <c r="I2505" s="59"/>
      <c r="J2505" s="59"/>
      <c r="K2505" s="59"/>
      <c r="L2505" s="59"/>
      <c r="M2505" s="59"/>
      <c r="N2505" s="21"/>
      <c r="O2505" s="21"/>
      <c r="P2505" s="21"/>
      <c r="Q2505" s="59"/>
    </row>
    <row r="2506" spans="2:17">
      <c r="B2506" s="110"/>
      <c r="C2506" s="21"/>
      <c r="D2506" s="21"/>
      <c r="E2506" s="59"/>
      <c r="F2506" s="21"/>
      <c r="G2506" s="106"/>
      <c r="H2506" s="59"/>
      <c r="I2506" s="59"/>
      <c r="J2506" s="59"/>
      <c r="K2506" s="59"/>
      <c r="L2506" s="59"/>
      <c r="M2506" s="59"/>
      <c r="N2506" s="21"/>
      <c r="O2506" s="21"/>
      <c r="P2506" s="21"/>
      <c r="Q2506" s="59"/>
    </row>
    <row r="2507" spans="2:17">
      <c r="B2507" s="110"/>
      <c r="C2507" s="21"/>
      <c r="D2507" s="21"/>
      <c r="E2507" s="59"/>
      <c r="F2507" s="21"/>
      <c r="G2507" s="106"/>
      <c r="H2507" s="59"/>
      <c r="I2507" s="59"/>
      <c r="J2507" s="59"/>
      <c r="K2507" s="59"/>
      <c r="L2507" s="59"/>
      <c r="M2507" s="59"/>
      <c r="N2507" s="21"/>
      <c r="O2507" s="21"/>
      <c r="P2507" s="21"/>
      <c r="Q2507" s="59"/>
    </row>
    <row r="2508" spans="2:17">
      <c r="B2508" s="110"/>
      <c r="C2508" s="21"/>
      <c r="D2508" s="21"/>
      <c r="E2508" s="59"/>
      <c r="F2508" s="21"/>
      <c r="G2508" s="106"/>
      <c r="H2508" s="59"/>
      <c r="I2508" s="59"/>
      <c r="J2508" s="59"/>
      <c r="K2508" s="59"/>
      <c r="L2508" s="59"/>
      <c r="M2508" s="59"/>
      <c r="N2508" s="21"/>
      <c r="O2508" s="21"/>
      <c r="P2508" s="21"/>
      <c r="Q2508" s="59"/>
    </row>
    <row r="2509" spans="2:17">
      <c r="B2509" s="110"/>
      <c r="C2509" s="21"/>
      <c r="D2509" s="21"/>
      <c r="E2509" s="59"/>
      <c r="F2509" s="21"/>
      <c r="G2509" s="106"/>
      <c r="H2509" s="59"/>
      <c r="I2509" s="59"/>
      <c r="J2509" s="59"/>
      <c r="K2509" s="59"/>
      <c r="L2509" s="59"/>
      <c r="M2509" s="59"/>
      <c r="N2509" s="21"/>
      <c r="O2509" s="21"/>
      <c r="P2509" s="21"/>
      <c r="Q2509" s="59"/>
    </row>
    <row r="2510" spans="2:17">
      <c r="B2510" s="110"/>
      <c r="C2510" s="21"/>
      <c r="D2510" s="21"/>
      <c r="E2510" s="59"/>
      <c r="F2510" s="21"/>
      <c r="G2510" s="106"/>
      <c r="H2510" s="59"/>
      <c r="I2510" s="59"/>
      <c r="J2510" s="59"/>
      <c r="K2510" s="59"/>
      <c r="L2510" s="59"/>
      <c r="M2510" s="59"/>
      <c r="N2510" s="21"/>
      <c r="O2510" s="21"/>
      <c r="P2510" s="21"/>
      <c r="Q2510" s="59"/>
    </row>
    <row r="2511" spans="2:17">
      <c r="B2511" s="110"/>
      <c r="C2511" s="21"/>
      <c r="D2511" s="21"/>
      <c r="E2511" s="59"/>
      <c r="F2511" s="21"/>
      <c r="G2511" s="106"/>
      <c r="H2511" s="59"/>
      <c r="I2511" s="59"/>
      <c r="J2511" s="59"/>
      <c r="K2511" s="59"/>
      <c r="L2511" s="59"/>
      <c r="M2511" s="59"/>
      <c r="N2511" s="21"/>
      <c r="O2511" s="21"/>
      <c r="P2511" s="21"/>
      <c r="Q2511" s="59"/>
    </row>
    <row r="2512" spans="2:17">
      <c r="B2512" s="110"/>
      <c r="C2512" s="21"/>
      <c r="D2512" s="21"/>
      <c r="E2512" s="59"/>
      <c r="F2512" s="21"/>
      <c r="G2512" s="106"/>
      <c r="H2512" s="59"/>
      <c r="I2512" s="59"/>
      <c r="J2512" s="59"/>
      <c r="K2512" s="59"/>
      <c r="L2512" s="59"/>
      <c r="M2512" s="59"/>
      <c r="N2512" s="21"/>
      <c r="O2512" s="21"/>
      <c r="P2512" s="21"/>
      <c r="Q2512" s="59"/>
    </row>
    <row r="2513" spans="2:17">
      <c r="B2513" s="110"/>
      <c r="C2513" s="21"/>
      <c r="D2513" s="21"/>
      <c r="E2513" s="59"/>
      <c r="F2513" s="21"/>
      <c r="G2513" s="106"/>
      <c r="H2513" s="59"/>
      <c r="I2513" s="59"/>
      <c r="J2513" s="59"/>
      <c r="K2513" s="59"/>
      <c r="L2513" s="59"/>
      <c r="M2513" s="59"/>
      <c r="N2513" s="21"/>
      <c r="O2513" s="21"/>
      <c r="P2513" s="21"/>
      <c r="Q2513" s="59"/>
    </row>
    <row r="2514" spans="2:17">
      <c r="B2514" s="110"/>
      <c r="C2514" s="21"/>
      <c r="D2514" s="21"/>
      <c r="E2514" s="59"/>
      <c r="F2514" s="21"/>
      <c r="G2514" s="106"/>
      <c r="H2514" s="59"/>
      <c r="I2514" s="59"/>
      <c r="J2514" s="59"/>
      <c r="K2514" s="59"/>
      <c r="L2514" s="59"/>
      <c r="M2514" s="59"/>
      <c r="N2514" s="21"/>
      <c r="O2514" s="21"/>
      <c r="P2514" s="21"/>
      <c r="Q2514" s="59"/>
    </row>
    <row r="2515" spans="2:17">
      <c r="B2515" s="110"/>
      <c r="C2515" s="21"/>
      <c r="D2515" s="21"/>
      <c r="E2515" s="59"/>
      <c r="F2515" s="21"/>
      <c r="G2515" s="106"/>
      <c r="H2515" s="59"/>
      <c r="I2515" s="59"/>
      <c r="J2515" s="59"/>
      <c r="K2515" s="59"/>
      <c r="L2515" s="59"/>
      <c r="M2515" s="59"/>
      <c r="N2515" s="21"/>
      <c r="O2515" s="21"/>
      <c r="P2515" s="21"/>
      <c r="Q2515" s="59"/>
    </row>
    <row r="2516" spans="2:17">
      <c r="B2516" s="110"/>
      <c r="C2516" s="21"/>
      <c r="D2516" s="21"/>
      <c r="E2516" s="59"/>
      <c r="F2516" s="21"/>
      <c r="G2516" s="106"/>
      <c r="H2516" s="59"/>
      <c r="I2516" s="59"/>
      <c r="J2516" s="59"/>
      <c r="K2516" s="59"/>
      <c r="L2516" s="59"/>
      <c r="M2516" s="59"/>
      <c r="N2516" s="21"/>
      <c r="O2516" s="21"/>
      <c r="P2516" s="21"/>
      <c r="Q2516" s="59"/>
    </row>
    <row r="2517" spans="2:17">
      <c r="B2517" s="110"/>
      <c r="C2517" s="21"/>
      <c r="D2517" s="21"/>
      <c r="E2517" s="59"/>
      <c r="F2517" s="21"/>
      <c r="G2517" s="106"/>
      <c r="H2517" s="59"/>
      <c r="I2517" s="59"/>
      <c r="J2517" s="59"/>
      <c r="K2517" s="59"/>
      <c r="L2517" s="59"/>
      <c r="M2517" s="59"/>
      <c r="N2517" s="21"/>
      <c r="O2517" s="21"/>
      <c r="P2517" s="21"/>
      <c r="Q2517" s="59"/>
    </row>
    <row r="2518" spans="2:17">
      <c r="B2518" s="110"/>
      <c r="C2518" s="21"/>
      <c r="D2518" s="21"/>
      <c r="E2518" s="59"/>
      <c r="F2518" s="21"/>
      <c r="G2518" s="106"/>
      <c r="H2518" s="59"/>
      <c r="I2518" s="59"/>
      <c r="J2518" s="59"/>
      <c r="K2518" s="59"/>
      <c r="L2518" s="59"/>
      <c r="M2518" s="59"/>
      <c r="N2518" s="21"/>
      <c r="O2518" s="21"/>
      <c r="P2518" s="21"/>
      <c r="Q2518" s="59"/>
    </row>
    <row r="2519" spans="2:17">
      <c r="B2519" s="110"/>
      <c r="C2519" s="21"/>
      <c r="D2519" s="21"/>
      <c r="E2519" s="59"/>
      <c r="F2519" s="21"/>
      <c r="G2519" s="106"/>
      <c r="H2519" s="59"/>
      <c r="I2519" s="59"/>
      <c r="J2519" s="59"/>
      <c r="K2519" s="59"/>
      <c r="L2519" s="59"/>
      <c r="M2519" s="59"/>
      <c r="N2519" s="21"/>
      <c r="O2519" s="21"/>
      <c r="P2519" s="21"/>
      <c r="Q2519" s="59"/>
    </row>
    <row r="2520" spans="2:17">
      <c r="B2520" s="110"/>
      <c r="C2520" s="21"/>
      <c r="D2520" s="21"/>
      <c r="E2520" s="59"/>
      <c r="F2520" s="21"/>
      <c r="G2520" s="106"/>
      <c r="H2520" s="59"/>
      <c r="I2520" s="59"/>
      <c r="J2520" s="59"/>
      <c r="K2520" s="59"/>
      <c r="L2520" s="59"/>
      <c r="M2520" s="59"/>
      <c r="N2520" s="21"/>
      <c r="O2520" s="21"/>
      <c r="P2520" s="21"/>
      <c r="Q2520" s="59"/>
    </row>
    <row r="2521" spans="2:17">
      <c r="B2521" s="110"/>
      <c r="C2521" s="21"/>
      <c r="D2521" s="21"/>
      <c r="E2521" s="59"/>
      <c r="F2521" s="21"/>
      <c r="G2521" s="106"/>
      <c r="H2521" s="59"/>
      <c r="I2521" s="59"/>
      <c r="J2521" s="59"/>
      <c r="K2521" s="59"/>
      <c r="L2521" s="59"/>
      <c r="M2521" s="59"/>
      <c r="N2521" s="21"/>
      <c r="O2521" s="21"/>
      <c r="P2521" s="21"/>
      <c r="Q2521" s="59"/>
    </row>
    <row r="2522" spans="2:17">
      <c r="B2522" s="110"/>
      <c r="C2522" s="21"/>
      <c r="D2522" s="21"/>
      <c r="E2522" s="59"/>
      <c r="F2522" s="21"/>
      <c r="G2522" s="106"/>
      <c r="H2522" s="59"/>
      <c r="I2522" s="59"/>
      <c r="J2522" s="59"/>
      <c r="K2522" s="59"/>
      <c r="L2522" s="59"/>
      <c r="M2522" s="59"/>
      <c r="N2522" s="21"/>
      <c r="O2522" s="21"/>
      <c r="P2522" s="21"/>
      <c r="Q2522" s="59"/>
    </row>
    <row r="2523" spans="2:17">
      <c r="B2523" s="110"/>
      <c r="C2523" s="21"/>
      <c r="D2523" s="21"/>
      <c r="E2523" s="59"/>
      <c r="F2523" s="21"/>
      <c r="G2523" s="106"/>
      <c r="H2523" s="59"/>
      <c r="I2523" s="59"/>
      <c r="J2523" s="59"/>
      <c r="K2523" s="59"/>
      <c r="L2523" s="59"/>
      <c r="M2523" s="59"/>
      <c r="N2523" s="21"/>
      <c r="O2523" s="21"/>
      <c r="P2523" s="21"/>
      <c r="Q2523" s="59"/>
    </row>
    <row r="2524" spans="2:17">
      <c r="B2524" s="110"/>
      <c r="C2524" s="21"/>
      <c r="D2524" s="21"/>
      <c r="E2524" s="59"/>
      <c r="F2524" s="21"/>
      <c r="G2524" s="106"/>
      <c r="H2524" s="59"/>
      <c r="I2524" s="59"/>
      <c r="J2524" s="59"/>
      <c r="K2524" s="59"/>
      <c r="L2524" s="59"/>
      <c r="M2524" s="59"/>
      <c r="N2524" s="21"/>
      <c r="O2524" s="21"/>
      <c r="P2524" s="21"/>
      <c r="Q2524" s="59"/>
    </row>
    <row r="2525" spans="2:17">
      <c r="B2525" s="110"/>
      <c r="C2525" s="21"/>
      <c r="D2525" s="21"/>
      <c r="E2525" s="59"/>
      <c r="F2525" s="21"/>
      <c r="G2525" s="106"/>
      <c r="H2525" s="59"/>
      <c r="I2525" s="59"/>
      <c r="J2525" s="59"/>
      <c r="K2525" s="59"/>
      <c r="L2525" s="59"/>
      <c r="M2525" s="59"/>
      <c r="N2525" s="21"/>
      <c r="O2525" s="21"/>
      <c r="P2525" s="21"/>
      <c r="Q2525" s="59"/>
    </row>
    <row r="2526" spans="2:17">
      <c r="B2526" s="110"/>
      <c r="C2526" s="21"/>
      <c r="D2526" s="21"/>
      <c r="E2526" s="59"/>
      <c r="F2526" s="21"/>
      <c r="G2526" s="106"/>
      <c r="H2526" s="59"/>
      <c r="I2526" s="59"/>
      <c r="J2526" s="59"/>
      <c r="K2526" s="59"/>
      <c r="L2526" s="59"/>
      <c r="M2526" s="59"/>
      <c r="N2526" s="21"/>
      <c r="O2526" s="21"/>
      <c r="P2526" s="21"/>
      <c r="Q2526" s="59"/>
    </row>
    <row r="2527" spans="2:17">
      <c r="B2527" s="110"/>
      <c r="C2527" s="21"/>
      <c r="D2527" s="21"/>
      <c r="E2527" s="59"/>
      <c r="F2527" s="21"/>
      <c r="G2527" s="106"/>
      <c r="H2527" s="59"/>
      <c r="I2527" s="59"/>
      <c r="J2527" s="59"/>
      <c r="K2527" s="59"/>
      <c r="L2527" s="59"/>
      <c r="M2527" s="59"/>
      <c r="N2527" s="21"/>
      <c r="O2527" s="21"/>
      <c r="P2527" s="21"/>
      <c r="Q2527" s="59"/>
    </row>
    <row r="2528" spans="2:17">
      <c r="B2528" s="110"/>
      <c r="C2528" s="21"/>
      <c r="D2528" s="21"/>
      <c r="E2528" s="59"/>
      <c r="F2528" s="21"/>
      <c r="G2528" s="106"/>
      <c r="H2528" s="59"/>
      <c r="I2528" s="59"/>
      <c r="J2528" s="59"/>
      <c r="K2528" s="59"/>
      <c r="L2528" s="59"/>
      <c r="M2528" s="59"/>
      <c r="N2528" s="21"/>
      <c r="O2528" s="21"/>
      <c r="P2528" s="21"/>
      <c r="Q2528" s="59"/>
    </row>
    <row r="2529" spans="2:17">
      <c r="B2529" s="110"/>
      <c r="C2529" s="21"/>
      <c r="D2529" s="21"/>
      <c r="E2529" s="59"/>
      <c r="F2529" s="21"/>
      <c r="G2529" s="106"/>
      <c r="H2529" s="59"/>
      <c r="I2529" s="59"/>
      <c r="J2529" s="59"/>
      <c r="K2529" s="59"/>
      <c r="L2529" s="59"/>
      <c r="M2529" s="59"/>
      <c r="N2529" s="21"/>
      <c r="O2529" s="21"/>
      <c r="P2529" s="21"/>
      <c r="Q2529" s="59"/>
    </row>
    <row r="2530" spans="2:17">
      <c r="B2530" s="110"/>
      <c r="C2530" s="21"/>
      <c r="D2530" s="21"/>
      <c r="E2530" s="59"/>
      <c r="F2530" s="21"/>
      <c r="G2530" s="106"/>
      <c r="H2530" s="59"/>
      <c r="I2530" s="59"/>
      <c r="J2530" s="59"/>
      <c r="K2530" s="59"/>
      <c r="L2530" s="59"/>
      <c r="M2530" s="59"/>
      <c r="N2530" s="21"/>
      <c r="O2530" s="21"/>
      <c r="P2530" s="21"/>
      <c r="Q2530" s="59"/>
    </row>
    <row r="2531" spans="2:17">
      <c r="B2531" s="110"/>
      <c r="C2531" s="21"/>
      <c r="D2531" s="21"/>
      <c r="E2531" s="59"/>
      <c r="F2531" s="21"/>
      <c r="G2531" s="106"/>
      <c r="H2531" s="59"/>
      <c r="I2531" s="59"/>
      <c r="J2531" s="59"/>
      <c r="K2531" s="59"/>
      <c r="L2531" s="59"/>
      <c r="M2531" s="59"/>
      <c r="N2531" s="21"/>
      <c r="O2531" s="21"/>
      <c r="P2531" s="21"/>
      <c r="Q2531" s="59"/>
    </row>
    <row r="2532" spans="2:17">
      <c r="B2532" s="110"/>
      <c r="C2532" s="21"/>
      <c r="D2532" s="21"/>
      <c r="E2532" s="59"/>
      <c r="F2532" s="21"/>
      <c r="G2532" s="106"/>
      <c r="H2532" s="59"/>
      <c r="I2532" s="59"/>
      <c r="J2532" s="59"/>
      <c r="K2532" s="59"/>
      <c r="L2532" s="59"/>
      <c r="M2532" s="59"/>
      <c r="N2532" s="21"/>
      <c r="O2532" s="21"/>
      <c r="P2532" s="21"/>
      <c r="Q2532" s="59"/>
    </row>
    <row r="2533" spans="2:17">
      <c r="B2533" s="110"/>
      <c r="C2533" s="21"/>
      <c r="D2533" s="21"/>
      <c r="E2533" s="59"/>
      <c r="F2533" s="21"/>
      <c r="G2533" s="106"/>
      <c r="H2533" s="59"/>
      <c r="I2533" s="59"/>
      <c r="J2533" s="59"/>
      <c r="K2533" s="59"/>
      <c r="L2533" s="59"/>
      <c r="M2533" s="59"/>
      <c r="N2533" s="21"/>
      <c r="O2533" s="21"/>
      <c r="P2533" s="21"/>
      <c r="Q2533" s="59"/>
    </row>
    <row r="2534" spans="2:17">
      <c r="B2534" s="110"/>
      <c r="C2534" s="21"/>
      <c r="D2534" s="21"/>
      <c r="E2534" s="59"/>
      <c r="F2534" s="21"/>
      <c r="G2534" s="106"/>
      <c r="H2534" s="59"/>
      <c r="I2534" s="59"/>
      <c r="J2534" s="59"/>
      <c r="K2534" s="59"/>
      <c r="L2534" s="59"/>
      <c r="M2534" s="59"/>
      <c r="N2534" s="21"/>
      <c r="O2534" s="21"/>
      <c r="P2534" s="21"/>
      <c r="Q2534" s="59"/>
    </row>
    <row r="2535" spans="2:17">
      <c r="B2535" s="110"/>
      <c r="C2535" s="21"/>
      <c r="D2535" s="21"/>
      <c r="E2535" s="59"/>
      <c r="F2535" s="21"/>
      <c r="G2535" s="106"/>
      <c r="H2535" s="59"/>
      <c r="I2535" s="59"/>
      <c r="J2535" s="59"/>
      <c r="K2535" s="59"/>
      <c r="L2535" s="59"/>
      <c r="M2535" s="59"/>
      <c r="N2535" s="21"/>
      <c r="O2535" s="21"/>
      <c r="P2535" s="21"/>
      <c r="Q2535" s="59"/>
    </row>
    <row r="2536" spans="2:17">
      <c r="B2536" s="110"/>
      <c r="C2536" s="21"/>
      <c r="D2536" s="21"/>
      <c r="E2536" s="59"/>
      <c r="F2536" s="21"/>
      <c r="G2536" s="106"/>
      <c r="H2536" s="59"/>
      <c r="I2536" s="59"/>
      <c r="J2536" s="59"/>
      <c r="K2536" s="59"/>
      <c r="L2536" s="59"/>
      <c r="M2536" s="59"/>
      <c r="N2536" s="21"/>
      <c r="O2536" s="21"/>
      <c r="P2536" s="21"/>
      <c r="Q2536" s="59"/>
    </row>
    <row r="2537" spans="2:17">
      <c r="B2537" s="110"/>
      <c r="C2537" s="21"/>
      <c r="D2537" s="21"/>
      <c r="E2537" s="59"/>
      <c r="F2537" s="21"/>
      <c r="G2537" s="106"/>
      <c r="H2537" s="59"/>
      <c r="I2537" s="59"/>
      <c r="J2537" s="59"/>
      <c r="K2537" s="59"/>
      <c r="L2537" s="59"/>
      <c r="M2537" s="59"/>
      <c r="N2537" s="21"/>
      <c r="O2537" s="21"/>
      <c r="P2537" s="21"/>
      <c r="Q2537" s="59"/>
    </row>
    <row r="2538" spans="2:17">
      <c r="B2538" s="110"/>
      <c r="C2538" s="21"/>
      <c r="D2538" s="21"/>
      <c r="E2538" s="59"/>
      <c r="F2538" s="21"/>
      <c r="G2538" s="106"/>
      <c r="H2538" s="59"/>
      <c r="I2538" s="59"/>
      <c r="J2538" s="59"/>
      <c r="K2538" s="59"/>
      <c r="L2538" s="59"/>
      <c r="M2538" s="59"/>
      <c r="N2538" s="21"/>
      <c r="O2538" s="21"/>
      <c r="P2538" s="21"/>
      <c r="Q2538" s="59"/>
    </row>
    <row r="2539" spans="2:17">
      <c r="B2539" s="110"/>
      <c r="C2539" s="21"/>
      <c r="D2539" s="21"/>
      <c r="E2539" s="59"/>
      <c r="F2539" s="21"/>
      <c r="G2539" s="106"/>
      <c r="H2539" s="59"/>
      <c r="I2539" s="59"/>
      <c r="J2539" s="59"/>
      <c r="K2539" s="59"/>
      <c r="L2539" s="59"/>
      <c r="M2539" s="59"/>
      <c r="N2539" s="21"/>
      <c r="O2539" s="21"/>
      <c r="P2539" s="21"/>
      <c r="Q2539" s="59"/>
    </row>
    <row r="2540" spans="2:17">
      <c r="B2540" s="110"/>
      <c r="C2540" s="21"/>
      <c r="D2540" s="21"/>
      <c r="E2540" s="59"/>
      <c r="F2540" s="21"/>
      <c r="G2540" s="106"/>
      <c r="H2540" s="59"/>
      <c r="I2540" s="59"/>
      <c r="J2540" s="59"/>
      <c r="K2540" s="59"/>
      <c r="L2540" s="59"/>
      <c r="M2540" s="59"/>
      <c r="N2540" s="21"/>
      <c r="O2540" s="21"/>
      <c r="P2540" s="21"/>
      <c r="Q2540" s="59"/>
    </row>
    <row r="2541" spans="2:17">
      <c r="B2541" s="110"/>
      <c r="C2541" s="21"/>
      <c r="D2541" s="21"/>
      <c r="E2541" s="59"/>
      <c r="F2541" s="21"/>
      <c r="G2541" s="106"/>
      <c r="H2541" s="59"/>
      <c r="I2541" s="59"/>
      <c r="J2541" s="59"/>
      <c r="K2541" s="59"/>
      <c r="L2541" s="59"/>
      <c r="M2541" s="59"/>
      <c r="N2541" s="21"/>
      <c r="O2541" s="21"/>
      <c r="P2541" s="21"/>
      <c r="Q2541" s="59"/>
    </row>
    <row r="2542" spans="2:17">
      <c r="B2542" s="110"/>
      <c r="C2542" s="21"/>
      <c r="D2542" s="21"/>
      <c r="E2542" s="59"/>
      <c r="F2542" s="21"/>
      <c r="G2542" s="106"/>
      <c r="H2542" s="59"/>
      <c r="I2542" s="59"/>
      <c r="J2542" s="59"/>
      <c r="K2542" s="59"/>
      <c r="L2542" s="59"/>
      <c r="M2542" s="59"/>
      <c r="N2542" s="21"/>
      <c r="O2542" s="21"/>
      <c r="P2542" s="21"/>
      <c r="Q2542" s="59"/>
    </row>
    <row r="2543" spans="2:17">
      <c r="B2543" s="110"/>
      <c r="C2543" s="21"/>
      <c r="D2543" s="21"/>
      <c r="E2543" s="59"/>
      <c r="F2543" s="21"/>
      <c r="G2543" s="106"/>
      <c r="H2543" s="59"/>
      <c r="I2543" s="59"/>
      <c r="J2543" s="59"/>
      <c r="K2543" s="59"/>
      <c r="L2543" s="59"/>
      <c r="M2543" s="59"/>
      <c r="N2543" s="21"/>
      <c r="O2543" s="21"/>
      <c r="P2543" s="21"/>
      <c r="Q2543" s="59"/>
    </row>
    <row r="2544" spans="2:17">
      <c r="B2544" s="110"/>
      <c r="C2544" s="21"/>
      <c r="D2544" s="21"/>
      <c r="E2544" s="59"/>
      <c r="F2544" s="21"/>
      <c r="G2544" s="106"/>
      <c r="H2544" s="59"/>
      <c r="I2544" s="59"/>
      <c r="J2544" s="59"/>
      <c r="K2544" s="59"/>
      <c r="L2544" s="59"/>
      <c r="M2544" s="59"/>
      <c r="N2544" s="21"/>
      <c r="O2544" s="21"/>
      <c r="P2544" s="21"/>
      <c r="Q2544" s="59"/>
    </row>
    <row r="2545" spans="2:17">
      <c r="B2545" s="110"/>
      <c r="C2545" s="21"/>
      <c r="D2545" s="21"/>
      <c r="E2545" s="59"/>
      <c r="F2545" s="21"/>
      <c r="G2545" s="106"/>
      <c r="H2545" s="59"/>
      <c r="I2545" s="59"/>
      <c r="J2545" s="59"/>
      <c r="K2545" s="59"/>
      <c r="L2545" s="59"/>
      <c r="M2545" s="59"/>
      <c r="N2545" s="21"/>
      <c r="O2545" s="21"/>
      <c r="P2545" s="21"/>
      <c r="Q2545" s="59"/>
    </row>
    <row r="2546" spans="2:17">
      <c r="B2546" s="110"/>
      <c r="C2546" s="21"/>
      <c r="D2546" s="21"/>
      <c r="E2546" s="59"/>
      <c r="F2546" s="21"/>
      <c r="G2546" s="106"/>
      <c r="H2546" s="59"/>
      <c r="I2546" s="59"/>
      <c r="J2546" s="59"/>
      <c r="K2546" s="59"/>
      <c r="L2546" s="59"/>
      <c r="M2546" s="59"/>
      <c r="N2546" s="21"/>
      <c r="O2546" s="21"/>
      <c r="P2546" s="21"/>
      <c r="Q2546" s="59"/>
    </row>
    <row r="2547" spans="2:17">
      <c r="B2547" s="110"/>
      <c r="C2547" s="21"/>
      <c r="D2547" s="21"/>
      <c r="E2547" s="59"/>
      <c r="F2547" s="21"/>
      <c r="G2547" s="106"/>
      <c r="H2547" s="59"/>
      <c r="I2547" s="59"/>
      <c r="J2547" s="59"/>
      <c r="K2547" s="59"/>
      <c r="L2547" s="59"/>
      <c r="M2547" s="59"/>
      <c r="N2547" s="21"/>
      <c r="O2547" s="21"/>
      <c r="P2547" s="21"/>
      <c r="Q2547" s="59"/>
    </row>
    <row r="2548" spans="2:17">
      <c r="B2548" s="110"/>
      <c r="C2548" s="21"/>
      <c r="D2548" s="21"/>
      <c r="E2548" s="59"/>
      <c r="F2548" s="21"/>
      <c r="G2548" s="106"/>
      <c r="H2548" s="59"/>
      <c r="I2548" s="59"/>
      <c r="J2548" s="59"/>
      <c r="K2548" s="59"/>
      <c r="L2548" s="59"/>
      <c r="M2548" s="59"/>
      <c r="N2548" s="21"/>
      <c r="O2548" s="21"/>
      <c r="P2548" s="21"/>
      <c r="Q2548" s="59"/>
    </row>
    <row r="2549" spans="2:17">
      <c r="B2549" s="110"/>
      <c r="C2549" s="21"/>
      <c r="D2549" s="21"/>
      <c r="E2549" s="59"/>
      <c r="F2549" s="21"/>
      <c r="G2549" s="106"/>
      <c r="H2549" s="59"/>
      <c r="I2549" s="59"/>
      <c r="J2549" s="59"/>
      <c r="K2549" s="59"/>
      <c r="L2549" s="59"/>
      <c r="M2549" s="59"/>
      <c r="N2549" s="21"/>
      <c r="O2549" s="21"/>
      <c r="P2549" s="21"/>
      <c r="Q2549" s="59"/>
    </row>
    <row r="2550" spans="2:17">
      <c r="B2550" s="110"/>
      <c r="C2550" s="21"/>
      <c r="D2550" s="21"/>
      <c r="E2550" s="59"/>
      <c r="F2550" s="21"/>
      <c r="G2550" s="106"/>
      <c r="H2550" s="59"/>
      <c r="I2550" s="59"/>
      <c r="J2550" s="59"/>
      <c r="K2550" s="59"/>
      <c r="L2550" s="59"/>
      <c r="M2550" s="59"/>
      <c r="N2550" s="21"/>
      <c r="O2550" s="21"/>
      <c r="P2550" s="21"/>
      <c r="Q2550" s="59"/>
    </row>
    <row r="2551" spans="2:17">
      <c r="B2551" s="110"/>
      <c r="C2551" s="21"/>
      <c r="D2551" s="21"/>
      <c r="E2551" s="59"/>
      <c r="F2551" s="21"/>
      <c r="G2551" s="106"/>
      <c r="H2551" s="59"/>
      <c r="I2551" s="59"/>
      <c r="J2551" s="59"/>
      <c r="K2551" s="59"/>
      <c r="L2551" s="59"/>
      <c r="M2551" s="59"/>
      <c r="N2551" s="21"/>
      <c r="O2551" s="21"/>
      <c r="P2551" s="21"/>
      <c r="Q2551" s="59"/>
    </row>
    <row r="2552" spans="2:17">
      <c r="B2552" s="110"/>
      <c r="C2552" s="21"/>
      <c r="D2552" s="21"/>
      <c r="E2552" s="59"/>
      <c r="F2552" s="21"/>
      <c r="G2552" s="106"/>
      <c r="H2552" s="59"/>
      <c r="I2552" s="59"/>
      <c r="J2552" s="59"/>
      <c r="K2552" s="59"/>
      <c r="L2552" s="59"/>
      <c r="M2552" s="59"/>
      <c r="N2552" s="21"/>
      <c r="O2552" s="21"/>
      <c r="P2552" s="21"/>
      <c r="Q2552" s="59"/>
    </row>
    <row r="2553" spans="2:17">
      <c r="B2553" s="110"/>
      <c r="C2553" s="21"/>
      <c r="D2553" s="21"/>
      <c r="E2553" s="59"/>
      <c r="F2553" s="21"/>
      <c r="G2553" s="106"/>
      <c r="H2553" s="59"/>
      <c r="I2553" s="59"/>
      <c r="J2553" s="59"/>
      <c r="K2553" s="59"/>
      <c r="L2553" s="59"/>
      <c r="M2553" s="59"/>
      <c r="N2553" s="21"/>
      <c r="O2553" s="21"/>
      <c r="P2553" s="21"/>
      <c r="Q2553" s="59"/>
    </row>
    <row r="2554" spans="2:17">
      <c r="B2554" s="110"/>
      <c r="C2554" s="21"/>
      <c r="D2554" s="21"/>
      <c r="E2554" s="59"/>
      <c r="F2554" s="21"/>
      <c r="G2554" s="106"/>
      <c r="H2554" s="59"/>
      <c r="I2554" s="59"/>
      <c r="J2554" s="59"/>
      <c r="K2554" s="59"/>
      <c r="L2554" s="59"/>
      <c r="M2554" s="59"/>
      <c r="N2554" s="21"/>
      <c r="O2554" s="21"/>
      <c r="P2554" s="21"/>
      <c r="Q2554" s="59"/>
    </row>
    <row r="2555" spans="2:17">
      <c r="B2555" s="110"/>
      <c r="C2555" s="21"/>
      <c r="D2555" s="21"/>
      <c r="E2555" s="59"/>
      <c r="F2555" s="21"/>
      <c r="G2555" s="106"/>
      <c r="H2555" s="59"/>
      <c r="I2555" s="59"/>
      <c r="J2555" s="59"/>
      <c r="K2555" s="59"/>
      <c r="L2555" s="59"/>
      <c r="M2555" s="59"/>
      <c r="N2555" s="21"/>
      <c r="O2555" s="21"/>
      <c r="P2555" s="21"/>
      <c r="Q2555" s="59"/>
    </row>
    <row r="2556" spans="2:17">
      <c r="B2556" s="110"/>
      <c r="C2556" s="21"/>
      <c r="D2556" s="21"/>
      <c r="E2556" s="59"/>
      <c r="F2556" s="21"/>
      <c r="G2556" s="106"/>
      <c r="H2556" s="59"/>
      <c r="I2556" s="59"/>
      <c r="J2556" s="59"/>
      <c r="K2556" s="59"/>
      <c r="L2556" s="59"/>
      <c r="M2556" s="59"/>
      <c r="N2556" s="21"/>
      <c r="O2556" s="21"/>
      <c r="P2556" s="21"/>
      <c r="Q2556" s="59"/>
    </row>
    <row r="2557" spans="2:17">
      <c r="B2557" s="110"/>
      <c r="C2557" s="21"/>
      <c r="D2557" s="21"/>
      <c r="E2557" s="59"/>
      <c r="F2557" s="21"/>
      <c r="G2557" s="106"/>
      <c r="H2557" s="59"/>
      <c r="I2557" s="59"/>
      <c r="J2557" s="59"/>
      <c r="K2557" s="59"/>
      <c r="L2557" s="59"/>
      <c r="M2557" s="59"/>
      <c r="N2557" s="21"/>
      <c r="O2557" s="21"/>
      <c r="P2557" s="21"/>
      <c r="Q2557" s="59"/>
    </row>
    <row r="2558" spans="2:17">
      <c r="B2558" s="110"/>
      <c r="C2558" s="21"/>
      <c r="D2558" s="21"/>
      <c r="E2558" s="59"/>
      <c r="F2558" s="21"/>
      <c r="G2558" s="106"/>
      <c r="H2558" s="59"/>
      <c r="I2558" s="59"/>
      <c r="J2558" s="59"/>
      <c r="K2558" s="59"/>
      <c r="L2558" s="59"/>
      <c r="M2558" s="59"/>
      <c r="N2558" s="21"/>
      <c r="O2558" s="21"/>
      <c r="P2558" s="21"/>
      <c r="Q2558" s="59"/>
    </row>
    <row r="2559" spans="2:17">
      <c r="B2559" s="110"/>
      <c r="C2559" s="21"/>
      <c r="D2559" s="21"/>
      <c r="E2559" s="59"/>
      <c r="F2559" s="21"/>
      <c r="G2559" s="106"/>
      <c r="H2559" s="59"/>
      <c r="I2559" s="59"/>
      <c r="J2559" s="59"/>
      <c r="K2559" s="59"/>
      <c r="L2559" s="59"/>
      <c r="M2559" s="59"/>
      <c r="N2559" s="21"/>
      <c r="O2559" s="21"/>
      <c r="P2559" s="21"/>
      <c r="Q2559" s="59"/>
    </row>
    <row r="2560" spans="2:17">
      <c r="B2560" s="110"/>
      <c r="C2560" s="21"/>
      <c r="D2560" s="21"/>
      <c r="E2560" s="59"/>
      <c r="F2560" s="21"/>
      <c r="G2560" s="106"/>
      <c r="H2560" s="59"/>
      <c r="I2560" s="59"/>
      <c r="J2560" s="59"/>
      <c r="K2560" s="59"/>
      <c r="L2560" s="59"/>
      <c r="M2560" s="59"/>
      <c r="N2560" s="21"/>
      <c r="O2560" s="21"/>
      <c r="P2560" s="21"/>
      <c r="Q2560" s="59"/>
    </row>
    <row r="2561" spans="2:17">
      <c r="B2561" s="110"/>
      <c r="C2561" s="21"/>
      <c r="D2561" s="21"/>
      <c r="E2561" s="59"/>
      <c r="F2561" s="21"/>
      <c r="G2561" s="106"/>
      <c r="H2561" s="59"/>
      <c r="I2561" s="59"/>
      <c r="J2561" s="59"/>
      <c r="K2561" s="59"/>
      <c r="L2561" s="59"/>
      <c r="M2561" s="59"/>
      <c r="N2561" s="21"/>
      <c r="O2561" s="21"/>
      <c r="P2561" s="21"/>
      <c r="Q2561" s="59"/>
    </row>
    <row r="2562" spans="2:17">
      <c r="B2562" s="110"/>
      <c r="C2562" s="21"/>
      <c r="D2562" s="21"/>
      <c r="E2562" s="59"/>
      <c r="F2562" s="21"/>
      <c r="G2562" s="106"/>
      <c r="H2562" s="59"/>
      <c r="I2562" s="59"/>
      <c r="J2562" s="59"/>
      <c r="K2562" s="59"/>
      <c r="L2562" s="59"/>
      <c r="M2562" s="59"/>
      <c r="N2562" s="21"/>
      <c r="O2562" s="21"/>
      <c r="P2562" s="21"/>
      <c r="Q2562" s="59"/>
    </row>
    <row r="2563" spans="2:17">
      <c r="B2563" s="110"/>
      <c r="C2563" s="21"/>
      <c r="D2563" s="21"/>
      <c r="E2563" s="59"/>
      <c r="F2563" s="21"/>
      <c r="G2563" s="106"/>
      <c r="H2563" s="59"/>
      <c r="I2563" s="59"/>
      <c r="J2563" s="59"/>
      <c r="K2563" s="59"/>
      <c r="L2563" s="59"/>
      <c r="M2563" s="59"/>
      <c r="N2563" s="21"/>
      <c r="O2563" s="21"/>
      <c r="P2563" s="21"/>
      <c r="Q2563" s="59"/>
    </row>
    <row r="2564" spans="2:17">
      <c r="B2564" s="110"/>
      <c r="C2564" s="21"/>
      <c r="D2564" s="21"/>
      <c r="E2564" s="59"/>
      <c r="F2564" s="21"/>
      <c r="G2564" s="106"/>
      <c r="H2564" s="59"/>
      <c r="I2564" s="59"/>
      <c r="J2564" s="59"/>
      <c r="K2564" s="59"/>
      <c r="L2564" s="59"/>
      <c r="M2564" s="59"/>
      <c r="N2564" s="21"/>
      <c r="O2564" s="21"/>
      <c r="P2564" s="21"/>
      <c r="Q2564" s="59"/>
    </row>
    <row r="2565" spans="2:17">
      <c r="B2565" s="110"/>
      <c r="C2565" s="21"/>
      <c r="D2565" s="21"/>
      <c r="E2565" s="59"/>
      <c r="F2565" s="21"/>
      <c r="G2565" s="106"/>
      <c r="H2565" s="59"/>
      <c r="I2565" s="59"/>
      <c r="J2565" s="59"/>
      <c r="K2565" s="59"/>
      <c r="L2565" s="59"/>
      <c r="M2565" s="59"/>
      <c r="N2565" s="21"/>
      <c r="O2565" s="21"/>
      <c r="P2565" s="21"/>
      <c r="Q2565" s="59"/>
    </row>
    <row r="2566" spans="2:17">
      <c r="B2566" s="110"/>
      <c r="C2566" s="21"/>
      <c r="D2566" s="21"/>
      <c r="E2566" s="59"/>
      <c r="F2566" s="21"/>
      <c r="G2566" s="106"/>
      <c r="H2566" s="59"/>
      <c r="I2566" s="59"/>
      <c r="J2566" s="59"/>
      <c r="K2566" s="59"/>
      <c r="L2566" s="59"/>
      <c r="M2566" s="59"/>
      <c r="N2566" s="21"/>
      <c r="O2566" s="21"/>
      <c r="P2566" s="21"/>
      <c r="Q2566" s="59"/>
    </row>
    <row r="2567" spans="2:17">
      <c r="B2567" s="110"/>
      <c r="C2567" s="21"/>
      <c r="D2567" s="21"/>
      <c r="E2567" s="59"/>
      <c r="F2567" s="21"/>
      <c r="G2567" s="106"/>
      <c r="H2567" s="59"/>
      <c r="I2567" s="59"/>
      <c r="J2567" s="59"/>
      <c r="K2567" s="59"/>
      <c r="L2567" s="59"/>
      <c r="M2567" s="59"/>
      <c r="N2567" s="21"/>
      <c r="O2567" s="21"/>
      <c r="P2567" s="21"/>
      <c r="Q2567" s="59"/>
    </row>
    <row r="2568" spans="2:17">
      <c r="B2568" s="110"/>
      <c r="C2568" s="21"/>
      <c r="D2568" s="21"/>
      <c r="E2568" s="59"/>
      <c r="F2568" s="21"/>
      <c r="G2568" s="106"/>
      <c r="H2568" s="59"/>
      <c r="I2568" s="59"/>
      <c r="J2568" s="59"/>
      <c r="K2568" s="59"/>
      <c r="L2568" s="59"/>
      <c r="M2568" s="59"/>
      <c r="N2568" s="21"/>
      <c r="O2568" s="21"/>
      <c r="P2568" s="21"/>
      <c r="Q2568" s="59"/>
    </row>
    <row r="2569" spans="2:17">
      <c r="B2569" s="110"/>
      <c r="C2569" s="21"/>
      <c r="D2569" s="21"/>
      <c r="E2569" s="59"/>
      <c r="F2569" s="21"/>
      <c r="G2569" s="106"/>
      <c r="H2569" s="59"/>
      <c r="I2569" s="59"/>
      <c r="J2569" s="59"/>
      <c r="K2569" s="59"/>
      <c r="L2569" s="59"/>
      <c r="M2569" s="59"/>
      <c r="N2569" s="21"/>
      <c r="O2569" s="21"/>
      <c r="P2569" s="21"/>
      <c r="Q2569" s="59"/>
    </row>
    <row r="2570" spans="2:17">
      <c r="B2570" s="110"/>
      <c r="C2570" s="21"/>
      <c r="D2570" s="21"/>
      <c r="E2570" s="59"/>
      <c r="F2570" s="21"/>
      <c r="G2570" s="106"/>
      <c r="H2570" s="59"/>
      <c r="I2570" s="59"/>
      <c r="J2570" s="59"/>
      <c r="K2570" s="59"/>
      <c r="L2570" s="59"/>
      <c r="M2570" s="59"/>
      <c r="N2570" s="21"/>
      <c r="O2570" s="21"/>
      <c r="P2570" s="21"/>
      <c r="Q2570" s="59"/>
    </row>
    <row r="2571" spans="2:17">
      <c r="B2571" s="110"/>
      <c r="C2571" s="21"/>
      <c r="D2571" s="21"/>
      <c r="E2571" s="59"/>
      <c r="F2571" s="21"/>
      <c r="G2571" s="106"/>
      <c r="H2571" s="59"/>
      <c r="I2571" s="59"/>
      <c r="J2571" s="59"/>
      <c r="K2571" s="59"/>
      <c r="L2571" s="59"/>
      <c r="M2571" s="59"/>
      <c r="N2571" s="21"/>
      <c r="O2571" s="21"/>
      <c r="P2571" s="21"/>
      <c r="Q2571" s="59"/>
    </row>
    <row r="2572" spans="2:17">
      <c r="B2572" s="110"/>
      <c r="C2572" s="21"/>
      <c r="D2572" s="21"/>
      <c r="E2572" s="59"/>
      <c r="F2572" s="21"/>
      <c r="G2572" s="106"/>
      <c r="H2572" s="59"/>
      <c r="I2572" s="59"/>
      <c r="J2572" s="59"/>
      <c r="K2572" s="59"/>
      <c r="L2572" s="59"/>
      <c r="M2572" s="59"/>
      <c r="N2572" s="21"/>
      <c r="O2572" s="21"/>
      <c r="P2572" s="21"/>
      <c r="Q2572" s="59"/>
    </row>
    <row r="2573" spans="2:17">
      <c r="B2573" s="110"/>
      <c r="C2573" s="21"/>
      <c r="D2573" s="21"/>
      <c r="E2573" s="59"/>
      <c r="F2573" s="21"/>
      <c r="G2573" s="106"/>
      <c r="H2573" s="59"/>
      <c r="I2573" s="59"/>
      <c r="J2573" s="59"/>
      <c r="K2573" s="59"/>
      <c r="L2573" s="59"/>
      <c r="M2573" s="59"/>
      <c r="N2573" s="21"/>
      <c r="O2573" s="21"/>
      <c r="P2573" s="21"/>
      <c r="Q2573" s="59"/>
    </row>
    <row r="2574" spans="2:17">
      <c r="B2574" s="110"/>
      <c r="C2574" s="21"/>
      <c r="D2574" s="21"/>
      <c r="E2574" s="59"/>
      <c r="F2574" s="21"/>
      <c r="G2574" s="106"/>
      <c r="H2574" s="59"/>
      <c r="I2574" s="59"/>
      <c r="J2574" s="59"/>
      <c r="K2574" s="59"/>
      <c r="L2574" s="59"/>
      <c r="M2574" s="59"/>
      <c r="N2574" s="21"/>
      <c r="O2574" s="21"/>
      <c r="P2574" s="21"/>
      <c r="Q2574" s="59"/>
    </row>
    <row r="2575" spans="2:17">
      <c r="B2575" s="110"/>
      <c r="C2575" s="21"/>
      <c r="D2575" s="21"/>
      <c r="E2575" s="59"/>
      <c r="F2575" s="21"/>
      <c r="G2575" s="106"/>
      <c r="H2575" s="59"/>
      <c r="I2575" s="59"/>
      <c r="J2575" s="59"/>
      <c r="K2575" s="59"/>
      <c r="L2575" s="59"/>
      <c r="M2575" s="59"/>
      <c r="N2575" s="21"/>
      <c r="O2575" s="21"/>
      <c r="P2575" s="21"/>
      <c r="Q2575" s="59"/>
    </row>
    <row r="2576" spans="2:17">
      <c r="B2576" s="110"/>
      <c r="C2576" s="21"/>
      <c r="D2576" s="21"/>
      <c r="E2576" s="59"/>
      <c r="F2576" s="21"/>
      <c r="G2576" s="106"/>
      <c r="H2576" s="59"/>
      <c r="I2576" s="59"/>
      <c r="J2576" s="59"/>
      <c r="K2576" s="59"/>
      <c r="L2576" s="59"/>
      <c r="M2576" s="59"/>
      <c r="N2576" s="21"/>
      <c r="O2576" s="21"/>
      <c r="P2576" s="21"/>
      <c r="Q2576" s="59"/>
    </row>
    <row r="2577" spans="2:17">
      <c r="B2577" s="110"/>
      <c r="C2577" s="21"/>
      <c r="D2577" s="21"/>
      <c r="E2577" s="59"/>
      <c r="F2577" s="21"/>
      <c r="G2577" s="106"/>
      <c r="H2577" s="59"/>
      <c r="I2577" s="59"/>
      <c r="J2577" s="59"/>
      <c r="K2577" s="59"/>
      <c r="L2577" s="59"/>
      <c r="M2577" s="59"/>
      <c r="N2577" s="21"/>
      <c r="O2577" s="21"/>
      <c r="P2577" s="21"/>
      <c r="Q2577" s="59"/>
    </row>
    <row r="2578" spans="2:17">
      <c r="B2578" s="110"/>
      <c r="C2578" s="21"/>
      <c r="D2578" s="21"/>
      <c r="E2578" s="59"/>
      <c r="F2578" s="21"/>
      <c r="G2578" s="106"/>
      <c r="H2578" s="59"/>
      <c r="I2578" s="59"/>
      <c r="J2578" s="59"/>
      <c r="K2578" s="59"/>
      <c r="L2578" s="59"/>
      <c r="M2578" s="59"/>
      <c r="N2578" s="21"/>
      <c r="O2578" s="21"/>
      <c r="P2578" s="21"/>
      <c r="Q2578" s="59"/>
    </row>
    <row r="2579" spans="2:17">
      <c r="B2579" s="110"/>
      <c r="C2579" s="21"/>
      <c r="D2579" s="21"/>
      <c r="E2579" s="59"/>
      <c r="F2579" s="21"/>
      <c r="G2579" s="106"/>
      <c r="H2579" s="59"/>
      <c r="I2579" s="59"/>
      <c r="J2579" s="59"/>
      <c r="K2579" s="59"/>
      <c r="L2579" s="59"/>
      <c r="M2579" s="59"/>
      <c r="N2579" s="21"/>
      <c r="O2579" s="21"/>
      <c r="P2579" s="21"/>
      <c r="Q2579" s="59"/>
    </row>
    <row r="2580" spans="2:17">
      <c r="B2580" s="110"/>
      <c r="C2580" s="21"/>
      <c r="D2580" s="21"/>
      <c r="E2580" s="59"/>
      <c r="F2580" s="21"/>
      <c r="G2580" s="106"/>
      <c r="H2580" s="59"/>
      <c r="I2580" s="59"/>
      <c r="J2580" s="59"/>
      <c r="K2580" s="59"/>
      <c r="L2580" s="59"/>
      <c r="M2580" s="59"/>
      <c r="N2580" s="21"/>
      <c r="O2580" s="21"/>
      <c r="P2580" s="21"/>
      <c r="Q2580" s="59"/>
    </row>
    <row r="2581" spans="2:17">
      <c r="B2581" s="110"/>
      <c r="C2581" s="21"/>
      <c r="D2581" s="21"/>
      <c r="E2581" s="59"/>
      <c r="F2581" s="21"/>
      <c r="G2581" s="106"/>
      <c r="H2581" s="59"/>
      <c r="I2581" s="59"/>
      <c r="J2581" s="59"/>
      <c r="K2581" s="59"/>
      <c r="L2581" s="59"/>
      <c r="M2581" s="59"/>
      <c r="N2581" s="21"/>
      <c r="O2581" s="21"/>
      <c r="P2581" s="21"/>
      <c r="Q2581" s="59"/>
    </row>
    <row r="2582" spans="2:17">
      <c r="B2582" s="110"/>
      <c r="C2582" s="21"/>
      <c r="D2582" s="21"/>
      <c r="E2582" s="59"/>
      <c r="F2582" s="21"/>
      <c r="G2582" s="106"/>
      <c r="H2582" s="59"/>
      <c r="I2582" s="59"/>
      <c r="J2582" s="59"/>
      <c r="K2582" s="59"/>
      <c r="L2582" s="59"/>
      <c r="M2582" s="59"/>
      <c r="N2582" s="21"/>
      <c r="O2582" s="21"/>
      <c r="P2582" s="21"/>
      <c r="Q2582" s="59"/>
    </row>
    <row r="2583" spans="2:17">
      <c r="B2583" s="110"/>
      <c r="C2583" s="21"/>
      <c r="D2583" s="21"/>
      <c r="E2583" s="59"/>
      <c r="F2583" s="21"/>
      <c r="G2583" s="106"/>
      <c r="H2583" s="59"/>
      <c r="I2583" s="59"/>
      <c r="J2583" s="59"/>
      <c r="K2583" s="59"/>
      <c r="L2583" s="59"/>
      <c r="M2583" s="59"/>
      <c r="N2583" s="21"/>
      <c r="O2583" s="21"/>
      <c r="P2583" s="21"/>
      <c r="Q2583" s="59"/>
    </row>
    <row r="2584" spans="2:17">
      <c r="B2584" s="110"/>
      <c r="C2584" s="21"/>
      <c r="D2584" s="21"/>
      <c r="E2584" s="59"/>
      <c r="F2584" s="21"/>
      <c r="G2584" s="106"/>
      <c r="H2584" s="59"/>
      <c r="I2584" s="59"/>
      <c r="J2584" s="59"/>
      <c r="K2584" s="59"/>
      <c r="L2584" s="59"/>
      <c r="M2584" s="59"/>
      <c r="N2584" s="21"/>
      <c r="O2584" s="21"/>
      <c r="P2584" s="21"/>
      <c r="Q2584" s="59"/>
    </row>
    <row r="2585" spans="2:17">
      <c r="B2585" s="110"/>
      <c r="C2585" s="21"/>
      <c r="D2585" s="21"/>
      <c r="E2585" s="59"/>
      <c r="F2585" s="21"/>
      <c r="G2585" s="106"/>
      <c r="H2585" s="59"/>
      <c r="I2585" s="59"/>
      <c r="J2585" s="59"/>
      <c r="K2585" s="59"/>
      <c r="L2585" s="59"/>
      <c r="M2585" s="59"/>
      <c r="N2585" s="21"/>
      <c r="O2585" s="21"/>
      <c r="P2585" s="21"/>
      <c r="Q2585" s="59"/>
    </row>
    <row r="2586" spans="2:17">
      <c r="B2586" s="110"/>
      <c r="C2586" s="21"/>
      <c r="D2586" s="21"/>
      <c r="E2586" s="59"/>
      <c r="F2586" s="21"/>
      <c r="G2586" s="106"/>
      <c r="H2586" s="59"/>
      <c r="I2586" s="59"/>
      <c r="J2586" s="59"/>
      <c r="K2586" s="59"/>
      <c r="L2586" s="59"/>
      <c r="M2586" s="59"/>
      <c r="N2586" s="21"/>
      <c r="O2586" s="21"/>
      <c r="P2586" s="21"/>
      <c r="Q2586" s="59"/>
    </row>
    <row r="2587" spans="2:17">
      <c r="B2587" s="110"/>
      <c r="C2587" s="21"/>
      <c r="D2587" s="21"/>
      <c r="E2587" s="59"/>
      <c r="F2587" s="21"/>
      <c r="G2587" s="106"/>
      <c r="H2587" s="59"/>
      <c r="I2587" s="59"/>
      <c r="J2587" s="59"/>
      <c r="K2587" s="59"/>
      <c r="L2587" s="59"/>
      <c r="M2587" s="59"/>
      <c r="N2587" s="21"/>
      <c r="O2587" s="21"/>
      <c r="P2587" s="21"/>
      <c r="Q2587" s="59"/>
    </row>
    <row r="2588" spans="2:17">
      <c r="B2588" s="110"/>
      <c r="C2588" s="21"/>
      <c r="D2588" s="21"/>
      <c r="E2588" s="59"/>
      <c r="F2588" s="21"/>
      <c r="G2588" s="106"/>
      <c r="H2588" s="59"/>
      <c r="I2588" s="59"/>
      <c r="J2588" s="59"/>
      <c r="K2588" s="59"/>
      <c r="L2588" s="59"/>
      <c r="M2588" s="59"/>
      <c r="N2588" s="21"/>
      <c r="O2588" s="21"/>
      <c r="P2588" s="21"/>
      <c r="Q2588" s="59"/>
    </row>
    <row r="2589" spans="2:17">
      <c r="B2589" s="110"/>
      <c r="C2589" s="21"/>
      <c r="D2589" s="21"/>
      <c r="E2589" s="59"/>
      <c r="F2589" s="21"/>
      <c r="G2589" s="106"/>
      <c r="H2589" s="59"/>
      <c r="I2589" s="59"/>
      <c r="J2589" s="59"/>
      <c r="K2589" s="59"/>
      <c r="L2589" s="59"/>
      <c r="M2589" s="59"/>
      <c r="N2589" s="21"/>
      <c r="O2589" s="21"/>
      <c r="P2589" s="21"/>
      <c r="Q2589" s="59"/>
    </row>
    <row r="2590" spans="2:17">
      <c r="B2590" s="110"/>
      <c r="C2590" s="21"/>
      <c r="D2590" s="21"/>
      <c r="E2590" s="59"/>
      <c r="F2590" s="21"/>
      <c r="G2590" s="106"/>
      <c r="H2590" s="59"/>
      <c r="I2590" s="59"/>
      <c r="J2590" s="59"/>
      <c r="K2590" s="59"/>
      <c r="L2590" s="59"/>
      <c r="M2590" s="59"/>
      <c r="N2590" s="21"/>
      <c r="O2590" s="21"/>
      <c r="P2590" s="21"/>
      <c r="Q2590" s="59"/>
    </row>
    <row r="2591" spans="2:17">
      <c r="B2591" s="110"/>
      <c r="C2591" s="21"/>
      <c r="D2591" s="21"/>
      <c r="E2591" s="59"/>
      <c r="F2591" s="21"/>
      <c r="G2591" s="106"/>
      <c r="H2591" s="59"/>
      <c r="I2591" s="59"/>
      <c r="J2591" s="59"/>
      <c r="K2591" s="59"/>
      <c r="L2591" s="59"/>
      <c r="M2591" s="59"/>
      <c r="N2591" s="21"/>
      <c r="O2591" s="21"/>
      <c r="P2591" s="21"/>
      <c r="Q2591" s="59"/>
    </row>
    <row r="2592" spans="2:17">
      <c r="B2592" s="110"/>
      <c r="C2592" s="21"/>
      <c r="D2592" s="21"/>
      <c r="E2592" s="59"/>
      <c r="F2592" s="21"/>
      <c r="G2592" s="106"/>
      <c r="H2592" s="59"/>
      <c r="I2592" s="59"/>
      <c r="J2592" s="59"/>
      <c r="K2592" s="59"/>
      <c r="L2592" s="59"/>
      <c r="M2592" s="59"/>
      <c r="N2592" s="21"/>
      <c r="O2592" s="21"/>
      <c r="P2592" s="21"/>
      <c r="Q2592" s="59"/>
    </row>
    <row r="2593" spans="2:17">
      <c r="B2593" s="110"/>
      <c r="C2593" s="21"/>
      <c r="D2593" s="21"/>
      <c r="E2593" s="59"/>
      <c r="F2593" s="21"/>
      <c r="G2593" s="106"/>
      <c r="H2593" s="59"/>
      <c r="I2593" s="59"/>
      <c r="J2593" s="59"/>
      <c r="K2593" s="59"/>
      <c r="L2593" s="59"/>
      <c r="M2593" s="59"/>
      <c r="N2593" s="21"/>
      <c r="O2593" s="21"/>
      <c r="P2593" s="21"/>
      <c r="Q2593" s="59"/>
    </row>
    <row r="2594" spans="2:17">
      <c r="B2594" s="110"/>
      <c r="C2594" s="21"/>
      <c r="D2594" s="21"/>
      <c r="E2594" s="59"/>
      <c r="F2594" s="21"/>
      <c r="G2594" s="106"/>
      <c r="H2594" s="59"/>
      <c r="I2594" s="59"/>
      <c r="J2594" s="59"/>
      <c r="K2594" s="59"/>
      <c r="L2594" s="59"/>
      <c r="M2594" s="59"/>
      <c r="N2594" s="21"/>
      <c r="O2594" s="21"/>
      <c r="P2594" s="21"/>
      <c r="Q2594" s="59"/>
    </row>
    <row r="2595" spans="2:17">
      <c r="B2595" s="110"/>
      <c r="C2595" s="21"/>
      <c r="D2595" s="21"/>
      <c r="E2595" s="59"/>
      <c r="F2595" s="21"/>
      <c r="G2595" s="106"/>
      <c r="H2595" s="59"/>
      <c r="I2595" s="59"/>
      <c r="J2595" s="59"/>
      <c r="K2595" s="59"/>
      <c r="L2595" s="59"/>
      <c r="M2595" s="59"/>
      <c r="N2595" s="21"/>
      <c r="O2595" s="21"/>
      <c r="P2595" s="21"/>
      <c r="Q2595" s="59"/>
    </row>
    <row r="2596" spans="2:17">
      <c r="B2596" s="110"/>
      <c r="C2596" s="21"/>
      <c r="D2596" s="21"/>
      <c r="E2596" s="59"/>
      <c r="F2596" s="21"/>
      <c r="G2596" s="106"/>
      <c r="H2596" s="59"/>
      <c r="I2596" s="59"/>
      <c r="J2596" s="59"/>
      <c r="K2596" s="59"/>
      <c r="L2596" s="59"/>
      <c r="M2596" s="59"/>
      <c r="N2596" s="21"/>
      <c r="O2596" s="21"/>
      <c r="P2596" s="21"/>
      <c r="Q2596" s="59"/>
    </row>
    <row r="2597" spans="2:17">
      <c r="B2597" s="110"/>
      <c r="C2597" s="21"/>
      <c r="D2597" s="21"/>
      <c r="E2597" s="59"/>
      <c r="F2597" s="21"/>
      <c r="G2597" s="106"/>
      <c r="H2597" s="59"/>
      <c r="I2597" s="59"/>
      <c r="J2597" s="59"/>
      <c r="K2597" s="59"/>
      <c r="L2597" s="59"/>
      <c r="M2597" s="59"/>
      <c r="N2597" s="21"/>
      <c r="O2597" s="21"/>
      <c r="P2597" s="21"/>
      <c r="Q2597" s="59"/>
    </row>
    <row r="2598" spans="2:17">
      <c r="B2598" s="110"/>
      <c r="C2598" s="21"/>
      <c r="D2598" s="21"/>
      <c r="E2598" s="59"/>
      <c r="F2598" s="21"/>
      <c r="G2598" s="106"/>
      <c r="H2598" s="59"/>
      <c r="I2598" s="59"/>
      <c r="J2598" s="59"/>
      <c r="K2598" s="59"/>
      <c r="L2598" s="59"/>
      <c r="M2598" s="59"/>
      <c r="N2598" s="21"/>
      <c r="O2598" s="21"/>
      <c r="P2598" s="21"/>
      <c r="Q2598" s="59"/>
    </row>
    <row r="2599" spans="2:17">
      <c r="B2599" s="110"/>
      <c r="C2599" s="21"/>
      <c r="D2599" s="21"/>
      <c r="E2599" s="59"/>
      <c r="F2599" s="21"/>
      <c r="G2599" s="106"/>
      <c r="H2599" s="59"/>
      <c r="I2599" s="59"/>
      <c r="J2599" s="59"/>
      <c r="K2599" s="59"/>
      <c r="L2599" s="59"/>
      <c r="M2599" s="59"/>
      <c r="N2599" s="21"/>
      <c r="O2599" s="21"/>
      <c r="P2599" s="21"/>
      <c r="Q2599" s="59"/>
    </row>
    <row r="2600" spans="2:17">
      <c r="B2600" s="110"/>
      <c r="C2600" s="21"/>
      <c r="D2600" s="21"/>
      <c r="E2600" s="59"/>
      <c r="F2600" s="21"/>
      <c r="G2600" s="106"/>
      <c r="H2600" s="59"/>
      <c r="I2600" s="59"/>
      <c r="J2600" s="59"/>
      <c r="K2600" s="59"/>
      <c r="L2600" s="59"/>
      <c r="M2600" s="59"/>
      <c r="N2600" s="21"/>
      <c r="O2600" s="21"/>
      <c r="P2600" s="21"/>
      <c r="Q2600" s="59"/>
    </row>
    <row r="2601" spans="2:17">
      <c r="B2601" s="110"/>
      <c r="C2601" s="21"/>
      <c r="D2601" s="21"/>
      <c r="E2601" s="59"/>
      <c r="F2601" s="21"/>
      <c r="G2601" s="106"/>
      <c r="H2601" s="59"/>
      <c r="I2601" s="59"/>
      <c r="J2601" s="59"/>
      <c r="K2601" s="59"/>
      <c r="L2601" s="59"/>
      <c r="M2601" s="59"/>
      <c r="N2601" s="21"/>
      <c r="O2601" s="21"/>
      <c r="P2601" s="21"/>
      <c r="Q2601" s="59"/>
    </row>
    <row r="2602" spans="2:17">
      <c r="B2602" s="110"/>
      <c r="C2602" s="21"/>
      <c r="D2602" s="21"/>
      <c r="E2602" s="59"/>
      <c r="F2602" s="21"/>
      <c r="G2602" s="106"/>
      <c r="H2602" s="59"/>
      <c r="I2602" s="59"/>
      <c r="J2602" s="59"/>
      <c r="K2602" s="59"/>
      <c r="L2602" s="59"/>
      <c r="M2602" s="59"/>
      <c r="N2602" s="21"/>
      <c r="O2602" s="21"/>
      <c r="P2602" s="21"/>
      <c r="Q2602" s="59"/>
    </row>
    <row r="2603" spans="2:17">
      <c r="B2603" s="110"/>
      <c r="C2603" s="21"/>
      <c r="D2603" s="21"/>
      <c r="E2603" s="59"/>
      <c r="F2603" s="21"/>
      <c r="G2603" s="106"/>
      <c r="H2603" s="59"/>
      <c r="I2603" s="59"/>
      <c r="J2603" s="59"/>
      <c r="K2603" s="59"/>
      <c r="L2603" s="59"/>
      <c r="M2603" s="59"/>
      <c r="N2603" s="21"/>
      <c r="O2603" s="21"/>
      <c r="P2603" s="21"/>
      <c r="Q2603" s="59"/>
    </row>
    <row r="2604" spans="2:17">
      <c r="B2604" s="110"/>
      <c r="C2604" s="21"/>
      <c r="D2604" s="21"/>
      <c r="E2604" s="59"/>
      <c r="F2604" s="21"/>
      <c r="G2604" s="106"/>
      <c r="H2604" s="59"/>
      <c r="I2604" s="59"/>
      <c r="J2604" s="59"/>
      <c r="K2604" s="59"/>
      <c r="L2604" s="59"/>
      <c r="M2604" s="59"/>
      <c r="N2604" s="21"/>
      <c r="O2604" s="21"/>
      <c r="P2604" s="21"/>
      <c r="Q2604" s="59"/>
    </row>
    <row r="2605" spans="2:17">
      <c r="B2605" s="110"/>
      <c r="C2605" s="21"/>
      <c r="D2605" s="21"/>
      <c r="E2605" s="59"/>
      <c r="F2605" s="21"/>
      <c r="G2605" s="106"/>
      <c r="H2605" s="59"/>
      <c r="I2605" s="59"/>
      <c r="J2605" s="59"/>
      <c r="K2605" s="59"/>
      <c r="L2605" s="59"/>
      <c r="M2605" s="59"/>
      <c r="N2605" s="21"/>
      <c r="O2605" s="21"/>
      <c r="P2605" s="21"/>
      <c r="Q2605" s="59"/>
    </row>
    <row r="2606" spans="2:17">
      <c r="B2606" s="110"/>
      <c r="C2606" s="21"/>
      <c r="D2606" s="21"/>
      <c r="E2606" s="59"/>
      <c r="F2606" s="21"/>
      <c r="G2606" s="106"/>
      <c r="H2606" s="59"/>
      <c r="I2606" s="59"/>
      <c r="J2606" s="59"/>
      <c r="K2606" s="59"/>
      <c r="L2606" s="59"/>
      <c r="M2606" s="59"/>
      <c r="N2606" s="21"/>
      <c r="O2606" s="21"/>
      <c r="P2606" s="21"/>
      <c r="Q2606" s="59"/>
    </row>
    <row r="2607" spans="2:17">
      <c r="B2607" s="110"/>
      <c r="C2607" s="21"/>
      <c r="D2607" s="21"/>
      <c r="E2607" s="59"/>
      <c r="F2607" s="21"/>
      <c r="G2607" s="106"/>
      <c r="H2607" s="59"/>
      <c r="I2607" s="59"/>
      <c r="J2607" s="59"/>
      <c r="K2607" s="59"/>
      <c r="L2607" s="59"/>
      <c r="M2607" s="59"/>
      <c r="N2607" s="21"/>
      <c r="O2607" s="21"/>
      <c r="P2607" s="21"/>
      <c r="Q2607" s="59"/>
    </row>
    <row r="2608" spans="2:17">
      <c r="B2608" s="110"/>
      <c r="C2608" s="21"/>
      <c r="D2608" s="21"/>
      <c r="E2608" s="59"/>
      <c r="F2608" s="21"/>
      <c r="G2608" s="106"/>
      <c r="H2608" s="59"/>
      <c r="I2608" s="59"/>
      <c r="J2608" s="59"/>
      <c r="K2608" s="59"/>
      <c r="L2608" s="59"/>
      <c r="M2608" s="59"/>
      <c r="N2608" s="21"/>
      <c r="O2608" s="21"/>
      <c r="P2608" s="21"/>
      <c r="Q2608" s="59"/>
    </row>
    <row r="2609" spans="2:17">
      <c r="B2609" s="110"/>
      <c r="C2609" s="21"/>
      <c r="D2609" s="21"/>
      <c r="E2609" s="59"/>
      <c r="F2609" s="21"/>
      <c r="G2609" s="106"/>
      <c r="H2609" s="59"/>
      <c r="I2609" s="59"/>
      <c r="J2609" s="59"/>
      <c r="K2609" s="59"/>
      <c r="L2609" s="59"/>
      <c r="M2609" s="59"/>
      <c r="N2609" s="21"/>
      <c r="O2609" s="21"/>
      <c r="P2609" s="21"/>
      <c r="Q2609" s="59"/>
    </row>
    <row r="2610" spans="2:17">
      <c r="B2610" s="110"/>
      <c r="C2610" s="21"/>
      <c r="D2610" s="21"/>
      <c r="E2610" s="59"/>
      <c r="F2610" s="21"/>
      <c r="G2610" s="106"/>
      <c r="H2610" s="59"/>
      <c r="I2610" s="59"/>
      <c r="J2610" s="59"/>
      <c r="K2610" s="59"/>
      <c r="L2610" s="59"/>
      <c r="M2610" s="59"/>
      <c r="N2610" s="21"/>
      <c r="O2610" s="21"/>
      <c r="P2610" s="21"/>
      <c r="Q2610" s="59"/>
    </row>
    <row r="2611" spans="2:17">
      <c r="B2611" s="110"/>
      <c r="C2611" s="21"/>
      <c r="D2611" s="21"/>
      <c r="E2611" s="59"/>
      <c r="F2611" s="21"/>
      <c r="G2611" s="106"/>
      <c r="H2611" s="59"/>
      <c r="I2611" s="59"/>
      <c r="J2611" s="59"/>
      <c r="K2611" s="59"/>
      <c r="L2611" s="59"/>
      <c r="M2611" s="59"/>
      <c r="N2611" s="21"/>
      <c r="O2611" s="21"/>
      <c r="P2611" s="21"/>
      <c r="Q2611" s="59"/>
    </row>
    <row r="2612" spans="2:17">
      <c r="B2612" s="110"/>
      <c r="C2612" s="21"/>
      <c r="D2612" s="21"/>
      <c r="E2612" s="59"/>
      <c r="F2612" s="21"/>
      <c r="G2612" s="106"/>
      <c r="H2612" s="59"/>
      <c r="I2612" s="59"/>
      <c r="J2612" s="59"/>
      <c r="K2612" s="59"/>
      <c r="L2612" s="59"/>
      <c r="M2612" s="59"/>
      <c r="N2612" s="21"/>
      <c r="O2612" s="21"/>
      <c r="P2612" s="21"/>
      <c r="Q2612" s="59"/>
    </row>
    <row r="2613" spans="2:17">
      <c r="B2613" s="110"/>
      <c r="C2613" s="21"/>
      <c r="D2613" s="21"/>
      <c r="E2613" s="59"/>
      <c r="F2613" s="21"/>
      <c r="G2613" s="106"/>
      <c r="H2613" s="59"/>
      <c r="I2613" s="59"/>
      <c r="J2613" s="59"/>
      <c r="K2613" s="59"/>
      <c r="L2613" s="59"/>
      <c r="M2613" s="59"/>
      <c r="N2613" s="21"/>
      <c r="O2613" s="21"/>
      <c r="P2613" s="21"/>
      <c r="Q2613" s="59"/>
    </row>
    <row r="2614" spans="2:17">
      <c r="B2614" s="110"/>
      <c r="C2614" s="21"/>
      <c r="D2614" s="21"/>
      <c r="E2614" s="59"/>
      <c r="F2614" s="21"/>
      <c r="G2614" s="106"/>
      <c r="H2614" s="59"/>
      <c r="I2614" s="59"/>
      <c r="J2614" s="59"/>
      <c r="K2614" s="59"/>
      <c r="L2614" s="59"/>
      <c r="M2614" s="59"/>
      <c r="N2614" s="21"/>
      <c r="O2614" s="21"/>
      <c r="P2614" s="21"/>
      <c r="Q2614" s="59"/>
    </row>
    <row r="2615" spans="2:17">
      <c r="B2615" s="110"/>
      <c r="C2615" s="21"/>
      <c r="D2615" s="21"/>
      <c r="E2615" s="59"/>
      <c r="F2615" s="21"/>
      <c r="G2615" s="106"/>
      <c r="H2615" s="59"/>
      <c r="I2615" s="59"/>
      <c r="J2615" s="59"/>
      <c r="K2615" s="59"/>
      <c r="L2615" s="59"/>
      <c r="M2615" s="59"/>
      <c r="N2615" s="21"/>
      <c r="O2615" s="21"/>
      <c r="P2615" s="21"/>
      <c r="Q2615" s="59"/>
    </row>
    <row r="2616" spans="2:17">
      <c r="B2616" s="110"/>
      <c r="C2616" s="21"/>
      <c r="D2616" s="21"/>
      <c r="E2616" s="59"/>
      <c r="F2616" s="21"/>
      <c r="G2616" s="106"/>
      <c r="H2616" s="59"/>
      <c r="I2616" s="59"/>
      <c r="J2616" s="59"/>
      <c r="K2616" s="59"/>
      <c r="L2616" s="59"/>
      <c r="M2616" s="59"/>
      <c r="N2616" s="21"/>
      <c r="O2616" s="21"/>
      <c r="P2616" s="21"/>
      <c r="Q2616" s="59"/>
    </row>
    <row r="2617" spans="2:17">
      <c r="B2617" s="110"/>
      <c r="C2617" s="21"/>
      <c r="D2617" s="21"/>
      <c r="E2617" s="59"/>
      <c r="F2617" s="21"/>
      <c r="G2617" s="106"/>
      <c r="H2617" s="59"/>
      <c r="I2617" s="59"/>
      <c r="J2617" s="59"/>
      <c r="K2617" s="59"/>
      <c r="L2617" s="59"/>
      <c r="M2617" s="59"/>
      <c r="N2617" s="21"/>
      <c r="O2617" s="21"/>
      <c r="P2617" s="21"/>
      <c r="Q2617" s="59"/>
    </row>
    <row r="2618" spans="2:17">
      <c r="B2618" s="110"/>
      <c r="C2618" s="21"/>
      <c r="D2618" s="21"/>
      <c r="E2618" s="59"/>
      <c r="F2618" s="21"/>
      <c r="G2618" s="106"/>
      <c r="H2618" s="59"/>
      <c r="I2618" s="59"/>
      <c r="J2618" s="59"/>
      <c r="K2618" s="59"/>
      <c r="L2618" s="59"/>
      <c r="M2618" s="59"/>
      <c r="N2618" s="21"/>
      <c r="O2618" s="21"/>
      <c r="P2618" s="21"/>
      <c r="Q2618" s="59"/>
    </row>
    <row r="2619" spans="2:17">
      <c r="B2619" s="110"/>
      <c r="C2619" s="21"/>
      <c r="D2619" s="21"/>
      <c r="E2619" s="59"/>
      <c r="F2619" s="21"/>
      <c r="G2619" s="106"/>
      <c r="H2619" s="59"/>
      <c r="I2619" s="59"/>
      <c r="J2619" s="59"/>
      <c r="K2619" s="59"/>
      <c r="L2619" s="59"/>
      <c r="M2619" s="59"/>
      <c r="N2619" s="21"/>
      <c r="O2619" s="21"/>
      <c r="P2619" s="21"/>
      <c r="Q2619" s="59"/>
    </row>
    <row r="2620" spans="2:17">
      <c r="B2620" s="110"/>
      <c r="C2620" s="21"/>
      <c r="D2620" s="21"/>
      <c r="E2620" s="59"/>
      <c r="F2620" s="21"/>
      <c r="G2620" s="106"/>
      <c r="H2620" s="59"/>
      <c r="I2620" s="59"/>
      <c r="J2620" s="59"/>
      <c r="K2620" s="59"/>
      <c r="L2620" s="59"/>
      <c r="M2620" s="59"/>
      <c r="N2620" s="21"/>
      <c r="O2620" s="21"/>
      <c r="P2620" s="21"/>
      <c r="Q2620" s="59"/>
    </row>
    <row r="2621" spans="2:17">
      <c r="B2621" s="110"/>
      <c r="C2621" s="21"/>
      <c r="D2621" s="21"/>
      <c r="E2621" s="59"/>
      <c r="F2621" s="21"/>
      <c r="G2621" s="106"/>
      <c r="H2621" s="59"/>
      <c r="I2621" s="59"/>
      <c r="J2621" s="59"/>
      <c r="K2621" s="59"/>
      <c r="L2621" s="59"/>
      <c r="M2621" s="59"/>
      <c r="N2621" s="21"/>
      <c r="O2621" s="21"/>
      <c r="P2621" s="21"/>
      <c r="Q2621" s="59"/>
    </row>
    <row r="2622" spans="2:17">
      <c r="B2622" s="110"/>
      <c r="C2622" s="21"/>
      <c r="D2622" s="21"/>
      <c r="E2622" s="59"/>
      <c r="F2622" s="21"/>
      <c r="G2622" s="106"/>
      <c r="H2622" s="59"/>
      <c r="I2622" s="59"/>
      <c r="J2622" s="59"/>
      <c r="K2622" s="59"/>
      <c r="L2622" s="59"/>
      <c r="M2622" s="59"/>
      <c r="N2622" s="21"/>
      <c r="O2622" s="21"/>
      <c r="P2622" s="21"/>
      <c r="Q2622" s="59"/>
    </row>
    <row r="2623" spans="2:17">
      <c r="B2623" s="110"/>
      <c r="C2623" s="21"/>
      <c r="D2623" s="21"/>
      <c r="E2623" s="59"/>
      <c r="F2623" s="21"/>
      <c r="G2623" s="106"/>
      <c r="H2623" s="59"/>
      <c r="I2623" s="59"/>
      <c r="J2623" s="59"/>
      <c r="K2623" s="59"/>
      <c r="L2623" s="59"/>
      <c r="M2623" s="59"/>
      <c r="N2623" s="21"/>
      <c r="O2623" s="21"/>
      <c r="P2623" s="21"/>
      <c r="Q2623" s="59"/>
    </row>
    <row r="2624" spans="2:17">
      <c r="B2624" s="110"/>
      <c r="C2624" s="21"/>
      <c r="D2624" s="21"/>
      <c r="E2624" s="59"/>
      <c r="F2624" s="21"/>
      <c r="G2624" s="106"/>
      <c r="H2624" s="59"/>
      <c r="I2624" s="59"/>
      <c r="J2624" s="59"/>
      <c r="K2624" s="59"/>
      <c r="L2624" s="59"/>
      <c r="M2624" s="59"/>
      <c r="N2624" s="21"/>
      <c r="O2624" s="21"/>
      <c r="P2624" s="21"/>
      <c r="Q2624" s="59"/>
    </row>
    <row r="2625" spans="2:17">
      <c r="B2625" s="110"/>
      <c r="C2625" s="21"/>
      <c r="D2625" s="21"/>
      <c r="E2625" s="59"/>
      <c r="F2625" s="21"/>
      <c r="G2625" s="106"/>
      <c r="H2625" s="59"/>
      <c r="I2625" s="59"/>
      <c r="J2625" s="59"/>
      <c r="K2625" s="59"/>
      <c r="L2625" s="59"/>
      <c r="M2625" s="59"/>
      <c r="N2625" s="21"/>
      <c r="O2625" s="21"/>
      <c r="P2625" s="21"/>
      <c r="Q2625" s="59"/>
    </row>
    <row r="2626" spans="2:17">
      <c r="B2626" s="110"/>
      <c r="C2626" s="21"/>
      <c r="D2626" s="21"/>
      <c r="E2626" s="59"/>
      <c r="F2626" s="21"/>
      <c r="G2626" s="106"/>
      <c r="H2626" s="59"/>
      <c r="I2626" s="59"/>
      <c r="J2626" s="59"/>
      <c r="K2626" s="59"/>
      <c r="L2626" s="59"/>
      <c r="M2626" s="59"/>
      <c r="N2626" s="21"/>
      <c r="O2626" s="21"/>
      <c r="P2626" s="21"/>
      <c r="Q2626" s="59"/>
    </row>
    <row r="2627" spans="2:17">
      <c r="B2627" s="110"/>
      <c r="C2627" s="21"/>
      <c r="D2627" s="21"/>
      <c r="E2627" s="59"/>
      <c r="F2627" s="21"/>
      <c r="G2627" s="106"/>
      <c r="H2627" s="59"/>
      <c r="I2627" s="59"/>
      <c r="J2627" s="59"/>
      <c r="K2627" s="59"/>
      <c r="L2627" s="59"/>
      <c r="M2627" s="59"/>
      <c r="N2627" s="21"/>
      <c r="O2627" s="21"/>
      <c r="P2627" s="21"/>
      <c r="Q2627" s="59"/>
    </row>
    <row r="2628" spans="2:17">
      <c r="B2628" s="110"/>
      <c r="C2628" s="21"/>
      <c r="D2628" s="21"/>
      <c r="E2628" s="59"/>
      <c r="F2628" s="21"/>
      <c r="G2628" s="106"/>
      <c r="H2628" s="59"/>
      <c r="I2628" s="59"/>
      <c r="J2628" s="59"/>
      <c r="K2628" s="59"/>
      <c r="L2628" s="59"/>
      <c r="M2628" s="59"/>
      <c r="N2628" s="21"/>
      <c r="O2628" s="21"/>
      <c r="P2628" s="21"/>
      <c r="Q2628" s="59"/>
    </row>
    <row r="2629" spans="2:17">
      <c r="B2629" s="110"/>
      <c r="C2629" s="21"/>
      <c r="D2629" s="21"/>
      <c r="E2629" s="59"/>
      <c r="F2629" s="21"/>
      <c r="G2629" s="106"/>
      <c r="H2629" s="59"/>
      <c r="I2629" s="59"/>
      <c r="J2629" s="59"/>
      <c r="K2629" s="59"/>
      <c r="L2629" s="59"/>
      <c r="M2629" s="59"/>
      <c r="N2629" s="21"/>
      <c r="O2629" s="21"/>
      <c r="P2629" s="21"/>
      <c r="Q2629" s="59"/>
    </row>
    <row r="2630" spans="2:17">
      <c r="B2630" s="110"/>
      <c r="C2630" s="21"/>
      <c r="D2630" s="21"/>
      <c r="E2630" s="59"/>
      <c r="F2630" s="21"/>
      <c r="G2630" s="106"/>
      <c r="H2630" s="59"/>
      <c r="I2630" s="59"/>
      <c r="J2630" s="59"/>
      <c r="K2630" s="59"/>
      <c r="L2630" s="59"/>
      <c r="M2630" s="59"/>
      <c r="N2630" s="21"/>
      <c r="O2630" s="21"/>
      <c r="P2630" s="21"/>
      <c r="Q2630" s="59"/>
    </row>
    <row r="2631" spans="2:17">
      <c r="B2631" s="110"/>
      <c r="C2631" s="21"/>
      <c r="D2631" s="21"/>
      <c r="E2631" s="59"/>
      <c r="F2631" s="21"/>
      <c r="G2631" s="106"/>
      <c r="H2631" s="59"/>
      <c r="I2631" s="59"/>
      <c r="J2631" s="59"/>
      <c r="K2631" s="59"/>
      <c r="L2631" s="59"/>
      <c r="M2631" s="59"/>
      <c r="N2631" s="21"/>
      <c r="O2631" s="21"/>
      <c r="P2631" s="21"/>
      <c r="Q2631" s="59"/>
    </row>
    <row r="2632" spans="2:17">
      <c r="B2632" s="110"/>
      <c r="C2632" s="21"/>
      <c r="D2632" s="21"/>
      <c r="E2632" s="59"/>
      <c r="F2632" s="21"/>
      <c r="G2632" s="106"/>
      <c r="H2632" s="59"/>
      <c r="I2632" s="59"/>
      <c r="J2632" s="59"/>
      <c r="K2632" s="59"/>
      <c r="L2632" s="59"/>
      <c r="M2632" s="59"/>
      <c r="N2632" s="21"/>
      <c r="O2632" s="21"/>
      <c r="P2632" s="21"/>
      <c r="Q2632" s="59"/>
    </row>
    <row r="2633" spans="2:17">
      <c r="B2633" s="110"/>
      <c r="C2633" s="21"/>
      <c r="D2633" s="21"/>
      <c r="E2633" s="59"/>
      <c r="F2633" s="21"/>
      <c r="G2633" s="106"/>
      <c r="H2633" s="59"/>
      <c r="I2633" s="59"/>
      <c r="J2633" s="59"/>
      <c r="K2633" s="59"/>
      <c r="L2633" s="59"/>
      <c r="M2633" s="59"/>
      <c r="N2633" s="21"/>
      <c r="O2633" s="21"/>
      <c r="P2633" s="21"/>
      <c r="Q2633" s="59"/>
    </row>
    <row r="2634" spans="2:17">
      <c r="B2634" s="110"/>
      <c r="C2634" s="21"/>
      <c r="D2634" s="21"/>
      <c r="E2634" s="59"/>
      <c r="F2634" s="21"/>
      <c r="G2634" s="106"/>
      <c r="H2634" s="59"/>
      <c r="I2634" s="59"/>
      <c r="J2634" s="59"/>
      <c r="K2634" s="59"/>
      <c r="L2634" s="59"/>
      <c r="M2634" s="59"/>
      <c r="N2634" s="21"/>
      <c r="O2634" s="21"/>
      <c r="P2634" s="21"/>
      <c r="Q2634" s="59"/>
    </row>
    <row r="2635" spans="2:17">
      <c r="B2635" s="110"/>
      <c r="C2635" s="21"/>
      <c r="D2635" s="21"/>
      <c r="E2635" s="59"/>
      <c r="F2635" s="21"/>
      <c r="G2635" s="106"/>
      <c r="H2635" s="59"/>
      <c r="I2635" s="59"/>
      <c r="J2635" s="59"/>
      <c r="K2635" s="59"/>
      <c r="L2635" s="59"/>
      <c r="M2635" s="59"/>
      <c r="N2635" s="21"/>
      <c r="O2635" s="21"/>
      <c r="P2635" s="21"/>
      <c r="Q2635" s="59"/>
    </row>
    <row r="2636" spans="2:17">
      <c r="B2636" s="110"/>
      <c r="C2636" s="21"/>
      <c r="D2636" s="21"/>
      <c r="E2636" s="59"/>
      <c r="F2636" s="21"/>
      <c r="G2636" s="106"/>
      <c r="H2636" s="59"/>
      <c r="I2636" s="59"/>
      <c r="J2636" s="59"/>
      <c r="K2636" s="59"/>
      <c r="L2636" s="59"/>
      <c r="M2636" s="59"/>
      <c r="N2636" s="21"/>
      <c r="O2636" s="21"/>
      <c r="P2636" s="21"/>
      <c r="Q2636" s="59"/>
    </row>
    <row r="2637" spans="2:17">
      <c r="B2637" s="110"/>
      <c r="C2637" s="21"/>
      <c r="D2637" s="21"/>
      <c r="E2637" s="59"/>
      <c r="F2637" s="21"/>
      <c r="G2637" s="106"/>
      <c r="H2637" s="59"/>
      <c r="I2637" s="59"/>
      <c r="J2637" s="59"/>
      <c r="K2637" s="59"/>
      <c r="L2637" s="59"/>
      <c r="M2637" s="59"/>
      <c r="N2637" s="21"/>
      <c r="O2637" s="21"/>
      <c r="P2637" s="21"/>
      <c r="Q2637" s="59"/>
    </row>
    <row r="2638" spans="2:17">
      <c r="B2638" s="110"/>
      <c r="C2638" s="21"/>
      <c r="D2638" s="21"/>
      <c r="E2638" s="59"/>
      <c r="F2638" s="21"/>
      <c r="G2638" s="106"/>
      <c r="H2638" s="59"/>
      <c r="I2638" s="59"/>
      <c r="J2638" s="59"/>
      <c r="K2638" s="59"/>
      <c r="L2638" s="59"/>
      <c r="M2638" s="59"/>
      <c r="N2638" s="21"/>
      <c r="O2638" s="21"/>
      <c r="P2638" s="21"/>
      <c r="Q2638" s="59"/>
    </row>
    <row r="2639" spans="2:17">
      <c r="B2639" s="110"/>
      <c r="C2639" s="21"/>
      <c r="D2639" s="21"/>
      <c r="E2639" s="59"/>
      <c r="F2639" s="21"/>
      <c r="G2639" s="106"/>
      <c r="H2639" s="59"/>
      <c r="I2639" s="59"/>
      <c r="J2639" s="59"/>
      <c r="K2639" s="59"/>
      <c r="L2639" s="59"/>
      <c r="M2639" s="59"/>
      <c r="N2639" s="21"/>
      <c r="O2639" s="21"/>
      <c r="P2639" s="21"/>
      <c r="Q2639" s="59"/>
    </row>
    <row r="2640" spans="2:17">
      <c r="B2640" s="110"/>
      <c r="C2640" s="21"/>
      <c r="D2640" s="21"/>
      <c r="E2640" s="59"/>
      <c r="F2640" s="21"/>
      <c r="G2640" s="106"/>
      <c r="H2640" s="59"/>
      <c r="I2640" s="59"/>
      <c r="J2640" s="59"/>
      <c r="K2640" s="59"/>
      <c r="L2640" s="59"/>
      <c r="M2640" s="59"/>
      <c r="N2640" s="21"/>
      <c r="O2640" s="21"/>
      <c r="P2640" s="21"/>
      <c r="Q2640" s="59"/>
    </row>
    <row r="2641" spans="2:17">
      <c r="B2641" s="110"/>
      <c r="C2641" s="21"/>
      <c r="D2641" s="21"/>
      <c r="E2641" s="59"/>
      <c r="F2641" s="21"/>
      <c r="G2641" s="106"/>
      <c r="H2641" s="59"/>
      <c r="I2641" s="59"/>
      <c r="J2641" s="59"/>
      <c r="K2641" s="59"/>
      <c r="L2641" s="59"/>
      <c r="M2641" s="59"/>
      <c r="N2641" s="21"/>
      <c r="O2641" s="21"/>
      <c r="P2641" s="21"/>
      <c r="Q2641" s="59"/>
    </row>
    <row r="2642" spans="2:17">
      <c r="B2642" s="110"/>
      <c r="C2642" s="21"/>
      <c r="D2642" s="21"/>
      <c r="E2642" s="59"/>
      <c r="F2642" s="21"/>
      <c r="G2642" s="106"/>
      <c r="H2642" s="59"/>
      <c r="I2642" s="59"/>
      <c r="J2642" s="59"/>
      <c r="K2642" s="59"/>
      <c r="L2642" s="59"/>
      <c r="M2642" s="59"/>
      <c r="N2642" s="21"/>
      <c r="O2642" s="21"/>
      <c r="P2642" s="21"/>
      <c r="Q2642" s="59"/>
    </row>
    <row r="2643" spans="2:17">
      <c r="B2643" s="110"/>
      <c r="C2643" s="21"/>
      <c r="D2643" s="21"/>
      <c r="E2643" s="59"/>
      <c r="F2643" s="21"/>
      <c r="G2643" s="106"/>
      <c r="H2643" s="59"/>
      <c r="I2643" s="59"/>
      <c r="J2643" s="59"/>
      <c r="K2643" s="59"/>
      <c r="L2643" s="59"/>
      <c r="M2643" s="59"/>
      <c r="N2643" s="21"/>
      <c r="O2643" s="21"/>
      <c r="P2643" s="21"/>
      <c r="Q2643" s="59"/>
    </row>
    <row r="2644" spans="2:17">
      <c r="B2644" s="110"/>
      <c r="C2644" s="21"/>
      <c r="D2644" s="21"/>
      <c r="E2644" s="59"/>
      <c r="F2644" s="21"/>
      <c r="G2644" s="106"/>
      <c r="H2644" s="59"/>
      <c r="I2644" s="59"/>
      <c r="J2644" s="59"/>
      <c r="K2644" s="59"/>
      <c r="L2644" s="59"/>
      <c r="M2644" s="59"/>
      <c r="N2644" s="21"/>
      <c r="O2644" s="21"/>
      <c r="P2644" s="21"/>
      <c r="Q2644" s="59"/>
    </row>
    <row r="2645" spans="2:17">
      <c r="B2645" s="110"/>
      <c r="C2645" s="21"/>
      <c r="D2645" s="21"/>
      <c r="E2645" s="59"/>
      <c r="F2645" s="21"/>
      <c r="G2645" s="106"/>
      <c r="H2645" s="59"/>
      <c r="I2645" s="59"/>
      <c r="J2645" s="59"/>
      <c r="K2645" s="59"/>
      <c r="L2645" s="59"/>
      <c r="M2645" s="59"/>
      <c r="N2645" s="21"/>
      <c r="O2645" s="21"/>
      <c r="P2645" s="21"/>
      <c r="Q2645" s="59"/>
    </row>
    <row r="2646" spans="2:17">
      <c r="B2646" s="110"/>
      <c r="C2646" s="21"/>
      <c r="D2646" s="21"/>
      <c r="E2646" s="59"/>
      <c r="F2646" s="21"/>
      <c r="G2646" s="106"/>
      <c r="H2646" s="59"/>
      <c r="I2646" s="59"/>
      <c r="J2646" s="59"/>
      <c r="K2646" s="59"/>
      <c r="L2646" s="59"/>
      <c r="M2646" s="59"/>
      <c r="N2646" s="21"/>
      <c r="O2646" s="21"/>
      <c r="P2646" s="21"/>
      <c r="Q2646" s="59"/>
    </row>
    <row r="2647" spans="2:17">
      <c r="B2647" s="110"/>
      <c r="C2647" s="21"/>
      <c r="D2647" s="21"/>
      <c r="E2647" s="59"/>
      <c r="F2647" s="21"/>
      <c r="G2647" s="106"/>
      <c r="H2647" s="59"/>
      <c r="I2647" s="59"/>
      <c r="J2647" s="59"/>
      <c r="K2647" s="59"/>
      <c r="L2647" s="59"/>
      <c r="M2647" s="59"/>
      <c r="N2647" s="21"/>
      <c r="O2647" s="21"/>
      <c r="P2647" s="21"/>
      <c r="Q2647" s="59"/>
    </row>
    <row r="2648" spans="2:17">
      <c r="B2648" s="110"/>
      <c r="C2648" s="21"/>
      <c r="D2648" s="21"/>
      <c r="E2648" s="59"/>
      <c r="F2648" s="21"/>
      <c r="G2648" s="106"/>
      <c r="H2648" s="59"/>
      <c r="I2648" s="59"/>
      <c r="J2648" s="59"/>
      <c r="K2648" s="59"/>
      <c r="L2648" s="59"/>
      <c r="M2648" s="59"/>
      <c r="N2648" s="21"/>
      <c r="O2648" s="21"/>
      <c r="P2648" s="21"/>
      <c r="Q2648" s="59"/>
    </row>
    <row r="2649" spans="2:17">
      <c r="B2649" s="110"/>
      <c r="C2649" s="21"/>
      <c r="D2649" s="21"/>
      <c r="E2649" s="59"/>
      <c r="F2649" s="21"/>
      <c r="G2649" s="106"/>
      <c r="H2649" s="59"/>
      <c r="I2649" s="59"/>
      <c r="J2649" s="59"/>
      <c r="K2649" s="59"/>
      <c r="L2649" s="59"/>
      <c r="M2649" s="59"/>
      <c r="N2649" s="21"/>
      <c r="O2649" s="21"/>
      <c r="P2649" s="21"/>
      <c r="Q2649" s="59"/>
    </row>
    <row r="2650" spans="2:17">
      <c r="B2650" s="110"/>
      <c r="C2650" s="21"/>
      <c r="D2650" s="21"/>
      <c r="E2650" s="59"/>
      <c r="F2650" s="21"/>
      <c r="G2650" s="106"/>
      <c r="H2650" s="59"/>
      <c r="I2650" s="59"/>
      <c r="J2650" s="59"/>
      <c r="K2650" s="59"/>
      <c r="L2650" s="59"/>
      <c r="M2650" s="59"/>
      <c r="N2650" s="21"/>
      <c r="O2650" s="21"/>
      <c r="P2650" s="21"/>
      <c r="Q2650" s="59"/>
    </row>
    <row r="2651" spans="2:17">
      <c r="B2651" s="110"/>
      <c r="C2651" s="21"/>
      <c r="D2651" s="21"/>
      <c r="E2651" s="59"/>
      <c r="F2651" s="21"/>
      <c r="G2651" s="106"/>
      <c r="H2651" s="59"/>
      <c r="I2651" s="59"/>
      <c r="J2651" s="59"/>
      <c r="K2651" s="59"/>
      <c r="L2651" s="59"/>
      <c r="M2651" s="59"/>
      <c r="N2651" s="21"/>
      <c r="O2651" s="21"/>
      <c r="P2651" s="21"/>
      <c r="Q2651" s="59"/>
    </row>
    <row r="2652" spans="2:17">
      <c r="B2652" s="110"/>
      <c r="C2652" s="21"/>
      <c r="D2652" s="21"/>
      <c r="E2652" s="59"/>
      <c r="F2652" s="21"/>
      <c r="G2652" s="106"/>
      <c r="H2652" s="59"/>
      <c r="I2652" s="59"/>
      <c r="J2652" s="59"/>
      <c r="K2652" s="59"/>
      <c r="L2652" s="59"/>
      <c r="M2652" s="59"/>
      <c r="N2652" s="21"/>
      <c r="O2652" s="21"/>
      <c r="P2652" s="21"/>
      <c r="Q2652" s="59"/>
    </row>
    <row r="2653" spans="2:17">
      <c r="B2653" s="110"/>
      <c r="C2653" s="21"/>
      <c r="D2653" s="21"/>
      <c r="E2653" s="59"/>
      <c r="F2653" s="21"/>
      <c r="G2653" s="106"/>
      <c r="H2653" s="59"/>
      <c r="I2653" s="59"/>
      <c r="J2653" s="59"/>
      <c r="K2653" s="59"/>
      <c r="L2653" s="59"/>
      <c r="M2653" s="59"/>
      <c r="N2653" s="21"/>
      <c r="O2653" s="21"/>
      <c r="P2653" s="21"/>
      <c r="Q2653" s="59"/>
    </row>
    <row r="2654" spans="2:17">
      <c r="B2654" s="110"/>
      <c r="C2654" s="21"/>
      <c r="D2654" s="21"/>
      <c r="E2654" s="59"/>
      <c r="F2654" s="21"/>
      <c r="G2654" s="106"/>
      <c r="H2654" s="59"/>
      <c r="I2654" s="59"/>
      <c r="J2654" s="59"/>
      <c r="K2654" s="59"/>
      <c r="L2654" s="59"/>
      <c r="M2654" s="59"/>
      <c r="N2654" s="21"/>
      <c r="O2654" s="21"/>
      <c r="P2654" s="21"/>
      <c r="Q2654" s="59"/>
    </row>
    <row r="2655" spans="2:17">
      <c r="B2655" s="110"/>
      <c r="C2655" s="21"/>
      <c r="D2655" s="21"/>
      <c r="E2655" s="59"/>
      <c r="F2655" s="21"/>
      <c r="G2655" s="106"/>
      <c r="H2655" s="59"/>
      <c r="I2655" s="59"/>
      <c r="J2655" s="59"/>
      <c r="K2655" s="59"/>
      <c r="L2655" s="59"/>
      <c r="M2655" s="59"/>
      <c r="N2655" s="21"/>
      <c r="O2655" s="21"/>
      <c r="P2655" s="21"/>
      <c r="Q2655" s="59"/>
    </row>
    <row r="2656" spans="2:17">
      <c r="B2656" s="110"/>
      <c r="C2656" s="21"/>
      <c r="D2656" s="21"/>
      <c r="E2656" s="59"/>
      <c r="F2656" s="21"/>
      <c r="G2656" s="106"/>
      <c r="H2656" s="59"/>
      <c r="I2656" s="59"/>
      <c r="J2656" s="59"/>
      <c r="K2656" s="59"/>
      <c r="L2656" s="59"/>
      <c r="M2656" s="59"/>
      <c r="N2656" s="21"/>
      <c r="O2656" s="21"/>
      <c r="P2656" s="21"/>
      <c r="Q2656" s="59"/>
    </row>
    <row r="2657" spans="2:17">
      <c r="B2657" s="110"/>
      <c r="C2657" s="21"/>
      <c r="D2657" s="21"/>
      <c r="E2657" s="59"/>
      <c r="F2657" s="21"/>
      <c r="G2657" s="106"/>
      <c r="H2657" s="59"/>
      <c r="I2657" s="59"/>
      <c r="J2657" s="59"/>
      <c r="K2657" s="59"/>
      <c r="L2657" s="59"/>
      <c r="M2657" s="59"/>
      <c r="N2657" s="21"/>
      <c r="O2657" s="21"/>
      <c r="P2657" s="21"/>
      <c r="Q2657" s="59"/>
    </row>
    <row r="2658" spans="2:17">
      <c r="B2658" s="110"/>
      <c r="C2658" s="21"/>
      <c r="D2658" s="21"/>
      <c r="E2658" s="59"/>
      <c r="F2658" s="21"/>
      <c r="G2658" s="106"/>
      <c r="H2658" s="59"/>
      <c r="I2658" s="59"/>
      <c r="J2658" s="59"/>
      <c r="K2658" s="59"/>
      <c r="L2658" s="59"/>
      <c r="M2658" s="59"/>
      <c r="N2658" s="21"/>
      <c r="O2658" s="21"/>
      <c r="P2658" s="21"/>
      <c r="Q2658" s="59"/>
    </row>
    <row r="2659" spans="2:17">
      <c r="B2659" s="110"/>
      <c r="C2659" s="21"/>
      <c r="D2659" s="21"/>
      <c r="E2659" s="59"/>
      <c r="F2659" s="21"/>
      <c r="G2659" s="106"/>
      <c r="H2659" s="59"/>
      <c r="I2659" s="59"/>
      <c r="J2659" s="59"/>
      <c r="K2659" s="59"/>
      <c r="L2659" s="59"/>
      <c r="M2659" s="59"/>
      <c r="N2659" s="21"/>
      <c r="O2659" s="21"/>
      <c r="P2659" s="21"/>
      <c r="Q2659" s="59"/>
    </row>
    <row r="2660" spans="2:17">
      <c r="B2660" s="110"/>
      <c r="C2660" s="21"/>
      <c r="D2660" s="21"/>
      <c r="E2660" s="59"/>
      <c r="F2660" s="21"/>
      <c r="G2660" s="106"/>
      <c r="H2660" s="59"/>
      <c r="I2660" s="59"/>
      <c r="J2660" s="59"/>
      <c r="K2660" s="59"/>
      <c r="L2660" s="59"/>
      <c r="M2660" s="59"/>
      <c r="N2660" s="21"/>
      <c r="O2660" s="21"/>
      <c r="P2660" s="21"/>
      <c r="Q2660" s="59"/>
    </row>
    <row r="2661" spans="2:17">
      <c r="B2661" s="110"/>
      <c r="C2661" s="21"/>
      <c r="D2661" s="21"/>
      <c r="E2661" s="59"/>
      <c r="F2661" s="21"/>
      <c r="G2661" s="106"/>
      <c r="H2661" s="59"/>
      <c r="I2661" s="59"/>
      <c r="J2661" s="59"/>
      <c r="K2661" s="59"/>
      <c r="L2661" s="59"/>
      <c r="M2661" s="59"/>
      <c r="N2661" s="21"/>
      <c r="O2661" s="21"/>
      <c r="P2661" s="21"/>
      <c r="Q2661" s="59"/>
    </row>
    <row r="2662" spans="2:17">
      <c r="B2662" s="110"/>
      <c r="C2662" s="21"/>
      <c r="D2662" s="21"/>
      <c r="E2662" s="59"/>
      <c r="F2662" s="21"/>
      <c r="G2662" s="106"/>
      <c r="H2662" s="59"/>
      <c r="I2662" s="59"/>
      <c r="J2662" s="59"/>
      <c r="K2662" s="59"/>
      <c r="L2662" s="59"/>
      <c r="M2662" s="59"/>
      <c r="N2662" s="21"/>
      <c r="O2662" s="21"/>
      <c r="P2662" s="21"/>
      <c r="Q2662" s="59"/>
    </row>
    <row r="2663" spans="2:17">
      <c r="B2663" s="110"/>
      <c r="C2663" s="21"/>
      <c r="D2663" s="21"/>
      <c r="E2663" s="59"/>
      <c r="F2663" s="21"/>
      <c r="G2663" s="106"/>
      <c r="H2663" s="59"/>
      <c r="I2663" s="59"/>
      <c r="J2663" s="59"/>
      <c r="K2663" s="59"/>
      <c r="L2663" s="59"/>
      <c r="M2663" s="59"/>
      <c r="N2663" s="21"/>
      <c r="O2663" s="21"/>
      <c r="P2663" s="21"/>
      <c r="Q2663" s="59"/>
    </row>
    <row r="2664" spans="2:17">
      <c r="B2664" s="110"/>
      <c r="C2664" s="21"/>
      <c r="D2664" s="21"/>
      <c r="E2664" s="59"/>
      <c r="F2664" s="21"/>
      <c r="G2664" s="106"/>
      <c r="H2664" s="59"/>
      <c r="I2664" s="59"/>
      <c r="J2664" s="59"/>
      <c r="K2664" s="59"/>
      <c r="L2664" s="59"/>
      <c r="M2664" s="59"/>
      <c r="N2664" s="21"/>
      <c r="O2664" s="21"/>
      <c r="P2664" s="21"/>
      <c r="Q2664" s="59"/>
    </row>
    <row r="2665" spans="2:17">
      <c r="B2665" s="110"/>
      <c r="C2665" s="21"/>
      <c r="D2665" s="21"/>
      <c r="E2665" s="59"/>
      <c r="F2665" s="21"/>
      <c r="G2665" s="106"/>
      <c r="H2665" s="59"/>
      <c r="I2665" s="59"/>
      <c r="J2665" s="59"/>
      <c r="K2665" s="59"/>
      <c r="L2665" s="59"/>
      <c r="M2665" s="59"/>
      <c r="N2665" s="21"/>
      <c r="O2665" s="21"/>
      <c r="P2665" s="21"/>
      <c r="Q2665" s="59"/>
    </row>
    <row r="2666" spans="2:17">
      <c r="B2666" s="110"/>
      <c r="C2666" s="21"/>
      <c r="D2666" s="21"/>
      <c r="E2666" s="59"/>
      <c r="F2666" s="21"/>
      <c r="G2666" s="106"/>
      <c r="H2666" s="59"/>
      <c r="I2666" s="59"/>
      <c r="J2666" s="59"/>
      <c r="K2666" s="59"/>
      <c r="L2666" s="59"/>
      <c r="M2666" s="59"/>
      <c r="N2666" s="21"/>
      <c r="O2666" s="21"/>
      <c r="P2666" s="21"/>
      <c r="Q2666" s="59"/>
    </row>
    <row r="2667" spans="2:17">
      <c r="B2667" s="110"/>
      <c r="C2667" s="21"/>
      <c r="D2667" s="21"/>
      <c r="E2667" s="59"/>
      <c r="F2667" s="21"/>
      <c r="G2667" s="106"/>
      <c r="H2667" s="59"/>
      <c r="I2667" s="59"/>
      <c r="J2667" s="59"/>
      <c r="K2667" s="59"/>
      <c r="L2667" s="59"/>
      <c r="M2667" s="59"/>
      <c r="N2667" s="21"/>
      <c r="O2667" s="21"/>
      <c r="P2667" s="21"/>
      <c r="Q2667" s="59"/>
    </row>
    <row r="2668" spans="2:17">
      <c r="B2668" s="110"/>
      <c r="C2668" s="21"/>
      <c r="D2668" s="21"/>
      <c r="E2668" s="59"/>
      <c r="F2668" s="21"/>
      <c r="G2668" s="106"/>
      <c r="H2668" s="59"/>
      <c r="I2668" s="59"/>
      <c r="J2668" s="59"/>
      <c r="K2668" s="59"/>
      <c r="L2668" s="59"/>
      <c r="M2668" s="59"/>
      <c r="N2668" s="21"/>
      <c r="O2668" s="21"/>
      <c r="P2668" s="21"/>
      <c r="Q2668" s="59"/>
    </row>
    <row r="2669" spans="2:17">
      <c r="B2669" s="110"/>
      <c r="C2669" s="21"/>
      <c r="D2669" s="21"/>
      <c r="E2669" s="59"/>
      <c r="F2669" s="21"/>
      <c r="G2669" s="106"/>
      <c r="H2669" s="59"/>
      <c r="I2669" s="59"/>
      <c r="J2669" s="59"/>
      <c r="K2669" s="59"/>
      <c r="L2669" s="59"/>
      <c r="M2669" s="59"/>
      <c r="N2669" s="21"/>
      <c r="O2669" s="21"/>
      <c r="P2669" s="21"/>
      <c r="Q2669" s="59"/>
    </row>
    <row r="2670" spans="2:17">
      <c r="B2670" s="110"/>
      <c r="C2670" s="21"/>
      <c r="D2670" s="21"/>
      <c r="E2670" s="59"/>
      <c r="F2670" s="21"/>
      <c r="G2670" s="106"/>
      <c r="H2670" s="59"/>
      <c r="I2670" s="59"/>
      <c r="J2670" s="59"/>
      <c r="K2670" s="59"/>
      <c r="L2670" s="59"/>
      <c r="M2670" s="59"/>
      <c r="N2670" s="21"/>
      <c r="O2670" s="21"/>
      <c r="P2670" s="21"/>
      <c r="Q2670" s="59"/>
    </row>
    <row r="2671" spans="2:17">
      <c r="B2671" s="110"/>
      <c r="C2671" s="21"/>
      <c r="D2671" s="21"/>
      <c r="E2671" s="59"/>
      <c r="F2671" s="21"/>
      <c r="G2671" s="106"/>
      <c r="H2671" s="59"/>
      <c r="I2671" s="59"/>
      <c r="J2671" s="59"/>
      <c r="K2671" s="59"/>
      <c r="L2671" s="59"/>
      <c r="M2671" s="59"/>
      <c r="N2671" s="21"/>
      <c r="O2671" s="21"/>
      <c r="P2671" s="21"/>
      <c r="Q2671" s="59"/>
    </row>
    <row r="2672" spans="2:17">
      <c r="B2672" s="110"/>
      <c r="C2672" s="21"/>
      <c r="D2672" s="21"/>
      <c r="E2672" s="59"/>
      <c r="F2672" s="21"/>
      <c r="G2672" s="106"/>
      <c r="H2672" s="59"/>
      <c r="I2672" s="59"/>
      <c r="J2672" s="59"/>
      <c r="K2672" s="59"/>
      <c r="L2672" s="59"/>
      <c r="M2672" s="59"/>
      <c r="N2672" s="21"/>
      <c r="O2672" s="21"/>
      <c r="P2672" s="21"/>
      <c r="Q2672" s="59"/>
    </row>
    <row r="2673" spans="2:17">
      <c r="B2673" s="110"/>
      <c r="C2673" s="21"/>
      <c r="D2673" s="21"/>
      <c r="E2673" s="59"/>
      <c r="F2673" s="21"/>
      <c r="G2673" s="106"/>
      <c r="H2673" s="59"/>
      <c r="I2673" s="59"/>
      <c r="J2673" s="59"/>
      <c r="K2673" s="59"/>
      <c r="L2673" s="59"/>
      <c r="M2673" s="59"/>
      <c r="N2673" s="21"/>
      <c r="O2673" s="21"/>
      <c r="P2673" s="21"/>
      <c r="Q2673" s="59"/>
    </row>
    <row r="2674" spans="2:17">
      <c r="B2674" s="110"/>
      <c r="C2674" s="21"/>
      <c r="D2674" s="21"/>
      <c r="E2674" s="59"/>
      <c r="F2674" s="21"/>
      <c r="G2674" s="106"/>
      <c r="H2674" s="59"/>
      <c r="I2674" s="59"/>
      <c r="J2674" s="59"/>
      <c r="K2674" s="59"/>
      <c r="L2674" s="59"/>
      <c r="M2674" s="59"/>
      <c r="N2674" s="21"/>
      <c r="O2674" s="21"/>
      <c r="P2674" s="21"/>
      <c r="Q2674" s="59"/>
    </row>
    <row r="2675" spans="2:17">
      <c r="B2675" s="110"/>
      <c r="C2675" s="21"/>
      <c r="D2675" s="21"/>
      <c r="E2675" s="59"/>
      <c r="F2675" s="21"/>
      <c r="G2675" s="106"/>
      <c r="H2675" s="59"/>
      <c r="I2675" s="59"/>
      <c r="J2675" s="59"/>
      <c r="K2675" s="59"/>
      <c r="L2675" s="59"/>
      <c r="M2675" s="59"/>
      <c r="N2675" s="21"/>
      <c r="O2675" s="21"/>
      <c r="P2675" s="21"/>
      <c r="Q2675" s="59"/>
    </row>
    <row r="2676" spans="2:17">
      <c r="B2676" s="110"/>
      <c r="C2676" s="21"/>
      <c r="D2676" s="21"/>
      <c r="E2676" s="59"/>
      <c r="F2676" s="21"/>
      <c r="G2676" s="106"/>
      <c r="H2676" s="59"/>
      <c r="I2676" s="59"/>
      <c r="J2676" s="59"/>
      <c r="K2676" s="59"/>
      <c r="L2676" s="59"/>
      <c r="M2676" s="59"/>
      <c r="N2676" s="21"/>
      <c r="O2676" s="21"/>
      <c r="P2676" s="21"/>
      <c r="Q2676" s="59"/>
    </row>
    <row r="2677" spans="2:17">
      <c r="B2677" s="110"/>
      <c r="C2677" s="21"/>
      <c r="D2677" s="21"/>
      <c r="E2677" s="59"/>
      <c r="F2677" s="21"/>
      <c r="G2677" s="106"/>
      <c r="H2677" s="59"/>
      <c r="I2677" s="59"/>
      <c r="J2677" s="59"/>
      <c r="K2677" s="59"/>
      <c r="L2677" s="59"/>
      <c r="M2677" s="59"/>
      <c r="N2677" s="21"/>
      <c r="O2677" s="21"/>
      <c r="P2677" s="21"/>
      <c r="Q2677" s="59"/>
    </row>
    <row r="2678" spans="2:17">
      <c r="B2678" s="110"/>
      <c r="C2678" s="21"/>
      <c r="D2678" s="21"/>
      <c r="E2678" s="59"/>
      <c r="F2678" s="21"/>
      <c r="G2678" s="106"/>
      <c r="H2678" s="59"/>
      <c r="I2678" s="59"/>
      <c r="J2678" s="59"/>
      <c r="K2678" s="59"/>
      <c r="L2678" s="59"/>
      <c r="M2678" s="59"/>
      <c r="N2678" s="21"/>
      <c r="O2678" s="21"/>
      <c r="P2678" s="21"/>
      <c r="Q2678" s="59"/>
    </row>
    <row r="2679" spans="2:17">
      <c r="B2679" s="110"/>
      <c r="C2679" s="21"/>
      <c r="D2679" s="21"/>
      <c r="E2679" s="59"/>
      <c r="F2679" s="21"/>
      <c r="G2679" s="106"/>
      <c r="H2679" s="59"/>
      <c r="I2679" s="59"/>
      <c r="J2679" s="59"/>
      <c r="K2679" s="59"/>
      <c r="L2679" s="59"/>
      <c r="M2679" s="59"/>
      <c r="N2679" s="21"/>
      <c r="O2679" s="21"/>
      <c r="P2679" s="21"/>
      <c r="Q2679" s="59"/>
    </row>
    <row r="2680" spans="2:17">
      <c r="B2680" s="110"/>
      <c r="C2680" s="21"/>
      <c r="D2680" s="21"/>
      <c r="E2680" s="59"/>
      <c r="F2680" s="21"/>
      <c r="G2680" s="106"/>
      <c r="H2680" s="59"/>
      <c r="I2680" s="59"/>
      <c r="J2680" s="59"/>
      <c r="K2680" s="59"/>
      <c r="L2680" s="59"/>
      <c r="M2680" s="59"/>
      <c r="N2680" s="21"/>
      <c r="O2680" s="21"/>
      <c r="P2680" s="21"/>
      <c r="Q2680" s="59"/>
    </row>
    <row r="2681" spans="2:17">
      <c r="B2681" s="110"/>
      <c r="C2681" s="21"/>
      <c r="D2681" s="21"/>
      <c r="E2681" s="59"/>
      <c r="F2681" s="21"/>
      <c r="G2681" s="106"/>
      <c r="H2681" s="59"/>
      <c r="I2681" s="59"/>
      <c r="J2681" s="59"/>
      <c r="K2681" s="59"/>
      <c r="L2681" s="59"/>
      <c r="M2681" s="59"/>
      <c r="N2681" s="21"/>
      <c r="O2681" s="21"/>
      <c r="P2681" s="21"/>
      <c r="Q2681" s="59"/>
    </row>
    <row r="2682" spans="2:17">
      <c r="B2682" s="110"/>
      <c r="C2682" s="21"/>
      <c r="D2682" s="21"/>
      <c r="E2682" s="59"/>
      <c r="F2682" s="21"/>
      <c r="G2682" s="106"/>
      <c r="H2682" s="59"/>
      <c r="I2682" s="59"/>
      <c r="J2682" s="59"/>
      <c r="K2682" s="59"/>
      <c r="L2682" s="59"/>
      <c r="M2682" s="59"/>
      <c r="N2682" s="21"/>
      <c r="O2682" s="21"/>
      <c r="P2682" s="21"/>
      <c r="Q2682" s="59"/>
    </row>
    <row r="2683" spans="2:17">
      <c r="B2683" s="110"/>
      <c r="C2683" s="21"/>
      <c r="D2683" s="21"/>
      <c r="E2683" s="59"/>
      <c r="F2683" s="21"/>
      <c r="G2683" s="106"/>
      <c r="H2683" s="59"/>
      <c r="I2683" s="59"/>
      <c r="J2683" s="59"/>
      <c r="K2683" s="59"/>
      <c r="L2683" s="59"/>
      <c r="M2683" s="59"/>
      <c r="N2683" s="21"/>
      <c r="O2683" s="21"/>
      <c r="P2683" s="21"/>
      <c r="Q2683" s="59"/>
    </row>
    <row r="2684" spans="2:17">
      <c r="B2684" s="110"/>
      <c r="C2684" s="21"/>
      <c r="D2684" s="21"/>
      <c r="E2684" s="59"/>
      <c r="F2684" s="21"/>
      <c r="G2684" s="106"/>
      <c r="H2684" s="59"/>
      <c r="I2684" s="59"/>
      <c r="J2684" s="59"/>
      <c r="K2684" s="59"/>
      <c r="L2684" s="59"/>
      <c r="M2684" s="59"/>
      <c r="N2684" s="21"/>
      <c r="O2684" s="21"/>
      <c r="P2684" s="21"/>
      <c r="Q2684" s="59"/>
    </row>
    <row r="2685" spans="2:17">
      <c r="B2685" s="110"/>
      <c r="C2685" s="21"/>
      <c r="D2685" s="21"/>
      <c r="E2685" s="59"/>
      <c r="F2685" s="21"/>
      <c r="G2685" s="106"/>
      <c r="H2685" s="59"/>
      <c r="I2685" s="59"/>
      <c r="J2685" s="59"/>
      <c r="K2685" s="59"/>
      <c r="L2685" s="59"/>
      <c r="M2685" s="59"/>
      <c r="N2685" s="21"/>
      <c r="O2685" s="21"/>
      <c r="P2685" s="21"/>
      <c r="Q2685" s="59"/>
    </row>
    <row r="2686" spans="2:17">
      <c r="B2686" s="110"/>
      <c r="C2686" s="21"/>
      <c r="D2686" s="21"/>
      <c r="E2686" s="59"/>
      <c r="F2686" s="21"/>
      <c r="G2686" s="106"/>
      <c r="H2686" s="59"/>
      <c r="I2686" s="59"/>
      <c r="J2686" s="59"/>
      <c r="K2686" s="59"/>
      <c r="L2686" s="59"/>
      <c r="M2686" s="59"/>
      <c r="N2686" s="21"/>
      <c r="O2686" s="21"/>
      <c r="P2686" s="21"/>
      <c r="Q2686" s="59"/>
    </row>
    <row r="2687" spans="2:17">
      <c r="B2687" s="110"/>
      <c r="C2687" s="21"/>
      <c r="D2687" s="21"/>
      <c r="E2687" s="59"/>
      <c r="F2687" s="21"/>
      <c r="G2687" s="106"/>
      <c r="H2687" s="59"/>
      <c r="I2687" s="59"/>
      <c r="J2687" s="59"/>
      <c r="K2687" s="59"/>
      <c r="L2687" s="59"/>
      <c r="M2687" s="59"/>
      <c r="N2687" s="21"/>
      <c r="O2687" s="21"/>
      <c r="P2687" s="21"/>
      <c r="Q2687" s="59"/>
    </row>
    <row r="2688" spans="2:17">
      <c r="B2688" s="110"/>
      <c r="C2688" s="21"/>
      <c r="D2688" s="21"/>
      <c r="E2688" s="59"/>
      <c r="F2688" s="21"/>
      <c r="G2688" s="106"/>
      <c r="H2688" s="59"/>
      <c r="I2688" s="59"/>
      <c r="J2688" s="59"/>
      <c r="K2688" s="59"/>
      <c r="L2688" s="59"/>
      <c r="M2688" s="59"/>
      <c r="N2688" s="21"/>
      <c r="O2688" s="21"/>
      <c r="P2688" s="21"/>
      <c r="Q2688" s="59"/>
    </row>
    <row r="2689" spans="2:17">
      <c r="B2689" s="110"/>
      <c r="C2689" s="21"/>
      <c r="D2689" s="21"/>
      <c r="E2689" s="59"/>
      <c r="F2689" s="21"/>
      <c r="G2689" s="106"/>
      <c r="H2689" s="59"/>
      <c r="I2689" s="59"/>
      <c r="J2689" s="59"/>
      <c r="K2689" s="59"/>
      <c r="L2689" s="59"/>
      <c r="M2689" s="59"/>
      <c r="N2689" s="21"/>
      <c r="O2689" s="21"/>
      <c r="P2689" s="21"/>
      <c r="Q2689" s="59"/>
    </row>
    <row r="2690" spans="2:17">
      <c r="B2690" s="110"/>
      <c r="C2690" s="21"/>
      <c r="D2690" s="21"/>
      <c r="E2690" s="59"/>
      <c r="F2690" s="21"/>
      <c r="G2690" s="106"/>
      <c r="H2690" s="59"/>
      <c r="I2690" s="59"/>
      <c r="J2690" s="59"/>
      <c r="K2690" s="59"/>
      <c r="L2690" s="59"/>
      <c r="M2690" s="59"/>
      <c r="N2690" s="21"/>
      <c r="O2690" s="21"/>
      <c r="P2690" s="21"/>
      <c r="Q2690" s="59"/>
    </row>
    <row r="2691" spans="2:17">
      <c r="B2691" s="110"/>
      <c r="C2691" s="21"/>
      <c r="D2691" s="21"/>
      <c r="E2691" s="59"/>
      <c r="F2691" s="21"/>
      <c r="G2691" s="106"/>
      <c r="H2691" s="59"/>
      <c r="I2691" s="59"/>
      <c r="J2691" s="59"/>
      <c r="K2691" s="59"/>
      <c r="L2691" s="59"/>
      <c r="M2691" s="59"/>
      <c r="N2691" s="21"/>
      <c r="O2691" s="21"/>
      <c r="P2691" s="21"/>
      <c r="Q2691" s="59"/>
    </row>
    <row r="2692" spans="2:17">
      <c r="B2692" s="110"/>
      <c r="C2692" s="21"/>
      <c r="D2692" s="21"/>
      <c r="E2692" s="59"/>
      <c r="F2692" s="21"/>
      <c r="G2692" s="106"/>
      <c r="H2692" s="59"/>
      <c r="I2692" s="59"/>
      <c r="J2692" s="59"/>
      <c r="K2692" s="59"/>
      <c r="L2692" s="59"/>
      <c r="M2692" s="59"/>
      <c r="N2692" s="21"/>
      <c r="O2692" s="21"/>
      <c r="P2692" s="21"/>
      <c r="Q2692" s="59"/>
    </row>
    <row r="2693" spans="2:17">
      <c r="B2693" s="110"/>
      <c r="C2693" s="21"/>
      <c r="D2693" s="21"/>
      <c r="E2693" s="59"/>
      <c r="F2693" s="21"/>
      <c r="G2693" s="106"/>
      <c r="H2693" s="59"/>
      <c r="I2693" s="59"/>
      <c r="J2693" s="59"/>
      <c r="K2693" s="59"/>
      <c r="L2693" s="59"/>
      <c r="M2693" s="59"/>
      <c r="N2693" s="21"/>
      <c r="O2693" s="21"/>
      <c r="P2693" s="21"/>
      <c r="Q2693" s="59"/>
    </row>
    <row r="2694" spans="2:17">
      <c r="B2694" s="110"/>
      <c r="C2694" s="21"/>
      <c r="D2694" s="21"/>
      <c r="E2694" s="59"/>
      <c r="F2694" s="21"/>
      <c r="G2694" s="106"/>
      <c r="H2694" s="59"/>
      <c r="I2694" s="59"/>
      <c r="J2694" s="59"/>
      <c r="K2694" s="59"/>
      <c r="L2694" s="59"/>
      <c r="M2694" s="59"/>
      <c r="N2694" s="21"/>
      <c r="O2694" s="21"/>
      <c r="P2694" s="21"/>
      <c r="Q2694" s="59"/>
    </row>
    <row r="2695" spans="2:17">
      <c r="B2695" s="110"/>
      <c r="C2695" s="21"/>
      <c r="D2695" s="21"/>
      <c r="E2695" s="59"/>
      <c r="F2695" s="21"/>
      <c r="G2695" s="106"/>
      <c r="H2695" s="59"/>
      <c r="I2695" s="59"/>
      <c r="J2695" s="59"/>
      <c r="K2695" s="59"/>
      <c r="L2695" s="59"/>
      <c r="M2695" s="59"/>
      <c r="N2695" s="21"/>
      <c r="O2695" s="21"/>
      <c r="P2695" s="21"/>
      <c r="Q2695" s="59"/>
    </row>
    <row r="2696" spans="2:17">
      <c r="B2696" s="110"/>
      <c r="C2696" s="21"/>
      <c r="D2696" s="21"/>
      <c r="E2696" s="59"/>
      <c r="F2696" s="21"/>
      <c r="G2696" s="106"/>
      <c r="H2696" s="59"/>
      <c r="I2696" s="59"/>
      <c r="J2696" s="59"/>
      <c r="K2696" s="59"/>
      <c r="L2696" s="59"/>
      <c r="M2696" s="59"/>
      <c r="N2696" s="21"/>
      <c r="O2696" s="21"/>
      <c r="P2696" s="21"/>
      <c r="Q2696" s="59"/>
    </row>
    <row r="2697" spans="2:17">
      <c r="B2697" s="110"/>
      <c r="C2697" s="21"/>
      <c r="D2697" s="21"/>
      <c r="E2697" s="59"/>
      <c r="F2697" s="21"/>
      <c r="G2697" s="106"/>
      <c r="H2697" s="59"/>
      <c r="I2697" s="59"/>
      <c r="J2697" s="59"/>
      <c r="K2697" s="59"/>
      <c r="L2697" s="59"/>
      <c r="M2697" s="59"/>
      <c r="N2697" s="21"/>
      <c r="O2697" s="21"/>
      <c r="P2697" s="21"/>
      <c r="Q2697" s="59"/>
    </row>
    <row r="2698" spans="2:17">
      <c r="B2698" s="110"/>
      <c r="C2698" s="21"/>
      <c r="D2698" s="21"/>
      <c r="E2698" s="59"/>
      <c r="F2698" s="21"/>
      <c r="G2698" s="106"/>
      <c r="H2698" s="59"/>
      <c r="I2698" s="59"/>
      <c r="J2698" s="59"/>
      <c r="K2698" s="59"/>
      <c r="L2698" s="59"/>
      <c r="M2698" s="59"/>
      <c r="N2698" s="21"/>
      <c r="O2698" s="21"/>
      <c r="P2698" s="21"/>
      <c r="Q2698" s="59"/>
    </row>
    <row r="2699" spans="2:17">
      <c r="B2699" s="110"/>
      <c r="C2699" s="21"/>
      <c r="D2699" s="21"/>
      <c r="E2699" s="59"/>
      <c r="F2699" s="21"/>
      <c r="G2699" s="106"/>
      <c r="H2699" s="59"/>
      <c r="I2699" s="59"/>
      <c r="J2699" s="59"/>
      <c r="K2699" s="59"/>
      <c r="L2699" s="59"/>
      <c r="M2699" s="59"/>
      <c r="N2699" s="21"/>
      <c r="O2699" s="21"/>
      <c r="P2699" s="21"/>
      <c r="Q2699" s="59"/>
    </row>
    <row r="2700" spans="2:17">
      <c r="B2700" s="110"/>
      <c r="C2700" s="21"/>
      <c r="D2700" s="21"/>
      <c r="E2700" s="59"/>
      <c r="F2700" s="21"/>
      <c r="G2700" s="106"/>
      <c r="H2700" s="59"/>
      <c r="I2700" s="59"/>
      <c r="J2700" s="59"/>
      <c r="K2700" s="59"/>
      <c r="L2700" s="59"/>
      <c r="M2700" s="59"/>
      <c r="N2700" s="21"/>
      <c r="O2700" s="21"/>
      <c r="P2700" s="21"/>
      <c r="Q2700" s="59"/>
    </row>
    <row r="2701" spans="2:17">
      <c r="B2701" s="110"/>
      <c r="C2701" s="21"/>
      <c r="D2701" s="21"/>
      <c r="E2701" s="59"/>
      <c r="F2701" s="21"/>
      <c r="G2701" s="106"/>
      <c r="H2701" s="59"/>
      <c r="I2701" s="59"/>
      <c r="J2701" s="59"/>
      <c r="K2701" s="59"/>
      <c r="L2701" s="59"/>
      <c r="M2701" s="59"/>
      <c r="N2701" s="21"/>
      <c r="O2701" s="21"/>
      <c r="P2701" s="21"/>
      <c r="Q2701" s="59"/>
    </row>
    <row r="2702" spans="2:17">
      <c r="B2702" s="110"/>
      <c r="C2702" s="21"/>
      <c r="D2702" s="21"/>
      <c r="E2702" s="59"/>
      <c r="F2702" s="21"/>
      <c r="G2702" s="106"/>
      <c r="H2702" s="59"/>
      <c r="I2702" s="59"/>
      <c r="J2702" s="59"/>
      <c r="K2702" s="59"/>
      <c r="L2702" s="59"/>
      <c r="M2702" s="59"/>
      <c r="N2702" s="21"/>
      <c r="O2702" s="21"/>
      <c r="P2702" s="21"/>
      <c r="Q2702" s="59"/>
    </row>
    <row r="2703" spans="2:17">
      <c r="B2703" s="110"/>
      <c r="C2703" s="21"/>
      <c r="D2703" s="21"/>
      <c r="E2703" s="59"/>
      <c r="F2703" s="21"/>
      <c r="G2703" s="106"/>
      <c r="H2703" s="59"/>
      <c r="I2703" s="59"/>
      <c r="J2703" s="59"/>
      <c r="K2703" s="59"/>
      <c r="L2703" s="59"/>
      <c r="M2703" s="59"/>
      <c r="N2703" s="21"/>
      <c r="O2703" s="21"/>
      <c r="P2703" s="21"/>
      <c r="Q2703" s="59"/>
    </row>
    <row r="2704" spans="2:17">
      <c r="B2704" s="110"/>
      <c r="C2704" s="21"/>
      <c r="D2704" s="21"/>
      <c r="E2704" s="59"/>
      <c r="F2704" s="21"/>
      <c r="G2704" s="106"/>
      <c r="H2704" s="59"/>
      <c r="I2704" s="59"/>
      <c r="J2704" s="59"/>
      <c r="K2704" s="59"/>
      <c r="L2704" s="59"/>
      <c r="M2704" s="59"/>
      <c r="N2704" s="21"/>
      <c r="O2704" s="21"/>
      <c r="P2704" s="21"/>
      <c r="Q2704" s="59"/>
    </row>
    <row r="2705" spans="2:17">
      <c r="B2705" s="110"/>
      <c r="C2705" s="21"/>
      <c r="D2705" s="21"/>
      <c r="E2705" s="59"/>
      <c r="F2705" s="21"/>
      <c r="G2705" s="106"/>
      <c r="H2705" s="59"/>
      <c r="I2705" s="59"/>
      <c r="J2705" s="59"/>
      <c r="K2705" s="59"/>
      <c r="L2705" s="59"/>
      <c r="M2705" s="59"/>
      <c r="N2705" s="21"/>
      <c r="O2705" s="21"/>
      <c r="P2705" s="21"/>
      <c r="Q2705" s="59"/>
    </row>
    <row r="2706" spans="2:17">
      <c r="B2706" s="110"/>
      <c r="C2706" s="21"/>
      <c r="D2706" s="21"/>
      <c r="E2706" s="59"/>
      <c r="F2706" s="21"/>
      <c r="G2706" s="106"/>
      <c r="H2706" s="59"/>
      <c r="I2706" s="59"/>
      <c r="J2706" s="59"/>
      <c r="K2706" s="59"/>
      <c r="L2706" s="59"/>
      <c r="M2706" s="59"/>
      <c r="N2706" s="21"/>
      <c r="O2706" s="21"/>
      <c r="P2706" s="21"/>
      <c r="Q2706" s="59"/>
    </row>
    <row r="2707" spans="2:17">
      <c r="B2707" s="110"/>
      <c r="C2707" s="21"/>
      <c r="D2707" s="21"/>
      <c r="E2707" s="59"/>
      <c r="F2707" s="21"/>
      <c r="G2707" s="106"/>
      <c r="H2707" s="59"/>
      <c r="I2707" s="59"/>
      <c r="J2707" s="59"/>
      <c r="K2707" s="59"/>
      <c r="L2707" s="59"/>
      <c r="M2707" s="59"/>
      <c r="N2707" s="21"/>
      <c r="O2707" s="21"/>
      <c r="P2707" s="21"/>
      <c r="Q2707" s="59"/>
    </row>
    <row r="2708" spans="2:17">
      <c r="B2708" s="110"/>
      <c r="C2708" s="21"/>
      <c r="D2708" s="21"/>
      <c r="E2708" s="59"/>
      <c r="F2708" s="21"/>
      <c r="G2708" s="106"/>
      <c r="H2708" s="59"/>
      <c r="I2708" s="59"/>
      <c r="J2708" s="59"/>
      <c r="K2708" s="59"/>
      <c r="L2708" s="59"/>
      <c r="M2708" s="59"/>
      <c r="N2708" s="21"/>
      <c r="O2708" s="21"/>
      <c r="P2708" s="21"/>
      <c r="Q2708" s="59"/>
    </row>
    <row r="2709" spans="2:17">
      <c r="B2709" s="110"/>
      <c r="C2709" s="21"/>
      <c r="D2709" s="21"/>
      <c r="E2709" s="59"/>
      <c r="F2709" s="21"/>
      <c r="G2709" s="106"/>
      <c r="H2709" s="59"/>
      <c r="I2709" s="59"/>
      <c r="J2709" s="59"/>
      <c r="K2709" s="59"/>
      <c r="L2709" s="59"/>
      <c r="M2709" s="59"/>
      <c r="N2709" s="21"/>
      <c r="O2709" s="21"/>
      <c r="P2709" s="21"/>
      <c r="Q2709" s="59"/>
    </row>
    <row r="2710" spans="2:17">
      <c r="B2710" s="110"/>
      <c r="C2710" s="21"/>
      <c r="D2710" s="21"/>
      <c r="E2710" s="59"/>
      <c r="F2710" s="21"/>
      <c r="G2710" s="106"/>
      <c r="H2710" s="59"/>
      <c r="I2710" s="59"/>
      <c r="J2710" s="59"/>
      <c r="K2710" s="59"/>
      <c r="L2710" s="59"/>
      <c r="M2710" s="59"/>
      <c r="N2710" s="21"/>
      <c r="O2710" s="21"/>
      <c r="P2710" s="21"/>
      <c r="Q2710" s="59"/>
    </row>
    <row r="2711" spans="2:17">
      <c r="B2711" s="110"/>
      <c r="C2711" s="21"/>
      <c r="D2711" s="21"/>
      <c r="E2711" s="59"/>
      <c r="F2711" s="21"/>
      <c r="G2711" s="106"/>
      <c r="H2711" s="59"/>
      <c r="I2711" s="59"/>
      <c r="J2711" s="59"/>
      <c r="K2711" s="59"/>
      <c r="L2711" s="59"/>
      <c r="M2711" s="59"/>
      <c r="N2711" s="21"/>
      <c r="O2711" s="21"/>
      <c r="P2711" s="21"/>
      <c r="Q2711" s="59"/>
    </row>
    <row r="2712" spans="2:17">
      <c r="B2712" s="110"/>
      <c r="C2712" s="21"/>
      <c r="D2712" s="21"/>
      <c r="E2712" s="59"/>
      <c r="F2712" s="21"/>
      <c r="G2712" s="106"/>
      <c r="H2712" s="59"/>
      <c r="I2712" s="59"/>
      <c r="J2712" s="59"/>
      <c r="K2712" s="59"/>
      <c r="L2712" s="59"/>
      <c r="M2712" s="59"/>
      <c r="N2712" s="21"/>
      <c r="O2712" s="21"/>
      <c r="P2712" s="21"/>
      <c r="Q2712" s="59"/>
    </row>
    <row r="2713" spans="2:17">
      <c r="B2713" s="110"/>
      <c r="C2713" s="21"/>
      <c r="D2713" s="21"/>
      <c r="E2713" s="59"/>
      <c r="F2713" s="21"/>
      <c r="G2713" s="106"/>
      <c r="H2713" s="59"/>
      <c r="I2713" s="59"/>
      <c r="J2713" s="59"/>
      <c r="K2713" s="59"/>
      <c r="L2713" s="59"/>
      <c r="M2713" s="59"/>
      <c r="N2713" s="21"/>
      <c r="O2713" s="21"/>
      <c r="P2713" s="21"/>
      <c r="Q2713" s="59"/>
    </row>
    <row r="2714" spans="2:17">
      <c r="B2714" s="110"/>
      <c r="C2714" s="21"/>
      <c r="D2714" s="21"/>
      <c r="E2714" s="59"/>
      <c r="F2714" s="21"/>
      <c r="G2714" s="106"/>
      <c r="H2714" s="59"/>
      <c r="I2714" s="59"/>
      <c r="J2714" s="59"/>
      <c r="K2714" s="59"/>
      <c r="L2714" s="59"/>
      <c r="M2714" s="59"/>
      <c r="N2714" s="21"/>
      <c r="O2714" s="21"/>
      <c r="P2714" s="21"/>
      <c r="Q2714" s="59"/>
    </row>
    <row r="2715" spans="2:17">
      <c r="B2715" s="110"/>
      <c r="C2715" s="21"/>
      <c r="D2715" s="21"/>
      <c r="E2715" s="59"/>
      <c r="F2715" s="21"/>
      <c r="G2715" s="106"/>
      <c r="H2715" s="59"/>
      <c r="I2715" s="59"/>
      <c r="J2715" s="59"/>
      <c r="K2715" s="59"/>
      <c r="L2715" s="59"/>
      <c r="M2715" s="59"/>
      <c r="N2715" s="21"/>
      <c r="O2715" s="21"/>
      <c r="P2715" s="21"/>
      <c r="Q2715" s="59"/>
    </row>
    <row r="2716" spans="2:17">
      <c r="B2716" s="110"/>
      <c r="C2716" s="21"/>
      <c r="D2716" s="21"/>
      <c r="E2716" s="59"/>
      <c r="F2716" s="21"/>
      <c r="G2716" s="106"/>
      <c r="H2716" s="59"/>
      <c r="I2716" s="59"/>
      <c r="J2716" s="59"/>
      <c r="K2716" s="59"/>
      <c r="L2716" s="59"/>
      <c r="M2716" s="59"/>
      <c r="N2716" s="21"/>
      <c r="O2716" s="21"/>
      <c r="P2716" s="21"/>
      <c r="Q2716" s="59"/>
    </row>
    <row r="2717" spans="2:17">
      <c r="B2717" s="110"/>
      <c r="C2717" s="21"/>
      <c r="D2717" s="21"/>
      <c r="E2717" s="59"/>
      <c r="F2717" s="21"/>
      <c r="G2717" s="106"/>
      <c r="H2717" s="59"/>
      <c r="I2717" s="59"/>
      <c r="J2717" s="59"/>
      <c r="K2717" s="59"/>
      <c r="L2717" s="59"/>
      <c r="M2717" s="59"/>
      <c r="N2717" s="21"/>
      <c r="O2717" s="21"/>
      <c r="P2717" s="21"/>
      <c r="Q2717" s="59"/>
    </row>
    <row r="2718" spans="2:17">
      <c r="B2718" s="110"/>
      <c r="C2718" s="21"/>
      <c r="D2718" s="21"/>
      <c r="E2718" s="59"/>
      <c r="F2718" s="21"/>
      <c r="G2718" s="106"/>
      <c r="H2718" s="59"/>
      <c r="I2718" s="59"/>
      <c r="J2718" s="59"/>
      <c r="K2718" s="59"/>
      <c r="L2718" s="59"/>
      <c r="M2718" s="59"/>
      <c r="N2718" s="21"/>
      <c r="O2718" s="21"/>
      <c r="P2718" s="21"/>
      <c r="Q2718" s="59"/>
    </row>
    <row r="2719" spans="2:17">
      <c r="B2719" s="110"/>
      <c r="C2719" s="21"/>
      <c r="D2719" s="21"/>
      <c r="E2719" s="59"/>
      <c r="F2719" s="21"/>
      <c r="G2719" s="106"/>
      <c r="H2719" s="59"/>
      <c r="I2719" s="59"/>
      <c r="J2719" s="59"/>
      <c r="K2719" s="59"/>
      <c r="L2719" s="59"/>
      <c r="M2719" s="59"/>
      <c r="N2719" s="21"/>
      <c r="O2719" s="21"/>
      <c r="P2719" s="21"/>
      <c r="Q2719" s="59"/>
    </row>
    <row r="2720" spans="2:17">
      <c r="B2720" s="110"/>
      <c r="C2720" s="21"/>
      <c r="D2720" s="21"/>
      <c r="E2720" s="59"/>
      <c r="F2720" s="21"/>
      <c r="G2720" s="106"/>
      <c r="H2720" s="59"/>
      <c r="I2720" s="59"/>
      <c r="J2720" s="59"/>
      <c r="K2720" s="59"/>
      <c r="L2720" s="59"/>
      <c r="M2720" s="59"/>
      <c r="N2720" s="21"/>
      <c r="O2720" s="21"/>
      <c r="P2720" s="21"/>
      <c r="Q2720" s="59"/>
    </row>
    <row r="2721" spans="2:17">
      <c r="B2721" s="110"/>
      <c r="C2721" s="21"/>
      <c r="D2721" s="21"/>
      <c r="E2721" s="59"/>
      <c r="F2721" s="21"/>
      <c r="G2721" s="106"/>
      <c r="H2721" s="59"/>
      <c r="I2721" s="59"/>
      <c r="J2721" s="59"/>
      <c r="K2721" s="59"/>
      <c r="L2721" s="59"/>
      <c r="M2721" s="59"/>
      <c r="N2721" s="21"/>
      <c r="O2721" s="21"/>
      <c r="P2721" s="21"/>
      <c r="Q2721" s="59"/>
    </row>
    <row r="2722" spans="2:17">
      <c r="B2722" s="110"/>
      <c r="C2722" s="21"/>
      <c r="D2722" s="21"/>
      <c r="E2722" s="59"/>
      <c r="F2722" s="21"/>
      <c r="G2722" s="106"/>
      <c r="H2722" s="59"/>
      <c r="I2722" s="59"/>
      <c r="J2722" s="59"/>
      <c r="K2722" s="59"/>
      <c r="L2722" s="59"/>
      <c r="M2722" s="59"/>
      <c r="N2722" s="21"/>
      <c r="O2722" s="21"/>
      <c r="P2722" s="21"/>
      <c r="Q2722" s="59"/>
    </row>
    <row r="2723" spans="2:17">
      <c r="B2723" s="110"/>
      <c r="C2723" s="21"/>
      <c r="D2723" s="21"/>
      <c r="E2723" s="59"/>
      <c r="F2723" s="21"/>
      <c r="G2723" s="106"/>
      <c r="H2723" s="59"/>
      <c r="I2723" s="59"/>
      <c r="J2723" s="59"/>
      <c r="K2723" s="59"/>
      <c r="L2723" s="59"/>
      <c r="M2723" s="59"/>
      <c r="N2723" s="21"/>
      <c r="O2723" s="21"/>
      <c r="P2723" s="21"/>
      <c r="Q2723" s="59"/>
    </row>
    <row r="2724" spans="2:17">
      <c r="B2724" s="110"/>
      <c r="C2724" s="21"/>
      <c r="D2724" s="21"/>
      <c r="E2724" s="59"/>
      <c r="F2724" s="21"/>
      <c r="G2724" s="106"/>
      <c r="H2724" s="59"/>
      <c r="I2724" s="59"/>
      <c r="J2724" s="59"/>
      <c r="K2724" s="59"/>
      <c r="L2724" s="59"/>
      <c r="M2724" s="59"/>
      <c r="N2724" s="21"/>
      <c r="O2724" s="21"/>
      <c r="P2724" s="21"/>
      <c r="Q2724" s="59"/>
    </row>
    <row r="2725" spans="2:17">
      <c r="B2725" s="110"/>
      <c r="C2725" s="21"/>
      <c r="D2725" s="21"/>
      <c r="E2725" s="59"/>
      <c r="F2725" s="21"/>
      <c r="G2725" s="106"/>
      <c r="H2725" s="59"/>
      <c r="I2725" s="59"/>
      <c r="J2725" s="59"/>
      <c r="K2725" s="59"/>
      <c r="L2725" s="59"/>
      <c r="M2725" s="59"/>
      <c r="N2725" s="21"/>
      <c r="O2725" s="21"/>
      <c r="P2725" s="21"/>
      <c r="Q2725" s="59"/>
    </row>
    <row r="2726" spans="2:17">
      <c r="B2726" s="110"/>
      <c r="C2726" s="21"/>
      <c r="D2726" s="21"/>
      <c r="E2726" s="59"/>
      <c r="F2726" s="21"/>
      <c r="G2726" s="106"/>
      <c r="H2726" s="59"/>
      <c r="I2726" s="59"/>
      <c r="J2726" s="59"/>
      <c r="K2726" s="59"/>
      <c r="L2726" s="59"/>
      <c r="M2726" s="59"/>
      <c r="N2726" s="21"/>
      <c r="O2726" s="21"/>
      <c r="P2726" s="21"/>
      <c r="Q2726" s="59"/>
    </row>
    <row r="2727" spans="2:17">
      <c r="B2727" s="110"/>
      <c r="C2727" s="21"/>
      <c r="D2727" s="21"/>
      <c r="E2727" s="59"/>
      <c r="F2727" s="21"/>
      <c r="G2727" s="106"/>
      <c r="H2727" s="59"/>
      <c r="I2727" s="59"/>
      <c r="J2727" s="59"/>
      <c r="K2727" s="59"/>
      <c r="L2727" s="59"/>
      <c r="M2727" s="59"/>
      <c r="N2727" s="21"/>
      <c r="O2727" s="21"/>
      <c r="P2727" s="21"/>
      <c r="Q2727" s="59"/>
    </row>
    <row r="2728" spans="2:17">
      <c r="B2728" s="110"/>
      <c r="C2728" s="21"/>
      <c r="D2728" s="21"/>
      <c r="E2728" s="59"/>
      <c r="F2728" s="21"/>
      <c r="G2728" s="106"/>
      <c r="H2728" s="59"/>
      <c r="I2728" s="59"/>
      <c r="J2728" s="59"/>
      <c r="K2728" s="59"/>
      <c r="L2728" s="59"/>
      <c r="M2728" s="59"/>
      <c r="N2728" s="21"/>
      <c r="O2728" s="21"/>
      <c r="P2728" s="21"/>
      <c r="Q2728" s="59"/>
    </row>
    <row r="2729" spans="2:17">
      <c r="B2729" s="110"/>
      <c r="C2729" s="21"/>
      <c r="D2729" s="21"/>
      <c r="E2729" s="59"/>
      <c r="F2729" s="21"/>
      <c r="G2729" s="106"/>
      <c r="H2729" s="59"/>
      <c r="I2729" s="59"/>
      <c r="J2729" s="59"/>
      <c r="K2729" s="59"/>
      <c r="L2729" s="59"/>
      <c r="M2729" s="59"/>
      <c r="N2729" s="21"/>
      <c r="O2729" s="21"/>
      <c r="P2729" s="21"/>
      <c r="Q2729" s="59"/>
    </row>
    <row r="2730" spans="2:17">
      <c r="B2730" s="110"/>
      <c r="C2730" s="21"/>
      <c r="D2730" s="21"/>
      <c r="E2730" s="59"/>
      <c r="F2730" s="21"/>
      <c r="G2730" s="106"/>
      <c r="H2730" s="59"/>
      <c r="I2730" s="59"/>
      <c r="J2730" s="59"/>
      <c r="K2730" s="59"/>
      <c r="L2730" s="59"/>
      <c r="M2730" s="59"/>
      <c r="N2730" s="21"/>
      <c r="O2730" s="21"/>
      <c r="P2730" s="21"/>
      <c r="Q2730" s="59"/>
    </row>
    <row r="2731" spans="2:17">
      <c r="B2731" s="110"/>
      <c r="C2731" s="21"/>
      <c r="D2731" s="21"/>
      <c r="E2731" s="59"/>
      <c r="F2731" s="21"/>
      <c r="G2731" s="106"/>
      <c r="H2731" s="59"/>
      <c r="I2731" s="59"/>
      <c r="J2731" s="59"/>
      <c r="K2731" s="59"/>
      <c r="L2731" s="59"/>
      <c r="M2731" s="59"/>
      <c r="N2731" s="21"/>
      <c r="O2731" s="21"/>
      <c r="P2731" s="21"/>
      <c r="Q2731" s="59"/>
    </row>
    <row r="2732" spans="2:17">
      <c r="B2732" s="110"/>
      <c r="C2732" s="21"/>
      <c r="D2732" s="21"/>
      <c r="E2732" s="59"/>
      <c r="F2732" s="21"/>
      <c r="G2732" s="106"/>
      <c r="H2732" s="59"/>
      <c r="I2732" s="59"/>
      <c r="J2732" s="59"/>
      <c r="K2732" s="59"/>
      <c r="L2732" s="59"/>
      <c r="M2732" s="59"/>
      <c r="N2732" s="21"/>
      <c r="O2732" s="21"/>
      <c r="P2732" s="21"/>
      <c r="Q2732" s="59"/>
    </row>
    <row r="2733" spans="2:17">
      <c r="B2733" s="110"/>
      <c r="C2733" s="21"/>
      <c r="D2733" s="21"/>
      <c r="E2733" s="59"/>
      <c r="F2733" s="21"/>
      <c r="G2733" s="106"/>
      <c r="H2733" s="59"/>
      <c r="I2733" s="59"/>
      <c r="J2733" s="59"/>
      <c r="K2733" s="59"/>
      <c r="L2733" s="59"/>
      <c r="M2733" s="59"/>
      <c r="N2733" s="21"/>
      <c r="O2733" s="21"/>
      <c r="P2733" s="21"/>
      <c r="Q2733" s="59"/>
    </row>
    <row r="2734" spans="2:17">
      <c r="B2734" s="110"/>
      <c r="C2734" s="21"/>
      <c r="D2734" s="21"/>
      <c r="E2734" s="59"/>
      <c r="F2734" s="21"/>
      <c r="G2734" s="106"/>
      <c r="H2734" s="59"/>
      <c r="I2734" s="59"/>
      <c r="J2734" s="59"/>
      <c r="K2734" s="59"/>
      <c r="L2734" s="59"/>
      <c r="M2734" s="59"/>
      <c r="N2734" s="21"/>
      <c r="O2734" s="21"/>
      <c r="P2734" s="21"/>
      <c r="Q2734" s="59"/>
    </row>
    <row r="2735" spans="2:17">
      <c r="B2735" s="110"/>
      <c r="C2735" s="21"/>
      <c r="D2735" s="21"/>
      <c r="E2735" s="59"/>
      <c r="F2735" s="21"/>
      <c r="G2735" s="106"/>
      <c r="H2735" s="59"/>
      <c r="I2735" s="59"/>
      <c r="J2735" s="59"/>
      <c r="K2735" s="59"/>
      <c r="L2735" s="59"/>
      <c r="M2735" s="59"/>
      <c r="N2735" s="21"/>
      <c r="O2735" s="21"/>
      <c r="P2735" s="21"/>
      <c r="Q2735" s="59"/>
    </row>
    <row r="2736" spans="2:17">
      <c r="B2736" s="110"/>
      <c r="C2736" s="21"/>
      <c r="D2736" s="21"/>
      <c r="E2736" s="59"/>
      <c r="F2736" s="21"/>
      <c r="G2736" s="106"/>
      <c r="H2736" s="59"/>
      <c r="I2736" s="59"/>
      <c r="J2736" s="59"/>
      <c r="K2736" s="59"/>
      <c r="L2736" s="59"/>
      <c r="M2736" s="59"/>
      <c r="N2736" s="21"/>
      <c r="O2736" s="21"/>
      <c r="P2736" s="21"/>
      <c r="Q2736" s="59"/>
    </row>
    <row r="2737" spans="2:17">
      <c r="B2737" s="110"/>
      <c r="C2737" s="21"/>
      <c r="D2737" s="21"/>
      <c r="E2737" s="59"/>
      <c r="F2737" s="21"/>
      <c r="G2737" s="106"/>
      <c r="H2737" s="59"/>
      <c r="I2737" s="59"/>
      <c r="J2737" s="59"/>
      <c r="K2737" s="59"/>
      <c r="L2737" s="59"/>
      <c r="M2737" s="59"/>
      <c r="N2737" s="21"/>
      <c r="O2737" s="21"/>
      <c r="P2737" s="21"/>
      <c r="Q2737" s="59"/>
    </row>
    <row r="2738" spans="2:17">
      <c r="B2738" s="110"/>
      <c r="C2738" s="21"/>
      <c r="D2738" s="21"/>
      <c r="E2738" s="59"/>
      <c r="F2738" s="21"/>
      <c r="G2738" s="106"/>
      <c r="H2738" s="59"/>
      <c r="I2738" s="59"/>
      <c r="J2738" s="59"/>
      <c r="K2738" s="59"/>
      <c r="L2738" s="59"/>
      <c r="M2738" s="59"/>
      <c r="N2738" s="21"/>
      <c r="O2738" s="21"/>
      <c r="P2738" s="21"/>
      <c r="Q2738" s="59"/>
    </row>
    <row r="2739" spans="2:17">
      <c r="B2739" s="110"/>
      <c r="C2739" s="21"/>
      <c r="D2739" s="21"/>
      <c r="E2739" s="59"/>
      <c r="F2739" s="21"/>
      <c r="G2739" s="106"/>
      <c r="H2739" s="59"/>
      <c r="I2739" s="59"/>
      <c r="J2739" s="59"/>
      <c r="K2739" s="59"/>
      <c r="L2739" s="59"/>
      <c r="M2739" s="59"/>
      <c r="N2739" s="21"/>
      <c r="O2739" s="21"/>
      <c r="P2739" s="21"/>
      <c r="Q2739" s="59"/>
    </row>
    <row r="2740" spans="2:17">
      <c r="B2740" s="110"/>
      <c r="C2740" s="21"/>
      <c r="D2740" s="21"/>
      <c r="E2740" s="59"/>
      <c r="F2740" s="21"/>
      <c r="G2740" s="106"/>
      <c r="H2740" s="59"/>
      <c r="I2740" s="59"/>
      <c r="J2740" s="59"/>
      <c r="K2740" s="59"/>
      <c r="L2740" s="59"/>
      <c r="M2740" s="59"/>
      <c r="N2740" s="21"/>
      <c r="O2740" s="21"/>
      <c r="P2740" s="21"/>
      <c r="Q2740" s="59"/>
    </row>
    <row r="2741" spans="2:17">
      <c r="B2741" s="110"/>
      <c r="C2741" s="21"/>
      <c r="D2741" s="21"/>
      <c r="E2741" s="59"/>
      <c r="F2741" s="21"/>
      <c r="G2741" s="106"/>
      <c r="H2741" s="59"/>
      <c r="I2741" s="59"/>
      <c r="J2741" s="59"/>
      <c r="K2741" s="59"/>
      <c r="L2741" s="59"/>
      <c r="M2741" s="59"/>
      <c r="N2741" s="21"/>
      <c r="O2741" s="21"/>
      <c r="P2741" s="21"/>
      <c r="Q2741" s="59"/>
    </row>
    <row r="2742" spans="2:17">
      <c r="B2742" s="110"/>
      <c r="C2742" s="21"/>
      <c r="D2742" s="21"/>
      <c r="E2742" s="59"/>
      <c r="F2742" s="21"/>
      <c r="G2742" s="106"/>
      <c r="H2742" s="59"/>
      <c r="I2742" s="59"/>
      <c r="J2742" s="59"/>
      <c r="K2742" s="59"/>
      <c r="L2742" s="59"/>
      <c r="M2742" s="59"/>
      <c r="N2742" s="21"/>
      <c r="O2742" s="21"/>
      <c r="P2742" s="21"/>
      <c r="Q2742" s="59"/>
    </row>
    <row r="2743" spans="2:17">
      <c r="B2743" s="110"/>
      <c r="C2743" s="21"/>
      <c r="D2743" s="21"/>
      <c r="E2743" s="59"/>
      <c r="F2743" s="21"/>
      <c r="G2743" s="106"/>
      <c r="H2743" s="59"/>
      <c r="I2743" s="59"/>
      <c r="J2743" s="59"/>
      <c r="K2743" s="59"/>
      <c r="L2743" s="59"/>
      <c r="M2743" s="59"/>
      <c r="N2743" s="21"/>
      <c r="O2743" s="21"/>
      <c r="P2743" s="21"/>
      <c r="Q2743" s="59"/>
    </row>
    <row r="2744" spans="2:17">
      <c r="B2744" s="110"/>
      <c r="C2744" s="21"/>
      <c r="D2744" s="21"/>
      <c r="E2744" s="59"/>
      <c r="F2744" s="21"/>
      <c r="G2744" s="106"/>
      <c r="H2744" s="59"/>
      <c r="I2744" s="59"/>
      <c r="J2744" s="59"/>
      <c r="K2744" s="59"/>
      <c r="L2744" s="59"/>
      <c r="M2744" s="59"/>
      <c r="N2744" s="21"/>
      <c r="O2744" s="21"/>
      <c r="P2744" s="21"/>
      <c r="Q2744" s="59"/>
    </row>
    <row r="2745" spans="2:17">
      <c r="B2745" s="110"/>
      <c r="C2745" s="21"/>
      <c r="D2745" s="21"/>
      <c r="E2745" s="59"/>
      <c r="F2745" s="21"/>
      <c r="G2745" s="106"/>
      <c r="H2745" s="59"/>
      <c r="I2745" s="59"/>
      <c r="J2745" s="59"/>
      <c r="K2745" s="59"/>
      <c r="L2745" s="59"/>
      <c r="M2745" s="59"/>
      <c r="N2745" s="21"/>
      <c r="O2745" s="21"/>
      <c r="P2745" s="21"/>
      <c r="Q2745" s="59"/>
    </row>
    <row r="2746" spans="2:17">
      <c r="B2746" s="110"/>
      <c r="C2746" s="21"/>
      <c r="D2746" s="21"/>
      <c r="E2746" s="59"/>
      <c r="F2746" s="21"/>
      <c r="G2746" s="106"/>
      <c r="H2746" s="59"/>
      <c r="I2746" s="59"/>
      <c r="J2746" s="59"/>
      <c r="K2746" s="59"/>
      <c r="L2746" s="59"/>
      <c r="M2746" s="59"/>
      <c r="N2746" s="21"/>
      <c r="O2746" s="21"/>
      <c r="P2746" s="21"/>
      <c r="Q2746" s="59"/>
    </row>
    <row r="2747" spans="2:17">
      <c r="B2747" s="110"/>
      <c r="C2747" s="21"/>
      <c r="D2747" s="21"/>
      <c r="E2747" s="59"/>
      <c r="F2747" s="21"/>
      <c r="G2747" s="106"/>
      <c r="H2747" s="59"/>
      <c r="I2747" s="59"/>
      <c r="J2747" s="59"/>
      <c r="K2747" s="59"/>
      <c r="L2747" s="59"/>
      <c r="M2747" s="59"/>
      <c r="N2747" s="21"/>
      <c r="O2747" s="21"/>
      <c r="P2747" s="21"/>
      <c r="Q2747" s="59"/>
    </row>
    <row r="2748" spans="2:17">
      <c r="B2748" s="110"/>
      <c r="C2748" s="21"/>
      <c r="D2748" s="21"/>
      <c r="E2748" s="59"/>
      <c r="F2748" s="21"/>
      <c r="G2748" s="106"/>
      <c r="H2748" s="59"/>
      <c r="I2748" s="59"/>
      <c r="J2748" s="59"/>
      <c r="K2748" s="59"/>
      <c r="L2748" s="59"/>
      <c r="M2748" s="59"/>
      <c r="N2748" s="21"/>
      <c r="O2748" s="21"/>
      <c r="P2748" s="21"/>
      <c r="Q2748" s="59"/>
    </row>
    <row r="2749" spans="2:17">
      <c r="B2749" s="110"/>
      <c r="C2749" s="21"/>
      <c r="D2749" s="21"/>
      <c r="E2749" s="59"/>
      <c r="F2749" s="21"/>
      <c r="G2749" s="106"/>
      <c r="H2749" s="59"/>
      <c r="I2749" s="59"/>
      <c r="J2749" s="59"/>
      <c r="K2749" s="59"/>
      <c r="L2749" s="59"/>
      <c r="M2749" s="59"/>
      <c r="N2749" s="21"/>
      <c r="O2749" s="21"/>
      <c r="P2749" s="21"/>
      <c r="Q2749" s="59"/>
    </row>
    <row r="2750" spans="2:17">
      <c r="B2750" s="110"/>
      <c r="C2750" s="21"/>
      <c r="D2750" s="21"/>
      <c r="E2750" s="59"/>
      <c r="F2750" s="21"/>
      <c r="G2750" s="106"/>
      <c r="H2750" s="59"/>
      <c r="I2750" s="59"/>
      <c r="J2750" s="59"/>
      <c r="K2750" s="59"/>
      <c r="L2750" s="59"/>
      <c r="M2750" s="59"/>
      <c r="N2750" s="21"/>
      <c r="O2750" s="21"/>
      <c r="P2750" s="21"/>
      <c r="Q2750" s="59"/>
    </row>
    <row r="2751" spans="2:17">
      <c r="B2751" s="110"/>
      <c r="C2751" s="21"/>
      <c r="D2751" s="21"/>
      <c r="E2751" s="59"/>
      <c r="F2751" s="21"/>
      <c r="G2751" s="106"/>
      <c r="H2751" s="59"/>
      <c r="I2751" s="59"/>
      <c r="J2751" s="59"/>
      <c r="K2751" s="59"/>
      <c r="L2751" s="59"/>
      <c r="M2751" s="59"/>
      <c r="N2751" s="21"/>
      <c r="O2751" s="21"/>
      <c r="P2751" s="21"/>
      <c r="Q2751" s="59"/>
    </row>
    <row r="2752" spans="2:17">
      <c r="B2752" s="110"/>
      <c r="C2752" s="21"/>
      <c r="D2752" s="21"/>
      <c r="E2752" s="59"/>
      <c r="F2752" s="21"/>
      <c r="G2752" s="106"/>
      <c r="H2752" s="59"/>
      <c r="I2752" s="59"/>
      <c r="J2752" s="59"/>
      <c r="K2752" s="59"/>
      <c r="L2752" s="59"/>
      <c r="M2752" s="59"/>
      <c r="N2752" s="21"/>
      <c r="O2752" s="21"/>
      <c r="P2752" s="21"/>
      <c r="Q2752" s="59"/>
    </row>
    <row r="2753" spans="2:17">
      <c r="B2753" s="110"/>
      <c r="C2753" s="21"/>
      <c r="D2753" s="21"/>
      <c r="E2753" s="59"/>
      <c r="F2753" s="21"/>
      <c r="G2753" s="106"/>
      <c r="H2753" s="59"/>
      <c r="I2753" s="59"/>
      <c r="J2753" s="59"/>
      <c r="K2753" s="59"/>
      <c r="L2753" s="59"/>
      <c r="M2753" s="59"/>
      <c r="N2753" s="21"/>
      <c r="O2753" s="21"/>
      <c r="P2753" s="21"/>
      <c r="Q2753" s="59"/>
    </row>
    <row r="2754" spans="2:17">
      <c r="B2754" s="110"/>
      <c r="C2754" s="21"/>
      <c r="D2754" s="21"/>
      <c r="E2754" s="59"/>
      <c r="F2754" s="21"/>
      <c r="G2754" s="106"/>
      <c r="H2754" s="59"/>
      <c r="I2754" s="59"/>
      <c r="J2754" s="59"/>
      <c r="K2754" s="59"/>
      <c r="L2754" s="59"/>
      <c r="M2754" s="59"/>
      <c r="N2754" s="21"/>
      <c r="O2754" s="21"/>
      <c r="P2754" s="21"/>
      <c r="Q2754" s="59"/>
    </row>
    <row r="2755" spans="2:17">
      <c r="B2755" s="110"/>
      <c r="C2755" s="21"/>
      <c r="D2755" s="21"/>
      <c r="E2755" s="59"/>
      <c r="F2755" s="21"/>
      <c r="G2755" s="106"/>
      <c r="H2755" s="59"/>
      <c r="I2755" s="59"/>
      <c r="J2755" s="59"/>
      <c r="K2755" s="59"/>
      <c r="L2755" s="59"/>
      <c r="M2755" s="59"/>
      <c r="N2755" s="21"/>
      <c r="O2755" s="21"/>
      <c r="P2755" s="21"/>
      <c r="Q2755" s="59"/>
    </row>
    <row r="2756" spans="2:17">
      <c r="B2756" s="110"/>
      <c r="C2756" s="21"/>
      <c r="D2756" s="21"/>
      <c r="E2756" s="59"/>
      <c r="F2756" s="21"/>
      <c r="G2756" s="106"/>
      <c r="H2756" s="59"/>
      <c r="I2756" s="59"/>
      <c r="J2756" s="59"/>
      <c r="K2756" s="59"/>
      <c r="L2756" s="59"/>
      <c r="M2756" s="59"/>
      <c r="N2756" s="21"/>
      <c r="O2756" s="21"/>
      <c r="P2756" s="21"/>
      <c r="Q2756" s="59"/>
    </row>
    <row r="2757" spans="2:17">
      <c r="B2757" s="110"/>
      <c r="C2757" s="21"/>
      <c r="D2757" s="21"/>
      <c r="E2757" s="59"/>
      <c r="F2757" s="21"/>
      <c r="G2757" s="106"/>
      <c r="H2757" s="59"/>
      <c r="I2757" s="59"/>
      <c r="J2757" s="59"/>
      <c r="K2757" s="59"/>
      <c r="L2757" s="59"/>
      <c r="M2757" s="59"/>
      <c r="N2757" s="21"/>
      <c r="O2757" s="21"/>
      <c r="P2757" s="21"/>
      <c r="Q2757" s="59"/>
    </row>
    <row r="2758" spans="2:17">
      <c r="B2758" s="110"/>
      <c r="C2758" s="21"/>
      <c r="D2758" s="21"/>
      <c r="E2758" s="59"/>
      <c r="F2758" s="21"/>
      <c r="G2758" s="106"/>
      <c r="H2758" s="59"/>
      <c r="I2758" s="59"/>
      <c r="J2758" s="59"/>
      <c r="K2758" s="59"/>
      <c r="L2758" s="59"/>
      <c r="M2758" s="59"/>
      <c r="N2758" s="21"/>
      <c r="O2758" s="21"/>
      <c r="P2758" s="21"/>
      <c r="Q2758" s="59"/>
    </row>
    <row r="2759" spans="2:17">
      <c r="B2759" s="110"/>
      <c r="C2759" s="21"/>
      <c r="D2759" s="21"/>
      <c r="E2759" s="59"/>
      <c r="F2759" s="21"/>
      <c r="G2759" s="106"/>
      <c r="H2759" s="59"/>
      <c r="I2759" s="59"/>
      <c r="J2759" s="59"/>
      <c r="K2759" s="59"/>
      <c r="L2759" s="59"/>
      <c r="M2759" s="59"/>
      <c r="N2759" s="21"/>
      <c r="O2759" s="21"/>
      <c r="P2759" s="21"/>
      <c r="Q2759" s="59"/>
    </row>
    <row r="2760" spans="2:17">
      <c r="B2760" s="110"/>
      <c r="C2760" s="21"/>
      <c r="D2760" s="21"/>
      <c r="E2760" s="59"/>
      <c r="F2760" s="21"/>
      <c r="G2760" s="106"/>
      <c r="H2760" s="59"/>
      <c r="I2760" s="59"/>
      <c r="J2760" s="59"/>
      <c r="K2760" s="59"/>
      <c r="L2760" s="59"/>
      <c r="M2760" s="59"/>
      <c r="N2760" s="21"/>
      <c r="O2760" s="21"/>
      <c r="P2760" s="21"/>
      <c r="Q2760" s="59"/>
    </row>
    <row r="2761" spans="2:17">
      <c r="B2761" s="110"/>
      <c r="C2761" s="21"/>
      <c r="D2761" s="21"/>
      <c r="E2761" s="59"/>
      <c r="F2761" s="21"/>
      <c r="G2761" s="106"/>
      <c r="H2761" s="59"/>
      <c r="I2761" s="59"/>
      <c r="J2761" s="59"/>
      <c r="K2761" s="59"/>
      <c r="L2761" s="59"/>
      <c r="M2761" s="59"/>
      <c r="N2761" s="21"/>
      <c r="O2761" s="21"/>
      <c r="P2761" s="21"/>
      <c r="Q2761" s="59"/>
    </row>
    <row r="2762" spans="2:17">
      <c r="B2762" s="110"/>
      <c r="C2762" s="21"/>
      <c r="D2762" s="21"/>
      <c r="E2762" s="59"/>
      <c r="F2762" s="21"/>
      <c r="G2762" s="106"/>
      <c r="H2762" s="59"/>
      <c r="I2762" s="59"/>
      <c r="J2762" s="59"/>
      <c r="K2762" s="59"/>
      <c r="L2762" s="59"/>
      <c r="M2762" s="59"/>
      <c r="N2762" s="21"/>
      <c r="O2762" s="21"/>
      <c r="P2762" s="21"/>
      <c r="Q2762" s="59"/>
    </row>
    <row r="2763" spans="2:17">
      <c r="B2763" s="110"/>
      <c r="C2763" s="21"/>
      <c r="D2763" s="21"/>
      <c r="E2763" s="59"/>
      <c r="F2763" s="21"/>
      <c r="G2763" s="106"/>
      <c r="H2763" s="59"/>
      <c r="I2763" s="59"/>
      <c r="J2763" s="59"/>
      <c r="K2763" s="59"/>
      <c r="L2763" s="59"/>
      <c r="M2763" s="59"/>
      <c r="N2763" s="21"/>
      <c r="O2763" s="21"/>
      <c r="P2763" s="21"/>
      <c r="Q2763" s="59"/>
    </row>
    <row r="2764" spans="2:17">
      <c r="B2764" s="110"/>
      <c r="C2764" s="21"/>
      <c r="D2764" s="21"/>
      <c r="E2764" s="59"/>
      <c r="F2764" s="21"/>
      <c r="G2764" s="106"/>
      <c r="H2764" s="59"/>
      <c r="I2764" s="59"/>
      <c r="J2764" s="59"/>
      <c r="K2764" s="59"/>
      <c r="L2764" s="59"/>
      <c r="M2764" s="59"/>
      <c r="N2764" s="21"/>
      <c r="O2764" s="21"/>
      <c r="P2764" s="21"/>
      <c r="Q2764" s="59"/>
    </row>
    <row r="2765" spans="2:17">
      <c r="B2765" s="110"/>
      <c r="C2765" s="21"/>
      <c r="D2765" s="21"/>
      <c r="E2765" s="59"/>
      <c r="F2765" s="21"/>
      <c r="G2765" s="106"/>
      <c r="H2765" s="59"/>
      <c r="I2765" s="59"/>
      <c r="J2765" s="59"/>
      <c r="K2765" s="59"/>
      <c r="L2765" s="59"/>
      <c r="M2765" s="59"/>
      <c r="N2765" s="21"/>
      <c r="O2765" s="21"/>
      <c r="P2765" s="21"/>
      <c r="Q2765" s="59"/>
    </row>
    <row r="2766" spans="2:17">
      <c r="B2766" s="110"/>
      <c r="C2766" s="21"/>
      <c r="D2766" s="21"/>
      <c r="E2766" s="59"/>
      <c r="F2766" s="21"/>
      <c r="G2766" s="106"/>
      <c r="H2766" s="59"/>
      <c r="I2766" s="59"/>
      <c r="J2766" s="59"/>
      <c r="K2766" s="59"/>
      <c r="L2766" s="59"/>
      <c r="M2766" s="59"/>
      <c r="N2766" s="21"/>
      <c r="O2766" s="21"/>
      <c r="P2766" s="21"/>
      <c r="Q2766" s="59"/>
    </row>
    <row r="2767" spans="2:17">
      <c r="B2767" s="110"/>
      <c r="C2767" s="21"/>
      <c r="D2767" s="21"/>
      <c r="E2767" s="59"/>
      <c r="F2767" s="21"/>
      <c r="G2767" s="106"/>
      <c r="H2767" s="59"/>
      <c r="I2767" s="59"/>
      <c r="J2767" s="59"/>
      <c r="K2767" s="59"/>
      <c r="L2767" s="59"/>
      <c r="M2767" s="59"/>
      <c r="N2767" s="21"/>
      <c r="O2767" s="21"/>
      <c r="P2767" s="21"/>
      <c r="Q2767" s="59"/>
    </row>
    <row r="2768" spans="2:17">
      <c r="B2768" s="110"/>
      <c r="C2768" s="21"/>
      <c r="D2768" s="21"/>
      <c r="E2768" s="59"/>
      <c r="F2768" s="21"/>
      <c r="G2768" s="106"/>
      <c r="H2768" s="59"/>
      <c r="I2768" s="59"/>
      <c r="J2768" s="59"/>
      <c r="K2768" s="59"/>
      <c r="L2768" s="59"/>
      <c r="M2768" s="59"/>
      <c r="N2768" s="21"/>
      <c r="O2768" s="21"/>
      <c r="P2768" s="21"/>
      <c r="Q2768" s="59"/>
    </row>
    <row r="2769" spans="2:17">
      <c r="B2769" s="110"/>
      <c r="C2769" s="21"/>
      <c r="D2769" s="21"/>
      <c r="E2769" s="59"/>
      <c r="F2769" s="21"/>
      <c r="G2769" s="106"/>
      <c r="H2769" s="59"/>
      <c r="I2769" s="59"/>
      <c r="J2769" s="59"/>
      <c r="K2769" s="59"/>
      <c r="L2769" s="59"/>
      <c r="M2769" s="59"/>
      <c r="N2769" s="21"/>
      <c r="O2769" s="21"/>
      <c r="P2769" s="21"/>
      <c r="Q2769" s="59"/>
    </row>
    <row r="2770" spans="2:17">
      <c r="B2770" s="110"/>
      <c r="C2770" s="21"/>
      <c r="D2770" s="21"/>
      <c r="E2770" s="59"/>
      <c r="F2770" s="21"/>
      <c r="G2770" s="106"/>
      <c r="H2770" s="59"/>
      <c r="I2770" s="59"/>
      <c r="J2770" s="59"/>
      <c r="K2770" s="59"/>
      <c r="L2770" s="59"/>
      <c r="M2770" s="59"/>
      <c r="N2770" s="21"/>
      <c r="O2770" s="21"/>
      <c r="P2770" s="21"/>
      <c r="Q2770" s="59"/>
    </row>
    <row r="2771" spans="2:17">
      <c r="B2771" s="110"/>
      <c r="C2771" s="21"/>
      <c r="D2771" s="21"/>
      <c r="E2771" s="59"/>
      <c r="F2771" s="21"/>
      <c r="G2771" s="106"/>
      <c r="H2771" s="59"/>
      <c r="I2771" s="59"/>
      <c r="J2771" s="59"/>
      <c r="K2771" s="59"/>
      <c r="L2771" s="59"/>
      <c r="M2771" s="59"/>
      <c r="N2771" s="21"/>
      <c r="O2771" s="21"/>
      <c r="P2771" s="21"/>
      <c r="Q2771" s="59"/>
    </row>
    <row r="2772" spans="2:17">
      <c r="B2772" s="110"/>
      <c r="C2772" s="21"/>
      <c r="D2772" s="21"/>
      <c r="E2772" s="59"/>
      <c r="F2772" s="21"/>
      <c r="G2772" s="106"/>
      <c r="H2772" s="59"/>
      <c r="I2772" s="59"/>
      <c r="J2772" s="59"/>
      <c r="K2772" s="59"/>
      <c r="L2772" s="59"/>
      <c r="M2772" s="59"/>
      <c r="N2772" s="21"/>
      <c r="O2772" s="21"/>
      <c r="P2772" s="21"/>
      <c r="Q2772" s="59"/>
    </row>
    <row r="2773" spans="2:17">
      <c r="B2773" s="110"/>
      <c r="C2773" s="21"/>
      <c r="D2773" s="21"/>
      <c r="E2773" s="59"/>
      <c r="F2773" s="21"/>
      <c r="G2773" s="106"/>
      <c r="H2773" s="59"/>
      <c r="I2773" s="59"/>
      <c r="J2773" s="59"/>
      <c r="K2773" s="59"/>
      <c r="L2773" s="59"/>
      <c r="M2773" s="59"/>
      <c r="N2773" s="21"/>
      <c r="O2773" s="21"/>
      <c r="P2773" s="21"/>
      <c r="Q2773" s="59"/>
    </row>
    <row r="2774" spans="2:17">
      <c r="B2774" s="110"/>
      <c r="C2774" s="21"/>
      <c r="D2774" s="21"/>
      <c r="E2774" s="59"/>
      <c r="F2774" s="21"/>
      <c r="G2774" s="106"/>
      <c r="H2774" s="59"/>
      <c r="I2774" s="59"/>
      <c r="J2774" s="59"/>
      <c r="K2774" s="59"/>
      <c r="L2774" s="59"/>
      <c r="M2774" s="59"/>
      <c r="N2774" s="21"/>
      <c r="O2774" s="21"/>
      <c r="P2774" s="21"/>
      <c r="Q2774" s="59"/>
    </row>
    <row r="2775" spans="2:17">
      <c r="B2775" s="110"/>
      <c r="C2775" s="21"/>
      <c r="D2775" s="21"/>
      <c r="E2775" s="59"/>
      <c r="F2775" s="21"/>
      <c r="G2775" s="106"/>
      <c r="H2775" s="59"/>
      <c r="I2775" s="59"/>
      <c r="J2775" s="59"/>
      <c r="K2775" s="59"/>
      <c r="L2775" s="59"/>
      <c r="M2775" s="59"/>
      <c r="N2775" s="21"/>
      <c r="O2775" s="21"/>
      <c r="P2775" s="21"/>
      <c r="Q2775" s="59"/>
    </row>
    <row r="2776" spans="2:17">
      <c r="B2776" s="110"/>
      <c r="C2776" s="21"/>
      <c r="D2776" s="21"/>
      <c r="E2776" s="59"/>
      <c r="F2776" s="21"/>
      <c r="G2776" s="106"/>
      <c r="H2776" s="59"/>
      <c r="I2776" s="59"/>
      <c r="J2776" s="59"/>
      <c r="K2776" s="59"/>
      <c r="L2776" s="59"/>
      <c r="M2776" s="59"/>
      <c r="N2776" s="21"/>
      <c r="O2776" s="21"/>
      <c r="P2776" s="21"/>
      <c r="Q2776" s="59"/>
    </row>
    <row r="2777" spans="2:17">
      <c r="B2777" s="110"/>
      <c r="C2777" s="21"/>
      <c r="D2777" s="21"/>
      <c r="E2777" s="59"/>
      <c r="F2777" s="21"/>
      <c r="G2777" s="106"/>
      <c r="H2777" s="59"/>
      <c r="I2777" s="59"/>
      <c r="J2777" s="59"/>
      <c r="K2777" s="59"/>
      <c r="L2777" s="59"/>
      <c r="M2777" s="59"/>
      <c r="N2777" s="21"/>
      <c r="O2777" s="21"/>
      <c r="P2777" s="21"/>
      <c r="Q2777" s="59"/>
    </row>
    <row r="2778" spans="2:17">
      <c r="B2778" s="110"/>
      <c r="C2778" s="21"/>
      <c r="D2778" s="21"/>
      <c r="E2778" s="59"/>
      <c r="F2778" s="21"/>
      <c r="G2778" s="106"/>
      <c r="H2778" s="59"/>
      <c r="I2778" s="59"/>
      <c r="J2778" s="59"/>
      <c r="K2778" s="59"/>
      <c r="L2778" s="59"/>
      <c r="M2778" s="59"/>
      <c r="N2778" s="21"/>
      <c r="O2778" s="21"/>
      <c r="P2778" s="21"/>
      <c r="Q2778" s="59"/>
    </row>
    <row r="2779" spans="2:17">
      <c r="B2779" s="110"/>
      <c r="C2779" s="21"/>
      <c r="D2779" s="21"/>
      <c r="E2779" s="59"/>
      <c r="F2779" s="21"/>
      <c r="G2779" s="106"/>
      <c r="H2779" s="59"/>
      <c r="I2779" s="59"/>
      <c r="J2779" s="59"/>
      <c r="K2779" s="59"/>
      <c r="L2779" s="59"/>
      <c r="M2779" s="59"/>
      <c r="N2779" s="21"/>
      <c r="O2779" s="21"/>
      <c r="P2779" s="21"/>
      <c r="Q2779" s="59"/>
    </row>
    <row r="2780" spans="2:17">
      <c r="B2780" s="110"/>
      <c r="C2780" s="21"/>
      <c r="D2780" s="21"/>
      <c r="E2780" s="59"/>
      <c r="F2780" s="21"/>
      <c r="G2780" s="106"/>
      <c r="H2780" s="59"/>
      <c r="I2780" s="59"/>
      <c r="J2780" s="59"/>
      <c r="K2780" s="59"/>
      <c r="L2780" s="59"/>
      <c r="M2780" s="59"/>
      <c r="N2780" s="21"/>
      <c r="O2780" s="21"/>
      <c r="P2780" s="21"/>
      <c r="Q2780" s="59"/>
    </row>
    <row r="2781" spans="2:17">
      <c r="B2781" s="110"/>
      <c r="C2781" s="21"/>
      <c r="D2781" s="21"/>
      <c r="E2781" s="59"/>
      <c r="F2781" s="21"/>
      <c r="G2781" s="106"/>
      <c r="H2781" s="59"/>
      <c r="I2781" s="59"/>
      <c r="J2781" s="59"/>
      <c r="K2781" s="59"/>
      <c r="L2781" s="59"/>
      <c r="M2781" s="59"/>
      <c r="N2781" s="21"/>
      <c r="O2781" s="21"/>
      <c r="P2781" s="21"/>
      <c r="Q2781" s="59"/>
    </row>
    <row r="2782" spans="2:17">
      <c r="B2782" s="110"/>
      <c r="C2782" s="21"/>
      <c r="D2782" s="21"/>
      <c r="E2782" s="59"/>
      <c r="F2782" s="21"/>
      <c r="G2782" s="106"/>
      <c r="H2782" s="59"/>
      <c r="I2782" s="59"/>
      <c r="J2782" s="59"/>
      <c r="K2782" s="59"/>
      <c r="L2782" s="59"/>
      <c r="M2782" s="59"/>
      <c r="N2782" s="21"/>
      <c r="O2782" s="21"/>
      <c r="P2782" s="21"/>
      <c r="Q2782" s="59"/>
    </row>
    <row r="2783" spans="2:17">
      <c r="B2783" s="110"/>
      <c r="C2783" s="21"/>
      <c r="D2783" s="21"/>
      <c r="E2783" s="59"/>
      <c r="F2783" s="21"/>
      <c r="G2783" s="106"/>
      <c r="H2783" s="59"/>
      <c r="I2783" s="59"/>
      <c r="J2783" s="59"/>
      <c r="K2783" s="59"/>
      <c r="L2783" s="59"/>
      <c r="M2783" s="59"/>
      <c r="N2783" s="21"/>
      <c r="O2783" s="21"/>
      <c r="P2783" s="21"/>
      <c r="Q2783" s="59"/>
    </row>
    <row r="2784" spans="2:17">
      <c r="B2784" s="110"/>
      <c r="C2784" s="21"/>
      <c r="D2784" s="21"/>
      <c r="E2784" s="59"/>
      <c r="F2784" s="21"/>
      <c r="G2784" s="106"/>
      <c r="H2784" s="59"/>
      <c r="I2784" s="59"/>
      <c r="J2784" s="59"/>
      <c r="K2784" s="59"/>
      <c r="L2784" s="59"/>
      <c r="M2784" s="59"/>
      <c r="N2784" s="21"/>
      <c r="O2784" s="21"/>
      <c r="P2784" s="21"/>
      <c r="Q2784" s="59"/>
    </row>
    <row r="2785" spans="2:17">
      <c r="B2785" s="110"/>
      <c r="C2785" s="21"/>
      <c r="D2785" s="21"/>
      <c r="E2785" s="59"/>
      <c r="F2785" s="21"/>
      <c r="G2785" s="106"/>
      <c r="H2785" s="59"/>
      <c r="I2785" s="59"/>
      <c r="J2785" s="59"/>
      <c r="K2785" s="59"/>
      <c r="L2785" s="59"/>
      <c r="M2785" s="59"/>
      <c r="N2785" s="21"/>
      <c r="O2785" s="21"/>
      <c r="P2785" s="21"/>
      <c r="Q2785" s="59"/>
    </row>
    <row r="2786" spans="2:17">
      <c r="B2786" s="110"/>
      <c r="C2786" s="21"/>
      <c r="D2786" s="21"/>
      <c r="E2786" s="59"/>
      <c r="F2786" s="21"/>
      <c r="G2786" s="106"/>
      <c r="H2786" s="59"/>
      <c r="I2786" s="59"/>
      <c r="J2786" s="59"/>
      <c r="K2786" s="59"/>
      <c r="L2786" s="59"/>
      <c r="M2786" s="59"/>
      <c r="N2786" s="21"/>
      <c r="O2786" s="21"/>
      <c r="P2786" s="21"/>
      <c r="Q2786" s="59"/>
    </row>
    <row r="2787" spans="2:17">
      <c r="B2787" s="110"/>
      <c r="C2787" s="21"/>
      <c r="D2787" s="21"/>
      <c r="E2787" s="59"/>
      <c r="F2787" s="21"/>
      <c r="G2787" s="106"/>
      <c r="H2787" s="59"/>
      <c r="I2787" s="59"/>
      <c r="J2787" s="59"/>
      <c r="K2787" s="59"/>
      <c r="L2787" s="59"/>
      <c r="M2787" s="59"/>
      <c r="N2787" s="21"/>
      <c r="O2787" s="21"/>
      <c r="P2787" s="21"/>
      <c r="Q2787" s="59"/>
    </row>
    <row r="2788" spans="2:17">
      <c r="B2788" s="110"/>
      <c r="C2788" s="21"/>
      <c r="D2788" s="21"/>
      <c r="E2788" s="59"/>
      <c r="F2788" s="21"/>
      <c r="G2788" s="106"/>
      <c r="H2788" s="59"/>
      <c r="I2788" s="59"/>
      <c r="J2788" s="59"/>
      <c r="K2788" s="59"/>
      <c r="L2788" s="59"/>
      <c r="M2788" s="59"/>
      <c r="N2788" s="21"/>
      <c r="O2788" s="21"/>
      <c r="P2788" s="21"/>
      <c r="Q2788" s="59"/>
    </row>
    <row r="2789" spans="2:17">
      <c r="B2789" s="110"/>
      <c r="C2789" s="21"/>
      <c r="D2789" s="21"/>
      <c r="E2789" s="59"/>
      <c r="F2789" s="21"/>
      <c r="G2789" s="106"/>
      <c r="H2789" s="59"/>
      <c r="I2789" s="59"/>
      <c r="J2789" s="59"/>
      <c r="K2789" s="59"/>
      <c r="L2789" s="59"/>
      <c r="M2789" s="59"/>
      <c r="N2789" s="21"/>
      <c r="O2789" s="21"/>
      <c r="P2789" s="21"/>
      <c r="Q2789" s="59"/>
    </row>
    <row r="2790" spans="2:17">
      <c r="B2790" s="110"/>
      <c r="C2790" s="21"/>
      <c r="D2790" s="21"/>
      <c r="E2790" s="59"/>
      <c r="F2790" s="21"/>
      <c r="G2790" s="106"/>
      <c r="H2790" s="59"/>
      <c r="I2790" s="59"/>
      <c r="J2790" s="59"/>
      <c r="K2790" s="59"/>
      <c r="L2790" s="59"/>
      <c r="M2790" s="59"/>
      <c r="N2790" s="21"/>
      <c r="O2790" s="21"/>
      <c r="P2790" s="21"/>
      <c r="Q2790" s="59"/>
    </row>
    <row r="2791" spans="2:17">
      <c r="B2791" s="110"/>
      <c r="C2791" s="21"/>
      <c r="D2791" s="21"/>
      <c r="E2791" s="59"/>
      <c r="F2791" s="21"/>
      <c r="G2791" s="106"/>
      <c r="H2791" s="59"/>
      <c r="I2791" s="59"/>
      <c r="J2791" s="59"/>
      <c r="K2791" s="59"/>
      <c r="L2791" s="59"/>
      <c r="M2791" s="59"/>
      <c r="N2791" s="21"/>
      <c r="O2791" s="21"/>
      <c r="P2791" s="21"/>
      <c r="Q2791" s="59"/>
    </row>
    <row r="2792" spans="2:17">
      <c r="B2792" s="110"/>
      <c r="C2792" s="21"/>
      <c r="D2792" s="21"/>
      <c r="E2792" s="59"/>
      <c r="F2792" s="21"/>
      <c r="G2792" s="106"/>
      <c r="H2792" s="59"/>
      <c r="I2792" s="59"/>
      <c r="J2792" s="59"/>
      <c r="K2792" s="59"/>
      <c r="L2792" s="59"/>
      <c r="M2792" s="59"/>
      <c r="N2792" s="21"/>
      <c r="O2792" s="21"/>
      <c r="P2792" s="21"/>
      <c r="Q2792" s="59"/>
    </row>
    <row r="2793" spans="2:17">
      <c r="B2793" s="110"/>
      <c r="C2793" s="21"/>
      <c r="D2793" s="21"/>
      <c r="E2793" s="59"/>
      <c r="F2793" s="21"/>
      <c r="G2793" s="106"/>
      <c r="H2793" s="59"/>
      <c r="I2793" s="59"/>
      <c r="J2793" s="59"/>
      <c r="K2793" s="59"/>
      <c r="L2793" s="59"/>
      <c r="M2793" s="59"/>
      <c r="N2793" s="21"/>
      <c r="O2793" s="21"/>
      <c r="P2793" s="21"/>
      <c r="Q2793" s="59"/>
    </row>
    <row r="2794" spans="2:17">
      <c r="B2794" s="110"/>
      <c r="C2794" s="21"/>
      <c r="D2794" s="21"/>
      <c r="E2794" s="59"/>
      <c r="F2794" s="21"/>
      <c r="G2794" s="106"/>
      <c r="H2794" s="59"/>
      <c r="I2794" s="59"/>
      <c r="J2794" s="59"/>
      <c r="K2794" s="59"/>
      <c r="L2794" s="59"/>
      <c r="M2794" s="59"/>
      <c r="N2794" s="21"/>
      <c r="O2794" s="21"/>
      <c r="P2794" s="21"/>
      <c r="Q2794" s="59"/>
    </row>
    <row r="2795" spans="2:17">
      <c r="B2795" s="110"/>
      <c r="C2795" s="21"/>
      <c r="D2795" s="21"/>
      <c r="E2795" s="59"/>
      <c r="F2795" s="21"/>
      <c r="G2795" s="106"/>
      <c r="H2795" s="59"/>
      <c r="I2795" s="59"/>
      <c r="J2795" s="59"/>
      <c r="K2795" s="59"/>
      <c r="L2795" s="59"/>
      <c r="M2795" s="59"/>
      <c r="N2795" s="21"/>
      <c r="O2795" s="21"/>
      <c r="P2795" s="21"/>
      <c r="Q2795" s="59"/>
    </row>
    <row r="2796" spans="2:17">
      <c r="B2796" s="110"/>
      <c r="C2796" s="21"/>
      <c r="D2796" s="21"/>
      <c r="E2796" s="59"/>
      <c r="F2796" s="21"/>
      <c r="G2796" s="106"/>
      <c r="H2796" s="59"/>
      <c r="I2796" s="59"/>
      <c r="J2796" s="59"/>
      <c r="K2796" s="59"/>
      <c r="L2796" s="59"/>
      <c r="M2796" s="59"/>
      <c r="N2796" s="21"/>
      <c r="O2796" s="21"/>
      <c r="P2796" s="21"/>
      <c r="Q2796" s="59"/>
    </row>
    <row r="2797" spans="2:17">
      <c r="B2797" s="110"/>
      <c r="C2797" s="21"/>
      <c r="D2797" s="21"/>
      <c r="E2797" s="59"/>
      <c r="F2797" s="21"/>
      <c r="G2797" s="106"/>
      <c r="H2797" s="59"/>
      <c r="I2797" s="59"/>
      <c r="J2797" s="59"/>
      <c r="K2797" s="59"/>
      <c r="L2797" s="59"/>
      <c r="M2797" s="59"/>
      <c r="N2797" s="21"/>
      <c r="O2797" s="21"/>
      <c r="P2797" s="21"/>
      <c r="Q2797" s="59"/>
    </row>
    <row r="2798" spans="2:17">
      <c r="B2798" s="110"/>
      <c r="C2798" s="21"/>
      <c r="D2798" s="21"/>
      <c r="E2798" s="59"/>
      <c r="F2798" s="21"/>
      <c r="G2798" s="106"/>
      <c r="H2798" s="59"/>
      <c r="I2798" s="59"/>
      <c r="J2798" s="59"/>
      <c r="K2798" s="59"/>
      <c r="L2798" s="59"/>
      <c r="M2798" s="59"/>
      <c r="N2798" s="21"/>
      <c r="O2798" s="21"/>
      <c r="P2798" s="21"/>
      <c r="Q2798" s="59"/>
    </row>
    <row r="2799" spans="2:17">
      <c r="B2799" s="110"/>
      <c r="C2799" s="21"/>
      <c r="D2799" s="21"/>
      <c r="E2799" s="59"/>
      <c r="F2799" s="21"/>
      <c r="G2799" s="106"/>
      <c r="H2799" s="59"/>
      <c r="I2799" s="59"/>
      <c r="J2799" s="59"/>
      <c r="K2799" s="59"/>
      <c r="L2799" s="59"/>
      <c r="M2799" s="59"/>
      <c r="N2799" s="21"/>
      <c r="O2799" s="21"/>
      <c r="P2799" s="21"/>
      <c r="Q2799" s="59"/>
    </row>
    <row r="2800" spans="2:17">
      <c r="B2800" s="110"/>
      <c r="C2800" s="21"/>
      <c r="D2800" s="21"/>
      <c r="E2800" s="59"/>
      <c r="F2800" s="21"/>
      <c r="G2800" s="106"/>
      <c r="H2800" s="59"/>
      <c r="I2800" s="59"/>
      <c r="J2800" s="59"/>
      <c r="K2800" s="59"/>
      <c r="L2800" s="59"/>
      <c r="M2800" s="59"/>
      <c r="N2800" s="21"/>
      <c r="O2800" s="21"/>
      <c r="P2800" s="21"/>
      <c r="Q2800" s="59"/>
    </row>
    <row r="2801" spans="2:17">
      <c r="B2801" s="110"/>
      <c r="C2801" s="21"/>
      <c r="D2801" s="21"/>
      <c r="E2801" s="59"/>
      <c r="F2801" s="21"/>
      <c r="G2801" s="106"/>
      <c r="H2801" s="59"/>
      <c r="I2801" s="59"/>
      <c r="J2801" s="59"/>
      <c r="K2801" s="59"/>
      <c r="L2801" s="59"/>
      <c r="M2801" s="59"/>
      <c r="N2801" s="21"/>
      <c r="O2801" s="21"/>
      <c r="P2801" s="21"/>
      <c r="Q2801" s="59"/>
    </row>
    <row r="2802" spans="2:17">
      <c r="B2802" s="110"/>
      <c r="C2802" s="21"/>
      <c r="D2802" s="21"/>
      <c r="E2802" s="59"/>
      <c r="F2802" s="21"/>
      <c r="G2802" s="106"/>
      <c r="H2802" s="59"/>
      <c r="I2802" s="59"/>
      <c r="J2802" s="59"/>
      <c r="K2802" s="59"/>
      <c r="L2802" s="59"/>
      <c r="M2802" s="59"/>
      <c r="N2802" s="21"/>
      <c r="O2802" s="21"/>
      <c r="P2802" s="21"/>
      <c r="Q2802" s="59"/>
    </row>
    <row r="2803" spans="2:17">
      <c r="B2803" s="110"/>
      <c r="C2803" s="21"/>
      <c r="D2803" s="21"/>
      <c r="E2803" s="59"/>
      <c r="F2803" s="21"/>
      <c r="G2803" s="106"/>
      <c r="H2803" s="59"/>
      <c r="I2803" s="59"/>
      <c r="J2803" s="59"/>
      <c r="K2803" s="59"/>
      <c r="L2803" s="59"/>
      <c r="M2803" s="59"/>
      <c r="N2803" s="21"/>
      <c r="O2803" s="21"/>
      <c r="P2803" s="21"/>
      <c r="Q2803" s="59"/>
    </row>
    <row r="2804" spans="2:17">
      <c r="B2804" s="110"/>
      <c r="C2804" s="21"/>
      <c r="D2804" s="21"/>
      <c r="E2804" s="59"/>
      <c r="F2804" s="21"/>
      <c r="G2804" s="106"/>
      <c r="H2804" s="59"/>
      <c r="I2804" s="59"/>
      <c r="J2804" s="59"/>
      <c r="K2804" s="59"/>
      <c r="L2804" s="59"/>
      <c r="M2804" s="59"/>
      <c r="N2804" s="21"/>
      <c r="O2804" s="21"/>
      <c r="P2804" s="21"/>
      <c r="Q2804" s="59"/>
    </row>
    <row r="2805" spans="2:17">
      <c r="B2805" s="110"/>
      <c r="C2805" s="21"/>
      <c r="D2805" s="21"/>
      <c r="E2805" s="59"/>
      <c r="F2805" s="21"/>
      <c r="G2805" s="106"/>
      <c r="H2805" s="59"/>
      <c r="I2805" s="59"/>
      <c r="J2805" s="59"/>
      <c r="K2805" s="59"/>
      <c r="L2805" s="59"/>
      <c r="M2805" s="59"/>
      <c r="N2805" s="21"/>
      <c r="O2805" s="21"/>
      <c r="P2805" s="21"/>
      <c r="Q2805" s="59"/>
    </row>
    <row r="2806" spans="2:17">
      <c r="B2806" s="110"/>
      <c r="C2806" s="21"/>
      <c r="D2806" s="21"/>
      <c r="E2806" s="59"/>
      <c r="F2806" s="21"/>
      <c r="G2806" s="106"/>
      <c r="H2806" s="59"/>
      <c r="I2806" s="59"/>
      <c r="J2806" s="59"/>
      <c r="K2806" s="59"/>
      <c r="L2806" s="59"/>
      <c r="M2806" s="59"/>
      <c r="N2806" s="21"/>
      <c r="O2806" s="21"/>
      <c r="P2806" s="21"/>
      <c r="Q2806" s="59"/>
    </row>
    <row r="2807" spans="2:17">
      <c r="B2807" s="110"/>
      <c r="C2807" s="21"/>
      <c r="D2807" s="21"/>
      <c r="E2807" s="59"/>
      <c r="F2807" s="21"/>
      <c r="G2807" s="106"/>
      <c r="H2807" s="59"/>
      <c r="I2807" s="59"/>
      <c r="J2807" s="59"/>
      <c r="K2807" s="59"/>
      <c r="L2807" s="59"/>
      <c r="M2807" s="59"/>
      <c r="N2807" s="21"/>
      <c r="O2807" s="21"/>
      <c r="P2807" s="21"/>
      <c r="Q2807" s="59"/>
    </row>
    <row r="2808" spans="2:17">
      <c r="B2808" s="110"/>
      <c r="C2808" s="21"/>
      <c r="D2808" s="21"/>
      <c r="E2808" s="59"/>
      <c r="F2808" s="21"/>
      <c r="G2808" s="106"/>
      <c r="H2808" s="59"/>
      <c r="I2808" s="59"/>
      <c r="J2808" s="59"/>
      <c r="K2808" s="59"/>
      <c r="L2808" s="59"/>
      <c r="M2808" s="59"/>
      <c r="N2808" s="21"/>
      <c r="O2808" s="21"/>
      <c r="P2808" s="21"/>
      <c r="Q2808" s="59"/>
    </row>
    <row r="2809" spans="2:17">
      <c r="B2809" s="110"/>
      <c r="C2809" s="21"/>
      <c r="D2809" s="21"/>
      <c r="E2809" s="59"/>
      <c r="F2809" s="21"/>
      <c r="G2809" s="106"/>
      <c r="H2809" s="59"/>
      <c r="I2809" s="59"/>
      <c r="J2809" s="59"/>
      <c r="K2809" s="59"/>
      <c r="L2809" s="59"/>
      <c r="M2809" s="59"/>
      <c r="N2809" s="21"/>
      <c r="O2809" s="21"/>
      <c r="P2809" s="21"/>
      <c r="Q2809" s="59"/>
    </row>
    <row r="2810" spans="2:17">
      <c r="B2810" s="110"/>
      <c r="C2810" s="21"/>
      <c r="D2810" s="21"/>
      <c r="E2810" s="59"/>
      <c r="F2810" s="21"/>
      <c r="G2810" s="106"/>
      <c r="H2810" s="59"/>
      <c r="I2810" s="59"/>
      <c r="J2810" s="59"/>
      <c r="K2810" s="59"/>
      <c r="L2810" s="59"/>
      <c r="M2810" s="59"/>
      <c r="N2810" s="21"/>
      <c r="O2810" s="21"/>
      <c r="P2810" s="21"/>
      <c r="Q2810" s="59"/>
    </row>
    <row r="2811" spans="2:17">
      <c r="B2811" s="110"/>
      <c r="C2811" s="21"/>
      <c r="D2811" s="21"/>
      <c r="E2811" s="59"/>
      <c r="F2811" s="21"/>
      <c r="G2811" s="106"/>
      <c r="H2811" s="59"/>
      <c r="I2811" s="59"/>
      <c r="J2811" s="59"/>
      <c r="K2811" s="59"/>
      <c r="L2811" s="59"/>
      <c r="M2811" s="59"/>
      <c r="N2811" s="21"/>
      <c r="O2811" s="21"/>
      <c r="P2811" s="21"/>
      <c r="Q2811" s="59"/>
    </row>
    <row r="2812" spans="2:17">
      <c r="B2812" s="110"/>
      <c r="C2812" s="21"/>
      <c r="D2812" s="21"/>
      <c r="E2812" s="59"/>
      <c r="F2812" s="21"/>
      <c r="G2812" s="106"/>
      <c r="H2812" s="59"/>
      <c r="I2812" s="59"/>
      <c r="J2812" s="59"/>
      <c r="K2812" s="59"/>
      <c r="L2812" s="59"/>
      <c r="M2812" s="59"/>
      <c r="N2812" s="21"/>
      <c r="O2812" s="21"/>
      <c r="P2812" s="21"/>
      <c r="Q2812" s="59"/>
    </row>
    <row r="2813" spans="2:17">
      <c r="B2813" s="110"/>
      <c r="C2813" s="21"/>
      <c r="D2813" s="21"/>
      <c r="E2813" s="59"/>
      <c r="F2813" s="21"/>
      <c r="G2813" s="106"/>
      <c r="H2813" s="59"/>
      <c r="I2813" s="59"/>
      <c r="J2813" s="59"/>
      <c r="K2813" s="59"/>
      <c r="L2813" s="59"/>
      <c r="M2813" s="59"/>
      <c r="N2813" s="21"/>
      <c r="O2813" s="21"/>
      <c r="P2813" s="21"/>
      <c r="Q2813" s="59"/>
    </row>
    <row r="2814" spans="2:17">
      <c r="B2814" s="110"/>
      <c r="C2814" s="21"/>
      <c r="D2814" s="21"/>
      <c r="E2814" s="59"/>
      <c r="F2814" s="21"/>
      <c r="G2814" s="106"/>
      <c r="H2814" s="59"/>
      <c r="I2814" s="59"/>
      <c r="J2814" s="59"/>
      <c r="K2814" s="59"/>
      <c r="L2814" s="59"/>
      <c r="M2814" s="59"/>
      <c r="N2814" s="21"/>
      <c r="O2814" s="21"/>
      <c r="P2814" s="21"/>
      <c r="Q2814" s="59"/>
    </row>
    <row r="2815" spans="2:17">
      <c r="B2815" s="110"/>
      <c r="C2815" s="21"/>
      <c r="D2815" s="21"/>
      <c r="E2815" s="59"/>
      <c r="F2815" s="21"/>
      <c r="G2815" s="106"/>
      <c r="H2815" s="59"/>
      <c r="I2815" s="59"/>
      <c r="J2815" s="59"/>
      <c r="K2815" s="59"/>
      <c r="L2815" s="59"/>
      <c r="M2815" s="59"/>
      <c r="N2815" s="21"/>
      <c r="O2815" s="21"/>
      <c r="P2815" s="21"/>
      <c r="Q2815" s="59"/>
    </row>
    <row r="2816" spans="2:17">
      <c r="B2816" s="110"/>
      <c r="C2816" s="21"/>
      <c r="D2816" s="21"/>
      <c r="E2816" s="59"/>
      <c r="F2816" s="21"/>
      <c r="G2816" s="106"/>
      <c r="H2816" s="59"/>
      <c r="I2816" s="59"/>
      <c r="J2816" s="59"/>
      <c r="K2816" s="59"/>
      <c r="L2816" s="59"/>
      <c r="M2816" s="59"/>
      <c r="N2816" s="21"/>
      <c r="O2816" s="21"/>
      <c r="P2816" s="21"/>
      <c r="Q2816" s="59"/>
    </row>
    <row r="2817" spans="2:17">
      <c r="B2817" s="110"/>
      <c r="C2817" s="21"/>
      <c r="D2817" s="21"/>
      <c r="E2817" s="59"/>
      <c r="F2817" s="21"/>
      <c r="G2817" s="106"/>
      <c r="H2817" s="59"/>
      <c r="I2817" s="59"/>
      <c r="J2817" s="59"/>
      <c r="K2817" s="59"/>
      <c r="L2817" s="59"/>
      <c r="M2817" s="59"/>
      <c r="N2817" s="21"/>
      <c r="O2817" s="21"/>
      <c r="P2817" s="21"/>
      <c r="Q2817" s="59"/>
    </row>
    <row r="2818" spans="2:17">
      <c r="B2818" s="110"/>
      <c r="C2818" s="21"/>
      <c r="D2818" s="21"/>
      <c r="E2818" s="59"/>
      <c r="F2818" s="21"/>
      <c r="G2818" s="106"/>
      <c r="H2818" s="59"/>
      <c r="I2818" s="59"/>
      <c r="J2818" s="59"/>
      <c r="K2818" s="59"/>
      <c r="L2818" s="59"/>
      <c r="M2818" s="59"/>
      <c r="N2818" s="21"/>
      <c r="O2818" s="21"/>
      <c r="P2818" s="21"/>
      <c r="Q2818" s="59"/>
    </row>
    <row r="2819" spans="2:17">
      <c r="B2819" s="110"/>
      <c r="C2819" s="21"/>
      <c r="D2819" s="21"/>
      <c r="E2819" s="59"/>
      <c r="F2819" s="21"/>
      <c r="G2819" s="106"/>
      <c r="H2819" s="59"/>
      <c r="I2819" s="59"/>
      <c r="J2819" s="59"/>
      <c r="K2819" s="59"/>
      <c r="L2819" s="59"/>
      <c r="M2819" s="59"/>
      <c r="N2819" s="21"/>
      <c r="O2819" s="21"/>
      <c r="P2819" s="21"/>
      <c r="Q2819" s="59"/>
    </row>
    <row r="2820" spans="2:17">
      <c r="B2820" s="110"/>
      <c r="C2820" s="21"/>
      <c r="D2820" s="21"/>
      <c r="E2820" s="59"/>
      <c r="F2820" s="21"/>
      <c r="G2820" s="106"/>
      <c r="H2820" s="59"/>
      <c r="I2820" s="59"/>
      <c r="J2820" s="59"/>
      <c r="K2820" s="59"/>
      <c r="L2820" s="59"/>
      <c r="M2820" s="59"/>
      <c r="N2820" s="21"/>
      <c r="O2820" s="21"/>
      <c r="P2820" s="21"/>
      <c r="Q2820" s="59"/>
    </row>
    <row r="2821" spans="2:17">
      <c r="B2821" s="110"/>
      <c r="C2821" s="21"/>
      <c r="D2821" s="21"/>
      <c r="E2821" s="59"/>
      <c r="F2821" s="21"/>
      <c r="G2821" s="106"/>
      <c r="H2821" s="59"/>
      <c r="I2821" s="59"/>
      <c r="J2821" s="59"/>
      <c r="K2821" s="59"/>
      <c r="L2821" s="59"/>
      <c r="M2821" s="59"/>
      <c r="N2821" s="21"/>
      <c r="O2821" s="21"/>
      <c r="P2821" s="21"/>
      <c r="Q2821" s="59"/>
    </row>
    <row r="2822" spans="2:17">
      <c r="B2822" s="110"/>
      <c r="C2822" s="21"/>
      <c r="D2822" s="21"/>
      <c r="E2822" s="59"/>
      <c r="F2822" s="21"/>
      <c r="G2822" s="106"/>
      <c r="H2822" s="59"/>
      <c r="I2822" s="59"/>
      <c r="J2822" s="59"/>
      <c r="K2822" s="59"/>
      <c r="L2822" s="59"/>
      <c r="M2822" s="59"/>
      <c r="N2822" s="21"/>
      <c r="O2822" s="21"/>
      <c r="P2822" s="21"/>
      <c r="Q2822" s="59"/>
    </row>
    <row r="2823" spans="2:17">
      <c r="B2823" s="110"/>
      <c r="C2823" s="21"/>
      <c r="D2823" s="21"/>
      <c r="E2823" s="59"/>
      <c r="F2823" s="21"/>
      <c r="G2823" s="106"/>
      <c r="H2823" s="59"/>
      <c r="I2823" s="59"/>
      <c r="J2823" s="59"/>
      <c r="K2823" s="59"/>
      <c r="L2823" s="59"/>
      <c r="M2823" s="59"/>
      <c r="N2823" s="21"/>
      <c r="O2823" s="21"/>
      <c r="P2823" s="21"/>
      <c r="Q2823" s="59"/>
    </row>
    <row r="2824" spans="2:17">
      <c r="B2824" s="110"/>
      <c r="C2824" s="21"/>
      <c r="D2824" s="21"/>
      <c r="E2824" s="59"/>
      <c r="F2824" s="21"/>
      <c r="G2824" s="106"/>
      <c r="H2824" s="59"/>
      <c r="I2824" s="59"/>
      <c r="J2824" s="59"/>
      <c r="K2824" s="59"/>
      <c r="L2824" s="59"/>
      <c r="M2824" s="59"/>
      <c r="N2824" s="21"/>
      <c r="O2824" s="21"/>
      <c r="P2824" s="21"/>
      <c r="Q2824" s="59"/>
    </row>
    <row r="2825" spans="2:17">
      <c r="B2825" s="110"/>
      <c r="C2825" s="21"/>
      <c r="D2825" s="21"/>
      <c r="E2825" s="59"/>
      <c r="F2825" s="21"/>
      <c r="G2825" s="106"/>
      <c r="H2825" s="59"/>
      <c r="I2825" s="59"/>
      <c r="J2825" s="59"/>
      <c r="K2825" s="59"/>
      <c r="L2825" s="59"/>
      <c r="M2825" s="59"/>
      <c r="N2825" s="21"/>
      <c r="O2825" s="21"/>
      <c r="P2825" s="21"/>
      <c r="Q2825" s="59"/>
    </row>
    <row r="2826" spans="2:17">
      <c r="B2826" s="110"/>
      <c r="C2826" s="21"/>
      <c r="D2826" s="21"/>
      <c r="E2826" s="59"/>
      <c r="F2826" s="21"/>
      <c r="G2826" s="106"/>
      <c r="H2826" s="59"/>
      <c r="I2826" s="59"/>
      <c r="J2826" s="59"/>
      <c r="K2826" s="59"/>
      <c r="L2826" s="59"/>
      <c r="M2826" s="59"/>
      <c r="N2826" s="21"/>
      <c r="O2826" s="21"/>
      <c r="P2826" s="21"/>
      <c r="Q2826" s="59"/>
    </row>
    <row r="2827" spans="2:17">
      <c r="B2827" s="110"/>
      <c r="C2827" s="21"/>
      <c r="D2827" s="21"/>
      <c r="E2827" s="59"/>
      <c r="F2827" s="21"/>
      <c r="G2827" s="106"/>
      <c r="H2827" s="59"/>
      <c r="I2827" s="59"/>
      <c r="J2827" s="59"/>
      <c r="K2827" s="59"/>
      <c r="L2827" s="59"/>
      <c r="M2827" s="59"/>
      <c r="N2827" s="21"/>
      <c r="O2827" s="21"/>
      <c r="P2827" s="21"/>
      <c r="Q2827" s="59"/>
    </row>
    <row r="2828" spans="2:17">
      <c r="B2828" s="110"/>
      <c r="C2828" s="21"/>
      <c r="D2828" s="21"/>
      <c r="E2828" s="59"/>
      <c r="F2828" s="21"/>
      <c r="G2828" s="106"/>
      <c r="H2828" s="59"/>
      <c r="I2828" s="59"/>
      <c r="J2828" s="59"/>
      <c r="K2828" s="59"/>
      <c r="L2828" s="59"/>
      <c r="M2828" s="59"/>
      <c r="N2828" s="21"/>
      <c r="O2828" s="21"/>
      <c r="P2828" s="21"/>
      <c r="Q2828" s="59"/>
    </row>
    <row r="2829" spans="2:17">
      <c r="B2829" s="110"/>
      <c r="C2829" s="21"/>
      <c r="D2829" s="21"/>
      <c r="E2829" s="59"/>
      <c r="F2829" s="21"/>
      <c r="G2829" s="106"/>
      <c r="H2829" s="59"/>
      <c r="I2829" s="59"/>
      <c r="J2829" s="59"/>
      <c r="K2829" s="59"/>
      <c r="L2829" s="59"/>
      <c r="M2829" s="59"/>
      <c r="N2829" s="21"/>
      <c r="O2829" s="21"/>
      <c r="P2829" s="21"/>
      <c r="Q2829" s="59"/>
    </row>
    <row r="2830" spans="2:17">
      <c r="B2830" s="110"/>
      <c r="C2830" s="21"/>
      <c r="D2830" s="21"/>
      <c r="E2830" s="59"/>
      <c r="F2830" s="21"/>
      <c r="G2830" s="106"/>
      <c r="H2830" s="59"/>
      <c r="I2830" s="59"/>
      <c r="J2830" s="59"/>
      <c r="K2830" s="59"/>
      <c r="L2830" s="59"/>
      <c r="M2830" s="59"/>
      <c r="N2830" s="21"/>
      <c r="O2830" s="21"/>
      <c r="P2830" s="21"/>
      <c r="Q2830" s="59"/>
    </row>
    <row r="2831" spans="2:17">
      <c r="B2831" s="110"/>
      <c r="C2831" s="21"/>
      <c r="D2831" s="21"/>
      <c r="E2831" s="59"/>
      <c r="F2831" s="21"/>
      <c r="G2831" s="106"/>
      <c r="H2831" s="59"/>
      <c r="I2831" s="59"/>
      <c r="J2831" s="59"/>
      <c r="K2831" s="59"/>
      <c r="L2831" s="59"/>
      <c r="M2831" s="59"/>
      <c r="N2831" s="21"/>
      <c r="O2831" s="21"/>
      <c r="P2831" s="21"/>
      <c r="Q2831" s="59"/>
    </row>
    <row r="2832" spans="2:17">
      <c r="B2832" s="110"/>
      <c r="C2832" s="21"/>
      <c r="D2832" s="21"/>
      <c r="E2832" s="59"/>
      <c r="F2832" s="21"/>
      <c r="G2832" s="106"/>
      <c r="H2832" s="59"/>
      <c r="I2832" s="59"/>
      <c r="J2832" s="59"/>
      <c r="K2832" s="59"/>
      <c r="L2832" s="59"/>
      <c r="M2832" s="59"/>
      <c r="N2832" s="21"/>
      <c r="O2832" s="21"/>
      <c r="P2832" s="21"/>
      <c r="Q2832" s="59"/>
    </row>
    <row r="2833" spans="2:17">
      <c r="B2833" s="110"/>
      <c r="C2833" s="21"/>
      <c r="D2833" s="21"/>
      <c r="E2833" s="59"/>
      <c r="F2833" s="21"/>
      <c r="G2833" s="106"/>
      <c r="H2833" s="59"/>
      <c r="I2833" s="59"/>
      <c r="J2833" s="59"/>
      <c r="K2833" s="59"/>
      <c r="L2833" s="59"/>
      <c r="M2833" s="59"/>
      <c r="N2833" s="21"/>
      <c r="O2833" s="21"/>
      <c r="P2833" s="21"/>
      <c r="Q2833" s="59"/>
    </row>
    <row r="2834" spans="2:17">
      <c r="B2834" s="110"/>
      <c r="C2834" s="21"/>
      <c r="D2834" s="21"/>
      <c r="E2834" s="59"/>
      <c r="F2834" s="21"/>
      <c r="G2834" s="106"/>
      <c r="H2834" s="59"/>
      <c r="I2834" s="59"/>
      <c r="J2834" s="59"/>
      <c r="K2834" s="59"/>
      <c r="L2834" s="59"/>
      <c r="M2834" s="59"/>
      <c r="N2834" s="21"/>
      <c r="O2834" s="21"/>
      <c r="P2834" s="21"/>
      <c r="Q2834" s="59"/>
    </row>
    <row r="2835" spans="2:17">
      <c r="B2835" s="110"/>
      <c r="C2835" s="21"/>
      <c r="D2835" s="21"/>
      <c r="E2835" s="59"/>
      <c r="F2835" s="21"/>
      <c r="G2835" s="106"/>
      <c r="H2835" s="59"/>
      <c r="I2835" s="59"/>
      <c r="J2835" s="59"/>
      <c r="K2835" s="59"/>
      <c r="L2835" s="59"/>
      <c r="M2835" s="59"/>
      <c r="N2835" s="21"/>
      <c r="O2835" s="21"/>
      <c r="P2835" s="21"/>
      <c r="Q2835" s="59"/>
    </row>
    <row r="2836" spans="2:17">
      <c r="B2836" s="110"/>
      <c r="C2836" s="21"/>
      <c r="D2836" s="21"/>
      <c r="E2836" s="59"/>
      <c r="F2836" s="21"/>
      <c r="G2836" s="106"/>
      <c r="H2836" s="59"/>
      <c r="I2836" s="59"/>
      <c r="J2836" s="59"/>
      <c r="K2836" s="59"/>
      <c r="L2836" s="59"/>
      <c r="M2836" s="59"/>
      <c r="N2836" s="21"/>
      <c r="O2836" s="21"/>
      <c r="P2836" s="21"/>
      <c r="Q2836" s="59"/>
    </row>
    <row r="2837" spans="2:17">
      <c r="B2837" s="110"/>
      <c r="C2837" s="21"/>
      <c r="D2837" s="21"/>
      <c r="E2837" s="59"/>
      <c r="F2837" s="21"/>
      <c r="G2837" s="106"/>
      <c r="H2837" s="59"/>
      <c r="I2837" s="59"/>
      <c r="J2837" s="59"/>
      <c r="K2837" s="59"/>
      <c r="L2837" s="59"/>
      <c r="M2837" s="59"/>
      <c r="N2837" s="21"/>
      <c r="O2837" s="21"/>
      <c r="P2837" s="21"/>
      <c r="Q2837" s="59"/>
    </row>
    <row r="2838" spans="2:17">
      <c r="B2838" s="110"/>
      <c r="C2838" s="21"/>
      <c r="D2838" s="21"/>
      <c r="E2838" s="59"/>
      <c r="F2838" s="21"/>
      <c r="G2838" s="106"/>
      <c r="H2838" s="59"/>
      <c r="I2838" s="59"/>
      <c r="J2838" s="59"/>
      <c r="K2838" s="59"/>
      <c r="L2838" s="59"/>
      <c r="M2838" s="59"/>
      <c r="N2838" s="21"/>
      <c r="O2838" s="21"/>
      <c r="P2838" s="21"/>
      <c r="Q2838" s="59"/>
    </row>
    <row r="2839" spans="2:17">
      <c r="B2839" s="110"/>
      <c r="C2839" s="21"/>
      <c r="D2839" s="21"/>
      <c r="E2839" s="59"/>
      <c r="F2839" s="21"/>
      <c r="G2839" s="106"/>
      <c r="H2839" s="59"/>
      <c r="I2839" s="59"/>
      <c r="J2839" s="59"/>
      <c r="K2839" s="59"/>
      <c r="L2839" s="59"/>
      <c r="M2839" s="59"/>
      <c r="N2839" s="21"/>
      <c r="O2839" s="21"/>
      <c r="P2839" s="21"/>
      <c r="Q2839" s="59"/>
    </row>
    <row r="2840" spans="2:17">
      <c r="B2840" s="110"/>
      <c r="C2840" s="21"/>
      <c r="D2840" s="21"/>
      <c r="E2840" s="59"/>
      <c r="F2840" s="21"/>
      <c r="G2840" s="106"/>
      <c r="H2840" s="59"/>
      <c r="I2840" s="59"/>
      <c r="J2840" s="59"/>
      <c r="K2840" s="59"/>
      <c r="L2840" s="59"/>
      <c r="M2840" s="59"/>
      <c r="N2840" s="21"/>
      <c r="O2840" s="21"/>
      <c r="P2840" s="21"/>
      <c r="Q2840" s="59"/>
    </row>
    <row r="2841" spans="2:17">
      <c r="B2841" s="110"/>
      <c r="C2841" s="21"/>
      <c r="D2841" s="21"/>
      <c r="E2841" s="59"/>
      <c r="F2841" s="21"/>
      <c r="G2841" s="106"/>
      <c r="H2841" s="59"/>
      <c r="I2841" s="59"/>
      <c r="J2841" s="59"/>
      <c r="K2841" s="59"/>
      <c r="L2841" s="59"/>
      <c r="M2841" s="59"/>
      <c r="N2841" s="21"/>
      <c r="O2841" s="21"/>
      <c r="P2841" s="21"/>
      <c r="Q2841" s="59"/>
    </row>
    <row r="2842" spans="2:17">
      <c r="B2842" s="110"/>
      <c r="C2842" s="21"/>
      <c r="D2842" s="21"/>
      <c r="E2842" s="59"/>
      <c r="F2842" s="21"/>
      <c r="G2842" s="106"/>
      <c r="H2842" s="59"/>
      <c r="I2842" s="59"/>
      <c r="J2842" s="59"/>
      <c r="K2842" s="59"/>
      <c r="L2842" s="59"/>
      <c r="M2842" s="59"/>
      <c r="N2842" s="21"/>
      <c r="O2842" s="21"/>
      <c r="P2842" s="21"/>
      <c r="Q2842" s="59"/>
    </row>
    <row r="2843" spans="2:17">
      <c r="B2843" s="110"/>
      <c r="C2843" s="21"/>
      <c r="D2843" s="21"/>
      <c r="E2843" s="59"/>
      <c r="F2843" s="21"/>
      <c r="G2843" s="106"/>
      <c r="H2843" s="59"/>
      <c r="I2843" s="59"/>
      <c r="J2843" s="59"/>
      <c r="K2843" s="59"/>
      <c r="L2843" s="59"/>
      <c r="M2843" s="59"/>
      <c r="N2843" s="21"/>
      <c r="O2843" s="21"/>
      <c r="P2843" s="21"/>
      <c r="Q2843" s="59"/>
    </row>
    <row r="2844" spans="2:17">
      <c r="B2844" s="110"/>
      <c r="C2844" s="21"/>
      <c r="D2844" s="21"/>
      <c r="E2844" s="59"/>
      <c r="F2844" s="21"/>
      <c r="G2844" s="106"/>
      <c r="H2844" s="59"/>
      <c r="I2844" s="59"/>
      <c r="J2844" s="59"/>
      <c r="K2844" s="59"/>
      <c r="L2844" s="59"/>
      <c r="M2844" s="59"/>
      <c r="N2844" s="21"/>
      <c r="O2844" s="21"/>
      <c r="P2844" s="21"/>
      <c r="Q2844" s="59"/>
    </row>
    <row r="2845" spans="2:17">
      <c r="B2845" s="110"/>
      <c r="C2845" s="21"/>
      <c r="D2845" s="21"/>
      <c r="E2845" s="59"/>
      <c r="F2845" s="21"/>
      <c r="G2845" s="106"/>
      <c r="H2845" s="59"/>
      <c r="I2845" s="59"/>
      <c r="J2845" s="59"/>
      <c r="K2845" s="59"/>
      <c r="L2845" s="59"/>
      <c r="M2845" s="59"/>
      <c r="N2845" s="21"/>
      <c r="O2845" s="21"/>
      <c r="P2845" s="21"/>
      <c r="Q2845" s="59"/>
    </row>
    <row r="2846" spans="2:17">
      <c r="B2846" s="110"/>
      <c r="C2846" s="21"/>
      <c r="D2846" s="21"/>
      <c r="E2846" s="59"/>
      <c r="F2846" s="21"/>
      <c r="G2846" s="106"/>
      <c r="H2846" s="59"/>
      <c r="I2846" s="59"/>
      <c r="J2846" s="59"/>
      <c r="K2846" s="59"/>
      <c r="L2846" s="59"/>
      <c r="M2846" s="59"/>
      <c r="N2846" s="21"/>
      <c r="O2846" s="21"/>
      <c r="P2846" s="21"/>
      <c r="Q2846" s="59"/>
    </row>
    <row r="2847" spans="2:17">
      <c r="B2847" s="110"/>
      <c r="C2847" s="21"/>
      <c r="D2847" s="21"/>
      <c r="E2847" s="59"/>
      <c r="F2847" s="21"/>
      <c r="G2847" s="106"/>
      <c r="H2847" s="59"/>
      <c r="I2847" s="59"/>
      <c r="J2847" s="59"/>
      <c r="K2847" s="59"/>
      <c r="L2847" s="59"/>
      <c r="M2847" s="59"/>
      <c r="N2847" s="21"/>
      <c r="O2847" s="21"/>
      <c r="P2847" s="21"/>
      <c r="Q2847" s="59"/>
    </row>
    <row r="2848" spans="2:17">
      <c r="B2848" s="110"/>
      <c r="C2848" s="21"/>
      <c r="D2848" s="21"/>
      <c r="E2848" s="59"/>
      <c r="F2848" s="21"/>
      <c r="G2848" s="106"/>
      <c r="H2848" s="59"/>
      <c r="I2848" s="59"/>
      <c r="J2848" s="59"/>
      <c r="K2848" s="59"/>
      <c r="L2848" s="59"/>
      <c r="M2848" s="59"/>
      <c r="N2848" s="21"/>
      <c r="O2848" s="21"/>
      <c r="P2848" s="21"/>
      <c r="Q2848" s="59"/>
    </row>
    <row r="2849" spans="2:17">
      <c r="B2849" s="110"/>
      <c r="C2849" s="21"/>
      <c r="D2849" s="21"/>
      <c r="E2849" s="59"/>
      <c r="F2849" s="21"/>
      <c r="G2849" s="106"/>
      <c r="H2849" s="59"/>
      <c r="I2849" s="59"/>
      <c r="J2849" s="59"/>
      <c r="K2849" s="59"/>
      <c r="L2849" s="59"/>
      <c r="M2849" s="59"/>
      <c r="N2849" s="21"/>
      <c r="O2849" s="21"/>
      <c r="P2849" s="21"/>
      <c r="Q2849" s="59"/>
    </row>
    <row r="2850" spans="2:17">
      <c r="B2850" s="110"/>
      <c r="C2850" s="21"/>
      <c r="D2850" s="21"/>
      <c r="E2850" s="59"/>
      <c r="F2850" s="21"/>
      <c r="G2850" s="106"/>
      <c r="H2850" s="59"/>
      <c r="I2850" s="59"/>
      <c r="J2850" s="59"/>
      <c r="K2850" s="59"/>
      <c r="L2850" s="59"/>
      <c r="M2850" s="59"/>
      <c r="N2850" s="21"/>
      <c r="O2850" s="21"/>
      <c r="P2850" s="21"/>
      <c r="Q2850" s="59"/>
    </row>
    <row r="2851" spans="2:17">
      <c r="B2851" s="110"/>
      <c r="C2851" s="21"/>
      <c r="D2851" s="21"/>
      <c r="E2851" s="59"/>
      <c r="F2851" s="21"/>
      <c r="G2851" s="106"/>
      <c r="H2851" s="59"/>
      <c r="I2851" s="59"/>
      <c r="J2851" s="59"/>
      <c r="K2851" s="59"/>
      <c r="L2851" s="59"/>
      <c r="M2851" s="59"/>
      <c r="N2851" s="21"/>
      <c r="O2851" s="21"/>
      <c r="P2851" s="21"/>
      <c r="Q2851" s="59"/>
    </row>
    <row r="2852" spans="2:17">
      <c r="B2852" s="110"/>
      <c r="C2852" s="21"/>
      <c r="D2852" s="21"/>
      <c r="E2852" s="59"/>
      <c r="F2852" s="21"/>
      <c r="G2852" s="106"/>
      <c r="H2852" s="59"/>
      <c r="I2852" s="59"/>
      <c r="J2852" s="59"/>
      <c r="K2852" s="59"/>
      <c r="L2852" s="59"/>
      <c r="M2852" s="59"/>
      <c r="N2852" s="21"/>
      <c r="O2852" s="21"/>
      <c r="P2852" s="21"/>
      <c r="Q2852" s="59"/>
    </row>
    <row r="2853" spans="2:17">
      <c r="B2853" s="110"/>
      <c r="C2853" s="21"/>
      <c r="D2853" s="21"/>
      <c r="E2853" s="59"/>
      <c r="F2853" s="21"/>
      <c r="G2853" s="106"/>
      <c r="H2853" s="59"/>
      <c r="I2853" s="59"/>
      <c r="J2853" s="59"/>
      <c r="K2853" s="59"/>
      <c r="L2853" s="59"/>
      <c r="M2853" s="59"/>
      <c r="N2853" s="21"/>
      <c r="O2853" s="21"/>
      <c r="P2853" s="21"/>
      <c r="Q2853" s="59"/>
    </row>
    <row r="2854" spans="2:17">
      <c r="B2854" s="110"/>
      <c r="C2854" s="21"/>
      <c r="D2854" s="21"/>
      <c r="E2854" s="59"/>
      <c r="F2854" s="21"/>
      <c r="G2854" s="106"/>
      <c r="H2854" s="59"/>
      <c r="I2854" s="59"/>
      <c r="J2854" s="59"/>
      <c r="K2854" s="59"/>
      <c r="L2854" s="59"/>
      <c r="M2854" s="59"/>
      <c r="N2854" s="21"/>
      <c r="O2854" s="21"/>
      <c r="P2854" s="21"/>
      <c r="Q2854" s="59"/>
    </row>
    <row r="2855" spans="2:17">
      <c r="B2855" s="110"/>
      <c r="C2855" s="21"/>
      <c r="D2855" s="21"/>
      <c r="E2855" s="59"/>
      <c r="F2855" s="21"/>
      <c r="G2855" s="106"/>
      <c r="H2855" s="59"/>
      <c r="I2855" s="59"/>
      <c r="J2855" s="59"/>
      <c r="K2855" s="59"/>
      <c r="L2855" s="59"/>
      <c r="M2855" s="59"/>
      <c r="N2855" s="21"/>
      <c r="O2855" s="21"/>
      <c r="P2855" s="21"/>
      <c r="Q2855" s="59"/>
    </row>
    <row r="2856" spans="2:17">
      <c r="B2856" s="110"/>
      <c r="C2856" s="21"/>
      <c r="D2856" s="21"/>
      <c r="E2856" s="59"/>
      <c r="F2856" s="21"/>
      <c r="G2856" s="106"/>
      <c r="H2856" s="59"/>
      <c r="I2856" s="59"/>
      <c r="J2856" s="59"/>
      <c r="K2856" s="59"/>
      <c r="L2856" s="59"/>
      <c r="M2856" s="59"/>
      <c r="N2856" s="21"/>
      <c r="O2856" s="21"/>
      <c r="P2856" s="21"/>
      <c r="Q2856" s="59"/>
    </row>
    <row r="2857" spans="2:17">
      <c r="B2857" s="110"/>
      <c r="C2857" s="21"/>
      <c r="D2857" s="21"/>
      <c r="E2857" s="59"/>
      <c r="F2857" s="21"/>
      <c r="G2857" s="106"/>
      <c r="H2857" s="59"/>
      <c r="I2857" s="59"/>
      <c r="J2857" s="59"/>
      <c r="K2857" s="59"/>
      <c r="L2857" s="59"/>
      <c r="M2857" s="59"/>
      <c r="N2857" s="21"/>
      <c r="O2857" s="21"/>
      <c r="P2857" s="21"/>
      <c r="Q2857" s="59"/>
    </row>
    <row r="2858" spans="2:17">
      <c r="B2858" s="110"/>
      <c r="C2858" s="21"/>
      <c r="D2858" s="21"/>
      <c r="E2858" s="59"/>
      <c r="F2858" s="21"/>
      <c r="G2858" s="106"/>
      <c r="H2858" s="59"/>
      <c r="I2858" s="59"/>
      <c r="J2858" s="59"/>
      <c r="K2858" s="59"/>
      <c r="L2858" s="59"/>
      <c r="M2858" s="59"/>
      <c r="N2858" s="21"/>
      <c r="O2858" s="21"/>
      <c r="P2858" s="21"/>
      <c r="Q2858" s="59"/>
    </row>
    <row r="2859" spans="2:17">
      <c r="B2859" s="110"/>
      <c r="C2859" s="21"/>
      <c r="D2859" s="21"/>
      <c r="E2859" s="59"/>
      <c r="F2859" s="21"/>
      <c r="G2859" s="106"/>
      <c r="H2859" s="59"/>
      <c r="I2859" s="59"/>
      <c r="J2859" s="59"/>
      <c r="K2859" s="59"/>
      <c r="L2859" s="59"/>
      <c r="M2859" s="59"/>
      <c r="N2859" s="21"/>
      <c r="O2859" s="21"/>
      <c r="P2859" s="21"/>
      <c r="Q2859" s="59"/>
    </row>
    <row r="2860" spans="2:17">
      <c r="B2860" s="110"/>
      <c r="C2860" s="21"/>
      <c r="D2860" s="21"/>
      <c r="E2860" s="59"/>
      <c r="F2860" s="21"/>
      <c r="G2860" s="106"/>
      <c r="H2860" s="59"/>
      <c r="I2860" s="59"/>
      <c r="J2860" s="59"/>
      <c r="K2860" s="59"/>
      <c r="L2860" s="59"/>
      <c r="M2860" s="59"/>
      <c r="N2860" s="21"/>
      <c r="O2860" s="21"/>
      <c r="P2860" s="21"/>
      <c r="Q2860" s="59"/>
    </row>
    <row r="2861" spans="2:17">
      <c r="B2861" s="110"/>
      <c r="C2861" s="21"/>
      <c r="D2861" s="21"/>
      <c r="E2861" s="59"/>
      <c r="F2861" s="21"/>
      <c r="G2861" s="106"/>
      <c r="H2861" s="59"/>
      <c r="I2861" s="59"/>
      <c r="J2861" s="59"/>
      <c r="K2861" s="59"/>
      <c r="L2861" s="59"/>
      <c r="M2861" s="59"/>
      <c r="N2861" s="21"/>
      <c r="O2861" s="21"/>
      <c r="P2861" s="21"/>
      <c r="Q2861" s="59"/>
    </row>
    <row r="2862" spans="2:17">
      <c r="B2862" s="110"/>
      <c r="C2862" s="21"/>
      <c r="D2862" s="21"/>
      <c r="E2862" s="59"/>
      <c r="F2862" s="21"/>
      <c r="G2862" s="106"/>
      <c r="H2862" s="59"/>
      <c r="I2862" s="59"/>
      <c r="J2862" s="59"/>
      <c r="K2862" s="59"/>
      <c r="L2862" s="59"/>
      <c r="M2862" s="59"/>
      <c r="N2862" s="21"/>
      <c r="O2862" s="21"/>
      <c r="P2862" s="21"/>
      <c r="Q2862" s="59"/>
    </row>
    <row r="2863" spans="2:17">
      <c r="B2863" s="110"/>
      <c r="C2863" s="21"/>
      <c r="D2863" s="21"/>
      <c r="E2863" s="59"/>
      <c r="F2863" s="21"/>
      <c r="G2863" s="106"/>
      <c r="H2863" s="59"/>
      <c r="I2863" s="59"/>
      <c r="J2863" s="59"/>
      <c r="K2863" s="59"/>
      <c r="L2863" s="59"/>
      <c r="M2863" s="59"/>
      <c r="N2863" s="21"/>
      <c r="O2863" s="21"/>
      <c r="P2863" s="21"/>
      <c r="Q2863" s="59"/>
    </row>
    <row r="2864" spans="2:17">
      <c r="B2864" s="110"/>
      <c r="C2864" s="21"/>
      <c r="D2864" s="21"/>
      <c r="E2864" s="59"/>
      <c r="F2864" s="21"/>
      <c r="G2864" s="106"/>
      <c r="H2864" s="59"/>
      <c r="I2864" s="59"/>
      <c r="J2864" s="59"/>
      <c r="K2864" s="59"/>
      <c r="L2864" s="59"/>
      <c r="M2864" s="59"/>
      <c r="N2864" s="21"/>
      <c r="O2864" s="21"/>
      <c r="P2864" s="21"/>
      <c r="Q2864" s="59"/>
    </row>
    <row r="2865" spans="2:17">
      <c r="B2865" s="110"/>
      <c r="C2865" s="21"/>
      <c r="D2865" s="21"/>
      <c r="E2865" s="59"/>
      <c r="F2865" s="21"/>
      <c r="G2865" s="106"/>
      <c r="H2865" s="59"/>
      <c r="I2865" s="59"/>
      <c r="J2865" s="59"/>
      <c r="K2865" s="59"/>
      <c r="L2865" s="59"/>
      <c r="M2865" s="59"/>
      <c r="N2865" s="21"/>
      <c r="O2865" s="21"/>
      <c r="P2865" s="21"/>
      <c r="Q2865" s="59"/>
    </row>
    <row r="2866" spans="2:17">
      <c r="B2866" s="110"/>
      <c r="C2866" s="21"/>
      <c r="D2866" s="21"/>
      <c r="E2866" s="59"/>
      <c r="F2866" s="21"/>
      <c r="G2866" s="106"/>
      <c r="H2866" s="59"/>
      <c r="I2866" s="59"/>
      <c r="J2866" s="59"/>
      <c r="K2866" s="59"/>
      <c r="L2866" s="59"/>
      <c r="M2866" s="59"/>
      <c r="N2866" s="21"/>
      <c r="O2866" s="21"/>
      <c r="P2866" s="21"/>
      <c r="Q2866" s="59"/>
    </row>
    <row r="2867" spans="2:17">
      <c r="B2867" s="110"/>
      <c r="C2867" s="21"/>
      <c r="D2867" s="21"/>
      <c r="E2867" s="59"/>
      <c r="F2867" s="21"/>
      <c r="G2867" s="106"/>
      <c r="H2867" s="59"/>
      <c r="I2867" s="59"/>
      <c r="J2867" s="59"/>
      <c r="K2867" s="59"/>
      <c r="L2867" s="59"/>
      <c r="M2867" s="59"/>
      <c r="N2867" s="21"/>
      <c r="O2867" s="21"/>
      <c r="P2867" s="21"/>
      <c r="Q2867" s="59"/>
    </row>
    <row r="2868" spans="2:17">
      <c r="B2868" s="110"/>
      <c r="C2868" s="21"/>
      <c r="D2868" s="21"/>
      <c r="E2868" s="59"/>
      <c r="F2868" s="21"/>
      <c r="G2868" s="106"/>
      <c r="H2868" s="59"/>
      <c r="I2868" s="59"/>
      <c r="J2868" s="59"/>
      <c r="K2868" s="59"/>
      <c r="L2868" s="59"/>
      <c r="M2868" s="59"/>
      <c r="N2868" s="21"/>
      <c r="O2868" s="21"/>
      <c r="P2868" s="21"/>
      <c r="Q2868" s="59"/>
    </row>
    <row r="2869" spans="2:17">
      <c r="B2869" s="110"/>
      <c r="C2869" s="21"/>
      <c r="D2869" s="21"/>
      <c r="E2869" s="59"/>
      <c r="F2869" s="21"/>
      <c r="G2869" s="106"/>
      <c r="H2869" s="59"/>
      <c r="I2869" s="59"/>
      <c r="J2869" s="59"/>
      <c r="K2869" s="59"/>
      <c r="L2869" s="59"/>
      <c r="M2869" s="59"/>
      <c r="N2869" s="21"/>
      <c r="O2869" s="21"/>
      <c r="P2869" s="21"/>
      <c r="Q2869" s="59"/>
    </row>
    <row r="2870" spans="2:17">
      <c r="B2870" s="110"/>
      <c r="C2870" s="21"/>
      <c r="D2870" s="21"/>
      <c r="E2870" s="59"/>
      <c r="F2870" s="21"/>
      <c r="G2870" s="106"/>
      <c r="H2870" s="59"/>
      <c r="I2870" s="59"/>
      <c r="J2870" s="59"/>
      <c r="K2870" s="59"/>
      <c r="L2870" s="59"/>
      <c r="M2870" s="59"/>
      <c r="N2870" s="21"/>
      <c r="O2870" s="21"/>
      <c r="P2870" s="21"/>
      <c r="Q2870" s="59"/>
    </row>
    <row r="2871" spans="2:17">
      <c r="B2871" s="110"/>
      <c r="C2871" s="21"/>
      <c r="D2871" s="21"/>
      <c r="E2871" s="59"/>
      <c r="F2871" s="21"/>
      <c r="G2871" s="106"/>
      <c r="H2871" s="59"/>
      <c r="I2871" s="59"/>
      <c r="J2871" s="59"/>
      <c r="K2871" s="59"/>
      <c r="L2871" s="59"/>
      <c r="M2871" s="59"/>
      <c r="N2871" s="21"/>
      <c r="O2871" s="21"/>
      <c r="P2871" s="21"/>
      <c r="Q2871" s="59"/>
    </row>
    <row r="2872" spans="2:17">
      <c r="B2872" s="110"/>
      <c r="C2872" s="21"/>
      <c r="D2872" s="21"/>
      <c r="E2872" s="59"/>
      <c r="F2872" s="21"/>
      <c r="G2872" s="106"/>
      <c r="H2872" s="59"/>
      <c r="I2872" s="59"/>
      <c r="J2872" s="59"/>
      <c r="K2872" s="59"/>
      <c r="L2872" s="59"/>
      <c r="M2872" s="59"/>
      <c r="N2872" s="21"/>
      <c r="O2872" s="21"/>
      <c r="P2872" s="21"/>
      <c r="Q2872" s="59"/>
    </row>
    <row r="2873" spans="2:17">
      <c r="B2873" s="110"/>
      <c r="C2873" s="21"/>
      <c r="D2873" s="21"/>
      <c r="E2873" s="59"/>
      <c r="F2873" s="21"/>
      <c r="G2873" s="106"/>
      <c r="H2873" s="59"/>
      <c r="I2873" s="59"/>
      <c r="J2873" s="59"/>
      <c r="K2873" s="59"/>
      <c r="L2873" s="59"/>
      <c r="M2873" s="59"/>
      <c r="N2873" s="21"/>
      <c r="O2873" s="21"/>
      <c r="P2873" s="21"/>
      <c r="Q2873" s="59"/>
    </row>
    <row r="2874" spans="2:17">
      <c r="B2874" s="110"/>
      <c r="C2874" s="21"/>
      <c r="D2874" s="21"/>
      <c r="E2874" s="59"/>
      <c r="F2874" s="21"/>
      <c r="G2874" s="106"/>
      <c r="H2874" s="59"/>
      <c r="I2874" s="59"/>
      <c r="J2874" s="59"/>
      <c r="K2874" s="59"/>
      <c r="L2874" s="59"/>
      <c r="M2874" s="59"/>
      <c r="N2874" s="21"/>
      <c r="O2874" s="21"/>
      <c r="P2874" s="21"/>
      <c r="Q2874" s="59"/>
    </row>
    <row r="2875" spans="2:17">
      <c r="B2875" s="110"/>
      <c r="C2875" s="21"/>
      <c r="D2875" s="21"/>
      <c r="E2875" s="59"/>
      <c r="F2875" s="21"/>
      <c r="G2875" s="106"/>
      <c r="H2875" s="59"/>
      <c r="I2875" s="59"/>
      <c r="J2875" s="59"/>
      <c r="K2875" s="59"/>
      <c r="L2875" s="59"/>
      <c r="M2875" s="59"/>
      <c r="N2875" s="21"/>
      <c r="O2875" s="21"/>
      <c r="P2875" s="21"/>
      <c r="Q2875" s="59"/>
    </row>
    <row r="2876" spans="2:17">
      <c r="B2876" s="110"/>
      <c r="C2876" s="21"/>
      <c r="D2876" s="21"/>
      <c r="E2876" s="59"/>
      <c r="F2876" s="21"/>
      <c r="G2876" s="106"/>
      <c r="H2876" s="59"/>
      <c r="I2876" s="59"/>
      <c r="J2876" s="59"/>
      <c r="K2876" s="59"/>
      <c r="L2876" s="59"/>
      <c r="M2876" s="59"/>
      <c r="N2876" s="21"/>
      <c r="O2876" s="21"/>
      <c r="P2876" s="21"/>
      <c r="Q2876" s="59"/>
    </row>
    <row r="2877" spans="2:17">
      <c r="B2877" s="110"/>
      <c r="C2877" s="21"/>
      <c r="D2877" s="21"/>
      <c r="E2877" s="59"/>
      <c r="F2877" s="21"/>
      <c r="G2877" s="106"/>
      <c r="H2877" s="59"/>
      <c r="I2877" s="59"/>
      <c r="J2877" s="59"/>
      <c r="K2877" s="59"/>
      <c r="L2877" s="59"/>
      <c r="M2877" s="59"/>
      <c r="N2877" s="21"/>
      <c r="O2877" s="21"/>
      <c r="P2877" s="21"/>
      <c r="Q2877" s="59"/>
    </row>
    <row r="2878" spans="2:17">
      <c r="B2878" s="110"/>
      <c r="C2878" s="21"/>
      <c r="D2878" s="21"/>
      <c r="E2878" s="59"/>
      <c r="F2878" s="21"/>
      <c r="G2878" s="106"/>
      <c r="H2878" s="59"/>
      <c r="I2878" s="59"/>
      <c r="J2878" s="59"/>
      <c r="K2878" s="59"/>
      <c r="L2878" s="59"/>
      <c r="M2878" s="59"/>
      <c r="N2878" s="21"/>
      <c r="O2878" s="21"/>
      <c r="P2878" s="21"/>
      <c r="Q2878" s="59"/>
    </row>
    <row r="2879" spans="2:17">
      <c r="B2879" s="110"/>
      <c r="C2879" s="21"/>
      <c r="D2879" s="21"/>
      <c r="E2879" s="59"/>
      <c r="F2879" s="21"/>
      <c r="G2879" s="106"/>
      <c r="H2879" s="59"/>
      <c r="I2879" s="59"/>
      <c r="J2879" s="59"/>
      <c r="K2879" s="59"/>
      <c r="L2879" s="59"/>
      <c r="M2879" s="59"/>
      <c r="N2879" s="21"/>
      <c r="O2879" s="21"/>
      <c r="P2879" s="21"/>
      <c r="Q2879" s="59"/>
    </row>
    <row r="2880" spans="2:17">
      <c r="B2880" s="110"/>
      <c r="C2880" s="21"/>
      <c r="D2880" s="21"/>
      <c r="E2880" s="59"/>
      <c r="F2880" s="21"/>
      <c r="G2880" s="106"/>
      <c r="H2880" s="59"/>
      <c r="I2880" s="59"/>
      <c r="J2880" s="59"/>
      <c r="K2880" s="59"/>
      <c r="L2880" s="59"/>
      <c r="M2880" s="59"/>
      <c r="N2880" s="21"/>
      <c r="O2880" s="21"/>
      <c r="P2880" s="21"/>
      <c r="Q2880" s="59"/>
    </row>
    <row r="2881" spans="2:17">
      <c r="B2881" s="110"/>
      <c r="C2881" s="21"/>
      <c r="D2881" s="21"/>
      <c r="E2881" s="59"/>
      <c r="F2881" s="21"/>
      <c r="G2881" s="106"/>
      <c r="H2881" s="59"/>
      <c r="I2881" s="59"/>
      <c r="J2881" s="59"/>
      <c r="K2881" s="59"/>
      <c r="L2881" s="59"/>
      <c r="M2881" s="59"/>
      <c r="N2881" s="21"/>
      <c r="O2881" s="21"/>
      <c r="P2881" s="21"/>
      <c r="Q2881" s="59"/>
    </row>
    <row r="2882" spans="2:17">
      <c r="B2882" s="110"/>
      <c r="C2882" s="21"/>
      <c r="D2882" s="21"/>
      <c r="E2882" s="59"/>
      <c r="F2882" s="21"/>
      <c r="G2882" s="106"/>
      <c r="H2882" s="59"/>
      <c r="I2882" s="59"/>
      <c r="J2882" s="59"/>
      <c r="K2882" s="59"/>
      <c r="L2882" s="59"/>
      <c r="M2882" s="59"/>
      <c r="N2882" s="21"/>
      <c r="O2882" s="21"/>
      <c r="P2882" s="21"/>
      <c r="Q2882" s="59"/>
    </row>
    <row r="2883" spans="2:17">
      <c r="B2883" s="110"/>
      <c r="C2883" s="21"/>
      <c r="D2883" s="21"/>
      <c r="E2883" s="59"/>
      <c r="F2883" s="21"/>
      <c r="G2883" s="106"/>
      <c r="H2883" s="59"/>
      <c r="I2883" s="59"/>
      <c r="J2883" s="59"/>
      <c r="K2883" s="59"/>
      <c r="L2883" s="59"/>
      <c r="M2883" s="59"/>
      <c r="N2883" s="21"/>
      <c r="O2883" s="21"/>
      <c r="P2883" s="21"/>
      <c r="Q2883" s="59"/>
    </row>
    <row r="2884" spans="2:17">
      <c r="B2884" s="110"/>
      <c r="C2884" s="21"/>
      <c r="D2884" s="21"/>
      <c r="E2884" s="59"/>
      <c r="F2884" s="21"/>
      <c r="G2884" s="106"/>
      <c r="H2884" s="59"/>
      <c r="I2884" s="59"/>
      <c r="J2884" s="59"/>
      <c r="K2884" s="59"/>
      <c r="L2884" s="59"/>
      <c r="M2884" s="59"/>
      <c r="N2884" s="21"/>
      <c r="O2884" s="21"/>
      <c r="P2884" s="21"/>
      <c r="Q2884" s="59"/>
    </row>
    <row r="2885" spans="2:17">
      <c r="B2885" s="110"/>
      <c r="C2885" s="21"/>
      <c r="D2885" s="21"/>
      <c r="E2885" s="59"/>
      <c r="F2885" s="21"/>
      <c r="G2885" s="106"/>
      <c r="H2885" s="59"/>
      <c r="I2885" s="59"/>
      <c r="J2885" s="59"/>
      <c r="K2885" s="59"/>
      <c r="L2885" s="59"/>
      <c r="M2885" s="59"/>
      <c r="N2885" s="21"/>
      <c r="O2885" s="21"/>
      <c r="P2885" s="21"/>
      <c r="Q2885" s="59"/>
    </row>
    <row r="2886" spans="2:17">
      <c r="B2886" s="110"/>
      <c r="C2886" s="21"/>
      <c r="D2886" s="21"/>
      <c r="E2886" s="59"/>
      <c r="F2886" s="21"/>
      <c r="G2886" s="106"/>
      <c r="H2886" s="59"/>
      <c r="I2886" s="59"/>
      <c r="J2886" s="59"/>
      <c r="K2886" s="59"/>
      <c r="L2886" s="59"/>
      <c r="M2886" s="59"/>
      <c r="N2886" s="21"/>
      <c r="O2886" s="21"/>
      <c r="P2886" s="21"/>
      <c r="Q2886" s="59"/>
    </row>
    <row r="2887" spans="2:17">
      <c r="B2887" s="110"/>
      <c r="C2887" s="21"/>
      <c r="D2887" s="21"/>
      <c r="E2887" s="59"/>
      <c r="F2887" s="21"/>
      <c r="G2887" s="106"/>
      <c r="H2887" s="59"/>
      <c r="I2887" s="59"/>
      <c r="J2887" s="59"/>
      <c r="K2887" s="59"/>
      <c r="L2887" s="59"/>
      <c r="M2887" s="59"/>
      <c r="N2887" s="21"/>
      <c r="O2887" s="21"/>
      <c r="P2887" s="21"/>
      <c r="Q2887" s="59"/>
    </row>
    <row r="2888" spans="2:17">
      <c r="B2888" s="110"/>
      <c r="C2888" s="21"/>
      <c r="D2888" s="21"/>
      <c r="E2888" s="59"/>
      <c r="F2888" s="21"/>
      <c r="G2888" s="106"/>
      <c r="H2888" s="59"/>
      <c r="I2888" s="59"/>
      <c r="J2888" s="59"/>
      <c r="K2888" s="59"/>
      <c r="L2888" s="59"/>
      <c r="M2888" s="59"/>
      <c r="N2888" s="21"/>
      <c r="O2888" s="21"/>
      <c r="P2888" s="21"/>
      <c r="Q2888" s="59"/>
    </row>
    <row r="2889" spans="2:17">
      <c r="B2889" s="110"/>
      <c r="C2889" s="21"/>
      <c r="D2889" s="21"/>
      <c r="E2889" s="59"/>
      <c r="F2889" s="21"/>
      <c r="G2889" s="106"/>
      <c r="H2889" s="59"/>
      <c r="I2889" s="59"/>
      <c r="J2889" s="59"/>
      <c r="K2889" s="59"/>
      <c r="L2889" s="59"/>
      <c r="M2889" s="59"/>
      <c r="N2889" s="21"/>
      <c r="O2889" s="21"/>
      <c r="P2889" s="21"/>
      <c r="Q2889" s="59"/>
    </row>
    <row r="2890" spans="2:17">
      <c r="B2890" s="110"/>
      <c r="C2890" s="21"/>
      <c r="D2890" s="21"/>
      <c r="E2890" s="59"/>
      <c r="F2890" s="21"/>
      <c r="G2890" s="106"/>
      <c r="H2890" s="59"/>
      <c r="I2890" s="59"/>
      <c r="J2890" s="59"/>
      <c r="K2890" s="59"/>
      <c r="L2890" s="59"/>
      <c r="M2890" s="59"/>
      <c r="N2890" s="21"/>
      <c r="O2890" s="21"/>
      <c r="P2890" s="21"/>
      <c r="Q2890" s="59"/>
    </row>
    <row r="2891" spans="2:17">
      <c r="B2891" s="110"/>
      <c r="C2891" s="21"/>
      <c r="D2891" s="21"/>
      <c r="E2891" s="59"/>
      <c r="F2891" s="21"/>
      <c r="G2891" s="106"/>
      <c r="H2891" s="59"/>
      <c r="I2891" s="59"/>
      <c r="J2891" s="59"/>
      <c r="K2891" s="59"/>
      <c r="L2891" s="59"/>
      <c r="M2891" s="59"/>
      <c r="N2891" s="21"/>
      <c r="O2891" s="21"/>
      <c r="P2891" s="21"/>
      <c r="Q2891" s="59"/>
    </row>
    <row r="2892" spans="2:17">
      <c r="B2892" s="110"/>
      <c r="C2892" s="21"/>
      <c r="D2892" s="21"/>
      <c r="E2892" s="59"/>
      <c r="F2892" s="21"/>
      <c r="G2892" s="106"/>
      <c r="H2892" s="59"/>
      <c r="I2892" s="59"/>
      <c r="J2892" s="59"/>
      <c r="K2892" s="59"/>
      <c r="L2892" s="59"/>
      <c r="M2892" s="59"/>
      <c r="N2892" s="21"/>
      <c r="O2892" s="21"/>
      <c r="P2892" s="21"/>
      <c r="Q2892" s="59"/>
    </row>
    <row r="2893" spans="2:17">
      <c r="B2893" s="110"/>
      <c r="C2893" s="21"/>
      <c r="D2893" s="21"/>
      <c r="E2893" s="59"/>
      <c r="F2893" s="21"/>
      <c r="G2893" s="106"/>
      <c r="H2893" s="59"/>
      <c r="I2893" s="59"/>
      <c r="J2893" s="59"/>
      <c r="K2893" s="59"/>
      <c r="L2893" s="59"/>
      <c r="M2893" s="59"/>
      <c r="N2893" s="21"/>
      <c r="O2893" s="21"/>
      <c r="P2893" s="21"/>
      <c r="Q2893" s="59"/>
    </row>
    <row r="2894" spans="2:17">
      <c r="B2894" s="110"/>
      <c r="C2894" s="21"/>
      <c r="D2894" s="21"/>
      <c r="E2894" s="59"/>
      <c r="F2894" s="21"/>
      <c r="G2894" s="106"/>
      <c r="H2894" s="59"/>
      <c r="I2894" s="59"/>
      <c r="J2894" s="59"/>
      <c r="K2894" s="59"/>
      <c r="L2894" s="59"/>
      <c r="M2894" s="59"/>
      <c r="N2894" s="21"/>
      <c r="O2894" s="21"/>
      <c r="P2894" s="21"/>
      <c r="Q2894" s="59"/>
    </row>
    <row r="2895" spans="2:17">
      <c r="B2895" s="110"/>
      <c r="C2895" s="21"/>
      <c r="D2895" s="21"/>
      <c r="E2895" s="59"/>
      <c r="F2895" s="21"/>
      <c r="G2895" s="106"/>
      <c r="H2895" s="59"/>
      <c r="I2895" s="59"/>
      <c r="J2895" s="59"/>
      <c r="K2895" s="59"/>
      <c r="L2895" s="59"/>
      <c r="M2895" s="59"/>
      <c r="N2895" s="21"/>
      <c r="O2895" s="21"/>
      <c r="P2895" s="21"/>
      <c r="Q2895" s="59"/>
    </row>
    <row r="2896" spans="2:17">
      <c r="B2896" s="110"/>
      <c r="C2896" s="21"/>
      <c r="D2896" s="21"/>
      <c r="E2896" s="59"/>
      <c r="F2896" s="21"/>
      <c r="G2896" s="106"/>
      <c r="H2896" s="59"/>
      <c r="I2896" s="59"/>
      <c r="J2896" s="59"/>
      <c r="K2896" s="59"/>
      <c r="L2896" s="59"/>
      <c r="M2896" s="59"/>
      <c r="N2896" s="21"/>
      <c r="O2896" s="21"/>
      <c r="P2896" s="21"/>
      <c r="Q2896" s="59"/>
    </row>
    <row r="2897" spans="2:17">
      <c r="B2897" s="110"/>
      <c r="C2897" s="21"/>
      <c r="D2897" s="21"/>
      <c r="E2897" s="59"/>
      <c r="F2897" s="21"/>
      <c r="G2897" s="106"/>
      <c r="H2897" s="59"/>
      <c r="I2897" s="59"/>
      <c r="J2897" s="59"/>
      <c r="K2897" s="59"/>
      <c r="L2897" s="59"/>
      <c r="M2897" s="59"/>
      <c r="N2897" s="21"/>
      <c r="O2897" s="21"/>
      <c r="P2897" s="21"/>
      <c r="Q2897" s="59"/>
    </row>
    <row r="2898" spans="2:17">
      <c r="B2898" s="110"/>
      <c r="C2898" s="21"/>
      <c r="D2898" s="21"/>
      <c r="E2898" s="59"/>
      <c r="F2898" s="21"/>
      <c r="G2898" s="106"/>
      <c r="H2898" s="59"/>
      <c r="I2898" s="59"/>
      <c r="J2898" s="59"/>
      <c r="K2898" s="59"/>
      <c r="L2898" s="59"/>
      <c r="M2898" s="59"/>
      <c r="N2898" s="21"/>
      <c r="O2898" s="21"/>
      <c r="P2898" s="21"/>
      <c r="Q2898" s="59"/>
    </row>
    <row r="2899" spans="2:17">
      <c r="B2899" s="110"/>
      <c r="C2899" s="21"/>
      <c r="D2899" s="21"/>
      <c r="E2899" s="59"/>
      <c r="F2899" s="21"/>
      <c r="G2899" s="106"/>
      <c r="H2899" s="59"/>
      <c r="I2899" s="59"/>
      <c r="J2899" s="59"/>
      <c r="K2899" s="59"/>
      <c r="L2899" s="59"/>
      <c r="M2899" s="59"/>
      <c r="N2899" s="21"/>
      <c r="O2899" s="21"/>
      <c r="P2899" s="21"/>
      <c r="Q2899" s="59"/>
    </row>
    <row r="2900" spans="2:17">
      <c r="B2900" s="110"/>
      <c r="C2900" s="21"/>
      <c r="D2900" s="21"/>
      <c r="E2900" s="59"/>
      <c r="F2900" s="21"/>
      <c r="G2900" s="106"/>
      <c r="H2900" s="59"/>
      <c r="I2900" s="59"/>
      <c r="J2900" s="59"/>
      <c r="K2900" s="59"/>
      <c r="L2900" s="59"/>
      <c r="M2900" s="59"/>
      <c r="N2900" s="21"/>
      <c r="O2900" s="21"/>
      <c r="P2900" s="21"/>
      <c r="Q2900" s="59"/>
    </row>
    <row r="2901" spans="2:17">
      <c r="B2901" s="110"/>
      <c r="C2901" s="21"/>
      <c r="D2901" s="21"/>
      <c r="E2901" s="59"/>
      <c r="F2901" s="21"/>
      <c r="G2901" s="106"/>
      <c r="H2901" s="59"/>
      <c r="I2901" s="59"/>
      <c r="J2901" s="59"/>
      <c r="K2901" s="59"/>
      <c r="L2901" s="59"/>
      <c r="M2901" s="59"/>
      <c r="N2901" s="21"/>
      <c r="O2901" s="21"/>
      <c r="P2901" s="21"/>
      <c r="Q2901" s="59"/>
    </row>
    <row r="2902" spans="2:17">
      <c r="B2902" s="110"/>
      <c r="C2902" s="21"/>
      <c r="D2902" s="21"/>
      <c r="E2902" s="59"/>
      <c r="F2902" s="21"/>
      <c r="G2902" s="106"/>
      <c r="H2902" s="59"/>
      <c r="I2902" s="59"/>
      <c r="J2902" s="59"/>
      <c r="K2902" s="59"/>
      <c r="L2902" s="59"/>
      <c r="M2902" s="59"/>
      <c r="N2902" s="21"/>
      <c r="O2902" s="21"/>
      <c r="P2902" s="21"/>
      <c r="Q2902" s="59"/>
    </row>
    <row r="2903" spans="2:17">
      <c r="B2903" s="110"/>
      <c r="C2903" s="21"/>
      <c r="D2903" s="21"/>
      <c r="E2903" s="59"/>
      <c r="F2903" s="21"/>
      <c r="G2903" s="106"/>
      <c r="H2903" s="59"/>
      <c r="I2903" s="59"/>
      <c r="J2903" s="59"/>
      <c r="K2903" s="59"/>
      <c r="L2903" s="59"/>
      <c r="M2903" s="59"/>
      <c r="N2903" s="21"/>
      <c r="O2903" s="21"/>
      <c r="P2903" s="21"/>
      <c r="Q2903" s="59"/>
    </row>
    <row r="2904" spans="2:17">
      <c r="B2904" s="110"/>
      <c r="C2904" s="21"/>
      <c r="D2904" s="21"/>
      <c r="E2904" s="59"/>
      <c r="F2904" s="21"/>
      <c r="G2904" s="106"/>
      <c r="H2904" s="59"/>
      <c r="I2904" s="59"/>
      <c r="J2904" s="59"/>
      <c r="K2904" s="59"/>
      <c r="L2904" s="59"/>
      <c r="M2904" s="59"/>
      <c r="N2904" s="21"/>
      <c r="O2904" s="21"/>
      <c r="P2904" s="21"/>
      <c r="Q2904" s="59"/>
    </row>
    <row r="2905" spans="2:17">
      <c r="B2905" s="110"/>
      <c r="C2905" s="21"/>
      <c r="D2905" s="21"/>
      <c r="E2905" s="59"/>
      <c r="F2905" s="21"/>
      <c r="G2905" s="106"/>
      <c r="H2905" s="59"/>
      <c r="I2905" s="59"/>
      <c r="J2905" s="59"/>
      <c r="K2905" s="59"/>
      <c r="L2905" s="59"/>
      <c r="M2905" s="59"/>
      <c r="N2905" s="21"/>
      <c r="O2905" s="21"/>
      <c r="P2905" s="21"/>
      <c r="Q2905" s="59"/>
    </row>
    <row r="2906" spans="2:17">
      <c r="B2906" s="110"/>
      <c r="C2906" s="21"/>
      <c r="D2906" s="21"/>
      <c r="E2906" s="59"/>
      <c r="F2906" s="21"/>
      <c r="G2906" s="106"/>
      <c r="H2906" s="59"/>
      <c r="I2906" s="59"/>
      <c r="J2906" s="59"/>
      <c r="K2906" s="59"/>
      <c r="L2906" s="59"/>
      <c r="M2906" s="59"/>
      <c r="N2906" s="21"/>
      <c r="O2906" s="21"/>
      <c r="P2906" s="21"/>
      <c r="Q2906" s="59"/>
    </row>
    <row r="2907" spans="2:17">
      <c r="B2907" s="110"/>
      <c r="C2907" s="21"/>
      <c r="D2907" s="21"/>
      <c r="E2907" s="59"/>
      <c r="F2907" s="21"/>
      <c r="G2907" s="106"/>
      <c r="H2907" s="59"/>
      <c r="I2907" s="59"/>
      <c r="J2907" s="59"/>
      <c r="K2907" s="59"/>
      <c r="L2907" s="59"/>
      <c r="M2907" s="59"/>
      <c r="N2907" s="21"/>
      <c r="O2907" s="21"/>
      <c r="P2907" s="21"/>
      <c r="Q2907" s="59"/>
    </row>
    <row r="2908" spans="2:17">
      <c r="B2908" s="110"/>
      <c r="C2908" s="21"/>
      <c r="D2908" s="21"/>
      <c r="E2908" s="59"/>
      <c r="F2908" s="21"/>
      <c r="G2908" s="106"/>
      <c r="H2908" s="59"/>
      <c r="I2908" s="59"/>
      <c r="J2908" s="59"/>
      <c r="K2908" s="59"/>
      <c r="L2908" s="59"/>
      <c r="M2908" s="59"/>
      <c r="N2908" s="21"/>
      <c r="O2908" s="21"/>
      <c r="P2908" s="21"/>
      <c r="Q2908" s="59"/>
    </row>
    <row r="2909" spans="2:17">
      <c r="B2909" s="110"/>
      <c r="C2909" s="21"/>
      <c r="D2909" s="21"/>
      <c r="E2909" s="59"/>
      <c r="F2909" s="21"/>
      <c r="G2909" s="106"/>
      <c r="H2909" s="59"/>
      <c r="I2909" s="59"/>
      <c r="J2909" s="59"/>
      <c r="K2909" s="59"/>
      <c r="L2909" s="59"/>
      <c r="M2909" s="59"/>
      <c r="N2909" s="21"/>
      <c r="O2909" s="21"/>
      <c r="P2909" s="21"/>
      <c r="Q2909" s="59"/>
    </row>
    <row r="2910" spans="2:17">
      <c r="B2910" s="110"/>
      <c r="C2910" s="21"/>
      <c r="D2910" s="21"/>
      <c r="E2910" s="59"/>
      <c r="F2910" s="21"/>
      <c r="G2910" s="106"/>
      <c r="H2910" s="59"/>
      <c r="I2910" s="59"/>
      <c r="J2910" s="59"/>
      <c r="K2910" s="59"/>
      <c r="L2910" s="59"/>
      <c r="M2910" s="59"/>
      <c r="N2910" s="21"/>
      <c r="O2910" s="21"/>
      <c r="P2910" s="21"/>
      <c r="Q2910" s="59"/>
    </row>
    <row r="2911" spans="2:17">
      <c r="B2911" s="110"/>
      <c r="C2911" s="21"/>
      <c r="D2911" s="21"/>
      <c r="E2911" s="59"/>
      <c r="F2911" s="21"/>
      <c r="G2911" s="106"/>
      <c r="H2911" s="59"/>
      <c r="I2911" s="59"/>
      <c r="J2911" s="59"/>
      <c r="K2911" s="59"/>
      <c r="L2911" s="59"/>
      <c r="M2911" s="59"/>
      <c r="N2911" s="21"/>
      <c r="O2911" s="21"/>
      <c r="P2911" s="21"/>
      <c r="Q2911" s="59"/>
    </row>
    <row r="2912" spans="2:17">
      <c r="B2912" s="110"/>
      <c r="C2912" s="21"/>
      <c r="D2912" s="21"/>
      <c r="E2912" s="59"/>
      <c r="F2912" s="21"/>
      <c r="G2912" s="106"/>
      <c r="H2912" s="59"/>
      <c r="I2912" s="59"/>
      <c r="J2912" s="59"/>
      <c r="K2912" s="59"/>
      <c r="L2912" s="59"/>
      <c r="M2912" s="59"/>
      <c r="N2912" s="21"/>
      <c r="O2912" s="21"/>
      <c r="P2912" s="21"/>
      <c r="Q2912" s="59"/>
    </row>
    <row r="2913" spans="2:17">
      <c r="B2913" s="110"/>
      <c r="C2913" s="21"/>
      <c r="D2913" s="21"/>
      <c r="E2913" s="59"/>
      <c r="F2913" s="21"/>
      <c r="G2913" s="106"/>
      <c r="H2913" s="59"/>
      <c r="I2913" s="59"/>
      <c r="J2913" s="59"/>
      <c r="K2913" s="59"/>
      <c r="L2913" s="59"/>
      <c r="M2913" s="59"/>
      <c r="N2913" s="21"/>
      <c r="O2913" s="21"/>
      <c r="P2913" s="21"/>
      <c r="Q2913" s="59"/>
    </row>
    <row r="2914" spans="2:17">
      <c r="B2914" s="110"/>
      <c r="C2914" s="21"/>
      <c r="D2914" s="21"/>
      <c r="E2914" s="59"/>
      <c r="F2914" s="21"/>
      <c r="G2914" s="106"/>
      <c r="H2914" s="59"/>
      <c r="I2914" s="59"/>
      <c r="J2914" s="59"/>
      <c r="K2914" s="59"/>
      <c r="L2914" s="59"/>
      <c r="M2914" s="59"/>
      <c r="N2914" s="21"/>
      <c r="O2914" s="21"/>
      <c r="P2914" s="21"/>
      <c r="Q2914" s="59"/>
    </row>
    <row r="2915" spans="2:17">
      <c r="B2915" s="110"/>
      <c r="C2915" s="21"/>
      <c r="D2915" s="21"/>
      <c r="E2915" s="59"/>
      <c r="F2915" s="21"/>
      <c r="G2915" s="106"/>
      <c r="H2915" s="59"/>
      <c r="I2915" s="59"/>
      <c r="J2915" s="59"/>
      <c r="K2915" s="59"/>
      <c r="L2915" s="59"/>
      <c r="M2915" s="59"/>
      <c r="N2915" s="21"/>
      <c r="O2915" s="21"/>
      <c r="P2915" s="21"/>
      <c r="Q2915" s="59"/>
    </row>
    <row r="2916" spans="2:17">
      <c r="B2916" s="110"/>
      <c r="C2916" s="21"/>
      <c r="D2916" s="21"/>
      <c r="E2916" s="59"/>
      <c r="F2916" s="21"/>
      <c r="G2916" s="106"/>
      <c r="H2916" s="59"/>
      <c r="I2916" s="59"/>
      <c r="J2916" s="59"/>
      <c r="K2916" s="59"/>
      <c r="L2916" s="59"/>
      <c r="M2916" s="59"/>
      <c r="N2916" s="21"/>
      <c r="O2916" s="21"/>
      <c r="P2916" s="21"/>
      <c r="Q2916" s="59"/>
    </row>
    <row r="2917" spans="2:17">
      <c r="B2917" s="110"/>
      <c r="C2917" s="21"/>
      <c r="D2917" s="21"/>
      <c r="E2917" s="59"/>
      <c r="F2917" s="21"/>
      <c r="G2917" s="106"/>
      <c r="H2917" s="59"/>
      <c r="I2917" s="59"/>
      <c r="J2917" s="59"/>
      <c r="K2917" s="59"/>
      <c r="L2917" s="59"/>
      <c r="M2917" s="59"/>
      <c r="N2917" s="21"/>
      <c r="O2917" s="21"/>
      <c r="P2917" s="21"/>
      <c r="Q2917" s="59"/>
    </row>
    <row r="2918" spans="2:17">
      <c r="B2918" s="110"/>
      <c r="C2918" s="21"/>
      <c r="D2918" s="21"/>
      <c r="E2918" s="59"/>
      <c r="F2918" s="21"/>
      <c r="G2918" s="106"/>
      <c r="H2918" s="59"/>
      <c r="I2918" s="59"/>
      <c r="J2918" s="59"/>
      <c r="K2918" s="59"/>
      <c r="L2918" s="59"/>
      <c r="M2918" s="59"/>
      <c r="N2918" s="21"/>
      <c r="O2918" s="21"/>
      <c r="P2918" s="21"/>
      <c r="Q2918" s="59"/>
    </row>
    <row r="2919" spans="2:17">
      <c r="B2919" s="110"/>
      <c r="C2919" s="21"/>
      <c r="D2919" s="21"/>
      <c r="E2919" s="59"/>
      <c r="F2919" s="21"/>
      <c r="G2919" s="106"/>
      <c r="H2919" s="59"/>
      <c r="I2919" s="59"/>
      <c r="J2919" s="59"/>
      <c r="K2919" s="59"/>
      <c r="L2919" s="59"/>
      <c r="M2919" s="59"/>
      <c r="N2919" s="21"/>
      <c r="O2919" s="21"/>
      <c r="P2919" s="21"/>
      <c r="Q2919" s="59"/>
    </row>
    <row r="2920" spans="2:17">
      <c r="B2920" s="110"/>
      <c r="C2920" s="21"/>
      <c r="D2920" s="21"/>
      <c r="E2920" s="59"/>
      <c r="F2920" s="21"/>
      <c r="G2920" s="106"/>
      <c r="H2920" s="59"/>
      <c r="I2920" s="59"/>
      <c r="J2920" s="59"/>
      <c r="K2920" s="59"/>
      <c r="L2920" s="59"/>
      <c r="M2920" s="59"/>
      <c r="N2920" s="21"/>
      <c r="O2920" s="21"/>
      <c r="P2920" s="21"/>
      <c r="Q2920" s="59"/>
    </row>
    <row r="2921" spans="2:17">
      <c r="B2921" s="110"/>
      <c r="C2921" s="21"/>
      <c r="D2921" s="21"/>
      <c r="E2921" s="59"/>
      <c r="F2921" s="21"/>
      <c r="G2921" s="106"/>
      <c r="H2921" s="59"/>
      <c r="I2921" s="59"/>
      <c r="J2921" s="59"/>
      <c r="K2921" s="59"/>
      <c r="L2921" s="59"/>
      <c r="M2921" s="59"/>
      <c r="N2921" s="21"/>
      <c r="O2921" s="21"/>
      <c r="P2921" s="21"/>
      <c r="Q2921" s="59"/>
    </row>
    <row r="2922" spans="2:17">
      <c r="B2922" s="110"/>
      <c r="C2922" s="21"/>
      <c r="D2922" s="21"/>
      <c r="E2922" s="59"/>
      <c r="F2922" s="21"/>
      <c r="G2922" s="106"/>
      <c r="H2922" s="59"/>
      <c r="I2922" s="59"/>
      <c r="J2922" s="59"/>
      <c r="K2922" s="59"/>
      <c r="L2922" s="59"/>
      <c r="M2922" s="59"/>
      <c r="N2922" s="21"/>
      <c r="O2922" s="21"/>
      <c r="P2922" s="21"/>
      <c r="Q2922" s="59"/>
    </row>
    <row r="2923" spans="2:17">
      <c r="B2923" s="110"/>
      <c r="C2923" s="21"/>
      <c r="D2923" s="21"/>
      <c r="E2923" s="59"/>
      <c r="F2923" s="21"/>
      <c r="G2923" s="106"/>
      <c r="H2923" s="59"/>
      <c r="I2923" s="59"/>
      <c r="J2923" s="59"/>
      <c r="K2923" s="59"/>
      <c r="L2923" s="59"/>
      <c r="M2923" s="59"/>
      <c r="N2923" s="21"/>
      <c r="O2923" s="21"/>
      <c r="P2923" s="21"/>
      <c r="Q2923" s="59"/>
    </row>
    <row r="2924" spans="2:17">
      <c r="B2924" s="110"/>
      <c r="C2924" s="21"/>
      <c r="D2924" s="21"/>
      <c r="E2924" s="59"/>
      <c r="F2924" s="21"/>
      <c r="G2924" s="106"/>
      <c r="H2924" s="59"/>
      <c r="I2924" s="59"/>
      <c r="J2924" s="59"/>
      <c r="K2924" s="59"/>
      <c r="L2924" s="59"/>
      <c r="M2924" s="59"/>
      <c r="N2924" s="21"/>
      <c r="O2924" s="21"/>
      <c r="P2924" s="21"/>
      <c r="Q2924" s="59"/>
    </row>
    <row r="2925" spans="2:17">
      <c r="B2925" s="110"/>
      <c r="C2925" s="21"/>
      <c r="D2925" s="21"/>
      <c r="E2925" s="59"/>
      <c r="F2925" s="21"/>
      <c r="G2925" s="106"/>
      <c r="H2925" s="59"/>
      <c r="I2925" s="59"/>
      <c r="J2925" s="59"/>
      <c r="K2925" s="59"/>
      <c r="L2925" s="59"/>
      <c r="M2925" s="59"/>
      <c r="N2925" s="21"/>
      <c r="O2925" s="21"/>
      <c r="P2925" s="21"/>
      <c r="Q2925" s="59"/>
    </row>
    <row r="2926" spans="2:17">
      <c r="B2926" s="110"/>
      <c r="C2926" s="21"/>
      <c r="D2926" s="21"/>
      <c r="E2926" s="59"/>
      <c r="F2926" s="21"/>
      <c r="G2926" s="106"/>
      <c r="H2926" s="59"/>
      <c r="I2926" s="59"/>
      <c r="J2926" s="59"/>
      <c r="K2926" s="59"/>
      <c r="L2926" s="59"/>
      <c r="M2926" s="59"/>
      <c r="N2926" s="21"/>
      <c r="O2926" s="21"/>
      <c r="P2926" s="21"/>
      <c r="Q2926" s="59"/>
    </row>
    <row r="2927" spans="2:17">
      <c r="B2927" s="110"/>
      <c r="C2927" s="21"/>
      <c r="D2927" s="21"/>
      <c r="E2927" s="59"/>
      <c r="F2927" s="21"/>
      <c r="G2927" s="106"/>
      <c r="H2927" s="59"/>
      <c r="I2927" s="59"/>
      <c r="J2927" s="59"/>
      <c r="K2927" s="59"/>
      <c r="L2927" s="59"/>
      <c r="M2927" s="59"/>
      <c r="N2927" s="21"/>
      <c r="O2927" s="21"/>
      <c r="P2927" s="21"/>
      <c r="Q2927" s="59"/>
    </row>
    <row r="2928" spans="2:17">
      <c r="B2928" s="110"/>
      <c r="C2928" s="21"/>
      <c r="D2928" s="21"/>
      <c r="E2928" s="59"/>
      <c r="F2928" s="21"/>
      <c r="G2928" s="106"/>
      <c r="H2928" s="59"/>
      <c r="I2928" s="59"/>
      <c r="J2928" s="59"/>
      <c r="K2928" s="59"/>
      <c r="L2928" s="59"/>
      <c r="M2928" s="59"/>
      <c r="N2928" s="21"/>
      <c r="O2928" s="21"/>
      <c r="P2928" s="21"/>
      <c r="Q2928" s="59"/>
    </row>
    <row r="2929" spans="2:17">
      <c r="B2929" s="110"/>
      <c r="C2929" s="21"/>
      <c r="D2929" s="21"/>
      <c r="E2929" s="59"/>
      <c r="F2929" s="21"/>
      <c r="G2929" s="106"/>
      <c r="H2929" s="59"/>
      <c r="I2929" s="59"/>
      <c r="J2929" s="59"/>
      <c r="K2929" s="59"/>
      <c r="L2929" s="59"/>
      <c r="M2929" s="59"/>
      <c r="N2929" s="21"/>
      <c r="O2929" s="21"/>
      <c r="P2929" s="21"/>
      <c r="Q2929" s="59"/>
    </row>
    <row r="2930" spans="2:17">
      <c r="B2930" s="110"/>
      <c r="C2930" s="21"/>
      <c r="D2930" s="21"/>
      <c r="E2930" s="59"/>
      <c r="F2930" s="21"/>
      <c r="G2930" s="106"/>
      <c r="H2930" s="59"/>
      <c r="I2930" s="59"/>
      <c r="J2930" s="59"/>
      <c r="K2930" s="59"/>
      <c r="L2930" s="59"/>
      <c r="M2930" s="59"/>
      <c r="N2930" s="21"/>
      <c r="O2930" s="21"/>
      <c r="P2930" s="21"/>
      <c r="Q2930" s="59"/>
    </row>
    <row r="2931" spans="2:17">
      <c r="B2931" s="110"/>
      <c r="C2931" s="21"/>
      <c r="D2931" s="21"/>
      <c r="E2931" s="59"/>
      <c r="F2931" s="21"/>
      <c r="G2931" s="106"/>
      <c r="H2931" s="59"/>
      <c r="I2931" s="59"/>
      <c r="J2931" s="59"/>
      <c r="K2931" s="59"/>
      <c r="L2931" s="59"/>
      <c r="M2931" s="59"/>
      <c r="N2931" s="21"/>
      <c r="O2931" s="21"/>
      <c r="P2931" s="21"/>
      <c r="Q2931" s="59"/>
    </row>
    <row r="2932" spans="2:17">
      <c r="B2932" s="110"/>
      <c r="C2932" s="21"/>
      <c r="D2932" s="21"/>
      <c r="E2932" s="59"/>
      <c r="F2932" s="21"/>
      <c r="G2932" s="106"/>
      <c r="H2932" s="59"/>
      <c r="I2932" s="59"/>
      <c r="J2932" s="59"/>
      <c r="K2932" s="59"/>
      <c r="L2932" s="59"/>
      <c r="M2932" s="59"/>
      <c r="N2932" s="21"/>
      <c r="O2932" s="21"/>
      <c r="P2932" s="21"/>
      <c r="Q2932" s="59"/>
    </row>
    <row r="2933" spans="2:17">
      <c r="B2933" s="110"/>
      <c r="C2933" s="21"/>
      <c r="D2933" s="21"/>
      <c r="E2933" s="59"/>
      <c r="F2933" s="21"/>
      <c r="G2933" s="106"/>
      <c r="H2933" s="59"/>
      <c r="I2933" s="59"/>
      <c r="J2933" s="59"/>
      <c r="K2933" s="59"/>
      <c r="L2933" s="59"/>
      <c r="M2933" s="59"/>
      <c r="N2933" s="21"/>
      <c r="O2933" s="21"/>
      <c r="P2933" s="21"/>
      <c r="Q2933" s="59"/>
    </row>
    <row r="2934" spans="2:17">
      <c r="B2934" s="110"/>
      <c r="C2934" s="21"/>
      <c r="D2934" s="21"/>
      <c r="E2934" s="59"/>
      <c r="F2934" s="21"/>
      <c r="G2934" s="106"/>
      <c r="H2934" s="59"/>
      <c r="I2934" s="59"/>
      <c r="J2934" s="59"/>
      <c r="K2934" s="59"/>
      <c r="L2934" s="59"/>
      <c r="M2934" s="59"/>
      <c r="N2934" s="21"/>
      <c r="O2934" s="21"/>
      <c r="P2934" s="21"/>
      <c r="Q2934" s="59"/>
    </row>
    <row r="2935" spans="2:17">
      <c r="B2935" s="110"/>
      <c r="C2935" s="21"/>
      <c r="D2935" s="21"/>
      <c r="E2935" s="59"/>
      <c r="F2935" s="21"/>
      <c r="G2935" s="106"/>
      <c r="H2935" s="59"/>
      <c r="I2935" s="59"/>
      <c r="J2935" s="59"/>
      <c r="K2935" s="59"/>
      <c r="L2935" s="59"/>
      <c r="M2935" s="59"/>
      <c r="N2935" s="21"/>
      <c r="O2935" s="21"/>
      <c r="P2935" s="21"/>
      <c r="Q2935" s="59"/>
    </row>
    <row r="2936" spans="2:17">
      <c r="B2936" s="110"/>
      <c r="C2936" s="21"/>
      <c r="D2936" s="21"/>
      <c r="E2936" s="59"/>
      <c r="F2936" s="21"/>
      <c r="G2936" s="106"/>
      <c r="H2936" s="59"/>
      <c r="I2936" s="59"/>
      <c r="J2936" s="59"/>
      <c r="K2936" s="59"/>
      <c r="L2936" s="59"/>
      <c r="M2936" s="59"/>
      <c r="N2936" s="21"/>
      <c r="O2936" s="21"/>
      <c r="P2936" s="21"/>
      <c r="Q2936" s="59"/>
    </row>
    <row r="2937" spans="2:17">
      <c r="B2937" s="110"/>
      <c r="C2937" s="21"/>
      <c r="D2937" s="21"/>
      <c r="E2937" s="59"/>
      <c r="F2937" s="21"/>
      <c r="G2937" s="106"/>
      <c r="H2937" s="59"/>
      <c r="I2937" s="59"/>
      <c r="J2937" s="59"/>
      <c r="K2937" s="59"/>
      <c r="L2937" s="59"/>
      <c r="M2937" s="59"/>
      <c r="N2937" s="21"/>
      <c r="O2937" s="21"/>
      <c r="P2937" s="21"/>
      <c r="Q2937" s="59"/>
    </row>
    <row r="2938" spans="2:17">
      <c r="B2938" s="110"/>
      <c r="C2938" s="21"/>
      <c r="D2938" s="21"/>
      <c r="E2938" s="59"/>
      <c r="F2938" s="21"/>
      <c r="G2938" s="106"/>
      <c r="H2938" s="59"/>
      <c r="I2938" s="59"/>
      <c r="J2938" s="59"/>
      <c r="K2938" s="59"/>
      <c r="L2938" s="59"/>
      <c r="M2938" s="59"/>
      <c r="N2938" s="21"/>
      <c r="O2938" s="21"/>
      <c r="P2938" s="21"/>
      <c r="Q2938" s="59"/>
    </row>
    <row r="2939" spans="2:17">
      <c r="B2939" s="110"/>
      <c r="C2939" s="21"/>
      <c r="D2939" s="21"/>
      <c r="E2939" s="59"/>
      <c r="F2939" s="21"/>
      <c r="G2939" s="106"/>
      <c r="H2939" s="59"/>
      <c r="I2939" s="59"/>
      <c r="J2939" s="59"/>
      <c r="K2939" s="59"/>
      <c r="L2939" s="59"/>
      <c r="M2939" s="59"/>
      <c r="N2939" s="21"/>
      <c r="O2939" s="21"/>
      <c r="P2939" s="21"/>
      <c r="Q2939" s="59"/>
    </row>
    <row r="2940" spans="2:17">
      <c r="B2940" s="110"/>
      <c r="C2940" s="21"/>
      <c r="D2940" s="21"/>
      <c r="E2940" s="59"/>
      <c r="F2940" s="21"/>
      <c r="G2940" s="106"/>
      <c r="H2940" s="59"/>
      <c r="I2940" s="59"/>
      <c r="J2940" s="59"/>
      <c r="K2940" s="59"/>
      <c r="L2940" s="59"/>
      <c r="M2940" s="59"/>
      <c r="N2940" s="21"/>
      <c r="O2940" s="21"/>
      <c r="P2940" s="21"/>
      <c r="Q2940" s="59"/>
    </row>
    <row r="2941" spans="2:17">
      <c r="B2941" s="110"/>
      <c r="C2941" s="21"/>
      <c r="D2941" s="21"/>
      <c r="E2941" s="59"/>
      <c r="F2941" s="21"/>
      <c r="G2941" s="106"/>
      <c r="H2941" s="59"/>
      <c r="I2941" s="59"/>
      <c r="J2941" s="59"/>
      <c r="K2941" s="59"/>
      <c r="L2941" s="59"/>
      <c r="M2941" s="59"/>
      <c r="N2941" s="21"/>
      <c r="O2941" s="21"/>
      <c r="P2941" s="21"/>
      <c r="Q2941" s="59"/>
    </row>
    <row r="2942" spans="2:17">
      <c r="B2942" s="110"/>
      <c r="C2942" s="21"/>
      <c r="D2942" s="21"/>
      <c r="E2942" s="59"/>
      <c r="F2942" s="21"/>
      <c r="G2942" s="106"/>
      <c r="H2942" s="59"/>
      <c r="I2942" s="59"/>
      <c r="J2942" s="59"/>
      <c r="K2942" s="59"/>
      <c r="L2942" s="59"/>
      <c r="M2942" s="59"/>
      <c r="N2942" s="21"/>
      <c r="O2942" s="21"/>
      <c r="P2942" s="21"/>
      <c r="Q2942" s="59"/>
    </row>
    <row r="2943" spans="2:17">
      <c r="B2943" s="110"/>
      <c r="C2943" s="21"/>
      <c r="D2943" s="21"/>
      <c r="E2943" s="59"/>
      <c r="F2943" s="21"/>
      <c r="G2943" s="106"/>
      <c r="H2943" s="59"/>
      <c r="I2943" s="59"/>
      <c r="J2943" s="59"/>
      <c r="K2943" s="59"/>
      <c r="L2943" s="59"/>
      <c r="M2943" s="59"/>
      <c r="N2943" s="21"/>
      <c r="O2943" s="21"/>
      <c r="P2943" s="21"/>
      <c r="Q2943" s="59"/>
    </row>
    <row r="2944" spans="2:17">
      <c r="B2944" s="110"/>
      <c r="C2944" s="21"/>
      <c r="D2944" s="21"/>
      <c r="E2944" s="59"/>
      <c r="F2944" s="21"/>
      <c r="G2944" s="106"/>
      <c r="H2944" s="59"/>
      <c r="I2944" s="59"/>
      <c r="J2944" s="59"/>
      <c r="K2944" s="59"/>
      <c r="L2944" s="59"/>
      <c r="M2944" s="59"/>
      <c r="N2944" s="21"/>
      <c r="O2944" s="21"/>
      <c r="P2944" s="21"/>
      <c r="Q2944" s="59"/>
    </row>
    <row r="2945" spans="2:17">
      <c r="B2945" s="110"/>
      <c r="C2945" s="21"/>
      <c r="D2945" s="21"/>
      <c r="E2945" s="59"/>
      <c r="F2945" s="21"/>
      <c r="G2945" s="106"/>
      <c r="H2945" s="59"/>
      <c r="I2945" s="59"/>
      <c r="J2945" s="59"/>
      <c r="K2945" s="59"/>
      <c r="L2945" s="59"/>
      <c r="M2945" s="59"/>
      <c r="N2945" s="21"/>
      <c r="O2945" s="21"/>
      <c r="P2945" s="21"/>
      <c r="Q2945" s="59"/>
    </row>
    <row r="2946" spans="2:17">
      <c r="B2946" s="110"/>
      <c r="C2946" s="21"/>
      <c r="D2946" s="21"/>
      <c r="E2946" s="59"/>
      <c r="F2946" s="21"/>
      <c r="G2946" s="106"/>
      <c r="H2946" s="59"/>
      <c r="I2946" s="59"/>
      <c r="J2946" s="59"/>
      <c r="K2946" s="59"/>
      <c r="L2946" s="59"/>
      <c r="M2946" s="59"/>
      <c r="N2946" s="21"/>
      <c r="O2946" s="21"/>
      <c r="P2946" s="21"/>
      <c r="Q2946" s="59"/>
    </row>
    <row r="2947" spans="2:17">
      <c r="B2947" s="110"/>
      <c r="C2947" s="21"/>
      <c r="D2947" s="21"/>
      <c r="E2947" s="59"/>
      <c r="F2947" s="21"/>
      <c r="G2947" s="106"/>
      <c r="H2947" s="59"/>
      <c r="I2947" s="59"/>
      <c r="J2947" s="59"/>
      <c r="K2947" s="59"/>
      <c r="L2947" s="59"/>
      <c r="M2947" s="59"/>
      <c r="N2947" s="21"/>
      <c r="O2947" s="21"/>
      <c r="P2947" s="21"/>
      <c r="Q2947" s="59"/>
    </row>
    <row r="2948" spans="2:17">
      <c r="B2948" s="110"/>
      <c r="C2948" s="21"/>
      <c r="D2948" s="21"/>
      <c r="E2948" s="59"/>
      <c r="F2948" s="21"/>
      <c r="G2948" s="106"/>
      <c r="H2948" s="59"/>
      <c r="I2948" s="59"/>
      <c r="J2948" s="59"/>
      <c r="K2948" s="59"/>
      <c r="L2948" s="59"/>
      <c r="M2948" s="59"/>
      <c r="N2948" s="21"/>
      <c r="O2948" s="21"/>
      <c r="P2948" s="21"/>
      <c r="Q2948" s="59"/>
    </row>
    <row r="2949" spans="2:17">
      <c r="B2949" s="110"/>
      <c r="C2949" s="21"/>
      <c r="D2949" s="21"/>
      <c r="E2949" s="59"/>
      <c r="F2949" s="21"/>
      <c r="G2949" s="106"/>
      <c r="H2949" s="59"/>
      <c r="I2949" s="59"/>
      <c r="J2949" s="59"/>
      <c r="K2949" s="59"/>
      <c r="L2949" s="59"/>
      <c r="M2949" s="59"/>
      <c r="N2949" s="21"/>
      <c r="O2949" s="21"/>
      <c r="P2949" s="21"/>
      <c r="Q2949" s="59"/>
    </row>
    <row r="2950" spans="2:17">
      <c r="B2950" s="110"/>
      <c r="C2950" s="21"/>
      <c r="D2950" s="21"/>
      <c r="E2950" s="59"/>
      <c r="F2950" s="21"/>
      <c r="G2950" s="106"/>
      <c r="H2950" s="59"/>
      <c r="I2950" s="59"/>
      <c r="J2950" s="59"/>
      <c r="K2950" s="59"/>
      <c r="L2950" s="59"/>
      <c r="M2950" s="59"/>
      <c r="N2950" s="21"/>
      <c r="O2950" s="21"/>
      <c r="P2950" s="21"/>
      <c r="Q2950" s="59"/>
    </row>
    <row r="2951" spans="2:17">
      <c r="B2951" s="110"/>
      <c r="C2951" s="21"/>
      <c r="D2951" s="21"/>
      <c r="E2951" s="59"/>
      <c r="F2951" s="21"/>
      <c r="G2951" s="106"/>
      <c r="H2951" s="59"/>
      <c r="I2951" s="59"/>
      <c r="J2951" s="59"/>
      <c r="K2951" s="59"/>
      <c r="L2951" s="59"/>
      <c r="M2951" s="59"/>
      <c r="N2951" s="21"/>
      <c r="O2951" s="21"/>
      <c r="P2951" s="21"/>
      <c r="Q2951" s="59"/>
    </row>
    <row r="2952" spans="2:17">
      <c r="B2952" s="110"/>
      <c r="C2952" s="21"/>
      <c r="D2952" s="21"/>
      <c r="E2952" s="59"/>
      <c r="F2952" s="21"/>
      <c r="G2952" s="106"/>
      <c r="H2952" s="59"/>
      <c r="I2952" s="59"/>
      <c r="J2952" s="59"/>
      <c r="K2952" s="59"/>
      <c r="L2952" s="59"/>
      <c r="M2952" s="59"/>
      <c r="N2952" s="21"/>
      <c r="O2952" s="21"/>
      <c r="P2952" s="21"/>
      <c r="Q2952" s="59"/>
    </row>
    <row r="2953" spans="2:17">
      <c r="B2953" s="110"/>
      <c r="C2953" s="21"/>
      <c r="D2953" s="21"/>
      <c r="E2953" s="59"/>
      <c r="F2953" s="21"/>
      <c r="G2953" s="106"/>
      <c r="H2953" s="59"/>
      <c r="I2953" s="59"/>
      <c r="J2953" s="59"/>
      <c r="K2953" s="59"/>
      <c r="L2953" s="59"/>
      <c r="M2953" s="59"/>
      <c r="N2953" s="21"/>
      <c r="O2953" s="21"/>
      <c r="P2953" s="21"/>
      <c r="Q2953" s="59"/>
    </row>
    <row r="2954" spans="2:17">
      <c r="B2954" s="110"/>
      <c r="C2954" s="21"/>
      <c r="D2954" s="21"/>
      <c r="E2954" s="59"/>
      <c r="F2954" s="21"/>
      <c r="G2954" s="106"/>
      <c r="H2954" s="59"/>
      <c r="I2954" s="59"/>
      <c r="J2954" s="59"/>
      <c r="K2954" s="59"/>
      <c r="L2954" s="59"/>
      <c r="M2954" s="59"/>
      <c r="N2954" s="21"/>
      <c r="O2954" s="21"/>
      <c r="P2954" s="21"/>
      <c r="Q2954" s="59"/>
    </row>
    <row r="2955" spans="2:17">
      <c r="B2955" s="110"/>
      <c r="C2955" s="21"/>
      <c r="D2955" s="21"/>
      <c r="E2955" s="59"/>
      <c r="F2955" s="21"/>
      <c r="G2955" s="106"/>
      <c r="H2955" s="59"/>
      <c r="I2955" s="59"/>
      <c r="J2955" s="59"/>
      <c r="K2955" s="59"/>
      <c r="L2955" s="59"/>
      <c r="M2955" s="59"/>
      <c r="N2955" s="21"/>
      <c r="O2955" s="21"/>
      <c r="P2955" s="21"/>
      <c r="Q2955" s="59"/>
    </row>
    <row r="2956" spans="2:17">
      <c r="B2956" s="110"/>
      <c r="C2956" s="21"/>
      <c r="D2956" s="21"/>
      <c r="E2956" s="59"/>
      <c r="F2956" s="21"/>
      <c r="G2956" s="106"/>
      <c r="H2956" s="59"/>
      <c r="I2956" s="59"/>
      <c r="J2956" s="59"/>
      <c r="K2956" s="59"/>
      <c r="L2956" s="59"/>
      <c r="M2956" s="59"/>
      <c r="N2956" s="21"/>
      <c r="O2956" s="21"/>
      <c r="P2956" s="21"/>
      <c r="Q2956" s="59"/>
    </row>
    <row r="2957" spans="2:17">
      <c r="B2957" s="110"/>
      <c r="C2957" s="21"/>
      <c r="D2957" s="21"/>
      <c r="E2957" s="59"/>
      <c r="F2957" s="21"/>
      <c r="G2957" s="106"/>
      <c r="H2957" s="59"/>
      <c r="I2957" s="59"/>
      <c r="J2957" s="59"/>
      <c r="K2957" s="59"/>
      <c r="L2957" s="59"/>
      <c r="M2957" s="59"/>
      <c r="N2957" s="21"/>
      <c r="O2957" s="21"/>
      <c r="P2957" s="21"/>
      <c r="Q2957" s="59"/>
    </row>
    <row r="2958" spans="2:17">
      <c r="B2958" s="110"/>
      <c r="C2958" s="21"/>
      <c r="D2958" s="21"/>
      <c r="E2958" s="59"/>
      <c r="F2958" s="21"/>
      <c r="G2958" s="106"/>
      <c r="H2958" s="59"/>
      <c r="I2958" s="59"/>
      <c r="J2958" s="59"/>
      <c r="K2958" s="59"/>
      <c r="L2958" s="59"/>
      <c r="M2958" s="59"/>
      <c r="N2958" s="21"/>
      <c r="O2958" s="21"/>
      <c r="P2958" s="21"/>
      <c r="Q2958" s="59"/>
    </row>
    <row r="2959" spans="2:17">
      <c r="B2959" s="110"/>
      <c r="C2959" s="21"/>
      <c r="D2959" s="21"/>
      <c r="E2959" s="59"/>
      <c r="F2959" s="21"/>
      <c r="G2959" s="106"/>
      <c r="H2959" s="59"/>
      <c r="I2959" s="59"/>
      <c r="J2959" s="59"/>
      <c r="K2959" s="59"/>
      <c r="L2959" s="59"/>
      <c r="M2959" s="59"/>
      <c r="N2959" s="21"/>
      <c r="O2959" s="21"/>
      <c r="P2959" s="21"/>
      <c r="Q2959" s="59"/>
    </row>
    <row r="2960" spans="2:17">
      <c r="B2960" s="110"/>
      <c r="C2960" s="21"/>
      <c r="D2960" s="21"/>
      <c r="E2960" s="59"/>
      <c r="F2960" s="21"/>
      <c r="G2960" s="106"/>
      <c r="H2960" s="59"/>
      <c r="I2960" s="59"/>
      <c r="J2960" s="59"/>
      <c r="K2960" s="59"/>
      <c r="L2960" s="59"/>
      <c r="M2960" s="59"/>
      <c r="N2960" s="21"/>
      <c r="O2960" s="21"/>
      <c r="P2960" s="21"/>
      <c r="Q2960" s="59"/>
    </row>
    <row r="2961" spans="2:17">
      <c r="B2961" s="110"/>
      <c r="C2961" s="21"/>
      <c r="D2961" s="21"/>
      <c r="E2961" s="59"/>
      <c r="F2961" s="21"/>
      <c r="G2961" s="106"/>
      <c r="H2961" s="59"/>
      <c r="I2961" s="59"/>
      <c r="J2961" s="59"/>
      <c r="K2961" s="59"/>
      <c r="L2961" s="59"/>
      <c r="M2961" s="59"/>
      <c r="N2961" s="21"/>
      <c r="O2961" s="21"/>
      <c r="P2961" s="21"/>
      <c r="Q2961" s="59"/>
    </row>
    <row r="2962" spans="2:17">
      <c r="B2962" s="110"/>
      <c r="C2962" s="21"/>
      <c r="D2962" s="21"/>
      <c r="E2962" s="59"/>
      <c r="F2962" s="21"/>
      <c r="G2962" s="106"/>
      <c r="H2962" s="59"/>
      <c r="I2962" s="59"/>
      <c r="J2962" s="59"/>
      <c r="K2962" s="59"/>
      <c r="L2962" s="59"/>
      <c r="M2962" s="59"/>
      <c r="N2962" s="21"/>
      <c r="O2962" s="21"/>
      <c r="P2962" s="21"/>
      <c r="Q2962" s="59"/>
    </row>
    <row r="2963" spans="2:17">
      <c r="B2963" s="110"/>
      <c r="C2963" s="21"/>
      <c r="D2963" s="21"/>
      <c r="E2963" s="59"/>
      <c r="F2963" s="21"/>
      <c r="G2963" s="106"/>
      <c r="H2963" s="59"/>
      <c r="I2963" s="59"/>
      <c r="J2963" s="59"/>
      <c r="K2963" s="59"/>
      <c r="L2963" s="59"/>
      <c r="M2963" s="59"/>
      <c r="N2963" s="21"/>
      <c r="O2963" s="21"/>
      <c r="P2963" s="21"/>
      <c r="Q2963" s="59"/>
    </row>
    <row r="2964" spans="2:17">
      <c r="B2964" s="110"/>
      <c r="C2964" s="21"/>
      <c r="D2964" s="21"/>
      <c r="E2964" s="59"/>
      <c r="F2964" s="21"/>
      <c r="G2964" s="106"/>
      <c r="H2964" s="59"/>
      <c r="I2964" s="59"/>
      <c r="J2964" s="59"/>
      <c r="K2964" s="59"/>
      <c r="L2964" s="59"/>
      <c r="M2964" s="59"/>
      <c r="N2964" s="21"/>
      <c r="O2964" s="21"/>
      <c r="P2964" s="21"/>
      <c r="Q2964" s="59"/>
    </row>
    <row r="2965" spans="2:17">
      <c r="B2965" s="110"/>
      <c r="C2965" s="21"/>
      <c r="D2965" s="21"/>
      <c r="E2965" s="59"/>
      <c r="F2965" s="21"/>
      <c r="G2965" s="106"/>
      <c r="H2965" s="59"/>
      <c r="I2965" s="59"/>
      <c r="J2965" s="59"/>
      <c r="K2965" s="59"/>
      <c r="L2965" s="59"/>
      <c r="M2965" s="59"/>
      <c r="N2965" s="21"/>
      <c r="O2965" s="21"/>
      <c r="P2965" s="21"/>
      <c r="Q2965" s="59"/>
    </row>
    <row r="2966" spans="2:17">
      <c r="B2966" s="110"/>
      <c r="C2966" s="21"/>
      <c r="D2966" s="21"/>
      <c r="E2966" s="59"/>
      <c r="F2966" s="21"/>
      <c r="G2966" s="106"/>
      <c r="H2966" s="59"/>
      <c r="I2966" s="59"/>
      <c r="J2966" s="59"/>
      <c r="K2966" s="59"/>
      <c r="L2966" s="59"/>
      <c r="M2966" s="59"/>
      <c r="N2966" s="21"/>
      <c r="O2966" s="21"/>
      <c r="P2966" s="21"/>
      <c r="Q2966" s="59"/>
    </row>
    <row r="2967" spans="2:17">
      <c r="B2967" s="110"/>
      <c r="C2967" s="21"/>
      <c r="D2967" s="21"/>
      <c r="E2967" s="59"/>
      <c r="F2967" s="21"/>
      <c r="G2967" s="106"/>
      <c r="H2967" s="59"/>
      <c r="I2967" s="59"/>
      <c r="J2967" s="59"/>
      <c r="K2967" s="59"/>
      <c r="L2967" s="59"/>
      <c r="M2967" s="59"/>
      <c r="N2967" s="21"/>
      <c r="O2967" s="21"/>
      <c r="P2967" s="21"/>
      <c r="Q2967" s="59"/>
    </row>
    <row r="2968" spans="2:17">
      <c r="B2968" s="110"/>
      <c r="C2968" s="21"/>
      <c r="D2968" s="21"/>
      <c r="E2968" s="59"/>
      <c r="F2968" s="21"/>
      <c r="G2968" s="106"/>
      <c r="H2968" s="59"/>
      <c r="I2968" s="59"/>
      <c r="J2968" s="59"/>
      <c r="K2968" s="59"/>
      <c r="L2968" s="59"/>
      <c r="M2968" s="59"/>
      <c r="N2968" s="21"/>
      <c r="O2968" s="21"/>
      <c r="P2968" s="21"/>
      <c r="Q2968" s="59"/>
    </row>
    <row r="2969" spans="2:17">
      <c r="B2969" s="110"/>
      <c r="C2969" s="21"/>
      <c r="D2969" s="21"/>
      <c r="E2969" s="59"/>
      <c r="F2969" s="21"/>
      <c r="G2969" s="106"/>
      <c r="H2969" s="59"/>
      <c r="I2969" s="59"/>
      <c r="J2969" s="59"/>
      <c r="K2969" s="59"/>
      <c r="L2969" s="59"/>
      <c r="M2969" s="59"/>
      <c r="N2969" s="21"/>
      <c r="O2969" s="21"/>
      <c r="P2969" s="21"/>
      <c r="Q2969" s="59"/>
    </row>
    <row r="2970" spans="2:17">
      <c r="B2970" s="110"/>
      <c r="C2970" s="21"/>
      <c r="D2970" s="21"/>
      <c r="E2970" s="59"/>
      <c r="F2970" s="21"/>
      <c r="G2970" s="106"/>
      <c r="H2970" s="59"/>
      <c r="I2970" s="59"/>
      <c r="J2970" s="59"/>
      <c r="K2970" s="59"/>
      <c r="L2970" s="59"/>
      <c r="M2970" s="59"/>
      <c r="N2970" s="21"/>
      <c r="O2970" s="21"/>
      <c r="P2970" s="21"/>
      <c r="Q2970" s="59"/>
    </row>
    <row r="2971" spans="2:17">
      <c r="B2971" s="110"/>
      <c r="C2971" s="21"/>
      <c r="D2971" s="21"/>
      <c r="E2971" s="59"/>
      <c r="F2971" s="21"/>
      <c r="G2971" s="106"/>
      <c r="H2971" s="59"/>
      <c r="I2971" s="59"/>
      <c r="J2971" s="59"/>
      <c r="K2971" s="59"/>
      <c r="L2971" s="59"/>
      <c r="M2971" s="59"/>
      <c r="N2971" s="21"/>
      <c r="O2971" s="21"/>
      <c r="P2971" s="21"/>
      <c r="Q2971" s="59"/>
    </row>
    <row r="2972" spans="2:17">
      <c r="B2972" s="110"/>
      <c r="C2972" s="21"/>
      <c r="D2972" s="21"/>
      <c r="E2972" s="59"/>
      <c r="F2972" s="21"/>
      <c r="G2972" s="106"/>
      <c r="H2972" s="59"/>
      <c r="I2972" s="59"/>
      <c r="J2972" s="59"/>
      <c r="K2972" s="59"/>
      <c r="L2972" s="59"/>
      <c r="M2972" s="59"/>
      <c r="N2972" s="21"/>
      <c r="O2972" s="21"/>
      <c r="P2972" s="21"/>
      <c r="Q2972" s="59"/>
    </row>
    <row r="2973" spans="2:17">
      <c r="B2973" s="110"/>
      <c r="C2973" s="21"/>
      <c r="D2973" s="21"/>
      <c r="E2973" s="59"/>
      <c r="F2973" s="21"/>
      <c r="G2973" s="106"/>
      <c r="H2973" s="59"/>
      <c r="I2973" s="59"/>
      <c r="J2973" s="59"/>
      <c r="K2973" s="59"/>
      <c r="L2973" s="59"/>
      <c r="M2973" s="59"/>
      <c r="N2973" s="21"/>
      <c r="O2973" s="21"/>
      <c r="P2973" s="21"/>
      <c r="Q2973" s="59"/>
    </row>
    <row r="2974" spans="2:17">
      <c r="B2974" s="110"/>
      <c r="C2974" s="21"/>
      <c r="D2974" s="21"/>
      <c r="E2974" s="59"/>
      <c r="F2974" s="21"/>
      <c r="G2974" s="106"/>
      <c r="H2974" s="59"/>
      <c r="I2974" s="59"/>
      <c r="J2974" s="59"/>
      <c r="K2974" s="59"/>
      <c r="L2974" s="59"/>
      <c r="M2974" s="59"/>
      <c r="N2974" s="21"/>
      <c r="O2974" s="21"/>
      <c r="P2974" s="21"/>
      <c r="Q2974" s="59"/>
    </row>
    <row r="2975" spans="2:17">
      <c r="B2975" s="110"/>
      <c r="C2975" s="21"/>
      <c r="D2975" s="21"/>
      <c r="E2975" s="59"/>
      <c r="F2975" s="21"/>
      <c r="G2975" s="106"/>
      <c r="H2975" s="59"/>
      <c r="I2975" s="59"/>
      <c r="J2975" s="59"/>
      <c r="K2975" s="59"/>
      <c r="L2975" s="59"/>
      <c r="M2975" s="59"/>
      <c r="N2975" s="21"/>
      <c r="O2975" s="21"/>
      <c r="P2975" s="21"/>
      <c r="Q2975" s="59"/>
    </row>
    <row r="2976" spans="2:17">
      <c r="B2976" s="110"/>
      <c r="C2976" s="21"/>
      <c r="D2976" s="21"/>
      <c r="E2976" s="59"/>
      <c r="F2976" s="21"/>
      <c r="G2976" s="106"/>
      <c r="H2976" s="59"/>
      <c r="I2976" s="59"/>
      <c r="J2976" s="59"/>
      <c r="K2976" s="59"/>
      <c r="L2976" s="59"/>
      <c r="M2976" s="59"/>
      <c r="N2976" s="21"/>
      <c r="O2976" s="21"/>
      <c r="P2976" s="21"/>
      <c r="Q2976" s="59"/>
    </row>
    <row r="2977" spans="2:17">
      <c r="B2977" s="110"/>
      <c r="C2977" s="21"/>
      <c r="D2977" s="21"/>
      <c r="E2977" s="59"/>
      <c r="F2977" s="21"/>
      <c r="G2977" s="106"/>
      <c r="H2977" s="59"/>
      <c r="I2977" s="59"/>
      <c r="J2977" s="59"/>
      <c r="K2977" s="59"/>
      <c r="L2977" s="59"/>
      <c r="M2977" s="59"/>
      <c r="N2977" s="21"/>
      <c r="O2977" s="21"/>
      <c r="P2977" s="21"/>
      <c r="Q2977" s="59"/>
    </row>
    <row r="2978" spans="2:17">
      <c r="B2978" s="110"/>
      <c r="C2978" s="21"/>
      <c r="D2978" s="21"/>
      <c r="E2978" s="59"/>
      <c r="F2978" s="21"/>
      <c r="G2978" s="106"/>
      <c r="H2978" s="59"/>
      <c r="I2978" s="59"/>
      <c r="J2978" s="59"/>
      <c r="K2978" s="59"/>
      <c r="L2978" s="59"/>
      <c r="M2978" s="59"/>
      <c r="N2978" s="21"/>
      <c r="O2978" s="21"/>
      <c r="P2978" s="21"/>
      <c r="Q2978" s="59"/>
    </row>
    <row r="2979" spans="2:17">
      <c r="B2979" s="110"/>
      <c r="C2979" s="21"/>
      <c r="D2979" s="21"/>
      <c r="E2979" s="59"/>
      <c r="F2979" s="21"/>
      <c r="G2979" s="106"/>
      <c r="H2979" s="59"/>
      <c r="I2979" s="59"/>
      <c r="J2979" s="59"/>
      <c r="K2979" s="59"/>
      <c r="L2979" s="59"/>
      <c r="M2979" s="59"/>
      <c r="N2979" s="21"/>
      <c r="O2979" s="21"/>
      <c r="P2979" s="21"/>
      <c r="Q2979" s="59"/>
    </row>
    <row r="2980" spans="2:17">
      <c r="B2980" s="110"/>
      <c r="C2980" s="21"/>
      <c r="D2980" s="21"/>
      <c r="E2980" s="59"/>
      <c r="F2980" s="21"/>
      <c r="G2980" s="106"/>
      <c r="H2980" s="59"/>
      <c r="I2980" s="59"/>
      <c r="J2980" s="59"/>
      <c r="K2980" s="59"/>
      <c r="L2980" s="59"/>
      <c r="M2980" s="59"/>
      <c r="N2980" s="21"/>
      <c r="O2980" s="21"/>
      <c r="P2980" s="21"/>
      <c r="Q2980" s="59"/>
    </row>
    <row r="2981" spans="2:17">
      <c r="B2981" s="110"/>
      <c r="C2981" s="21"/>
      <c r="D2981" s="21"/>
      <c r="E2981" s="59"/>
      <c r="F2981" s="21"/>
      <c r="G2981" s="106"/>
      <c r="H2981" s="59"/>
      <c r="I2981" s="59"/>
      <c r="J2981" s="59"/>
      <c r="K2981" s="59"/>
      <c r="L2981" s="59"/>
      <c r="M2981" s="59"/>
      <c r="N2981" s="21"/>
      <c r="O2981" s="21"/>
      <c r="P2981" s="21"/>
      <c r="Q2981" s="59"/>
    </row>
    <row r="2982" spans="2:17">
      <c r="B2982" s="110"/>
      <c r="C2982" s="21"/>
      <c r="D2982" s="21"/>
      <c r="E2982" s="59"/>
      <c r="F2982" s="21"/>
      <c r="G2982" s="106"/>
      <c r="H2982" s="59"/>
      <c r="I2982" s="59"/>
      <c r="J2982" s="59"/>
      <c r="K2982" s="59"/>
      <c r="L2982" s="59"/>
      <c r="M2982" s="59"/>
      <c r="N2982" s="21"/>
      <c r="O2982" s="21"/>
      <c r="P2982" s="21"/>
      <c r="Q2982" s="59"/>
    </row>
    <row r="2983" spans="2:17">
      <c r="B2983" s="110"/>
      <c r="C2983" s="21"/>
      <c r="D2983" s="21"/>
      <c r="E2983" s="59"/>
      <c r="F2983" s="21"/>
      <c r="G2983" s="106"/>
      <c r="H2983" s="59"/>
      <c r="I2983" s="59"/>
      <c r="J2983" s="59"/>
      <c r="K2983" s="59"/>
      <c r="L2983" s="59"/>
      <c r="M2983" s="59"/>
      <c r="N2983" s="21"/>
      <c r="O2983" s="21"/>
      <c r="P2983" s="21"/>
      <c r="Q2983" s="59"/>
    </row>
    <row r="2984" spans="2:17">
      <c r="B2984" s="110"/>
      <c r="C2984" s="21"/>
      <c r="D2984" s="21"/>
      <c r="E2984" s="59"/>
      <c r="F2984" s="21"/>
      <c r="G2984" s="106"/>
      <c r="H2984" s="59"/>
      <c r="I2984" s="59"/>
      <c r="J2984" s="59"/>
      <c r="K2984" s="59"/>
      <c r="L2984" s="59"/>
      <c r="M2984" s="59"/>
      <c r="N2984" s="21"/>
      <c r="O2984" s="21"/>
      <c r="P2984" s="21"/>
      <c r="Q2984" s="59"/>
    </row>
    <row r="2985" spans="2:17">
      <c r="B2985" s="110"/>
      <c r="C2985" s="21"/>
      <c r="D2985" s="21"/>
      <c r="E2985" s="59"/>
      <c r="F2985" s="21"/>
      <c r="G2985" s="106"/>
      <c r="H2985" s="59"/>
      <c r="I2985" s="59"/>
      <c r="J2985" s="59"/>
      <c r="K2985" s="59"/>
      <c r="L2985" s="59"/>
      <c r="M2985" s="59"/>
      <c r="N2985" s="21"/>
      <c r="O2985" s="21"/>
      <c r="P2985" s="21"/>
      <c r="Q2985" s="59"/>
    </row>
    <row r="2986" spans="2:17">
      <c r="B2986" s="110"/>
      <c r="C2986" s="21"/>
      <c r="D2986" s="21"/>
      <c r="E2986" s="59"/>
      <c r="F2986" s="21"/>
      <c r="G2986" s="106"/>
      <c r="H2986" s="59"/>
      <c r="I2986" s="59"/>
      <c r="J2986" s="59"/>
      <c r="K2986" s="59"/>
      <c r="L2986" s="59"/>
      <c r="M2986" s="59"/>
      <c r="N2986" s="21"/>
      <c r="O2986" s="21"/>
      <c r="P2986" s="21"/>
      <c r="Q2986" s="59"/>
    </row>
    <row r="2987" spans="2:17">
      <c r="B2987" s="110"/>
      <c r="C2987" s="21"/>
      <c r="D2987" s="21"/>
      <c r="E2987" s="59"/>
      <c r="F2987" s="21"/>
      <c r="G2987" s="106"/>
      <c r="H2987" s="59"/>
      <c r="I2987" s="59"/>
      <c r="J2987" s="59"/>
      <c r="K2987" s="59"/>
      <c r="L2987" s="59"/>
      <c r="M2987" s="59"/>
      <c r="N2987" s="21"/>
      <c r="O2987" s="21"/>
      <c r="P2987" s="21"/>
      <c r="Q2987" s="59"/>
    </row>
    <row r="2988" spans="2:17">
      <c r="B2988" s="110"/>
      <c r="C2988" s="21"/>
      <c r="D2988" s="21"/>
      <c r="E2988" s="59"/>
      <c r="F2988" s="21"/>
      <c r="G2988" s="106"/>
      <c r="H2988" s="59"/>
      <c r="I2988" s="59"/>
      <c r="J2988" s="59"/>
      <c r="K2988" s="59"/>
      <c r="L2988" s="59"/>
      <c r="M2988" s="59"/>
      <c r="N2988" s="21"/>
      <c r="O2988" s="21"/>
      <c r="P2988" s="21"/>
      <c r="Q2988" s="59"/>
    </row>
    <row r="2989" spans="2:17">
      <c r="B2989" s="110"/>
      <c r="C2989" s="21"/>
      <c r="D2989" s="21"/>
      <c r="E2989" s="59"/>
      <c r="F2989" s="21"/>
      <c r="G2989" s="106"/>
      <c r="H2989" s="59"/>
      <c r="I2989" s="59"/>
      <c r="J2989" s="59"/>
      <c r="K2989" s="59"/>
      <c r="L2989" s="59"/>
      <c r="M2989" s="59"/>
      <c r="N2989" s="21"/>
      <c r="O2989" s="21"/>
      <c r="P2989" s="21"/>
      <c r="Q2989" s="59"/>
    </row>
    <row r="2990" spans="2:17">
      <c r="B2990" s="110"/>
      <c r="C2990" s="21"/>
      <c r="D2990" s="21"/>
      <c r="E2990" s="59"/>
      <c r="F2990" s="21"/>
      <c r="G2990" s="106"/>
      <c r="H2990" s="59"/>
      <c r="I2990" s="59"/>
      <c r="J2990" s="59"/>
      <c r="K2990" s="59"/>
      <c r="L2990" s="59"/>
      <c r="M2990" s="59"/>
      <c r="N2990" s="21"/>
      <c r="O2990" s="21"/>
      <c r="P2990" s="21"/>
      <c r="Q2990" s="59"/>
    </row>
    <row r="2991" spans="2:17">
      <c r="B2991" s="110"/>
      <c r="C2991" s="21"/>
      <c r="D2991" s="21"/>
      <c r="E2991" s="59"/>
      <c r="F2991" s="21"/>
      <c r="G2991" s="106"/>
      <c r="H2991" s="59"/>
      <c r="I2991" s="59"/>
      <c r="J2991" s="59"/>
      <c r="K2991" s="59"/>
      <c r="L2991" s="59"/>
      <c r="M2991" s="59"/>
      <c r="N2991" s="21"/>
      <c r="O2991" s="21"/>
      <c r="P2991" s="21"/>
      <c r="Q2991" s="59"/>
    </row>
    <row r="2992" spans="2:17">
      <c r="B2992" s="110"/>
      <c r="C2992" s="21"/>
      <c r="D2992" s="21"/>
      <c r="E2992" s="59"/>
      <c r="F2992" s="21"/>
      <c r="G2992" s="106"/>
      <c r="H2992" s="59"/>
      <c r="I2992" s="59"/>
      <c r="J2992" s="59"/>
      <c r="K2992" s="59"/>
      <c r="L2992" s="59"/>
      <c r="M2992" s="59"/>
      <c r="N2992" s="21"/>
      <c r="O2992" s="21"/>
      <c r="P2992" s="21"/>
      <c r="Q2992" s="59"/>
    </row>
    <row r="2993" spans="2:17">
      <c r="B2993" s="110"/>
      <c r="C2993" s="21"/>
      <c r="D2993" s="21"/>
      <c r="E2993" s="59"/>
      <c r="F2993" s="21"/>
      <c r="G2993" s="106"/>
      <c r="H2993" s="59"/>
      <c r="I2993" s="59"/>
      <c r="J2993" s="59"/>
      <c r="K2993" s="59"/>
      <c r="L2993" s="59"/>
      <c r="M2993" s="59"/>
      <c r="N2993" s="21"/>
      <c r="O2993" s="21"/>
      <c r="P2993" s="21"/>
      <c r="Q2993" s="59"/>
    </row>
    <row r="2994" spans="2:17">
      <c r="B2994" s="110"/>
      <c r="C2994" s="21"/>
      <c r="D2994" s="21"/>
      <c r="E2994" s="59"/>
      <c r="F2994" s="21"/>
      <c r="G2994" s="106"/>
      <c r="H2994" s="59"/>
      <c r="I2994" s="59"/>
      <c r="J2994" s="59"/>
      <c r="K2994" s="59"/>
      <c r="L2994" s="59"/>
      <c r="M2994" s="59"/>
      <c r="N2994" s="21"/>
      <c r="O2994" s="21"/>
      <c r="P2994" s="21"/>
      <c r="Q2994" s="59"/>
    </row>
    <row r="2995" spans="2:17">
      <c r="B2995" s="110"/>
      <c r="C2995" s="21"/>
      <c r="D2995" s="21"/>
      <c r="E2995" s="59"/>
      <c r="F2995" s="21"/>
      <c r="G2995" s="106"/>
      <c r="H2995" s="59"/>
      <c r="I2995" s="59"/>
      <c r="J2995" s="59"/>
      <c r="K2995" s="59"/>
      <c r="L2995" s="59"/>
      <c r="M2995" s="59"/>
      <c r="N2995" s="21"/>
      <c r="O2995" s="21"/>
      <c r="P2995" s="21"/>
      <c r="Q2995" s="59"/>
    </row>
    <row r="2996" spans="2:17">
      <c r="B2996" s="110"/>
      <c r="C2996" s="21"/>
      <c r="D2996" s="21"/>
      <c r="E2996" s="59"/>
      <c r="F2996" s="21"/>
      <c r="G2996" s="106"/>
      <c r="H2996" s="59"/>
      <c r="I2996" s="59"/>
      <c r="J2996" s="59"/>
      <c r="K2996" s="59"/>
      <c r="L2996" s="59"/>
      <c r="M2996" s="59"/>
      <c r="N2996" s="21"/>
      <c r="O2996" s="21"/>
      <c r="P2996" s="21"/>
      <c r="Q2996" s="59"/>
    </row>
    <row r="2997" spans="2:17">
      <c r="B2997" s="110"/>
      <c r="C2997" s="21"/>
      <c r="D2997" s="21"/>
      <c r="E2997" s="59"/>
      <c r="F2997" s="21"/>
      <c r="G2997" s="106"/>
      <c r="H2997" s="59"/>
      <c r="I2997" s="59"/>
      <c r="J2997" s="59"/>
      <c r="K2997" s="59"/>
      <c r="L2997" s="59"/>
      <c r="M2997" s="59"/>
      <c r="N2997" s="21"/>
      <c r="O2997" s="21"/>
      <c r="P2997" s="21"/>
      <c r="Q2997" s="59"/>
    </row>
    <row r="2998" spans="2:17">
      <c r="B2998" s="110"/>
      <c r="C2998" s="21"/>
      <c r="D2998" s="21"/>
      <c r="E2998" s="59"/>
      <c r="F2998" s="21"/>
      <c r="G2998" s="106"/>
      <c r="H2998" s="59"/>
      <c r="I2998" s="59"/>
      <c r="J2998" s="59"/>
      <c r="K2998" s="59"/>
      <c r="L2998" s="59"/>
      <c r="M2998" s="59"/>
      <c r="N2998" s="21"/>
      <c r="O2998" s="21"/>
      <c r="P2998" s="21"/>
      <c r="Q2998" s="59"/>
    </row>
    <row r="2999" spans="2:17">
      <c r="B2999" s="110"/>
      <c r="C2999" s="21"/>
      <c r="D2999" s="21"/>
      <c r="E2999" s="59"/>
      <c r="F2999" s="21"/>
      <c r="G2999" s="106"/>
      <c r="H2999" s="59"/>
      <c r="I2999" s="59"/>
      <c r="J2999" s="59"/>
      <c r="K2999" s="59"/>
      <c r="L2999" s="59"/>
      <c r="M2999" s="59"/>
      <c r="N2999" s="21"/>
      <c r="O2999" s="21"/>
      <c r="P2999" s="21"/>
      <c r="Q2999" s="59"/>
    </row>
    <row r="3000" spans="2:17">
      <c r="B3000" s="110"/>
      <c r="C3000" s="21"/>
      <c r="D3000" s="21"/>
      <c r="E3000" s="59"/>
      <c r="F3000" s="21"/>
      <c r="G3000" s="106"/>
      <c r="H3000" s="59"/>
      <c r="I3000" s="59"/>
      <c r="J3000" s="59"/>
      <c r="K3000" s="59"/>
      <c r="L3000" s="59"/>
      <c r="M3000" s="59"/>
      <c r="N3000" s="21"/>
      <c r="O3000" s="21"/>
      <c r="P3000" s="21"/>
      <c r="Q3000" s="59"/>
    </row>
    <row r="3001" spans="2:17">
      <c r="B3001" s="110"/>
      <c r="C3001" s="21"/>
      <c r="D3001" s="21"/>
      <c r="E3001" s="59"/>
      <c r="F3001" s="21"/>
      <c r="G3001" s="106"/>
      <c r="H3001" s="59"/>
      <c r="I3001" s="59"/>
      <c r="J3001" s="59"/>
      <c r="K3001" s="59"/>
      <c r="L3001" s="59"/>
      <c r="M3001" s="59"/>
      <c r="N3001" s="21"/>
      <c r="O3001" s="21"/>
      <c r="P3001" s="21"/>
      <c r="Q3001" s="59"/>
    </row>
    <row r="3002" spans="2:17">
      <c r="B3002" s="110"/>
      <c r="C3002" s="21"/>
      <c r="D3002" s="21"/>
      <c r="E3002" s="59"/>
      <c r="F3002" s="21"/>
      <c r="G3002" s="106"/>
      <c r="H3002" s="59"/>
      <c r="I3002" s="59"/>
      <c r="J3002" s="59"/>
      <c r="K3002" s="59"/>
      <c r="L3002" s="59"/>
      <c r="M3002" s="59"/>
      <c r="N3002" s="21"/>
      <c r="O3002" s="21"/>
      <c r="P3002" s="21"/>
      <c r="Q3002" s="59"/>
    </row>
    <row r="3003" spans="2:17">
      <c r="B3003" s="110"/>
      <c r="C3003" s="21"/>
      <c r="D3003" s="21"/>
      <c r="E3003" s="59"/>
      <c r="F3003" s="21"/>
      <c r="G3003" s="106"/>
      <c r="H3003" s="59"/>
      <c r="I3003" s="59"/>
      <c r="J3003" s="59"/>
      <c r="K3003" s="59"/>
      <c r="L3003" s="59"/>
      <c r="M3003" s="59"/>
      <c r="N3003" s="21"/>
      <c r="O3003" s="21"/>
      <c r="P3003" s="21"/>
      <c r="Q3003" s="59"/>
    </row>
    <row r="3004" spans="2:17">
      <c r="B3004" s="110"/>
      <c r="C3004" s="21"/>
      <c r="D3004" s="21"/>
      <c r="E3004" s="59"/>
      <c r="F3004" s="21"/>
      <c r="G3004" s="106"/>
      <c r="H3004" s="59"/>
      <c r="I3004" s="59"/>
      <c r="J3004" s="59"/>
      <c r="K3004" s="59"/>
      <c r="L3004" s="59"/>
      <c r="M3004" s="59"/>
      <c r="N3004" s="21"/>
      <c r="O3004" s="21"/>
      <c r="P3004" s="21"/>
      <c r="Q3004" s="59"/>
    </row>
    <row r="3005" spans="2:17">
      <c r="B3005" s="110"/>
      <c r="C3005" s="21"/>
      <c r="D3005" s="21"/>
      <c r="E3005" s="59"/>
      <c r="F3005" s="21"/>
      <c r="G3005" s="106"/>
      <c r="H3005" s="59"/>
      <c r="I3005" s="59"/>
      <c r="J3005" s="59"/>
      <c r="K3005" s="59"/>
      <c r="L3005" s="59"/>
      <c r="M3005" s="59"/>
      <c r="N3005" s="21"/>
      <c r="O3005" s="21"/>
      <c r="P3005" s="21"/>
      <c r="Q3005" s="59"/>
    </row>
    <row r="3006" spans="2:17">
      <c r="B3006" s="110"/>
      <c r="C3006" s="21"/>
      <c r="D3006" s="21"/>
      <c r="E3006" s="59"/>
      <c r="F3006" s="21"/>
      <c r="G3006" s="106"/>
      <c r="H3006" s="59"/>
      <c r="I3006" s="59"/>
      <c r="J3006" s="59"/>
      <c r="K3006" s="59"/>
      <c r="L3006" s="59"/>
      <c r="M3006" s="59"/>
      <c r="N3006" s="21"/>
      <c r="O3006" s="21"/>
      <c r="P3006" s="21"/>
      <c r="Q3006" s="59"/>
    </row>
    <row r="3007" spans="2:17">
      <c r="B3007" s="110"/>
      <c r="C3007" s="21"/>
      <c r="D3007" s="21"/>
      <c r="E3007" s="59"/>
      <c r="F3007" s="21"/>
      <c r="G3007" s="106"/>
      <c r="H3007" s="59"/>
      <c r="I3007" s="59"/>
      <c r="J3007" s="59"/>
      <c r="K3007" s="59"/>
      <c r="L3007" s="59"/>
      <c r="M3007" s="59"/>
      <c r="N3007" s="21"/>
      <c r="O3007" s="21"/>
      <c r="P3007" s="21"/>
      <c r="Q3007" s="59"/>
    </row>
    <row r="3008" spans="2:17">
      <c r="B3008" s="110"/>
      <c r="C3008" s="21"/>
      <c r="D3008" s="21"/>
      <c r="E3008" s="59"/>
      <c r="F3008" s="21"/>
      <c r="G3008" s="106"/>
      <c r="H3008" s="59"/>
      <c r="I3008" s="59"/>
      <c r="J3008" s="59"/>
      <c r="K3008" s="59"/>
      <c r="L3008" s="59"/>
      <c r="M3008" s="59"/>
      <c r="N3008" s="21"/>
      <c r="O3008" s="21"/>
      <c r="P3008" s="21"/>
      <c r="Q3008" s="59"/>
    </row>
    <row r="3009" spans="2:17">
      <c r="B3009" s="110"/>
      <c r="C3009" s="21"/>
      <c r="D3009" s="21"/>
      <c r="E3009" s="59"/>
      <c r="F3009" s="21"/>
      <c r="G3009" s="106"/>
      <c r="H3009" s="59"/>
      <c r="I3009" s="59"/>
      <c r="J3009" s="59"/>
      <c r="K3009" s="59"/>
      <c r="L3009" s="59"/>
      <c r="M3009" s="59"/>
      <c r="N3009" s="21"/>
      <c r="O3009" s="21"/>
      <c r="P3009" s="21"/>
      <c r="Q3009" s="59"/>
    </row>
    <row r="3010" spans="2:17">
      <c r="B3010" s="110"/>
      <c r="C3010" s="21"/>
      <c r="D3010" s="21"/>
      <c r="E3010" s="59"/>
      <c r="F3010" s="21"/>
      <c r="G3010" s="106"/>
      <c r="H3010" s="59"/>
      <c r="I3010" s="59"/>
      <c r="J3010" s="59"/>
      <c r="K3010" s="59"/>
      <c r="L3010" s="59"/>
      <c r="M3010" s="59"/>
      <c r="N3010" s="21"/>
      <c r="O3010" s="21"/>
      <c r="P3010" s="21"/>
      <c r="Q3010" s="59"/>
    </row>
    <row r="3011" spans="2:17">
      <c r="B3011" s="110"/>
      <c r="C3011" s="21"/>
      <c r="D3011" s="21"/>
      <c r="E3011" s="59"/>
      <c r="F3011" s="21"/>
      <c r="G3011" s="106"/>
      <c r="H3011" s="59"/>
      <c r="I3011" s="59"/>
      <c r="J3011" s="59"/>
      <c r="K3011" s="59"/>
      <c r="L3011" s="59"/>
      <c r="M3011" s="59"/>
      <c r="N3011" s="21"/>
      <c r="O3011" s="21"/>
      <c r="P3011" s="21"/>
      <c r="Q3011" s="59"/>
    </row>
    <row r="3012" spans="2:17">
      <c r="B3012" s="110"/>
      <c r="C3012" s="21"/>
      <c r="D3012" s="21"/>
      <c r="E3012" s="59"/>
      <c r="F3012" s="21"/>
      <c r="G3012" s="106"/>
      <c r="H3012" s="59"/>
      <c r="I3012" s="59"/>
      <c r="J3012" s="59"/>
      <c r="K3012" s="59"/>
      <c r="L3012" s="59"/>
      <c r="M3012" s="59"/>
      <c r="N3012" s="21"/>
      <c r="O3012" s="21"/>
      <c r="P3012" s="21"/>
      <c r="Q3012" s="59"/>
    </row>
    <row r="3013" spans="2:17">
      <c r="B3013" s="110"/>
      <c r="C3013" s="21"/>
      <c r="D3013" s="21"/>
      <c r="E3013" s="59"/>
      <c r="F3013" s="21"/>
      <c r="G3013" s="106"/>
      <c r="H3013" s="59"/>
      <c r="I3013" s="59"/>
      <c r="J3013" s="59"/>
      <c r="K3013" s="59"/>
      <c r="L3013" s="59"/>
      <c r="M3013" s="59"/>
      <c r="N3013" s="21"/>
      <c r="O3013" s="21"/>
      <c r="P3013" s="21"/>
      <c r="Q3013" s="59"/>
    </row>
    <row r="3014" spans="2:17">
      <c r="B3014" s="110"/>
      <c r="C3014" s="21"/>
      <c r="D3014" s="21"/>
      <c r="E3014" s="59"/>
      <c r="F3014" s="21"/>
      <c r="G3014" s="106"/>
      <c r="H3014" s="59"/>
      <c r="I3014" s="59"/>
      <c r="J3014" s="59"/>
      <c r="K3014" s="59"/>
      <c r="L3014" s="59"/>
      <c r="M3014" s="59"/>
      <c r="N3014" s="21"/>
      <c r="O3014" s="21"/>
      <c r="P3014" s="21"/>
      <c r="Q3014" s="59"/>
    </row>
    <row r="3015" spans="2:17">
      <c r="B3015" s="110"/>
      <c r="C3015" s="21"/>
      <c r="D3015" s="21"/>
      <c r="E3015" s="59"/>
      <c r="F3015" s="21"/>
      <c r="G3015" s="106"/>
      <c r="H3015" s="59"/>
      <c r="I3015" s="59"/>
      <c r="J3015" s="59"/>
      <c r="K3015" s="59"/>
      <c r="L3015" s="59"/>
      <c r="M3015" s="59"/>
      <c r="N3015" s="21"/>
      <c r="O3015" s="21"/>
      <c r="P3015" s="21"/>
      <c r="Q3015" s="59"/>
    </row>
    <row r="3016" spans="2:17">
      <c r="B3016" s="110"/>
      <c r="C3016" s="21"/>
      <c r="D3016" s="21"/>
      <c r="E3016" s="59"/>
      <c r="F3016" s="21"/>
      <c r="G3016" s="106"/>
      <c r="H3016" s="59"/>
      <c r="I3016" s="59"/>
      <c r="J3016" s="59"/>
      <c r="K3016" s="59"/>
      <c r="L3016" s="59"/>
      <c r="M3016" s="59"/>
      <c r="N3016" s="21"/>
      <c r="O3016" s="21"/>
      <c r="P3016" s="21"/>
      <c r="Q3016" s="59"/>
    </row>
    <row r="3017" spans="2:17">
      <c r="B3017" s="110"/>
      <c r="C3017" s="21"/>
      <c r="D3017" s="21"/>
      <c r="E3017" s="59"/>
      <c r="F3017" s="21"/>
      <c r="G3017" s="106"/>
      <c r="H3017" s="59"/>
      <c r="I3017" s="59"/>
      <c r="J3017" s="59"/>
      <c r="K3017" s="59"/>
      <c r="L3017" s="59"/>
      <c r="M3017" s="59"/>
      <c r="N3017" s="21"/>
      <c r="O3017" s="21"/>
      <c r="P3017" s="21"/>
      <c r="Q3017" s="59"/>
    </row>
    <row r="3018" spans="2:17">
      <c r="B3018" s="110"/>
      <c r="C3018" s="21"/>
      <c r="D3018" s="21"/>
      <c r="E3018" s="59"/>
      <c r="F3018" s="21"/>
      <c r="G3018" s="106"/>
      <c r="H3018" s="59"/>
      <c r="I3018" s="59"/>
      <c r="J3018" s="59"/>
      <c r="K3018" s="59"/>
      <c r="L3018" s="59"/>
      <c r="M3018" s="59"/>
      <c r="N3018" s="21"/>
      <c r="O3018" s="21"/>
      <c r="P3018" s="21"/>
      <c r="Q3018" s="59"/>
    </row>
    <row r="3019" spans="2:17">
      <c r="B3019" s="110"/>
      <c r="C3019" s="21"/>
      <c r="D3019" s="21"/>
      <c r="E3019" s="59"/>
      <c r="F3019" s="21"/>
      <c r="G3019" s="106"/>
      <c r="H3019" s="59"/>
      <c r="I3019" s="59"/>
      <c r="J3019" s="59"/>
      <c r="K3019" s="59"/>
      <c r="L3019" s="59"/>
      <c r="M3019" s="59"/>
      <c r="N3019" s="21"/>
      <c r="O3019" s="21"/>
      <c r="P3019" s="21"/>
      <c r="Q3019" s="59"/>
    </row>
    <row r="3020" spans="2:17">
      <c r="B3020" s="110"/>
      <c r="C3020" s="21"/>
      <c r="D3020" s="21"/>
      <c r="E3020" s="59"/>
      <c r="F3020" s="21"/>
      <c r="G3020" s="106"/>
      <c r="H3020" s="59"/>
      <c r="I3020" s="59"/>
      <c r="J3020" s="59"/>
      <c r="K3020" s="59"/>
      <c r="L3020" s="59"/>
      <c r="M3020" s="59"/>
      <c r="N3020" s="21"/>
      <c r="O3020" s="21"/>
      <c r="P3020" s="21"/>
      <c r="Q3020" s="59"/>
    </row>
    <row r="3021" spans="2:17">
      <c r="B3021" s="110"/>
      <c r="C3021" s="21"/>
      <c r="D3021" s="21"/>
      <c r="E3021" s="59"/>
      <c r="F3021" s="21"/>
      <c r="G3021" s="106"/>
      <c r="H3021" s="59"/>
      <c r="I3021" s="59"/>
      <c r="J3021" s="59"/>
      <c r="K3021" s="59"/>
      <c r="L3021" s="59"/>
      <c r="M3021" s="59"/>
      <c r="N3021" s="21"/>
      <c r="O3021" s="21"/>
      <c r="P3021" s="21"/>
      <c r="Q3021" s="59"/>
    </row>
    <row r="3022" spans="2:17">
      <c r="B3022" s="110"/>
      <c r="C3022" s="21"/>
      <c r="D3022" s="21"/>
      <c r="E3022" s="59"/>
      <c r="F3022" s="21"/>
      <c r="G3022" s="106"/>
      <c r="H3022" s="59"/>
      <c r="I3022" s="59"/>
      <c r="J3022" s="59"/>
      <c r="K3022" s="59"/>
      <c r="L3022" s="59"/>
      <c r="M3022" s="59"/>
      <c r="N3022" s="21"/>
      <c r="O3022" s="21"/>
      <c r="P3022" s="21"/>
      <c r="Q3022" s="59"/>
    </row>
    <row r="3023" spans="2:17">
      <c r="B3023" s="110"/>
      <c r="C3023" s="21"/>
      <c r="D3023" s="21"/>
      <c r="E3023" s="59"/>
      <c r="F3023" s="21"/>
      <c r="G3023" s="106"/>
      <c r="H3023" s="59"/>
      <c r="I3023" s="59"/>
      <c r="J3023" s="59"/>
      <c r="K3023" s="59"/>
      <c r="L3023" s="59"/>
      <c r="M3023" s="59"/>
      <c r="N3023" s="21"/>
      <c r="O3023" s="21"/>
      <c r="P3023" s="21"/>
      <c r="Q3023" s="59"/>
    </row>
    <row r="3024" spans="2:17">
      <c r="B3024" s="110"/>
      <c r="C3024" s="21"/>
      <c r="D3024" s="21"/>
      <c r="E3024" s="59"/>
      <c r="F3024" s="21"/>
      <c r="G3024" s="106"/>
      <c r="H3024" s="59"/>
      <c r="I3024" s="59"/>
      <c r="J3024" s="59"/>
      <c r="K3024" s="59"/>
      <c r="L3024" s="59"/>
      <c r="M3024" s="59"/>
      <c r="N3024" s="21"/>
      <c r="O3024" s="21"/>
      <c r="P3024" s="21"/>
      <c r="Q3024" s="59"/>
    </row>
    <row r="3025" spans="2:17">
      <c r="B3025" s="110"/>
      <c r="C3025" s="21"/>
      <c r="D3025" s="21"/>
      <c r="E3025" s="59"/>
      <c r="F3025" s="21"/>
      <c r="G3025" s="106"/>
      <c r="H3025" s="59"/>
      <c r="I3025" s="59"/>
      <c r="J3025" s="59"/>
      <c r="K3025" s="59"/>
      <c r="L3025" s="59"/>
      <c r="M3025" s="59"/>
      <c r="N3025" s="21"/>
      <c r="O3025" s="21"/>
      <c r="P3025" s="21"/>
      <c r="Q3025" s="59"/>
    </row>
    <row r="3026" spans="2:17">
      <c r="B3026" s="110"/>
      <c r="C3026" s="21"/>
      <c r="D3026" s="21"/>
      <c r="E3026" s="59"/>
      <c r="F3026" s="21"/>
      <c r="G3026" s="106"/>
      <c r="H3026" s="59"/>
      <c r="I3026" s="59"/>
      <c r="J3026" s="59"/>
      <c r="K3026" s="59"/>
      <c r="L3026" s="59"/>
      <c r="M3026" s="59"/>
      <c r="N3026" s="21"/>
      <c r="O3026" s="21"/>
      <c r="P3026" s="21"/>
      <c r="Q3026" s="59"/>
    </row>
    <row r="3027" spans="2:17">
      <c r="B3027" s="110"/>
      <c r="C3027" s="21"/>
      <c r="D3027" s="21"/>
      <c r="E3027" s="59"/>
      <c r="F3027" s="21"/>
      <c r="G3027" s="106"/>
      <c r="H3027" s="59"/>
      <c r="I3027" s="59"/>
      <c r="J3027" s="59"/>
      <c r="K3027" s="59"/>
      <c r="L3027" s="59"/>
      <c r="M3027" s="59"/>
      <c r="N3027" s="21"/>
      <c r="O3027" s="21"/>
      <c r="P3027" s="21"/>
      <c r="Q3027" s="59"/>
    </row>
    <row r="3028" spans="2:17">
      <c r="B3028" s="110"/>
      <c r="C3028" s="21"/>
      <c r="D3028" s="21"/>
      <c r="E3028" s="59"/>
      <c r="F3028" s="21"/>
      <c r="G3028" s="106"/>
      <c r="H3028" s="59"/>
      <c r="I3028" s="59"/>
      <c r="J3028" s="59"/>
      <c r="K3028" s="59"/>
      <c r="L3028" s="59"/>
      <c r="M3028" s="59"/>
      <c r="N3028" s="21"/>
      <c r="O3028" s="21"/>
      <c r="P3028" s="21"/>
      <c r="Q3028" s="59"/>
    </row>
    <row r="3029" spans="2:17">
      <c r="B3029" s="110"/>
      <c r="C3029" s="21"/>
      <c r="D3029" s="21"/>
      <c r="E3029" s="59"/>
      <c r="F3029" s="21"/>
      <c r="G3029" s="106"/>
      <c r="H3029" s="59"/>
      <c r="I3029" s="59"/>
      <c r="J3029" s="59"/>
      <c r="K3029" s="59"/>
      <c r="L3029" s="59"/>
      <c r="M3029" s="59"/>
      <c r="N3029" s="21"/>
      <c r="O3029" s="21"/>
      <c r="P3029" s="21"/>
      <c r="Q3029" s="59"/>
    </row>
    <row r="3030" spans="2:17">
      <c r="B3030" s="110"/>
      <c r="C3030" s="21"/>
      <c r="D3030" s="21"/>
      <c r="E3030" s="59"/>
      <c r="F3030" s="21"/>
      <c r="G3030" s="106"/>
      <c r="H3030" s="59"/>
      <c r="I3030" s="59"/>
      <c r="J3030" s="59"/>
      <c r="K3030" s="59"/>
      <c r="L3030" s="59"/>
      <c r="M3030" s="59"/>
      <c r="N3030" s="21"/>
      <c r="O3030" s="21"/>
      <c r="P3030" s="21"/>
      <c r="Q3030" s="59"/>
    </row>
    <row r="3031" spans="2:17">
      <c r="B3031" s="110"/>
      <c r="C3031" s="21"/>
      <c r="D3031" s="21"/>
      <c r="E3031" s="59"/>
      <c r="F3031" s="21"/>
      <c r="G3031" s="106"/>
      <c r="H3031" s="59"/>
      <c r="I3031" s="59"/>
      <c r="J3031" s="59"/>
      <c r="K3031" s="59"/>
      <c r="L3031" s="59"/>
      <c r="M3031" s="59"/>
      <c r="N3031" s="21"/>
      <c r="O3031" s="21"/>
      <c r="P3031" s="21"/>
      <c r="Q3031" s="59"/>
    </row>
    <row r="3032" spans="2:17">
      <c r="B3032" s="110"/>
      <c r="C3032" s="21"/>
      <c r="D3032" s="21"/>
      <c r="E3032" s="59"/>
      <c r="F3032" s="21"/>
      <c r="G3032" s="106"/>
      <c r="H3032" s="59"/>
      <c r="I3032" s="59"/>
      <c r="J3032" s="59"/>
      <c r="K3032" s="59"/>
      <c r="L3032" s="59"/>
      <c r="M3032" s="59"/>
      <c r="N3032" s="21"/>
      <c r="O3032" s="21"/>
      <c r="P3032" s="21"/>
      <c r="Q3032" s="59"/>
    </row>
    <row r="3033" spans="2:17">
      <c r="B3033" s="110"/>
      <c r="C3033" s="21"/>
      <c r="D3033" s="21"/>
      <c r="E3033" s="59"/>
      <c r="F3033" s="21"/>
      <c r="G3033" s="106"/>
      <c r="H3033" s="59"/>
      <c r="I3033" s="59"/>
      <c r="J3033" s="59"/>
      <c r="K3033" s="59"/>
      <c r="L3033" s="59"/>
      <c r="M3033" s="59"/>
      <c r="N3033" s="21"/>
      <c r="O3033" s="21"/>
      <c r="P3033" s="21"/>
      <c r="Q3033" s="59"/>
    </row>
    <row r="3034" spans="2:17">
      <c r="B3034" s="110"/>
      <c r="C3034" s="21"/>
      <c r="D3034" s="21"/>
      <c r="E3034" s="59"/>
      <c r="F3034" s="21"/>
      <c r="G3034" s="106"/>
      <c r="H3034" s="59"/>
      <c r="I3034" s="59"/>
      <c r="J3034" s="59"/>
      <c r="K3034" s="59"/>
      <c r="L3034" s="59"/>
      <c r="M3034" s="59"/>
      <c r="N3034" s="21"/>
      <c r="O3034" s="21"/>
      <c r="P3034" s="21"/>
      <c r="Q3034" s="59"/>
    </row>
    <row r="3035" spans="2:17">
      <c r="B3035" s="110"/>
      <c r="C3035" s="21"/>
      <c r="D3035" s="21"/>
      <c r="E3035" s="59"/>
      <c r="F3035" s="21"/>
      <c r="G3035" s="106"/>
      <c r="H3035" s="59"/>
      <c r="I3035" s="59"/>
      <c r="J3035" s="59"/>
      <c r="K3035" s="59"/>
      <c r="L3035" s="59"/>
      <c r="M3035" s="59"/>
      <c r="N3035" s="21"/>
      <c r="O3035" s="21"/>
      <c r="P3035" s="21"/>
      <c r="Q3035" s="59"/>
    </row>
    <row r="3036" spans="2:17">
      <c r="B3036" s="110"/>
      <c r="C3036" s="21"/>
      <c r="D3036" s="21"/>
      <c r="E3036" s="59"/>
      <c r="F3036" s="21"/>
      <c r="G3036" s="106"/>
      <c r="H3036" s="59"/>
      <c r="I3036" s="59"/>
      <c r="J3036" s="59"/>
      <c r="K3036" s="59"/>
      <c r="L3036" s="59"/>
      <c r="M3036" s="59"/>
      <c r="N3036" s="21"/>
      <c r="O3036" s="21"/>
      <c r="P3036" s="21"/>
      <c r="Q3036" s="59"/>
    </row>
    <row r="3037" spans="2:17">
      <c r="B3037" s="110"/>
      <c r="C3037" s="21"/>
      <c r="D3037" s="21"/>
      <c r="E3037" s="59"/>
      <c r="F3037" s="21"/>
      <c r="G3037" s="106"/>
      <c r="H3037" s="59"/>
      <c r="I3037" s="59"/>
      <c r="J3037" s="59"/>
      <c r="K3037" s="59"/>
      <c r="L3037" s="59"/>
      <c r="M3037" s="59"/>
      <c r="N3037" s="21"/>
      <c r="O3037" s="21"/>
      <c r="P3037" s="21"/>
      <c r="Q3037" s="59"/>
    </row>
    <row r="3038" spans="2:17">
      <c r="B3038" s="110"/>
      <c r="C3038" s="21"/>
      <c r="D3038" s="21"/>
      <c r="E3038" s="59"/>
      <c r="F3038" s="21"/>
      <c r="G3038" s="106"/>
      <c r="H3038" s="59"/>
      <c r="I3038" s="59"/>
      <c r="J3038" s="59"/>
      <c r="K3038" s="59"/>
      <c r="L3038" s="59"/>
      <c r="M3038" s="59"/>
      <c r="N3038" s="21"/>
      <c r="O3038" s="21"/>
      <c r="P3038" s="21"/>
      <c r="Q3038" s="59"/>
    </row>
    <row r="3039" spans="2:17">
      <c r="B3039" s="110"/>
      <c r="C3039" s="21"/>
      <c r="D3039" s="21"/>
      <c r="E3039" s="59"/>
      <c r="F3039" s="21"/>
      <c r="G3039" s="106"/>
      <c r="H3039" s="59"/>
      <c r="I3039" s="59"/>
      <c r="J3039" s="59"/>
      <c r="K3039" s="59"/>
      <c r="L3039" s="59"/>
      <c r="M3039" s="59"/>
      <c r="N3039" s="21"/>
      <c r="O3039" s="21"/>
      <c r="P3039" s="21"/>
      <c r="Q3039" s="59"/>
    </row>
    <row r="3040" spans="2:17">
      <c r="B3040" s="110"/>
      <c r="C3040" s="21"/>
      <c r="D3040" s="21"/>
      <c r="E3040" s="59"/>
      <c r="F3040" s="21"/>
      <c r="G3040" s="106"/>
      <c r="H3040" s="59"/>
      <c r="I3040" s="59"/>
      <c r="J3040" s="59"/>
      <c r="K3040" s="59"/>
      <c r="L3040" s="59"/>
      <c r="M3040" s="59"/>
      <c r="N3040" s="21"/>
      <c r="O3040" s="21"/>
      <c r="P3040" s="21"/>
      <c r="Q3040" s="59"/>
    </row>
    <row r="3041" spans="2:17">
      <c r="B3041" s="110"/>
      <c r="C3041" s="21"/>
      <c r="D3041" s="21"/>
      <c r="E3041" s="59"/>
      <c r="F3041" s="21"/>
      <c r="G3041" s="106"/>
      <c r="H3041" s="59"/>
      <c r="I3041" s="59"/>
      <c r="J3041" s="59"/>
      <c r="K3041" s="59"/>
      <c r="L3041" s="59"/>
      <c r="M3041" s="59"/>
      <c r="N3041" s="21"/>
      <c r="O3041" s="21"/>
      <c r="P3041" s="21"/>
      <c r="Q3041" s="59"/>
    </row>
    <row r="3042" spans="2:17">
      <c r="B3042" s="110"/>
      <c r="C3042" s="21"/>
      <c r="D3042" s="21"/>
      <c r="E3042" s="59"/>
      <c r="F3042" s="21"/>
      <c r="G3042" s="106"/>
      <c r="H3042" s="59"/>
      <c r="I3042" s="59"/>
      <c r="J3042" s="59"/>
      <c r="K3042" s="59"/>
      <c r="L3042" s="59"/>
      <c r="M3042" s="59"/>
      <c r="N3042" s="21"/>
      <c r="O3042" s="21"/>
      <c r="P3042" s="21"/>
      <c r="Q3042" s="59"/>
    </row>
    <row r="3043" spans="2:17">
      <c r="B3043" s="110"/>
      <c r="C3043" s="21"/>
      <c r="D3043" s="21"/>
      <c r="E3043" s="59"/>
      <c r="F3043" s="21"/>
      <c r="G3043" s="106"/>
      <c r="H3043" s="59"/>
      <c r="I3043" s="59"/>
      <c r="J3043" s="59"/>
      <c r="K3043" s="59"/>
      <c r="L3043" s="59"/>
      <c r="M3043" s="59"/>
      <c r="N3043" s="21"/>
      <c r="O3043" s="21"/>
      <c r="P3043" s="21"/>
      <c r="Q3043" s="59"/>
    </row>
    <row r="3044" spans="2:17">
      <c r="B3044" s="110"/>
      <c r="C3044" s="21"/>
      <c r="D3044" s="21"/>
      <c r="E3044" s="59"/>
      <c r="F3044" s="21"/>
      <c r="G3044" s="106"/>
      <c r="H3044" s="59"/>
      <c r="I3044" s="59"/>
      <c r="J3044" s="59"/>
      <c r="K3044" s="59"/>
      <c r="L3044" s="59"/>
      <c r="M3044" s="59"/>
      <c r="N3044" s="21"/>
      <c r="O3044" s="21"/>
      <c r="P3044" s="21"/>
      <c r="Q3044" s="59"/>
    </row>
    <row r="3045" spans="2:17">
      <c r="B3045" s="110"/>
      <c r="C3045" s="21"/>
      <c r="D3045" s="21"/>
      <c r="E3045" s="59"/>
      <c r="F3045" s="21"/>
      <c r="G3045" s="106"/>
      <c r="H3045" s="59"/>
      <c r="I3045" s="59"/>
      <c r="J3045" s="59"/>
      <c r="K3045" s="59"/>
      <c r="L3045" s="59"/>
      <c r="M3045" s="59"/>
      <c r="N3045" s="21"/>
      <c r="O3045" s="21"/>
      <c r="P3045" s="21"/>
      <c r="Q3045" s="59"/>
    </row>
    <row r="3046" spans="2:17">
      <c r="B3046" s="110"/>
      <c r="C3046" s="21"/>
      <c r="D3046" s="21"/>
      <c r="E3046" s="59"/>
      <c r="F3046" s="21"/>
      <c r="G3046" s="106"/>
      <c r="H3046" s="59"/>
      <c r="I3046" s="59"/>
      <c r="J3046" s="59"/>
      <c r="K3046" s="59"/>
      <c r="L3046" s="59"/>
      <c r="M3046" s="59"/>
      <c r="N3046" s="21"/>
      <c r="O3046" s="21"/>
      <c r="P3046" s="21"/>
      <c r="Q3046" s="59"/>
    </row>
    <row r="3047" spans="2:17">
      <c r="B3047" s="110"/>
      <c r="C3047" s="21"/>
      <c r="D3047" s="21"/>
      <c r="E3047" s="59"/>
      <c r="F3047" s="21"/>
      <c r="G3047" s="106"/>
      <c r="H3047" s="59"/>
      <c r="I3047" s="59"/>
      <c r="J3047" s="59"/>
      <c r="K3047" s="59"/>
      <c r="L3047" s="59"/>
      <c r="M3047" s="59"/>
      <c r="N3047" s="21"/>
      <c r="O3047" s="21"/>
      <c r="P3047" s="21"/>
      <c r="Q3047" s="59"/>
    </row>
    <row r="3048" spans="2:17">
      <c r="B3048" s="110"/>
      <c r="C3048" s="21"/>
      <c r="D3048" s="21"/>
      <c r="E3048" s="59"/>
      <c r="F3048" s="21"/>
      <c r="G3048" s="106"/>
      <c r="H3048" s="59"/>
      <c r="I3048" s="59"/>
      <c r="J3048" s="59"/>
      <c r="K3048" s="59"/>
      <c r="L3048" s="59"/>
      <c r="M3048" s="59"/>
      <c r="N3048" s="21"/>
      <c r="O3048" s="21"/>
      <c r="P3048" s="21"/>
      <c r="Q3048" s="59"/>
    </row>
    <row r="3049" spans="2:17">
      <c r="B3049" s="110"/>
      <c r="C3049" s="21"/>
      <c r="D3049" s="21"/>
      <c r="E3049" s="59"/>
      <c r="F3049" s="21"/>
      <c r="G3049" s="106"/>
      <c r="H3049" s="59"/>
      <c r="I3049" s="59"/>
      <c r="J3049" s="59"/>
      <c r="K3049" s="59"/>
      <c r="L3049" s="59"/>
      <c r="M3049" s="59"/>
      <c r="N3049" s="21"/>
      <c r="O3049" s="21"/>
      <c r="P3049" s="21"/>
      <c r="Q3049" s="59"/>
    </row>
    <row r="3050" spans="2:17">
      <c r="B3050" s="110"/>
      <c r="C3050" s="21"/>
      <c r="D3050" s="21"/>
      <c r="E3050" s="59"/>
      <c r="F3050" s="21"/>
      <c r="G3050" s="106"/>
      <c r="H3050" s="59"/>
      <c r="I3050" s="59"/>
      <c r="J3050" s="59"/>
      <c r="K3050" s="59"/>
      <c r="L3050" s="59"/>
      <c r="M3050" s="59"/>
      <c r="N3050" s="21"/>
      <c r="O3050" s="21"/>
      <c r="P3050" s="21"/>
      <c r="Q3050" s="59"/>
    </row>
    <row r="3051" spans="2:17">
      <c r="B3051" s="110"/>
      <c r="C3051" s="21"/>
      <c r="D3051" s="21"/>
      <c r="E3051" s="59"/>
      <c r="F3051" s="21"/>
      <c r="G3051" s="106"/>
      <c r="H3051" s="59"/>
      <c r="I3051" s="59"/>
      <c r="J3051" s="59"/>
      <c r="K3051" s="59"/>
      <c r="L3051" s="59"/>
      <c r="M3051" s="59"/>
      <c r="N3051" s="21"/>
      <c r="O3051" s="21"/>
      <c r="P3051" s="21"/>
      <c r="Q3051" s="59"/>
    </row>
    <row r="3052" spans="2:17">
      <c r="B3052" s="110"/>
      <c r="C3052" s="21"/>
      <c r="D3052" s="21"/>
      <c r="E3052" s="59"/>
      <c r="F3052" s="21"/>
      <c r="G3052" s="106"/>
      <c r="H3052" s="59"/>
      <c r="I3052" s="59"/>
      <c r="J3052" s="59"/>
      <c r="K3052" s="59"/>
      <c r="L3052" s="59"/>
      <c r="M3052" s="59"/>
      <c r="N3052" s="21"/>
      <c r="O3052" s="21"/>
      <c r="P3052" s="21"/>
      <c r="Q3052" s="59"/>
    </row>
    <row r="3053" spans="2:17">
      <c r="B3053" s="110"/>
      <c r="C3053" s="21"/>
      <c r="D3053" s="21"/>
      <c r="E3053" s="59"/>
      <c r="F3053" s="21"/>
      <c r="G3053" s="106"/>
      <c r="H3053" s="59"/>
      <c r="I3053" s="59"/>
      <c r="J3053" s="59"/>
      <c r="K3053" s="59"/>
      <c r="L3053" s="59"/>
      <c r="M3053" s="59"/>
      <c r="N3053" s="21"/>
      <c r="O3053" s="21"/>
      <c r="P3053" s="21"/>
      <c r="Q3053" s="59"/>
    </row>
    <row r="3054" spans="2:17">
      <c r="B3054" s="110"/>
      <c r="C3054" s="21"/>
      <c r="D3054" s="21"/>
      <c r="E3054" s="59"/>
      <c r="F3054" s="21"/>
      <c r="G3054" s="106"/>
      <c r="H3054" s="59"/>
      <c r="I3054" s="59"/>
      <c r="J3054" s="59"/>
      <c r="K3054" s="59"/>
      <c r="L3054" s="59"/>
      <c r="M3054" s="59"/>
      <c r="N3054" s="21"/>
      <c r="O3054" s="21"/>
      <c r="P3054" s="21"/>
      <c r="Q3054" s="59"/>
    </row>
    <row r="3055" spans="2:17">
      <c r="B3055" s="110"/>
      <c r="C3055" s="21"/>
      <c r="D3055" s="21"/>
      <c r="E3055" s="59"/>
      <c r="F3055" s="21"/>
      <c r="G3055" s="106"/>
      <c r="H3055" s="59"/>
      <c r="I3055" s="59"/>
      <c r="J3055" s="59"/>
      <c r="K3055" s="59"/>
      <c r="L3055" s="59"/>
      <c r="M3055" s="59"/>
      <c r="N3055" s="21"/>
      <c r="O3055" s="21"/>
      <c r="P3055" s="21"/>
      <c r="Q3055" s="59"/>
    </row>
    <row r="3056" spans="2:17">
      <c r="B3056" s="110"/>
      <c r="C3056" s="21"/>
      <c r="D3056" s="21"/>
      <c r="E3056" s="59"/>
      <c r="F3056" s="21"/>
      <c r="G3056" s="106"/>
      <c r="H3056" s="59"/>
      <c r="I3056" s="59"/>
      <c r="J3056" s="59"/>
      <c r="K3056" s="59"/>
      <c r="L3056" s="59"/>
      <c r="M3056" s="59"/>
      <c r="N3056" s="21"/>
      <c r="O3056" s="21"/>
      <c r="P3056" s="21"/>
      <c r="Q3056" s="59"/>
    </row>
    <row r="3057" spans="2:17">
      <c r="B3057" s="110"/>
      <c r="C3057" s="21"/>
      <c r="D3057" s="21"/>
      <c r="E3057" s="59"/>
      <c r="F3057" s="21"/>
      <c r="G3057" s="106"/>
      <c r="H3057" s="59"/>
      <c r="I3057" s="59"/>
      <c r="J3057" s="59"/>
      <c r="K3057" s="59"/>
      <c r="L3057" s="59"/>
      <c r="M3057" s="59"/>
      <c r="N3057" s="21"/>
      <c r="O3057" s="21"/>
      <c r="P3057" s="21"/>
      <c r="Q3057" s="59"/>
    </row>
    <row r="3058" spans="2:17">
      <c r="B3058" s="110"/>
      <c r="C3058" s="21"/>
      <c r="D3058" s="21"/>
      <c r="E3058" s="59"/>
      <c r="F3058" s="21"/>
      <c r="G3058" s="106"/>
      <c r="H3058" s="59"/>
      <c r="I3058" s="59"/>
      <c r="J3058" s="59"/>
      <c r="K3058" s="59"/>
      <c r="L3058" s="59"/>
      <c r="M3058" s="59"/>
      <c r="N3058" s="21"/>
      <c r="O3058" s="21"/>
      <c r="P3058" s="21"/>
      <c r="Q3058" s="59"/>
    </row>
    <row r="3059" spans="2:17">
      <c r="B3059" s="110"/>
      <c r="C3059" s="21"/>
      <c r="D3059" s="21"/>
      <c r="E3059" s="59"/>
      <c r="F3059" s="21"/>
      <c r="G3059" s="106"/>
      <c r="H3059" s="59"/>
      <c r="I3059" s="59"/>
      <c r="J3059" s="59"/>
      <c r="K3059" s="59"/>
      <c r="L3059" s="59"/>
      <c r="M3059" s="59"/>
      <c r="N3059" s="21"/>
      <c r="O3059" s="21"/>
      <c r="P3059" s="21"/>
      <c r="Q3059" s="59"/>
    </row>
    <row r="3060" spans="2:17">
      <c r="B3060" s="110"/>
      <c r="C3060" s="21"/>
      <c r="D3060" s="21"/>
      <c r="E3060" s="59"/>
      <c r="F3060" s="21"/>
      <c r="G3060" s="106"/>
      <c r="H3060" s="59"/>
      <c r="I3060" s="59"/>
      <c r="J3060" s="59"/>
      <c r="K3060" s="59"/>
      <c r="L3060" s="59"/>
      <c r="M3060" s="59"/>
      <c r="N3060" s="21"/>
      <c r="O3060" s="21"/>
      <c r="P3060" s="21"/>
      <c r="Q3060" s="59"/>
    </row>
    <row r="3061" spans="2:17">
      <c r="B3061" s="110"/>
      <c r="C3061" s="21"/>
      <c r="D3061" s="21"/>
      <c r="E3061" s="59"/>
      <c r="F3061" s="21"/>
      <c r="G3061" s="106"/>
      <c r="H3061" s="59"/>
      <c r="I3061" s="59"/>
      <c r="J3061" s="59"/>
      <c r="K3061" s="59"/>
      <c r="L3061" s="59"/>
      <c r="M3061" s="59"/>
      <c r="N3061" s="21"/>
      <c r="O3061" s="21"/>
      <c r="P3061" s="21"/>
      <c r="Q3061" s="59"/>
    </row>
    <row r="3062" spans="2:17">
      <c r="B3062" s="110"/>
      <c r="C3062" s="21"/>
      <c r="D3062" s="21"/>
      <c r="E3062" s="59"/>
      <c r="F3062" s="21"/>
      <c r="G3062" s="106"/>
      <c r="H3062" s="59"/>
      <c r="I3062" s="59"/>
      <c r="J3062" s="59"/>
      <c r="K3062" s="59"/>
      <c r="L3062" s="59"/>
      <c r="M3062" s="59"/>
      <c r="N3062" s="21"/>
      <c r="O3062" s="21"/>
      <c r="P3062" s="21"/>
      <c r="Q3062" s="59"/>
    </row>
    <row r="3063" spans="2:17">
      <c r="B3063" s="110"/>
      <c r="C3063" s="21"/>
      <c r="D3063" s="21"/>
      <c r="E3063" s="59"/>
      <c r="F3063" s="21"/>
      <c r="G3063" s="106"/>
      <c r="H3063" s="59"/>
      <c r="I3063" s="59"/>
      <c r="J3063" s="59"/>
      <c r="K3063" s="59"/>
      <c r="L3063" s="59"/>
      <c r="M3063" s="59"/>
      <c r="N3063" s="21"/>
      <c r="O3063" s="21"/>
      <c r="P3063" s="21"/>
      <c r="Q3063" s="59"/>
    </row>
    <row r="3064" spans="2:17">
      <c r="B3064" s="110"/>
      <c r="C3064" s="21"/>
      <c r="D3064" s="21"/>
      <c r="E3064" s="59"/>
      <c r="F3064" s="21"/>
      <c r="G3064" s="106"/>
      <c r="H3064" s="59"/>
      <c r="I3064" s="59"/>
      <c r="J3064" s="59"/>
      <c r="K3064" s="59"/>
      <c r="L3064" s="59"/>
      <c r="M3064" s="59"/>
      <c r="N3064" s="21"/>
      <c r="O3064" s="21"/>
      <c r="P3064" s="21"/>
      <c r="Q3064" s="59"/>
    </row>
    <row r="3065" spans="2:17">
      <c r="B3065" s="110"/>
      <c r="C3065" s="21"/>
      <c r="D3065" s="21"/>
      <c r="E3065" s="59"/>
      <c r="F3065" s="21"/>
      <c r="G3065" s="106"/>
      <c r="H3065" s="59"/>
      <c r="I3065" s="59"/>
      <c r="J3065" s="59"/>
      <c r="K3065" s="59"/>
      <c r="L3065" s="59"/>
      <c r="M3065" s="59"/>
      <c r="N3065" s="21"/>
      <c r="O3065" s="21"/>
      <c r="P3065" s="21"/>
      <c r="Q3065" s="59"/>
    </row>
    <row r="3066" spans="2:17">
      <c r="B3066" s="110"/>
      <c r="C3066" s="21"/>
      <c r="D3066" s="21"/>
      <c r="E3066" s="59"/>
      <c r="F3066" s="21"/>
      <c r="G3066" s="106"/>
      <c r="H3066" s="59"/>
      <c r="I3066" s="59"/>
      <c r="J3066" s="59"/>
      <c r="K3066" s="59"/>
      <c r="L3066" s="59"/>
      <c r="M3066" s="59"/>
      <c r="N3066" s="21"/>
      <c r="O3066" s="21"/>
      <c r="P3066" s="21"/>
      <c r="Q3066" s="59"/>
    </row>
    <row r="3067" spans="2:17">
      <c r="B3067" s="110"/>
      <c r="C3067" s="21"/>
      <c r="D3067" s="21"/>
      <c r="E3067" s="59"/>
      <c r="F3067" s="21"/>
      <c r="G3067" s="106"/>
      <c r="H3067" s="59"/>
      <c r="I3067" s="59"/>
      <c r="J3067" s="59"/>
      <c r="K3067" s="59"/>
      <c r="L3067" s="59"/>
      <c r="M3067" s="59"/>
      <c r="N3067" s="21"/>
      <c r="O3067" s="21"/>
      <c r="P3067" s="21"/>
      <c r="Q3067" s="59"/>
    </row>
    <row r="3068" spans="2:17">
      <c r="B3068" s="147"/>
      <c r="G3068" s="148"/>
    </row>
    <row r="3069" spans="2:17">
      <c r="B3069" s="160"/>
      <c r="E3069" s="20"/>
      <c r="G3069" s="148"/>
    </row>
  </sheetData>
  <pageMargins left="0.51181102362204722" right="0.51181102362204722" top="0.78740157480314965" bottom="0.78740157480314965" header="0.31496062992125984" footer="0.31496062992125984"/>
  <pageSetup paperSize="9" scale="61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>
    <tabColor theme="5" tint="0.59999389629810485"/>
    <pageSetUpPr fitToPage="1"/>
  </sheetPr>
  <dimension ref="B1:H173"/>
  <sheetViews>
    <sheetView showGridLines="0" view="pageBreakPreview" zoomScaleNormal="85" zoomScaleSheetLayoutView="100" workbookViewId="0">
      <selection activeCell="B1" sqref="B1:C1"/>
    </sheetView>
  </sheetViews>
  <sheetFormatPr defaultRowHeight="15"/>
  <cols>
    <col min="2" max="2" width="12" style="5" bestFit="1" customWidth="1"/>
    <col min="3" max="3" width="43.7109375" bestFit="1" customWidth="1"/>
    <col min="4" max="4" width="13.7109375" customWidth="1"/>
    <col min="5" max="5" width="7.28515625" style="5" bestFit="1" customWidth="1"/>
    <col min="6" max="6" width="8.42578125" customWidth="1"/>
    <col min="7" max="7" width="8" bestFit="1" customWidth="1"/>
    <col min="8" max="8" width="10.28515625" style="5"/>
  </cols>
  <sheetData>
    <row r="1" spans="2:8" ht="20.25">
      <c r="C1" s="111" t="s">
        <v>846</v>
      </c>
    </row>
    <row r="3" spans="2:8">
      <c r="B3" s="173"/>
      <c r="C3" s="112" t="s">
        <v>75</v>
      </c>
      <c r="D3" s="113"/>
      <c r="E3" s="114"/>
      <c r="F3" s="114"/>
      <c r="G3" s="114"/>
      <c r="H3" s="115"/>
    </row>
    <row r="4" spans="2:8" ht="18.75">
      <c r="B4" s="168" t="s">
        <v>32</v>
      </c>
      <c r="C4" s="164" t="s">
        <v>34</v>
      </c>
      <c r="D4" s="164" t="s">
        <v>53</v>
      </c>
      <c r="E4" s="165" t="s">
        <v>43</v>
      </c>
      <c r="F4" s="168" t="s">
        <v>33</v>
      </c>
      <c r="G4" s="165" t="s">
        <v>51</v>
      </c>
      <c r="H4" s="165" t="s">
        <v>3</v>
      </c>
    </row>
    <row r="5" spans="2:8">
      <c r="B5" s="59"/>
      <c r="C5" s="21"/>
      <c r="D5" s="21"/>
      <c r="E5" s="59"/>
      <c r="F5" s="59"/>
      <c r="G5" s="59"/>
      <c r="H5" s="59"/>
    </row>
    <row r="6" spans="2:8">
      <c r="B6" s="59"/>
      <c r="C6" s="21"/>
      <c r="D6" s="21"/>
      <c r="E6" s="59"/>
      <c r="F6" s="59"/>
      <c r="G6" s="59"/>
      <c r="H6" s="59"/>
    </row>
    <row r="7" spans="2:8">
      <c r="B7" s="59"/>
      <c r="C7" s="21"/>
      <c r="D7" s="21"/>
      <c r="E7" s="59"/>
      <c r="F7" s="59"/>
      <c r="G7" s="59"/>
      <c r="H7" s="59"/>
    </row>
    <row r="8" spans="2:8">
      <c r="B8" s="59"/>
      <c r="C8" s="21"/>
      <c r="D8" s="21"/>
      <c r="E8" s="59"/>
      <c r="F8" s="59"/>
      <c r="G8" s="59"/>
      <c r="H8" s="59"/>
    </row>
    <row r="9" spans="2:8">
      <c r="B9" s="59"/>
      <c r="C9" s="21"/>
      <c r="D9" s="21"/>
      <c r="E9" s="59"/>
      <c r="F9" s="59"/>
      <c r="G9" s="59"/>
      <c r="H9" s="59"/>
    </row>
    <row r="10" spans="2:8">
      <c r="B10" s="59"/>
      <c r="C10" s="21"/>
      <c r="D10" s="21"/>
      <c r="E10" s="59"/>
      <c r="F10" s="59"/>
      <c r="G10" s="59"/>
      <c r="H10" s="59"/>
    </row>
    <row r="11" spans="2:8">
      <c r="B11" s="59"/>
      <c r="C11" s="21"/>
      <c r="D11" s="21"/>
      <c r="E11" s="59"/>
      <c r="F11" s="59"/>
      <c r="G11" s="59"/>
      <c r="H11" s="59"/>
    </row>
    <row r="12" spans="2:8">
      <c r="B12" s="59"/>
      <c r="C12" s="21"/>
      <c r="D12" s="21"/>
      <c r="E12" s="59"/>
      <c r="F12" s="59"/>
      <c r="G12" s="59"/>
      <c r="H12" s="59"/>
    </row>
    <row r="13" spans="2:8">
      <c r="B13" s="59"/>
      <c r="C13" s="21"/>
      <c r="D13" s="21"/>
      <c r="E13" s="59"/>
      <c r="F13" s="59"/>
      <c r="G13" s="59"/>
      <c r="H13" s="59"/>
    </row>
    <row r="14" spans="2:8">
      <c r="B14" s="59"/>
      <c r="C14" s="21"/>
      <c r="D14" s="21"/>
      <c r="E14" s="59"/>
      <c r="F14" s="59"/>
      <c r="G14" s="59"/>
      <c r="H14" s="59"/>
    </row>
    <row r="15" spans="2:8">
      <c r="B15" s="59"/>
      <c r="C15" s="21"/>
      <c r="D15" s="21"/>
      <c r="E15" s="59"/>
      <c r="F15" s="59"/>
      <c r="G15" s="59"/>
      <c r="H15" s="59"/>
    </row>
    <row r="16" spans="2:8">
      <c r="B16" s="59"/>
      <c r="C16" s="21"/>
      <c r="D16" s="21"/>
      <c r="E16" s="59"/>
      <c r="F16" s="59"/>
      <c r="G16" s="59"/>
      <c r="H16" s="59"/>
    </row>
    <row r="17" spans="2:8">
      <c r="B17" s="59"/>
      <c r="C17" s="21"/>
      <c r="D17" s="21"/>
      <c r="E17" s="59"/>
      <c r="F17" s="59"/>
      <c r="G17" s="59"/>
      <c r="H17" s="59"/>
    </row>
    <row r="18" spans="2:8">
      <c r="B18" s="59"/>
      <c r="C18" s="21"/>
      <c r="D18" s="21"/>
      <c r="E18" s="59"/>
      <c r="F18" s="59"/>
      <c r="G18" s="59"/>
      <c r="H18" s="59"/>
    </row>
    <row r="19" spans="2:8">
      <c r="B19" s="59"/>
      <c r="C19" s="21"/>
      <c r="D19" s="21"/>
      <c r="E19" s="59"/>
      <c r="F19" s="59"/>
      <c r="G19" s="59"/>
      <c r="H19" s="59"/>
    </row>
    <row r="20" spans="2:8">
      <c r="B20" s="59"/>
      <c r="C20" s="21"/>
      <c r="D20" s="21"/>
      <c r="E20" s="59"/>
      <c r="F20" s="59"/>
      <c r="G20" s="59"/>
      <c r="H20" s="59"/>
    </row>
    <row r="21" spans="2:8">
      <c r="B21" s="59"/>
      <c r="C21" s="21"/>
      <c r="D21" s="21"/>
      <c r="E21" s="59"/>
      <c r="F21" s="59"/>
      <c r="G21" s="59"/>
      <c r="H21" s="59"/>
    </row>
    <row r="22" spans="2:8">
      <c r="B22" s="59"/>
      <c r="C22" s="21"/>
      <c r="D22" s="21"/>
      <c r="E22" s="59"/>
      <c r="F22" s="59"/>
      <c r="G22" s="59"/>
      <c r="H22" s="59"/>
    </row>
    <row r="23" spans="2:8">
      <c r="B23" s="59"/>
      <c r="C23" s="21"/>
      <c r="D23" s="21"/>
      <c r="E23" s="59"/>
      <c r="F23" s="59"/>
      <c r="G23" s="59"/>
      <c r="H23" s="59"/>
    </row>
    <row r="24" spans="2:8">
      <c r="B24" s="59"/>
      <c r="C24" s="21"/>
      <c r="D24" s="21"/>
      <c r="E24" s="59"/>
      <c r="F24" s="59"/>
      <c r="G24" s="59"/>
      <c r="H24" s="59"/>
    </row>
    <row r="25" spans="2:8">
      <c r="B25" s="59"/>
      <c r="C25" s="21"/>
      <c r="D25" s="21"/>
      <c r="E25" s="59"/>
      <c r="F25" s="59"/>
      <c r="G25" s="59"/>
      <c r="H25" s="59"/>
    </row>
    <row r="26" spans="2:8">
      <c r="B26" s="59"/>
      <c r="C26" s="21"/>
      <c r="D26" s="21"/>
      <c r="E26" s="59"/>
      <c r="F26" s="59"/>
      <c r="G26" s="59"/>
      <c r="H26" s="59"/>
    </row>
    <row r="27" spans="2:8">
      <c r="B27" s="59"/>
      <c r="C27" s="21"/>
      <c r="D27" s="21"/>
      <c r="E27" s="59"/>
      <c r="F27" s="59"/>
      <c r="G27" s="59"/>
      <c r="H27" s="59"/>
    </row>
    <row r="28" spans="2:8">
      <c r="B28" s="59"/>
      <c r="C28" s="21"/>
      <c r="D28" s="21"/>
      <c r="E28" s="59"/>
      <c r="F28" s="59"/>
      <c r="G28" s="59"/>
      <c r="H28" s="59"/>
    </row>
    <row r="29" spans="2:8">
      <c r="B29" s="59"/>
      <c r="C29" s="21"/>
      <c r="D29" s="21"/>
      <c r="E29" s="59"/>
      <c r="F29" s="59"/>
      <c r="G29" s="59"/>
      <c r="H29" s="59"/>
    </row>
    <row r="30" spans="2:8">
      <c r="B30" s="59"/>
      <c r="C30" s="21"/>
      <c r="D30" s="21"/>
      <c r="E30" s="59"/>
      <c r="F30" s="59"/>
      <c r="G30" s="59"/>
      <c r="H30" s="59"/>
    </row>
    <row r="31" spans="2:8">
      <c r="B31" s="59"/>
      <c r="C31" s="21"/>
      <c r="D31" s="21"/>
      <c r="E31" s="59"/>
      <c r="F31" s="59"/>
      <c r="G31" s="59"/>
      <c r="H31" s="59"/>
    </row>
    <row r="32" spans="2:8">
      <c r="B32" s="59"/>
      <c r="C32" s="21"/>
      <c r="D32" s="21"/>
      <c r="E32" s="59"/>
      <c r="F32" s="59"/>
      <c r="G32" s="59"/>
      <c r="H32" s="59"/>
    </row>
    <row r="33" spans="2:8">
      <c r="B33" s="59"/>
      <c r="C33" s="21"/>
      <c r="D33" s="21"/>
      <c r="E33" s="59"/>
      <c r="F33" s="59"/>
      <c r="G33" s="59"/>
      <c r="H33" s="59"/>
    </row>
    <row r="34" spans="2:8">
      <c r="B34" s="59"/>
      <c r="C34" s="21"/>
      <c r="D34" s="21"/>
      <c r="E34" s="59"/>
      <c r="F34" s="59"/>
      <c r="G34" s="59"/>
      <c r="H34" s="59"/>
    </row>
    <row r="35" spans="2:8">
      <c r="B35" s="59"/>
      <c r="C35" s="21"/>
      <c r="D35" s="21"/>
      <c r="E35" s="59"/>
      <c r="F35" s="59"/>
      <c r="G35" s="59"/>
      <c r="H35" s="59"/>
    </row>
    <row r="36" spans="2:8">
      <c r="B36" s="59"/>
      <c r="C36" s="21"/>
      <c r="D36" s="21"/>
      <c r="E36" s="59"/>
      <c r="F36" s="59"/>
      <c r="G36" s="59"/>
      <c r="H36" s="59"/>
    </row>
    <row r="37" spans="2:8">
      <c r="B37" s="59"/>
      <c r="C37" s="21"/>
      <c r="D37" s="21"/>
      <c r="E37" s="59"/>
      <c r="F37" s="59"/>
      <c r="G37" s="59"/>
      <c r="H37" s="59"/>
    </row>
    <row r="38" spans="2:8">
      <c r="B38" s="59"/>
      <c r="C38" s="21"/>
      <c r="D38" s="21"/>
      <c r="E38" s="59"/>
      <c r="F38" s="59"/>
      <c r="G38" s="59"/>
      <c r="H38" s="59"/>
    </row>
    <row r="39" spans="2:8">
      <c r="B39" s="59"/>
      <c r="C39" s="21"/>
      <c r="D39" s="21"/>
      <c r="E39" s="59"/>
      <c r="F39" s="59"/>
      <c r="G39" s="59"/>
      <c r="H39" s="59"/>
    </row>
    <row r="40" spans="2:8">
      <c r="B40" s="59"/>
      <c r="C40" s="21"/>
      <c r="D40" s="21"/>
      <c r="E40" s="59"/>
      <c r="F40" s="59"/>
      <c r="G40" s="59"/>
      <c r="H40" s="59"/>
    </row>
    <row r="41" spans="2:8">
      <c r="B41" s="59"/>
      <c r="C41" s="21"/>
      <c r="D41" s="21"/>
      <c r="E41" s="59"/>
      <c r="F41" s="59"/>
      <c r="G41" s="59"/>
      <c r="H41" s="59"/>
    </row>
    <row r="42" spans="2:8">
      <c r="B42" s="59"/>
      <c r="C42" s="21"/>
      <c r="D42" s="21"/>
      <c r="E42" s="59"/>
      <c r="F42" s="59"/>
      <c r="G42" s="59"/>
      <c r="H42" s="59"/>
    </row>
    <row r="43" spans="2:8">
      <c r="B43" s="59"/>
      <c r="C43" s="21"/>
      <c r="D43" s="21"/>
      <c r="E43" s="59"/>
      <c r="F43" s="59"/>
      <c r="G43" s="59"/>
      <c r="H43" s="59"/>
    </row>
    <row r="44" spans="2:8">
      <c r="B44" s="59"/>
      <c r="C44" s="21"/>
      <c r="D44" s="21"/>
      <c r="E44" s="59"/>
      <c r="F44" s="59"/>
      <c r="G44" s="59"/>
      <c r="H44" s="59"/>
    </row>
    <row r="45" spans="2:8">
      <c r="B45" s="59"/>
      <c r="C45" s="21"/>
      <c r="D45" s="21"/>
      <c r="E45" s="59"/>
      <c r="F45" s="59"/>
      <c r="G45" s="59"/>
      <c r="H45" s="59"/>
    </row>
    <row r="46" spans="2:8">
      <c r="B46" s="59"/>
      <c r="C46" s="21"/>
      <c r="D46" s="21"/>
      <c r="E46" s="59"/>
      <c r="F46" s="59"/>
      <c r="G46" s="59"/>
      <c r="H46" s="59"/>
    </row>
    <row r="47" spans="2:8">
      <c r="B47" s="59"/>
      <c r="C47" s="21"/>
      <c r="D47" s="21"/>
      <c r="E47" s="59"/>
      <c r="F47" s="59"/>
      <c r="G47" s="59"/>
      <c r="H47" s="59"/>
    </row>
    <row r="48" spans="2:8">
      <c r="B48" s="59"/>
      <c r="C48" s="21"/>
      <c r="D48" s="21"/>
      <c r="E48" s="59"/>
      <c r="F48" s="59"/>
      <c r="G48" s="59"/>
      <c r="H48" s="59"/>
    </row>
    <row r="49" spans="2:8">
      <c r="B49" s="59"/>
      <c r="C49" s="21"/>
      <c r="D49" s="21"/>
      <c r="E49" s="59"/>
      <c r="F49" s="59"/>
      <c r="G49" s="59"/>
      <c r="H49" s="59"/>
    </row>
    <row r="50" spans="2:8">
      <c r="B50" s="59"/>
      <c r="C50" s="21"/>
      <c r="D50" s="21"/>
      <c r="E50" s="59"/>
      <c r="F50" s="59"/>
      <c r="G50" s="59"/>
      <c r="H50" s="59"/>
    </row>
    <row r="51" spans="2:8">
      <c r="B51" s="59"/>
      <c r="C51" s="21"/>
      <c r="D51" s="21"/>
      <c r="E51" s="59"/>
      <c r="F51" s="59"/>
      <c r="G51" s="59"/>
      <c r="H51" s="59"/>
    </row>
    <row r="52" spans="2:8">
      <c r="B52" s="59"/>
      <c r="C52" s="21"/>
      <c r="D52" s="21"/>
      <c r="E52" s="59"/>
      <c r="F52" s="59"/>
      <c r="G52" s="59"/>
      <c r="H52" s="59"/>
    </row>
    <row r="53" spans="2:8">
      <c r="B53" s="59"/>
      <c r="C53" s="21"/>
      <c r="D53" s="21"/>
      <c r="E53" s="59"/>
      <c r="F53" s="59"/>
      <c r="G53" s="59"/>
      <c r="H53" s="59"/>
    </row>
    <row r="54" spans="2:8">
      <c r="B54" s="59"/>
      <c r="C54" s="21"/>
      <c r="D54" s="21"/>
      <c r="E54" s="59"/>
      <c r="F54" s="59"/>
      <c r="G54" s="59"/>
      <c r="H54" s="59"/>
    </row>
    <row r="55" spans="2:8">
      <c r="B55" s="59"/>
      <c r="C55" s="21"/>
      <c r="D55" s="21"/>
      <c r="E55" s="59"/>
      <c r="F55" s="59"/>
      <c r="G55" s="59"/>
      <c r="H55" s="59"/>
    </row>
    <row r="56" spans="2:8">
      <c r="B56" s="59"/>
      <c r="C56" s="21"/>
      <c r="D56" s="21"/>
      <c r="E56" s="59"/>
      <c r="F56" s="59"/>
      <c r="G56" s="59"/>
      <c r="H56" s="59"/>
    </row>
    <row r="57" spans="2:8">
      <c r="B57" s="59"/>
      <c r="C57" s="21"/>
      <c r="D57" s="21"/>
      <c r="E57" s="59"/>
      <c r="F57" s="59"/>
      <c r="G57" s="59"/>
      <c r="H57" s="59"/>
    </row>
    <row r="58" spans="2:8">
      <c r="B58" s="59"/>
      <c r="C58" s="21"/>
      <c r="D58" s="21"/>
      <c r="E58" s="59"/>
      <c r="F58" s="59"/>
      <c r="G58" s="59"/>
      <c r="H58" s="59"/>
    </row>
    <row r="59" spans="2:8">
      <c r="B59" s="59"/>
      <c r="C59" s="21"/>
      <c r="D59" s="21"/>
      <c r="E59" s="59"/>
      <c r="F59" s="59"/>
      <c r="G59" s="59"/>
      <c r="H59" s="59"/>
    </row>
    <row r="60" spans="2:8">
      <c r="B60" s="59"/>
      <c r="C60" s="21"/>
      <c r="D60" s="21"/>
      <c r="E60" s="59"/>
      <c r="F60" s="59"/>
      <c r="G60" s="59"/>
      <c r="H60" s="59"/>
    </row>
    <row r="61" spans="2:8">
      <c r="B61" s="59"/>
      <c r="C61" s="21"/>
      <c r="D61" s="21"/>
      <c r="E61" s="59"/>
      <c r="F61" s="59"/>
      <c r="G61" s="59"/>
      <c r="H61" s="59"/>
    </row>
    <row r="62" spans="2:8">
      <c r="B62" s="59"/>
      <c r="C62" s="21"/>
      <c r="D62" s="21"/>
      <c r="E62" s="59"/>
      <c r="F62" s="59"/>
      <c r="G62" s="59"/>
      <c r="H62" s="59"/>
    </row>
    <row r="63" spans="2:8">
      <c r="B63" s="59"/>
      <c r="C63" s="21"/>
      <c r="D63" s="21"/>
      <c r="E63" s="59"/>
      <c r="F63" s="59"/>
      <c r="G63" s="59"/>
      <c r="H63" s="59"/>
    </row>
    <row r="64" spans="2:8">
      <c r="B64" s="59"/>
      <c r="C64" s="21"/>
      <c r="D64" s="21"/>
      <c r="E64" s="59"/>
      <c r="F64" s="59"/>
      <c r="G64" s="59"/>
      <c r="H64" s="59"/>
    </row>
    <row r="65" spans="2:8">
      <c r="B65" s="59"/>
      <c r="C65" s="21"/>
      <c r="D65" s="21"/>
      <c r="E65" s="59"/>
      <c r="F65" s="59"/>
      <c r="G65" s="59"/>
      <c r="H65" s="59"/>
    </row>
    <row r="66" spans="2:8">
      <c r="B66" s="59"/>
      <c r="C66" s="21"/>
      <c r="D66" s="21"/>
      <c r="E66" s="59"/>
      <c r="F66" s="59"/>
      <c r="G66" s="59"/>
      <c r="H66" s="59"/>
    </row>
    <row r="67" spans="2:8">
      <c r="B67" s="59"/>
      <c r="C67" s="21"/>
      <c r="D67" s="21"/>
      <c r="E67" s="59"/>
      <c r="F67" s="59"/>
      <c r="G67" s="59"/>
      <c r="H67" s="59"/>
    </row>
    <row r="68" spans="2:8">
      <c r="B68" s="59"/>
      <c r="C68" s="21"/>
      <c r="D68" s="21"/>
      <c r="E68" s="59"/>
      <c r="F68" s="59"/>
      <c r="G68" s="59"/>
      <c r="H68" s="59"/>
    </row>
    <row r="69" spans="2:8">
      <c r="B69" s="59"/>
      <c r="C69" s="21"/>
      <c r="D69" s="21"/>
      <c r="E69" s="59"/>
      <c r="F69" s="59"/>
      <c r="G69" s="59"/>
      <c r="H69" s="59"/>
    </row>
    <row r="70" spans="2:8">
      <c r="B70" s="59"/>
      <c r="C70" s="21"/>
      <c r="D70" s="21"/>
      <c r="E70" s="59"/>
      <c r="F70" s="59"/>
      <c r="G70" s="59"/>
      <c r="H70" s="59"/>
    </row>
    <row r="71" spans="2:8">
      <c r="F71" s="5"/>
      <c r="G71" s="5"/>
    </row>
    <row r="72" spans="2:8">
      <c r="F72" s="5"/>
      <c r="G72" s="5"/>
    </row>
    <row r="73" spans="2:8">
      <c r="B73" s="20"/>
      <c r="F73" s="5"/>
      <c r="G73" s="5"/>
    </row>
    <row r="74" spans="2:8">
      <c r="B74" s="59"/>
      <c r="C74" s="21"/>
      <c r="D74" s="21"/>
      <c r="E74" s="59"/>
      <c r="F74" s="21"/>
      <c r="G74" s="21"/>
      <c r="H74" s="59"/>
    </row>
    <row r="75" spans="2:8">
      <c r="B75" s="59"/>
      <c r="C75" s="21"/>
      <c r="D75" s="21"/>
      <c r="E75" s="59"/>
      <c r="F75" s="21"/>
      <c r="G75" s="21"/>
      <c r="H75" s="59"/>
    </row>
    <row r="76" spans="2:8">
      <c r="B76" s="59"/>
      <c r="C76" s="21"/>
      <c r="D76" s="21"/>
      <c r="E76" s="59"/>
      <c r="F76" s="21"/>
      <c r="G76" s="21"/>
      <c r="H76" s="59"/>
    </row>
    <row r="77" spans="2:8">
      <c r="B77" s="59"/>
      <c r="C77" s="21"/>
      <c r="D77" s="21"/>
      <c r="E77" s="59"/>
      <c r="F77" s="21"/>
      <c r="G77" s="21"/>
      <c r="H77" s="59"/>
    </row>
    <row r="78" spans="2:8">
      <c r="B78" s="59"/>
      <c r="C78" s="21"/>
      <c r="D78" s="21"/>
      <c r="E78" s="59"/>
      <c r="F78" s="21"/>
      <c r="G78" s="21"/>
      <c r="H78" s="59"/>
    </row>
    <row r="79" spans="2:8">
      <c r="B79" s="59"/>
      <c r="C79" s="21"/>
      <c r="D79" s="21"/>
      <c r="E79" s="59"/>
      <c r="F79" s="21"/>
      <c r="G79" s="21"/>
      <c r="H79" s="59"/>
    </row>
    <row r="80" spans="2:8">
      <c r="B80" s="59"/>
      <c r="C80" s="21"/>
      <c r="D80" s="21"/>
      <c r="E80" s="59"/>
      <c r="F80" s="21"/>
      <c r="G80" s="21"/>
      <c r="H80" s="59"/>
    </row>
    <row r="81" spans="2:8">
      <c r="B81" s="59"/>
      <c r="C81" s="21"/>
      <c r="D81" s="21"/>
      <c r="E81" s="59"/>
      <c r="F81" s="21"/>
      <c r="G81" s="21"/>
      <c r="H81" s="59"/>
    </row>
    <row r="82" spans="2:8">
      <c r="B82" s="59"/>
      <c r="C82" s="21"/>
      <c r="D82" s="21"/>
      <c r="E82" s="59"/>
      <c r="F82" s="21"/>
      <c r="G82" s="21"/>
      <c r="H82" s="59"/>
    </row>
    <row r="83" spans="2:8">
      <c r="B83" s="59"/>
      <c r="C83" s="21"/>
      <c r="D83" s="21"/>
      <c r="E83" s="59"/>
      <c r="F83" s="21"/>
      <c r="G83" s="21"/>
      <c r="H83" s="59"/>
    </row>
    <row r="84" spans="2:8">
      <c r="B84" s="59"/>
      <c r="C84" s="21"/>
      <c r="D84" s="21"/>
      <c r="E84" s="59"/>
      <c r="F84" s="21"/>
      <c r="G84" s="21"/>
      <c r="H84" s="59"/>
    </row>
    <row r="85" spans="2:8">
      <c r="B85" s="59"/>
      <c r="C85" s="21"/>
      <c r="D85" s="21"/>
      <c r="E85" s="59"/>
      <c r="F85" s="21"/>
      <c r="G85" s="21"/>
      <c r="H85" s="59"/>
    </row>
    <row r="86" spans="2:8">
      <c r="B86" s="59"/>
      <c r="C86" s="21"/>
      <c r="D86" s="21"/>
      <c r="E86" s="59"/>
      <c r="F86" s="21"/>
      <c r="G86" s="21"/>
      <c r="H86" s="59"/>
    </row>
    <row r="87" spans="2:8">
      <c r="B87" s="59"/>
      <c r="C87" s="21"/>
      <c r="D87" s="21"/>
      <c r="E87" s="59"/>
      <c r="F87" s="21"/>
      <c r="G87" s="21"/>
      <c r="H87" s="59"/>
    </row>
    <row r="88" spans="2:8">
      <c r="B88" s="59"/>
      <c r="C88" s="21"/>
      <c r="D88" s="21"/>
      <c r="E88" s="59"/>
      <c r="F88" s="21"/>
      <c r="G88" s="21"/>
      <c r="H88" s="59"/>
    </row>
    <row r="89" spans="2:8">
      <c r="B89" s="59"/>
      <c r="C89" s="21"/>
      <c r="D89" s="21"/>
      <c r="E89" s="59"/>
      <c r="F89" s="21"/>
      <c r="G89" s="21"/>
      <c r="H89" s="59"/>
    </row>
    <row r="90" spans="2:8">
      <c r="B90" s="59"/>
      <c r="C90" s="21"/>
      <c r="D90" s="21"/>
      <c r="E90" s="59"/>
      <c r="F90" s="21"/>
      <c r="G90" s="21"/>
      <c r="H90" s="59"/>
    </row>
    <row r="91" spans="2:8">
      <c r="B91" s="59"/>
      <c r="C91" s="21"/>
      <c r="D91" s="21"/>
      <c r="E91" s="59"/>
      <c r="F91" s="21"/>
      <c r="G91" s="21"/>
      <c r="H91" s="59"/>
    </row>
    <row r="92" spans="2:8">
      <c r="B92" s="59"/>
      <c r="C92" s="21"/>
      <c r="D92" s="21"/>
      <c r="E92" s="59"/>
      <c r="F92" s="21"/>
      <c r="G92" s="21"/>
      <c r="H92" s="59"/>
    </row>
    <row r="93" spans="2:8">
      <c r="B93" s="59"/>
      <c r="C93" s="21"/>
      <c r="D93" s="21"/>
      <c r="E93" s="59"/>
      <c r="F93" s="21"/>
      <c r="G93" s="21"/>
      <c r="H93" s="59"/>
    </row>
    <row r="94" spans="2:8">
      <c r="B94" s="59"/>
      <c r="C94" s="21"/>
      <c r="D94" s="21"/>
      <c r="E94" s="59"/>
      <c r="F94" s="21"/>
      <c r="G94" s="21"/>
      <c r="H94" s="59"/>
    </row>
    <row r="95" spans="2:8">
      <c r="B95" s="59"/>
      <c r="C95" s="21"/>
      <c r="D95" s="21"/>
      <c r="E95" s="59"/>
      <c r="F95" s="21"/>
      <c r="G95" s="21"/>
      <c r="H95" s="59"/>
    </row>
    <row r="96" spans="2:8">
      <c r="B96" s="59"/>
      <c r="C96" s="21"/>
      <c r="D96" s="21"/>
      <c r="E96" s="59"/>
      <c r="F96" s="21"/>
      <c r="G96" s="21"/>
      <c r="H96" s="59"/>
    </row>
    <row r="97" spans="2:8">
      <c r="B97" s="59"/>
      <c r="C97" s="21"/>
      <c r="D97" s="21"/>
      <c r="E97" s="59"/>
      <c r="F97" s="21"/>
      <c r="G97" s="21"/>
      <c r="H97" s="59"/>
    </row>
    <row r="98" spans="2:8">
      <c r="B98" s="59"/>
      <c r="C98" s="21"/>
      <c r="D98" s="21"/>
      <c r="E98" s="59"/>
      <c r="F98" s="21"/>
      <c r="G98" s="21"/>
      <c r="H98" s="59"/>
    </row>
    <row r="99" spans="2:8">
      <c r="B99" s="59"/>
      <c r="C99" s="21"/>
      <c r="D99" s="21"/>
      <c r="E99" s="59"/>
      <c r="F99" s="21"/>
      <c r="G99" s="21"/>
      <c r="H99" s="59"/>
    </row>
    <row r="100" spans="2:8">
      <c r="B100" s="59"/>
      <c r="C100" s="21"/>
      <c r="D100" s="21"/>
      <c r="E100" s="59"/>
      <c r="F100" s="21"/>
      <c r="G100" s="21"/>
      <c r="H100" s="59"/>
    </row>
    <row r="101" spans="2:8">
      <c r="B101" s="59"/>
      <c r="C101" s="21"/>
      <c r="D101" s="21"/>
      <c r="E101" s="59"/>
      <c r="F101" s="21"/>
      <c r="G101" s="21"/>
      <c r="H101" s="59"/>
    </row>
    <row r="102" spans="2:8">
      <c r="B102" s="59"/>
      <c r="C102" s="21"/>
      <c r="D102" s="21"/>
      <c r="E102" s="59"/>
      <c r="F102" s="21"/>
      <c r="G102" s="21"/>
      <c r="H102" s="59"/>
    </row>
    <row r="103" spans="2:8">
      <c r="B103" s="59"/>
      <c r="C103" s="21"/>
      <c r="D103" s="21"/>
      <c r="E103" s="59"/>
      <c r="F103" s="21"/>
      <c r="G103" s="21"/>
      <c r="H103" s="59"/>
    </row>
    <row r="104" spans="2:8">
      <c r="B104" s="59"/>
      <c r="C104" s="21"/>
      <c r="D104" s="21"/>
      <c r="E104" s="59"/>
      <c r="F104" s="21"/>
      <c r="G104" s="21"/>
      <c r="H104" s="59"/>
    </row>
    <row r="105" spans="2:8">
      <c r="B105" s="59"/>
      <c r="C105" s="21"/>
      <c r="D105" s="21"/>
      <c r="E105" s="59"/>
      <c r="F105" s="21"/>
      <c r="G105" s="21"/>
      <c r="H105" s="59"/>
    </row>
    <row r="106" spans="2:8">
      <c r="B106" s="59"/>
      <c r="C106" s="21"/>
      <c r="D106" s="21"/>
      <c r="E106" s="59"/>
      <c r="F106" s="21"/>
      <c r="G106" s="21"/>
      <c r="H106" s="59"/>
    </row>
    <row r="107" spans="2:8">
      <c r="B107" s="59"/>
      <c r="C107" s="21"/>
      <c r="D107" s="21"/>
      <c r="E107" s="59"/>
      <c r="F107" s="21"/>
      <c r="G107" s="21"/>
      <c r="H107" s="59"/>
    </row>
    <row r="108" spans="2:8">
      <c r="B108" s="59"/>
      <c r="C108" s="21"/>
      <c r="D108" s="21"/>
      <c r="E108" s="59"/>
      <c r="F108" s="21"/>
      <c r="G108" s="21"/>
      <c r="H108" s="59"/>
    </row>
    <row r="109" spans="2:8">
      <c r="B109" s="59"/>
      <c r="C109" s="21"/>
      <c r="D109" s="21"/>
      <c r="E109" s="59"/>
      <c r="F109" s="21"/>
      <c r="G109" s="21"/>
      <c r="H109" s="59"/>
    </row>
    <row r="110" spans="2:8">
      <c r="B110" s="59"/>
      <c r="C110" s="21"/>
      <c r="D110" s="21"/>
      <c r="E110" s="59"/>
      <c r="F110" s="21"/>
      <c r="G110" s="21"/>
      <c r="H110" s="59"/>
    </row>
    <row r="111" spans="2:8">
      <c r="B111" s="59"/>
      <c r="C111" s="21"/>
      <c r="D111" s="21"/>
      <c r="E111" s="59"/>
      <c r="F111" s="21"/>
      <c r="G111" s="21"/>
      <c r="H111" s="59"/>
    </row>
    <row r="112" spans="2:8">
      <c r="B112" s="59"/>
      <c r="C112" s="21"/>
      <c r="D112" s="21"/>
      <c r="E112" s="59"/>
      <c r="F112" s="21"/>
      <c r="G112" s="21"/>
      <c r="H112" s="59"/>
    </row>
    <row r="113" spans="2:8">
      <c r="B113" s="59"/>
      <c r="C113" s="21"/>
      <c r="D113" s="21"/>
      <c r="E113" s="59"/>
      <c r="F113" s="21"/>
      <c r="G113" s="21"/>
      <c r="H113" s="59"/>
    </row>
    <row r="114" spans="2:8">
      <c r="B114" s="59"/>
      <c r="C114" s="21"/>
      <c r="D114" s="21"/>
      <c r="E114" s="59"/>
      <c r="F114" s="21"/>
      <c r="G114" s="21"/>
      <c r="H114" s="59"/>
    </row>
    <row r="115" spans="2:8">
      <c r="B115" s="59"/>
      <c r="C115" s="21"/>
      <c r="D115" s="21"/>
      <c r="E115" s="59"/>
      <c r="F115" s="21"/>
      <c r="G115" s="21"/>
      <c r="H115" s="59"/>
    </row>
    <row r="116" spans="2:8">
      <c r="B116" s="59"/>
      <c r="C116" s="21"/>
      <c r="D116" s="21"/>
      <c r="E116" s="59"/>
      <c r="F116" s="21"/>
      <c r="G116" s="21"/>
      <c r="H116" s="59"/>
    </row>
    <row r="117" spans="2:8">
      <c r="B117" s="59"/>
      <c r="C117" s="21"/>
      <c r="D117" s="21"/>
      <c r="E117" s="59"/>
      <c r="F117" s="21"/>
      <c r="G117" s="21"/>
      <c r="H117" s="59"/>
    </row>
    <row r="118" spans="2:8">
      <c r="B118" s="59"/>
      <c r="C118" s="21"/>
      <c r="D118" s="21"/>
      <c r="E118" s="59"/>
      <c r="F118" s="21"/>
      <c r="G118" s="21"/>
      <c r="H118" s="59"/>
    </row>
    <row r="119" spans="2:8">
      <c r="B119" s="59"/>
      <c r="C119" s="21"/>
      <c r="D119" s="21"/>
      <c r="E119" s="59"/>
      <c r="F119" s="21"/>
      <c r="G119" s="21"/>
      <c r="H119" s="59"/>
    </row>
    <row r="120" spans="2:8">
      <c r="B120" s="59"/>
      <c r="C120" s="21"/>
      <c r="D120" s="21"/>
      <c r="E120" s="59"/>
      <c r="F120" s="21"/>
      <c r="G120" s="21"/>
      <c r="H120" s="59"/>
    </row>
    <row r="121" spans="2:8">
      <c r="B121" s="59"/>
      <c r="C121" s="21"/>
      <c r="D121" s="21"/>
      <c r="E121" s="59"/>
      <c r="F121" s="21"/>
      <c r="G121" s="21"/>
      <c r="H121" s="59"/>
    </row>
    <row r="122" spans="2:8">
      <c r="B122" s="59"/>
      <c r="C122" s="21"/>
      <c r="D122" s="21"/>
      <c r="E122" s="59"/>
      <c r="F122" s="21"/>
      <c r="G122" s="21"/>
      <c r="H122" s="59"/>
    </row>
    <row r="123" spans="2:8">
      <c r="B123" s="59"/>
      <c r="C123" s="21"/>
      <c r="D123" s="21"/>
      <c r="E123" s="59"/>
      <c r="F123" s="21"/>
      <c r="G123" s="21"/>
      <c r="H123" s="59"/>
    </row>
    <row r="124" spans="2:8">
      <c r="B124" s="59"/>
      <c r="C124" s="21"/>
      <c r="D124" s="21"/>
      <c r="E124" s="59"/>
      <c r="F124" s="21"/>
      <c r="G124" s="21"/>
      <c r="H124" s="59"/>
    </row>
    <row r="125" spans="2:8">
      <c r="B125" s="59"/>
      <c r="C125" s="21"/>
      <c r="D125" s="21"/>
      <c r="E125" s="59"/>
      <c r="F125" s="21"/>
      <c r="G125" s="21"/>
      <c r="H125" s="59"/>
    </row>
    <row r="126" spans="2:8">
      <c r="B126" s="59"/>
      <c r="C126" s="21"/>
      <c r="D126" s="21"/>
      <c r="E126" s="59"/>
      <c r="F126" s="21"/>
      <c r="G126" s="21"/>
      <c r="H126" s="59"/>
    </row>
    <row r="127" spans="2:8">
      <c r="B127" s="59"/>
      <c r="C127" s="21"/>
      <c r="D127" s="21"/>
      <c r="E127" s="59"/>
      <c r="F127" s="21"/>
      <c r="G127" s="21"/>
      <c r="H127" s="59"/>
    </row>
    <row r="128" spans="2:8">
      <c r="B128" s="59"/>
      <c r="C128" s="21"/>
      <c r="D128" s="21"/>
      <c r="E128" s="59"/>
      <c r="F128" s="21"/>
      <c r="G128" s="21"/>
      <c r="H128" s="59"/>
    </row>
    <row r="129" spans="2:8">
      <c r="B129" s="59"/>
      <c r="C129" s="21"/>
      <c r="D129" s="21"/>
      <c r="E129" s="59"/>
      <c r="F129" s="21"/>
      <c r="G129" s="21"/>
      <c r="H129" s="59"/>
    </row>
    <row r="130" spans="2:8">
      <c r="B130" s="59"/>
      <c r="C130" s="21"/>
      <c r="D130" s="21"/>
      <c r="E130" s="59"/>
      <c r="F130" s="21"/>
      <c r="G130" s="21"/>
      <c r="H130" s="59"/>
    </row>
    <row r="131" spans="2:8">
      <c r="B131" s="59"/>
      <c r="C131" s="21"/>
      <c r="D131" s="21"/>
      <c r="E131" s="59"/>
      <c r="F131" s="21"/>
      <c r="G131" s="21"/>
      <c r="H131" s="59"/>
    </row>
    <row r="132" spans="2:8">
      <c r="B132" s="59"/>
      <c r="C132" s="21"/>
      <c r="D132" s="21"/>
      <c r="E132" s="59"/>
      <c r="F132" s="21"/>
      <c r="G132" s="21"/>
      <c r="H132" s="59"/>
    </row>
    <row r="133" spans="2:8">
      <c r="B133" s="59"/>
      <c r="C133" s="21"/>
      <c r="D133" s="21"/>
      <c r="E133" s="59"/>
      <c r="F133" s="21"/>
      <c r="G133" s="21"/>
      <c r="H133" s="59"/>
    </row>
    <row r="134" spans="2:8">
      <c r="B134" s="59"/>
      <c r="C134" s="21"/>
      <c r="D134" s="21"/>
      <c r="E134" s="59"/>
      <c r="F134" s="21"/>
      <c r="G134" s="21"/>
      <c r="H134" s="59"/>
    </row>
    <row r="135" spans="2:8">
      <c r="B135" s="59"/>
      <c r="C135" s="21"/>
      <c r="D135" s="21"/>
      <c r="E135" s="59"/>
      <c r="F135" s="21"/>
      <c r="G135" s="21"/>
      <c r="H135" s="59"/>
    </row>
    <row r="136" spans="2:8">
      <c r="B136" s="59"/>
      <c r="C136" s="21"/>
      <c r="D136" s="21"/>
      <c r="E136" s="59"/>
      <c r="F136" s="21"/>
      <c r="G136" s="21"/>
      <c r="H136" s="59"/>
    </row>
    <row r="137" spans="2:8">
      <c r="B137" s="59"/>
      <c r="C137" s="21"/>
      <c r="D137" s="21"/>
      <c r="E137" s="59"/>
      <c r="F137" s="21"/>
      <c r="G137" s="21"/>
      <c r="H137" s="59"/>
    </row>
    <row r="138" spans="2:8">
      <c r="B138" s="59"/>
      <c r="C138" s="21"/>
      <c r="D138" s="21"/>
      <c r="E138" s="59"/>
      <c r="F138" s="21"/>
      <c r="G138" s="21"/>
      <c r="H138" s="59"/>
    </row>
    <row r="139" spans="2:8">
      <c r="B139" s="59"/>
      <c r="C139" s="21"/>
      <c r="D139" s="21"/>
      <c r="E139" s="59"/>
      <c r="F139" s="21"/>
      <c r="G139" s="21"/>
      <c r="H139" s="59"/>
    </row>
    <row r="140" spans="2:8">
      <c r="B140" s="59"/>
      <c r="C140" s="21"/>
      <c r="D140" s="21"/>
      <c r="E140" s="59"/>
      <c r="F140" s="21"/>
      <c r="G140" s="21"/>
      <c r="H140" s="59"/>
    </row>
    <row r="141" spans="2:8">
      <c r="B141" s="59"/>
      <c r="C141" s="21"/>
      <c r="D141" s="21"/>
      <c r="E141" s="59"/>
      <c r="F141" s="21"/>
      <c r="G141" s="21"/>
      <c r="H141" s="59"/>
    </row>
    <row r="142" spans="2:8">
      <c r="B142" s="59"/>
      <c r="C142" s="21"/>
      <c r="D142" s="21"/>
      <c r="E142" s="59"/>
      <c r="F142" s="21"/>
      <c r="G142" s="21"/>
      <c r="H142" s="59"/>
    </row>
    <row r="143" spans="2:8">
      <c r="B143" s="59"/>
      <c r="C143" s="21"/>
      <c r="D143" s="21"/>
      <c r="E143" s="59"/>
      <c r="F143" s="21"/>
      <c r="G143" s="21"/>
      <c r="H143" s="59"/>
    </row>
    <row r="144" spans="2:8">
      <c r="B144" s="59"/>
      <c r="C144" s="21"/>
      <c r="D144" s="21"/>
      <c r="E144" s="59"/>
      <c r="F144" s="21"/>
      <c r="G144" s="21"/>
      <c r="H144" s="59"/>
    </row>
    <row r="145" spans="2:8">
      <c r="B145" s="59"/>
      <c r="C145" s="21"/>
      <c r="D145" s="21"/>
      <c r="E145" s="59"/>
      <c r="F145" s="21"/>
      <c r="G145" s="21"/>
      <c r="H145" s="59"/>
    </row>
    <row r="146" spans="2:8">
      <c r="B146" s="59"/>
      <c r="C146" s="21"/>
      <c r="D146" s="21"/>
      <c r="E146" s="59"/>
      <c r="F146" s="21"/>
      <c r="G146" s="21"/>
      <c r="H146" s="59"/>
    </row>
    <row r="147" spans="2:8">
      <c r="B147" s="59"/>
      <c r="C147" s="21"/>
      <c r="D147" s="21"/>
      <c r="E147" s="59"/>
      <c r="F147" s="21"/>
      <c r="G147" s="21"/>
      <c r="H147" s="59"/>
    </row>
    <row r="148" spans="2:8">
      <c r="B148" s="59"/>
      <c r="C148" s="21"/>
      <c r="D148" s="21"/>
      <c r="E148" s="59"/>
      <c r="F148" s="21"/>
      <c r="G148" s="21"/>
      <c r="H148" s="59"/>
    </row>
    <row r="149" spans="2:8">
      <c r="B149" s="59"/>
      <c r="C149" s="21"/>
      <c r="D149" s="21"/>
      <c r="E149" s="59"/>
      <c r="F149" s="21"/>
      <c r="G149" s="21"/>
      <c r="H149" s="59"/>
    </row>
    <row r="150" spans="2:8">
      <c r="B150" s="59"/>
      <c r="C150" s="21"/>
      <c r="D150" s="21"/>
      <c r="E150" s="59"/>
      <c r="F150" s="21"/>
      <c r="G150" s="21"/>
      <c r="H150" s="59"/>
    </row>
    <row r="151" spans="2:8">
      <c r="B151" s="59"/>
      <c r="C151" s="21"/>
      <c r="D151" s="21"/>
      <c r="E151" s="59"/>
      <c r="F151" s="21"/>
      <c r="G151" s="21"/>
      <c r="H151" s="59"/>
    </row>
    <row r="152" spans="2:8">
      <c r="B152" s="59"/>
      <c r="C152" s="21"/>
      <c r="D152" s="21"/>
      <c r="E152" s="59"/>
      <c r="F152" s="21"/>
      <c r="G152" s="21"/>
      <c r="H152" s="59"/>
    </row>
    <row r="153" spans="2:8">
      <c r="B153" s="59"/>
      <c r="C153" s="21"/>
      <c r="D153" s="21"/>
      <c r="E153" s="59"/>
      <c r="F153" s="21"/>
      <c r="G153" s="21"/>
      <c r="H153" s="59"/>
    </row>
    <row r="154" spans="2:8">
      <c r="B154" s="59"/>
      <c r="C154" s="21"/>
      <c r="D154" s="21"/>
      <c r="E154" s="59"/>
      <c r="F154" s="21"/>
      <c r="G154" s="21"/>
      <c r="H154" s="59"/>
    </row>
    <row r="155" spans="2:8">
      <c r="B155" s="59"/>
      <c r="C155" s="21"/>
      <c r="D155" s="21"/>
      <c r="E155" s="59"/>
      <c r="F155" s="21"/>
      <c r="G155" s="21"/>
      <c r="H155" s="59"/>
    </row>
    <row r="156" spans="2:8">
      <c r="B156" s="59"/>
      <c r="C156" s="21"/>
      <c r="D156" s="21"/>
      <c r="E156" s="59"/>
      <c r="F156" s="21"/>
      <c r="G156" s="21"/>
      <c r="H156" s="59"/>
    </row>
    <row r="157" spans="2:8">
      <c r="B157" s="59"/>
      <c r="C157" s="21"/>
      <c r="D157" s="21"/>
      <c r="E157" s="59"/>
      <c r="F157" s="21"/>
      <c r="G157" s="21"/>
      <c r="H157" s="59"/>
    </row>
    <row r="158" spans="2:8">
      <c r="B158" s="59"/>
      <c r="C158" s="21"/>
      <c r="D158" s="21"/>
      <c r="E158" s="59"/>
      <c r="F158" s="21"/>
      <c r="G158" s="21"/>
      <c r="H158" s="59"/>
    </row>
    <row r="159" spans="2:8">
      <c r="B159" s="59"/>
      <c r="C159" s="21"/>
      <c r="D159" s="21"/>
      <c r="E159" s="59"/>
      <c r="F159" s="21"/>
      <c r="G159" s="21"/>
      <c r="H159" s="59"/>
    </row>
    <row r="160" spans="2:8">
      <c r="B160" s="59"/>
      <c r="C160" s="21"/>
      <c r="D160" s="21"/>
      <c r="E160" s="59"/>
      <c r="F160" s="21"/>
      <c r="G160" s="21"/>
      <c r="H160" s="59"/>
    </row>
    <row r="161" spans="2:8">
      <c r="B161" s="59"/>
      <c r="C161" s="21"/>
      <c r="D161" s="21"/>
      <c r="E161" s="59"/>
      <c r="F161" s="21"/>
      <c r="G161" s="21"/>
      <c r="H161" s="59"/>
    </row>
    <row r="162" spans="2:8">
      <c r="B162" s="59"/>
      <c r="C162" s="21"/>
      <c r="D162" s="21"/>
      <c r="E162" s="59"/>
      <c r="F162" s="21"/>
      <c r="G162" s="21"/>
      <c r="H162" s="59"/>
    </row>
    <row r="163" spans="2:8">
      <c r="B163" s="59"/>
      <c r="C163" s="21"/>
      <c r="D163" s="21"/>
      <c r="E163" s="59"/>
      <c r="F163" s="21"/>
      <c r="G163" s="21"/>
      <c r="H163" s="59"/>
    </row>
    <row r="164" spans="2:8">
      <c r="B164" s="59"/>
      <c r="C164" s="21"/>
      <c r="D164" s="21"/>
      <c r="E164" s="59"/>
      <c r="F164" s="21"/>
      <c r="G164" s="21"/>
      <c r="H164" s="59"/>
    </row>
    <row r="165" spans="2:8">
      <c r="B165" s="59"/>
      <c r="C165" s="21"/>
      <c r="D165" s="21"/>
      <c r="E165" s="59"/>
      <c r="F165" s="21"/>
      <c r="G165" s="21"/>
      <c r="H165" s="59"/>
    </row>
    <row r="166" spans="2:8">
      <c r="B166" s="59"/>
      <c r="C166" s="21"/>
      <c r="D166" s="21"/>
      <c r="E166" s="59"/>
      <c r="F166" s="21"/>
      <c r="G166" s="21"/>
      <c r="H166" s="59"/>
    </row>
    <row r="167" spans="2:8">
      <c r="B167" s="59"/>
      <c r="C167" s="21"/>
      <c r="D167" s="21"/>
      <c r="E167" s="59"/>
      <c r="F167" s="21"/>
      <c r="G167" s="21"/>
      <c r="H167" s="59"/>
    </row>
    <row r="168" spans="2:8">
      <c r="B168" s="59"/>
      <c r="C168" s="21"/>
      <c r="D168" s="21"/>
      <c r="E168" s="59"/>
      <c r="F168" s="21"/>
      <c r="G168" s="21"/>
      <c r="H168" s="59"/>
    </row>
    <row r="169" spans="2:8">
      <c r="B169" s="59"/>
      <c r="C169" s="21"/>
      <c r="D169" s="21"/>
      <c r="E169" s="59"/>
      <c r="F169" s="21"/>
      <c r="G169" s="21"/>
      <c r="H169" s="59"/>
    </row>
    <row r="170" spans="2:8">
      <c r="B170" s="59"/>
      <c r="C170" s="21"/>
      <c r="D170" s="21"/>
      <c r="E170" s="59"/>
      <c r="F170" s="21"/>
      <c r="G170" s="21"/>
      <c r="H170" s="59"/>
    </row>
    <row r="171" spans="2:8">
      <c r="B171" s="59"/>
      <c r="C171" s="21"/>
      <c r="D171" s="21"/>
      <c r="E171" s="59"/>
      <c r="F171" s="21"/>
      <c r="G171" s="21"/>
      <c r="H171" s="59"/>
    </row>
    <row r="172" spans="2:8">
      <c r="B172" s="59"/>
      <c r="C172" s="21"/>
      <c r="D172" s="21"/>
      <c r="E172" s="59"/>
      <c r="F172" s="21"/>
      <c r="G172" s="21"/>
      <c r="H172" s="59"/>
    </row>
    <row r="173" spans="2:8">
      <c r="B173" s="59"/>
      <c r="C173" s="21"/>
      <c r="D173" s="21"/>
      <c r="E173" s="59"/>
      <c r="F173" s="21"/>
      <c r="G173" s="21"/>
      <c r="H173" s="59"/>
    </row>
  </sheetData>
  <pageMargins left="0.51181102362204722" right="0.51181102362204722" top="0.78740157480314965" bottom="0.78740157480314965" header="0.31496062992125984" footer="0.31496062992125984"/>
  <pageSetup paperSize="9" scale="89" fitToHeight="0" orientation="portrait" r:id="rId1"/>
  <rowBreaks count="1" manualBreakCount="1">
    <brk id="55" min="1" max="7" man="1"/>
  </rowBreaks>
  <drawing r:id="rId2"/>
  <legacyDrawing r:id="rId3"/>
  <controls>
    <mc:AlternateContent xmlns:mc="http://schemas.openxmlformats.org/markup-compatibility/2006">
      <mc:Choice Requires="x14">
        <control shapeId="4097" r:id="rId4" name="BtnUsuariosAssiduos">
          <controlPr defaultSize="0" autoLine="0" r:id="rId5">
            <anchor moveWithCells="1">
              <from>
                <xdr:col>8</xdr:col>
                <xdr:colOff>400050</xdr:colOff>
                <xdr:row>2</xdr:row>
                <xdr:rowOff>19050</xdr:rowOff>
              </from>
              <to>
                <xdr:col>11</xdr:col>
                <xdr:colOff>323850</xdr:colOff>
                <xdr:row>4</xdr:row>
                <xdr:rowOff>19050</xdr:rowOff>
              </to>
            </anchor>
          </controlPr>
        </control>
      </mc:Choice>
      <mc:Fallback>
        <control shapeId="4097" r:id="rId4" name="BtnUsuariosAssiduo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5" tint="0.59999389629810485"/>
  </sheetPr>
  <dimension ref="B1:I163"/>
  <sheetViews>
    <sheetView showGridLines="0" view="pageBreakPreview" topLeftCell="A175" zoomScaleNormal="100" zoomScaleSheetLayoutView="100" workbookViewId="0">
      <selection activeCell="B188" sqref="B188"/>
    </sheetView>
  </sheetViews>
  <sheetFormatPr defaultRowHeight="15"/>
  <cols>
    <col min="2" max="2" width="11.28515625" customWidth="1"/>
    <col min="3" max="3" width="27.140625" customWidth="1"/>
    <col min="4" max="4" width="7" customWidth="1"/>
    <col min="5" max="5" width="7.28515625" bestFit="1" customWidth="1"/>
    <col min="6" max="6" width="8" customWidth="1"/>
    <col min="7" max="7" width="7.5703125" customWidth="1"/>
    <col min="8" max="8" width="7.7109375" bestFit="1" customWidth="1"/>
  </cols>
  <sheetData>
    <row r="1" spans="3:3" ht="20.25">
      <c r="C1" s="111" t="s">
        <v>846</v>
      </c>
    </row>
    <row r="19" spans="9:9">
      <c r="I19" s="161" t="s">
        <v>725</v>
      </c>
    </row>
    <row r="20" spans="9:9">
      <c r="I20" s="161"/>
    </row>
    <row r="21" spans="9:9">
      <c r="I21" s="162" t="s">
        <v>733</v>
      </c>
    </row>
    <row r="22" spans="9:9">
      <c r="I22" s="162" t="s">
        <v>734</v>
      </c>
    </row>
    <row r="23" spans="9:9">
      <c r="I23" s="162" t="s">
        <v>726</v>
      </c>
    </row>
    <row r="24" spans="9:9">
      <c r="I24" s="161"/>
    </row>
    <row r="25" spans="9:9">
      <c r="I25" s="161"/>
    </row>
    <row r="26" spans="9:9">
      <c r="I26" s="161"/>
    </row>
    <row r="27" spans="9:9">
      <c r="I27" s="161"/>
    </row>
    <row r="28" spans="9:9">
      <c r="I28" s="161"/>
    </row>
    <row r="29" spans="9:9">
      <c r="I29" s="161"/>
    </row>
    <row r="30" spans="9:9">
      <c r="I30" s="161"/>
    </row>
    <row r="31" spans="9:9">
      <c r="I31" s="161"/>
    </row>
    <row r="32" spans="9:9">
      <c r="I32" s="161"/>
    </row>
    <row r="33" spans="9:9">
      <c r="I33" s="161"/>
    </row>
    <row r="34" spans="9:9">
      <c r="I34" s="161"/>
    </row>
    <row r="35" spans="9:9">
      <c r="I35" s="161" t="s">
        <v>727</v>
      </c>
    </row>
    <row r="36" spans="9:9">
      <c r="I36" s="161"/>
    </row>
    <row r="37" spans="9:9">
      <c r="I37" s="161" t="s">
        <v>735</v>
      </c>
    </row>
    <row r="38" spans="9:9">
      <c r="I38" s="161" t="s">
        <v>736</v>
      </c>
    </row>
    <row r="39" spans="9:9">
      <c r="I39" s="161" t="s">
        <v>737</v>
      </c>
    </row>
    <row r="40" spans="9:9">
      <c r="I40" s="161" t="s">
        <v>728</v>
      </c>
    </row>
    <row r="41" spans="9:9">
      <c r="I41" s="161" t="s">
        <v>729</v>
      </c>
    </row>
    <row r="54" spans="2:2" ht="20.25">
      <c r="B54" s="111"/>
    </row>
    <row r="108" spans="2:2" ht="20.25">
      <c r="B108" s="111"/>
    </row>
    <row r="163" spans="2:2" ht="20.25">
      <c r="B163" s="111"/>
    </row>
  </sheetData>
  <pageMargins left="0.7" right="0.7" top="0.75" bottom="0.75" header="0.3" footer="0.3"/>
  <pageSetup paperSize="9" scale="76" orientation="portrait" r:id="rId1"/>
  <rowBreaks count="3" manualBreakCount="3">
    <brk id="53" max="10" man="1"/>
    <brk id="106" max="10" man="1"/>
    <brk id="159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3000"/>
  <sheetViews>
    <sheetView topLeftCell="A323" workbookViewId="0">
      <selection activeCell="A351" sqref="A351"/>
    </sheetView>
  </sheetViews>
  <sheetFormatPr defaultRowHeight="1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4</v>
      </c>
    </row>
    <row r="5" spans="1:1">
      <c r="A5">
        <v>5</v>
      </c>
    </row>
    <row r="6" spans="1:1">
      <c r="A6">
        <v>6</v>
      </c>
    </row>
    <row r="7" spans="1:1">
      <c r="A7">
        <v>7</v>
      </c>
    </row>
    <row r="8" spans="1:1">
      <c r="A8">
        <v>8</v>
      </c>
    </row>
    <row r="9" spans="1:1">
      <c r="A9">
        <v>9</v>
      </c>
    </row>
    <row r="10" spans="1:1">
      <c r="A10">
        <v>10</v>
      </c>
    </row>
    <row r="11" spans="1:1">
      <c r="A11">
        <v>11</v>
      </c>
    </row>
    <row r="12" spans="1:1">
      <c r="A12">
        <v>12</v>
      </c>
    </row>
    <row r="13" spans="1:1">
      <c r="A13">
        <v>13</v>
      </c>
    </row>
    <row r="14" spans="1:1">
      <c r="A14">
        <v>14</v>
      </c>
    </row>
    <row r="15" spans="1:1">
      <c r="A15">
        <v>15</v>
      </c>
    </row>
    <row r="16" spans="1:1">
      <c r="A16">
        <v>16</v>
      </c>
    </row>
    <row r="17" spans="1:1">
      <c r="A17">
        <v>17</v>
      </c>
    </row>
    <row r="18" spans="1:1">
      <c r="A18">
        <v>18</v>
      </c>
    </row>
    <row r="19" spans="1:1">
      <c r="A19">
        <v>19</v>
      </c>
    </row>
    <row r="20" spans="1:1">
      <c r="A20">
        <v>20</v>
      </c>
    </row>
    <row r="21" spans="1:1">
      <c r="A21">
        <v>21</v>
      </c>
    </row>
    <row r="22" spans="1:1">
      <c r="A22">
        <v>22</v>
      </c>
    </row>
    <row r="23" spans="1:1">
      <c r="A23">
        <v>23</v>
      </c>
    </row>
    <row r="24" spans="1:1">
      <c r="A24">
        <v>24</v>
      </c>
    </row>
    <row r="25" spans="1:1">
      <c r="A25">
        <v>25</v>
      </c>
    </row>
    <row r="26" spans="1:1">
      <c r="A26">
        <v>26</v>
      </c>
    </row>
    <row r="27" spans="1:1">
      <c r="A27">
        <v>27</v>
      </c>
    </row>
    <row r="28" spans="1:1">
      <c r="A28">
        <v>28</v>
      </c>
    </row>
    <row r="29" spans="1:1">
      <c r="A29">
        <v>29</v>
      </c>
    </row>
    <row r="30" spans="1:1">
      <c r="A30">
        <v>30</v>
      </c>
    </row>
    <row r="31" spans="1:1">
      <c r="A31">
        <v>31</v>
      </c>
    </row>
    <row r="32" spans="1:1">
      <c r="A32">
        <v>32</v>
      </c>
    </row>
    <row r="33" spans="1:1">
      <c r="A33">
        <v>33</v>
      </c>
    </row>
    <row r="34" spans="1:1">
      <c r="A34">
        <v>34</v>
      </c>
    </row>
    <row r="35" spans="1:1">
      <c r="A35">
        <v>35</v>
      </c>
    </row>
    <row r="36" spans="1:1">
      <c r="A36">
        <v>36</v>
      </c>
    </row>
    <row r="37" spans="1:1">
      <c r="A37">
        <v>37</v>
      </c>
    </row>
    <row r="38" spans="1:1">
      <c r="A38">
        <v>38</v>
      </c>
    </row>
    <row r="39" spans="1:1">
      <c r="A39">
        <v>39</v>
      </c>
    </row>
    <row r="40" spans="1:1">
      <c r="A40">
        <v>40</v>
      </c>
    </row>
    <row r="41" spans="1:1">
      <c r="A41">
        <v>41</v>
      </c>
    </row>
    <row r="42" spans="1:1">
      <c r="A42">
        <v>42</v>
      </c>
    </row>
    <row r="43" spans="1:1">
      <c r="A43">
        <v>43</v>
      </c>
    </row>
    <row r="44" spans="1:1">
      <c r="A44">
        <v>44</v>
      </c>
    </row>
    <row r="45" spans="1:1">
      <c r="A45">
        <v>45</v>
      </c>
    </row>
    <row r="46" spans="1:1">
      <c r="A46">
        <v>46</v>
      </c>
    </row>
    <row r="47" spans="1:1">
      <c r="A47">
        <v>47</v>
      </c>
    </row>
    <row r="48" spans="1:1">
      <c r="A48">
        <v>48</v>
      </c>
    </row>
    <row r="49" spans="1:1">
      <c r="A49">
        <v>49</v>
      </c>
    </row>
    <row r="50" spans="1:1">
      <c r="A50">
        <v>50</v>
      </c>
    </row>
    <row r="51" spans="1:1">
      <c r="A51">
        <v>51</v>
      </c>
    </row>
    <row r="52" spans="1:1">
      <c r="A52">
        <v>52</v>
      </c>
    </row>
    <row r="53" spans="1:1">
      <c r="A53">
        <v>53</v>
      </c>
    </row>
    <row r="54" spans="1:1">
      <c r="A54">
        <v>54</v>
      </c>
    </row>
    <row r="55" spans="1:1">
      <c r="A55">
        <v>55</v>
      </c>
    </row>
    <row r="56" spans="1:1">
      <c r="A56">
        <v>56</v>
      </c>
    </row>
    <row r="57" spans="1:1">
      <c r="A57">
        <v>57</v>
      </c>
    </row>
    <row r="58" spans="1:1">
      <c r="A58">
        <v>58</v>
      </c>
    </row>
    <row r="59" spans="1:1">
      <c r="A59">
        <v>59</v>
      </c>
    </row>
    <row r="60" spans="1:1">
      <c r="A60">
        <v>60</v>
      </c>
    </row>
    <row r="61" spans="1:1">
      <c r="A61">
        <v>61</v>
      </c>
    </row>
    <row r="62" spans="1:1">
      <c r="A62">
        <v>62</v>
      </c>
    </row>
    <row r="63" spans="1:1">
      <c r="A63">
        <v>63</v>
      </c>
    </row>
    <row r="64" spans="1:1">
      <c r="A64">
        <v>64</v>
      </c>
    </row>
    <row r="65" spans="1:1">
      <c r="A65">
        <v>65</v>
      </c>
    </row>
    <row r="66" spans="1:1">
      <c r="A66">
        <v>66</v>
      </c>
    </row>
    <row r="67" spans="1:1">
      <c r="A67">
        <v>67</v>
      </c>
    </row>
    <row r="68" spans="1:1">
      <c r="A68">
        <v>68</v>
      </c>
    </row>
    <row r="69" spans="1:1">
      <c r="A69">
        <v>69</v>
      </c>
    </row>
    <row r="70" spans="1:1">
      <c r="A70">
        <v>70</v>
      </c>
    </row>
    <row r="71" spans="1:1">
      <c r="A71">
        <v>71</v>
      </c>
    </row>
    <row r="72" spans="1:1">
      <c r="A72">
        <v>72</v>
      </c>
    </row>
    <row r="73" spans="1:1">
      <c r="A73">
        <v>73</v>
      </c>
    </row>
    <row r="74" spans="1:1">
      <c r="A74">
        <v>74</v>
      </c>
    </row>
    <row r="75" spans="1:1">
      <c r="A75">
        <v>75</v>
      </c>
    </row>
    <row r="76" spans="1:1">
      <c r="A76">
        <v>76</v>
      </c>
    </row>
    <row r="77" spans="1:1">
      <c r="A77">
        <v>77</v>
      </c>
    </row>
    <row r="78" spans="1:1">
      <c r="A78">
        <v>78</v>
      </c>
    </row>
    <row r="79" spans="1:1">
      <c r="A79">
        <v>79</v>
      </c>
    </row>
    <row r="80" spans="1:1">
      <c r="A80">
        <v>80</v>
      </c>
    </row>
    <row r="81" spans="1:1">
      <c r="A81">
        <v>81</v>
      </c>
    </row>
    <row r="82" spans="1:1">
      <c r="A82">
        <v>82</v>
      </c>
    </row>
    <row r="83" spans="1:1">
      <c r="A83">
        <v>83</v>
      </c>
    </row>
    <row r="84" spans="1:1">
      <c r="A84">
        <v>84</v>
      </c>
    </row>
    <row r="85" spans="1:1">
      <c r="A85">
        <v>85</v>
      </c>
    </row>
    <row r="86" spans="1:1">
      <c r="A86">
        <v>86</v>
      </c>
    </row>
    <row r="87" spans="1:1">
      <c r="A87">
        <v>87</v>
      </c>
    </row>
    <row r="88" spans="1:1">
      <c r="A88">
        <v>88</v>
      </c>
    </row>
    <row r="89" spans="1:1">
      <c r="A89">
        <v>89</v>
      </c>
    </row>
    <row r="90" spans="1:1">
      <c r="A90">
        <v>90</v>
      </c>
    </row>
    <row r="91" spans="1:1">
      <c r="A91">
        <v>91</v>
      </c>
    </row>
    <row r="92" spans="1:1">
      <c r="A92">
        <v>92</v>
      </c>
    </row>
    <row r="93" spans="1:1">
      <c r="A93">
        <v>93</v>
      </c>
    </row>
    <row r="94" spans="1:1">
      <c r="A94">
        <v>94</v>
      </c>
    </row>
    <row r="95" spans="1:1">
      <c r="A95">
        <v>95</v>
      </c>
    </row>
    <row r="96" spans="1:1">
      <c r="A96">
        <v>96</v>
      </c>
    </row>
    <row r="97" spans="1:1">
      <c r="A97">
        <v>97</v>
      </c>
    </row>
    <row r="98" spans="1:1">
      <c r="A98">
        <v>98</v>
      </c>
    </row>
    <row r="99" spans="1:1">
      <c r="A99">
        <v>99</v>
      </c>
    </row>
    <row r="100" spans="1:1">
      <c r="A100">
        <v>100</v>
      </c>
    </row>
    <row r="101" spans="1:1">
      <c r="A101">
        <v>101</v>
      </c>
    </row>
    <row r="102" spans="1:1">
      <c r="A102">
        <v>102</v>
      </c>
    </row>
    <row r="103" spans="1:1">
      <c r="A103">
        <v>103</v>
      </c>
    </row>
    <row r="104" spans="1:1">
      <c r="A104">
        <v>104</v>
      </c>
    </row>
    <row r="105" spans="1:1">
      <c r="A105">
        <v>105</v>
      </c>
    </row>
    <row r="106" spans="1:1">
      <c r="A106">
        <v>106</v>
      </c>
    </row>
    <row r="107" spans="1:1">
      <c r="A107">
        <v>107</v>
      </c>
    </row>
    <row r="108" spans="1:1">
      <c r="A108">
        <v>108</v>
      </c>
    </row>
    <row r="109" spans="1:1">
      <c r="A109">
        <v>109</v>
      </c>
    </row>
    <row r="110" spans="1:1">
      <c r="A110">
        <v>110</v>
      </c>
    </row>
    <row r="111" spans="1:1">
      <c r="A111">
        <v>111</v>
      </c>
    </row>
    <row r="112" spans="1:1">
      <c r="A112">
        <v>112</v>
      </c>
    </row>
    <row r="113" spans="1:1">
      <c r="A113">
        <v>113</v>
      </c>
    </row>
    <row r="114" spans="1:1">
      <c r="A114">
        <v>114</v>
      </c>
    </row>
    <row r="115" spans="1:1">
      <c r="A115">
        <v>115</v>
      </c>
    </row>
    <row r="116" spans="1:1">
      <c r="A116">
        <v>116</v>
      </c>
    </row>
    <row r="117" spans="1:1">
      <c r="A117">
        <v>117</v>
      </c>
    </row>
    <row r="118" spans="1:1">
      <c r="A118">
        <v>118</v>
      </c>
    </row>
    <row r="119" spans="1:1">
      <c r="A119">
        <v>119</v>
      </c>
    </row>
    <row r="120" spans="1:1">
      <c r="A120">
        <v>120</v>
      </c>
    </row>
    <row r="121" spans="1:1">
      <c r="A121">
        <v>121</v>
      </c>
    </row>
    <row r="122" spans="1:1">
      <c r="A122">
        <v>122</v>
      </c>
    </row>
    <row r="123" spans="1:1">
      <c r="A123">
        <v>123</v>
      </c>
    </row>
    <row r="124" spans="1:1">
      <c r="A124">
        <v>124</v>
      </c>
    </row>
    <row r="125" spans="1:1">
      <c r="A125">
        <v>125</v>
      </c>
    </row>
    <row r="126" spans="1:1">
      <c r="A126">
        <v>126</v>
      </c>
    </row>
    <row r="127" spans="1:1">
      <c r="A127">
        <v>127</v>
      </c>
    </row>
    <row r="128" spans="1:1">
      <c r="A128">
        <v>128</v>
      </c>
    </row>
    <row r="129" spans="1:1">
      <c r="A129">
        <v>129</v>
      </c>
    </row>
    <row r="130" spans="1:1">
      <c r="A130">
        <v>130</v>
      </c>
    </row>
    <row r="131" spans="1:1">
      <c r="A131">
        <v>131</v>
      </c>
    </row>
    <row r="132" spans="1:1">
      <c r="A132">
        <v>132</v>
      </c>
    </row>
    <row r="133" spans="1:1">
      <c r="A133">
        <v>133</v>
      </c>
    </row>
    <row r="134" spans="1:1">
      <c r="A134">
        <v>134</v>
      </c>
    </row>
    <row r="135" spans="1:1">
      <c r="A135">
        <v>135</v>
      </c>
    </row>
    <row r="136" spans="1:1">
      <c r="A136">
        <v>136</v>
      </c>
    </row>
    <row r="137" spans="1:1">
      <c r="A137">
        <v>137</v>
      </c>
    </row>
    <row r="138" spans="1:1">
      <c r="A138">
        <v>138</v>
      </c>
    </row>
    <row r="139" spans="1:1">
      <c r="A139">
        <v>139</v>
      </c>
    </row>
    <row r="140" spans="1:1">
      <c r="A140">
        <v>140</v>
      </c>
    </row>
    <row r="141" spans="1:1">
      <c r="A141">
        <v>141</v>
      </c>
    </row>
    <row r="142" spans="1:1">
      <c r="A142">
        <v>142</v>
      </c>
    </row>
    <row r="143" spans="1:1">
      <c r="A143">
        <v>143</v>
      </c>
    </row>
    <row r="144" spans="1:1">
      <c r="A144">
        <v>144</v>
      </c>
    </row>
    <row r="145" spans="1:1">
      <c r="A145">
        <v>145</v>
      </c>
    </row>
    <row r="146" spans="1:1">
      <c r="A146">
        <v>146</v>
      </c>
    </row>
    <row r="147" spans="1:1">
      <c r="A147">
        <v>147</v>
      </c>
    </row>
    <row r="148" spans="1:1">
      <c r="A148">
        <v>148</v>
      </c>
    </row>
    <row r="149" spans="1:1">
      <c r="A149">
        <v>149</v>
      </c>
    </row>
    <row r="150" spans="1:1">
      <c r="A150">
        <v>150</v>
      </c>
    </row>
    <row r="151" spans="1:1">
      <c r="A151">
        <v>151</v>
      </c>
    </row>
    <row r="152" spans="1:1">
      <c r="A152">
        <v>152</v>
      </c>
    </row>
    <row r="153" spans="1:1">
      <c r="A153">
        <v>153</v>
      </c>
    </row>
    <row r="154" spans="1:1">
      <c r="A154">
        <v>154</v>
      </c>
    </row>
    <row r="155" spans="1:1">
      <c r="A155">
        <v>155</v>
      </c>
    </row>
    <row r="156" spans="1:1">
      <c r="A156">
        <v>156</v>
      </c>
    </row>
    <row r="157" spans="1:1">
      <c r="A157">
        <v>157</v>
      </c>
    </row>
    <row r="158" spans="1:1">
      <c r="A158">
        <v>158</v>
      </c>
    </row>
    <row r="159" spans="1:1">
      <c r="A159">
        <v>159</v>
      </c>
    </row>
    <row r="160" spans="1:1">
      <c r="A160">
        <v>160</v>
      </c>
    </row>
    <row r="161" spans="1:1">
      <c r="A161">
        <v>161</v>
      </c>
    </row>
    <row r="162" spans="1:1">
      <c r="A162">
        <v>162</v>
      </c>
    </row>
    <row r="163" spans="1:1">
      <c r="A163">
        <v>163</v>
      </c>
    </row>
    <row r="164" spans="1:1">
      <c r="A164">
        <v>164</v>
      </c>
    </row>
    <row r="165" spans="1:1">
      <c r="A165">
        <v>165</v>
      </c>
    </row>
    <row r="166" spans="1:1">
      <c r="A166">
        <v>166</v>
      </c>
    </row>
    <row r="167" spans="1:1">
      <c r="A167">
        <v>167</v>
      </c>
    </row>
    <row r="168" spans="1:1">
      <c r="A168">
        <v>168</v>
      </c>
    </row>
    <row r="169" spans="1:1">
      <c r="A169">
        <v>169</v>
      </c>
    </row>
    <row r="170" spans="1:1">
      <c r="A170">
        <v>170</v>
      </c>
    </row>
    <row r="171" spans="1:1">
      <c r="A171">
        <v>171</v>
      </c>
    </row>
    <row r="172" spans="1:1">
      <c r="A172">
        <v>172</v>
      </c>
    </row>
    <row r="173" spans="1:1">
      <c r="A173">
        <v>173</v>
      </c>
    </row>
    <row r="174" spans="1:1">
      <c r="A174">
        <v>174</v>
      </c>
    </row>
    <row r="175" spans="1:1">
      <c r="A175">
        <v>175</v>
      </c>
    </row>
    <row r="176" spans="1:1">
      <c r="A176">
        <v>176</v>
      </c>
    </row>
    <row r="177" spans="1:1">
      <c r="A177">
        <v>177</v>
      </c>
    </row>
    <row r="178" spans="1:1">
      <c r="A178">
        <v>178</v>
      </c>
    </row>
    <row r="179" spans="1:1">
      <c r="A179">
        <v>179</v>
      </c>
    </row>
    <row r="180" spans="1:1">
      <c r="A180">
        <v>180</v>
      </c>
    </row>
    <row r="181" spans="1:1">
      <c r="A181">
        <v>181</v>
      </c>
    </row>
    <row r="182" spans="1:1">
      <c r="A182">
        <v>182</v>
      </c>
    </row>
    <row r="183" spans="1:1">
      <c r="A183">
        <v>183</v>
      </c>
    </row>
    <row r="184" spans="1:1">
      <c r="A184">
        <v>184</v>
      </c>
    </row>
    <row r="185" spans="1:1">
      <c r="A185">
        <v>185</v>
      </c>
    </row>
    <row r="186" spans="1:1">
      <c r="A186">
        <v>186</v>
      </c>
    </row>
    <row r="187" spans="1:1">
      <c r="A187">
        <v>187</v>
      </c>
    </row>
    <row r="188" spans="1:1">
      <c r="A188">
        <v>188</v>
      </c>
    </row>
    <row r="189" spans="1:1">
      <c r="A189">
        <v>189</v>
      </c>
    </row>
    <row r="190" spans="1:1">
      <c r="A190">
        <v>190</v>
      </c>
    </row>
    <row r="191" spans="1:1">
      <c r="A191">
        <v>191</v>
      </c>
    </row>
    <row r="192" spans="1:1">
      <c r="A192">
        <v>192</v>
      </c>
    </row>
    <row r="193" spans="1:1">
      <c r="A193">
        <v>193</v>
      </c>
    </row>
    <row r="194" spans="1:1">
      <c r="A194">
        <v>194</v>
      </c>
    </row>
    <row r="195" spans="1:1">
      <c r="A195">
        <v>195</v>
      </c>
    </row>
    <row r="196" spans="1:1">
      <c r="A196">
        <v>196</v>
      </c>
    </row>
    <row r="197" spans="1:1">
      <c r="A197">
        <v>197</v>
      </c>
    </row>
    <row r="198" spans="1:1">
      <c r="A198">
        <v>198</v>
      </c>
    </row>
    <row r="199" spans="1:1">
      <c r="A199">
        <v>199</v>
      </c>
    </row>
    <row r="200" spans="1:1">
      <c r="A200">
        <v>200</v>
      </c>
    </row>
    <row r="201" spans="1:1">
      <c r="A201">
        <v>201</v>
      </c>
    </row>
    <row r="202" spans="1:1">
      <c r="A202">
        <v>202</v>
      </c>
    </row>
    <row r="203" spans="1:1">
      <c r="A203">
        <v>203</v>
      </c>
    </row>
    <row r="204" spans="1:1">
      <c r="A204">
        <v>204</v>
      </c>
    </row>
    <row r="205" spans="1:1">
      <c r="A205">
        <v>205</v>
      </c>
    </row>
    <row r="206" spans="1:1">
      <c r="A206">
        <v>206</v>
      </c>
    </row>
    <row r="207" spans="1:1">
      <c r="A207">
        <v>207</v>
      </c>
    </row>
    <row r="208" spans="1:1">
      <c r="A208">
        <v>208</v>
      </c>
    </row>
    <row r="209" spans="1:1">
      <c r="A209">
        <v>209</v>
      </c>
    </row>
    <row r="210" spans="1:1">
      <c r="A210">
        <v>210</v>
      </c>
    </row>
    <row r="211" spans="1:1">
      <c r="A211">
        <v>211</v>
      </c>
    </row>
    <row r="212" spans="1:1">
      <c r="A212">
        <v>212</v>
      </c>
    </row>
    <row r="213" spans="1:1">
      <c r="A213">
        <v>213</v>
      </c>
    </row>
    <row r="214" spans="1:1">
      <c r="A214">
        <v>214</v>
      </c>
    </row>
    <row r="215" spans="1:1">
      <c r="A215">
        <v>215</v>
      </c>
    </row>
    <row r="216" spans="1:1">
      <c r="A216">
        <v>216</v>
      </c>
    </row>
    <row r="217" spans="1:1">
      <c r="A217">
        <v>217</v>
      </c>
    </row>
    <row r="218" spans="1:1">
      <c r="A218">
        <v>218</v>
      </c>
    </row>
    <row r="219" spans="1:1">
      <c r="A219">
        <v>219</v>
      </c>
    </row>
    <row r="220" spans="1:1">
      <c r="A220">
        <v>220</v>
      </c>
    </row>
    <row r="221" spans="1:1">
      <c r="A221">
        <v>221</v>
      </c>
    </row>
    <row r="222" spans="1:1">
      <c r="A222">
        <v>222</v>
      </c>
    </row>
    <row r="223" spans="1:1">
      <c r="A223">
        <v>223</v>
      </c>
    </row>
    <row r="224" spans="1:1">
      <c r="A224">
        <v>224</v>
      </c>
    </row>
    <row r="225" spans="1:1">
      <c r="A225">
        <v>225</v>
      </c>
    </row>
    <row r="226" spans="1:1">
      <c r="A226">
        <v>226</v>
      </c>
    </row>
    <row r="227" spans="1:1">
      <c r="A227">
        <v>227</v>
      </c>
    </row>
    <row r="228" spans="1:1">
      <c r="A228">
        <v>228</v>
      </c>
    </row>
    <row r="229" spans="1:1">
      <c r="A229">
        <v>229</v>
      </c>
    </row>
    <row r="230" spans="1:1">
      <c r="A230">
        <v>230</v>
      </c>
    </row>
    <row r="231" spans="1:1">
      <c r="A231">
        <v>231</v>
      </c>
    </row>
    <row r="232" spans="1:1">
      <c r="A232">
        <v>232</v>
      </c>
    </row>
    <row r="233" spans="1:1">
      <c r="A233">
        <v>233</v>
      </c>
    </row>
    <row r="234" spans="1:1">
      <c r="A234">
        <v>234</v>
      </c>
    </row>
    <row r="235" spans="1:1">
      <c r="A235">
        <v>235</v>
      </c>
    </row>
    <row r="236" spans="1:1">
      <c r="A236">
        <v>236</v>
      </c>
    </row>
    <row r="237" spans="1:1">
      <c r="A237">
        <v>237</v>
      </c>
    </row>
    <row r="238" spans="1:1">
      <c r="A238">
        <v>238</v>
      </c>
    </row>
    <row r="239" spans="1:1">
      <c r="A239">
        <v>239</v>
      </c>
    </row>
    <row r="240" spans="1:1">
      <c r="A240">
        <v>240</v>
      </c>
    </row>
    <row r="241" spans="1:1">
      <c r="A241">
        <v>241</v>
      </c>
    </row>
    <row r="242" spans="1:1">
      <c r="A242">
        <v>242</v>
      </c>
    </row>
    <row r="243" spans="1:1">
      <c r="A243">
        <v>243</v>
      </c>
    </row>
    <row r="244" spans="1:1">
      <c r="A244">
        <v>244</v>
      </c>
    </row>
    <row r="245" spans="1:1">
      <c r="A245">
        <v>245</v>
      </c>
    </row>
    <row r="246" spans="1:1">
      <c r="A246">
        <v>246</v>
      </c>
    </row>
    <row r="247" spans="1:1">
      <c r="A247">
        <v>247</v>
      </c>
    </row>
    <row r="248" spans="1:1">
      <c r="A248">
        <v>248</v>
      </c>
    </row>
    <row r="249" spans="1:1">
      <c r="A249">
        <v>249</v>
      </c>
    </row>
    <row r="250" spans="1:1">
      <c r="A250">
        <v>250</v>
      </c>
    </row>
    <row r="251" spans="1:1">
      <c r="A251">
        <v>251</v>
      </c>
    </row>
    <row r="252" spans="1:1">
      <c r="A252">
        <v>252</v>
      </c>
    </row>
    <row r="253" spans="1:1">
      <c r="A253">
        <v>253</v>
      </c>
    </row>
    <row r="254" spans="1:1">
      <c r="A254">
        <v>254</v>
      </c>
    </row>
    <row r="255" spans="1:1">
      <c r="A255">
        <v>255</v>
      </c>
    </row>
    <row r="256" spans="1:1">
      <c r="A256">
        <v>256</v>
      </c>
    </row>
    <row r="257" spans="1:1">
      <c r="A257">
        <v>257</v>
      </c>
    </row>
    <row r="258" spans="1:1">
      <c r="A258">
        <v>258</v>
      </c>
    </row>
    <row r="259" spans="1:1">
      <c r="A259">
        <v>259</v>
      </c>
    </row>
    <row r="260" spans="1:1">
      <c r="A260">
        <v>260</v>
      </c>
    </row>
    <row r="261" spans="1:1">
      <c r="A261">
        <v>261</v>
      </c>
    </row>
    <row r="262" spans="1:1">
      <c r="A262">
        <v>262</v>
      </c>
    </row>
    <row r="263" spans="1:1">
      <c r="A263">
        <v>263</v>
      </c>
    </row>
    <row r="264" spans="1:1">
      <c r="A264">
        <v>264</v>
      </c>
    </row>
    <row r="265" spans="1:1">
      <c r="A265">
        <v>265</v>
      </c>
    </row>
    <row r="266" spans="1:1">
      <c r="A266">
        <v>266</v>
      </c>
    </row>
    <row r="267" spans="1:1">
      <c r="A267">
        <v>267</v>
      </c>
    </row>
    <row r="268" spans="1:1">
      <c r="A268">
        <v>268</v>
      </c>
    </row>
    <row r="269" spans="1:1">
      <c r="A269">
        <v>269</v>
      </c>
    </row>
    <row r="270" spans="1:1">
      <c r="A270">
        <v>270</v>
      </c>
    </row>
    <row r="271" spans="1:1">
      <c r="A271">
        <v>271</v>
      </c>
    </row>
    <row r="272" spans="1:1">
      <c r="A272">
        <v>272</v>
      </c>
    </row>
    <row r="273" spans="1:1">
      <c r="A273">
        <v>273</v>
      </c>
    </row>
    <row r="274" spans="1:1">
      <c r="A274">
        <v>274</v>
      </c>
    </row>
    <row r="275" spans="1:1">
      <c r="A275">
        <v>275</v>
      </c>
    </row>
    <row r="276" spans="1:1">
      <c r="A276">
        <v>276</v>
      </c>
    </row>
    <row r="277" spans="1:1">
      <c r="A277">
        <v>277</v>
      </c>
    </row>
    <row r="278" spans="1:1">
      <c r="A278">
        <v>278</v>
      </c>
    </row>
    <row r="279" spans="1:1">
      <c r="A279">
        <v>279</v>
      </c>
    </row>
    <row r="280" spans="1:1">
      <c r="A280">
        <v>280</v>
      </c>
    </row>
    <row r="281" spans="1:1">
      <c r="A281">
        <v>281</v>
      </c>
    </row>
    <row r="282" spans="1:1">
      <c r="A282">
        <v>282</v>
      </c>
    </row>
    <row r="283" spans="1:1">
      <c r="A283">
        <v>283</v>
      </c>
    </row>
    <row r="284" spans="1:1">
      <c r="A284">
        <v>284</v>
      </c>
    </row>
    <row r="285" spans="1:1">
      <c r="A285">
        <v>285</v>
      </c>
    </row>
    <row r="286" spans="1:1">
      <c r="A286">
        <v>286</v>
      </c>
    </row>
    <row r="287" spans="1:1">
      <c r="A287">
        <v>287</v>
      </c>
    </row>
    <row r="288" spans="1:1">
      <c r="A288">
        <v>288</v>
      </c>
    </row>
    <row r="289" spans="1:1">
      <c r="A289">
        <v>289</v>
      </c>
    </row>
    <row r="290" spans="1:1">
      <c r="A290">
        <v>290</v>
      </c>
    </row>
    <row r="291" spans="1:1">
      <c r="A291">
        <v>291</v>
      </c>
    </row>
    <row r="292" spans="1:1">
      <c r="A292">
        <v>292</v>
      </c>
    </row>
    <row r="293" spans="1:1">
      <c r="A293">
        <v>293</v>
      </c>
    </row>
    <row r="294" spans="1:1">
      <c r="A294">
        <v>294</v>
      </c>
    </row>
    <row r="295" spans="1:1">
      <c r="A295">
        <v>295</v>
      </c>
    </row>
    <row r="296" spans="1:1">
      <c r="A296">
        <v>296</v>
      </c>
    </row>
    <row r="297" spans="1:1">
      <c r="A297">
        <v>297</v>
      </c>
    </row>
    <row r="298" spans="1:1">
      <c r="A298">
        <v>298</v>
      </c>
    </row>
    <row r="299" spans="1:1">
      <c r="A299">
        <v>299</v>
      </c>
    </row>
    <row r="300" spans="1:1">
      <c r="A300">
        <v>300</v>
      </c>
    </row>
    <row r="301" spans="1:1">
      <c r="A301">
        <v>301</v>
      </c>
    </row>
    <row r="302" spans="1:1">
      <c r="A302">
        <v>302</v>
      </c>
    </row>
    <row r="303" spans="1:1">
      <c r="A303">
        <v>303</v>
      </c>
    </row>
    <row r="304" spans="1:1">
      <c r="A304">
        <v>304</v>
      </c>
    </row>
    <row r="305" spans="1:1">
      <c r="A305">
        <v>305</v>
      </c>
    </row>
    <row r="306" spans="1:1">
      <c r="A306">
        <v>306</v>
      </c>
    </row>
    <row r="307" spans="1:1">
      <c r="A307">
        <v>307</v>
      </c>
    </row>
    <row r="308" spans="1:1">
      <c r="A308">
        <v>308</v>
      </c>
    </row>
    <row r="309" spans="1:1">
      <c r="A309">
        <v>309</v>
      </c>
    </row>
    <row r="310" spans="1:1">
      <c r="A310">
        <v>310</v>
      </c>
    </row>
    <row r="311" spans="1:1">
      <c r="A311">
        <v>311</v>
      </c>
    </row>
    <row r="312" spans="1:1">
      <c r="A312">
        <v>312</v>
      </c>
    </row>
    <row r="313" spans="1:1">
      <c r="A313">
        <v>313</v>
      </c>
    </row>
    <row r="314" spans="1:1">
      <c r="A314">
        <v>314</v>
      </c>
    </row>
    <row r="315" spans="1:1">
      <c r="A315">
        <v>315</v>
      </c>
    </row>
    <row r="316" spans="1:1">
      <c r="A316">
        <v>316</v>
      </c>
    </row>
    <row r="317" spans="1:1">
      <c r="A317">
        <v>317</v>
      </c>
    </row>
    <row r="318" spans="1:1">
      <c r="A318">
        <v>318</v>
      </c>
    </row>
    <row r="319" spans="1:1">
      <c r="A319">
        <v>319</v>
      </c>
    </row>
    <row r="320" spans="1:1">
      <c r="A320">
        <v>320</v>
      </c>
    </row>
    <row r="321" spans="1:1">
      <c r="A321">
        <v>321</v>
      </c>
    </row>
    <row r="322" spans="1:1">
      <c r="A322">
        <v>322</v>
      </c>
    </row>
    <row r="323" spans="1:1">
      <c r="A323">
        <v>323</v>
      </c>
    </row>
    <row r="324" spans="1:1">
      <c r="A324">
        <v>324</v>
      </c>
    </row>
    <row r="325" spans="1:1">
      <c r="A325">
        <v>325</v>
      </c>
    </row>
    <row r="326" spans="1:1">
      <c r="A326">
        <v>326</v>
      </c>
    </row>
    <row r="327" spans="1:1">
      <c r="A327">
        <v>327</v>
      </c>
    </row>
    <row r="328" spans="1:1">
      <c r="A328">
        <v>328</v>
      </c>
    </row>
    <row r="329" spans="1:1">
      <c r="A329">
        <v>329</v>
      </c>
    </row>
    <row r="330" spans="1:1">
      <c r="A330">
        <v>330</v>
      </c>
    </row>
    <row r="331" spans="1:1">
      <c r="A331">
        <v>331</v>
      </c>
    </row>
    <row r="332" spans="1:1">
      <c r="A332">
        <v>332</v>
      </c>
    </row>
    <row r="333" spans="1:1">
      <c r="A333">
        <v>333</v>
      </c>
    </row>
    <row r="334" spans="1:1">
      <c r="A334">
        <v>334</v>
      </c>
    </row>
    <row r="335" spans="1:1">
      <c r="A335">
        <v>335</v>
      </c>
    </row>
    <row r="336" spans="1:1">
      <c r="A336">
        <v>336</v>
      </c>
    </row>
    <row r="337" spans="1:1">
      <c r="A337">
        <v>337</v>
      </c>
    </row>
    <row r="338" spans="1:1">
      <c r="A338">
        <v>338</v>
      </c>
    </row>
    <row r="339" spans="1:1">
      <c r="A339">
        <v>339</v>
      </c>
    </row>
    <row r="340" spans="1:1">
      <c r="A340">
        <v>340</v>
      </c>
    </row>
    <row r="341" spans="1:1">
      <c r="A341">
        <v>341</v>
      </c>
    </row>
    <row r="342" spans="1:1">
      <c r="A342">
        <v>342</v>
      </c>
    </row>
    <row r="343" spans="1:1">
      <c r="A343">
        <v>343</v>
      </c>
    </row>
    <row r="344" spans="1:1">
      <c r="A344">
        <v>344</v>
      </c>
    </row>
    <row r="345" spans="1:1">
      <c r="A345">
        <v>345</v>
      </c>
    </row>
    <row r="346" spans="1:1">
      <c r="A346">
        <v>346</v>
      </c>
    </row>
    <row r="347" spans="1:1">
      <c r="A347">
        <v>347</v>
      </c>
    </row>
    <row r="348" spans="1:1">
      <c r="A348">
        <v>348</v>
      </c>
    </row>
    <row r="349" spans="1:1">
      <c r="A349">
        <v>349</v>
      </c>
    </row>
    <row r="350" spans="1:1">
      <c r="A350">
        <v>350</v>
      </c>
    </row>
    <row r="351" spans="1:1">
      <c r="A351">
        <v>351</v>
      </c>
    </row>
    <row r="352" spans="1:1">
      <c r="A352">
        <v>352</v>
      </c>
    </row>
    <row r="353" spans="1:1">
      <c r="A353">
        <v>353</v>
      </c>
    </row>
    <row r="354" spans="1:1">
      <c r="A354">
        <v>354</v>
      </c>
    </row>
    <row r="355" spans="1:1">
      <c r="A355">
        <v>355</v>
      </c>
    </row>
    <row r="356" spans="1:1">
      <c r="A356">
        <v>356</v>
      </c>
    </row>
    <row r="357" spans="1:1">
      <c r="A357">
        <v>357</v>
      </c>
    </row>
    <row r="358" spans="1:1">
      <c r="A358">
        <v>358</v>
      </c>
    </row>
    <row r="359" spans="1:1">
      <c r="A359">
        <v>359</v>
      </c>
    </row>
    <row r="360" spans="1:1">
      <c r="A360">
        <v>360</v>
      </c>
    </row>
    <row r="361" spans="1:1">
      <c r="A361">
        <v>361</v>
      </c>
    </row>
    <row r="362" spans="1:1">
      <c r="A362">
        <v>362</v>
      </c>
    </row>
    <row r="363" spans="1:1">
      <c r="A363">
        <v>363</v>
      </c>
    </row>
    <row r="364" spans="1:1">
      <c r="A364">
        <v>364</v>
      </c>
    </row>
    <row r="365" spans="1:1">
      <c r="A365">
        <v>365</v>
      </c>
    </row>
    <row r="366" spans="1:1">
      <c r="A366">
        <v>366</v>
      </c>
    </row>
    <row r="367" spans="1:1">
      <c r="A367">
        <v>367</v>
      </c>
    </row>
    <row r="368" spans="1:1">
      <c r="A368">
        <v>368</v>
      </c>
    </row>
    <row r="369" spans="1:1">
      <c r="A369">
        <v>369</v>
      </c>
    </row>
    <row r="370" spans="1:1">
      <c r="A370">
        <v>370</v>
      </c>
    </row>
    <row r="371" spans="1:1">
      <c r="A371">
        <v>371</v>
      </c>
    </row>
    <row r="372" spans="1:1">
      <c r="A372">
        <v>372</v>
      </c>
    </row>
    <row r="373" spans="1:1">
      <c r="A373">
        <v>373</v>
      </c>
    </row>
    <row r="374" spans="1:1">
      <c r="A374">
        <v>374</v>
      </c>
    </row>
    <row r="375" spans="1:1">
      <c r="A375">
        <v>375</v>
      </c>
    </row>
    <row r="376" spans="1:1">
      <c r="A376">
        <v>376</v>
      </c>
    </row>
    <row r="377" spans="1:1">
      <c r="A377">
        <v>377</v>
      </c>
    </row>
    <row r="378" spans="1:1">
      <c r="A378">
        <v>378</v>
      </c>
    </row>
    <row r="379" spans="1:1">
      <c r="A379">
        <v>379</v>
      </c>
    </row>
    <row r="380" spans="1:1">
      <c r="A380">
        <v>380</v>
      </c>
    </row>
    <row r="381" spans="1:1">
      <c r="A381">
        <v>381</v>
      </c>
    </row>
    <row r="382" spans="1:1">
      <c r="A382">
        <v>382</v>
      </c>
    </row>
    <row r="383" spans="1:1">
      <c r="A383">
        <v>383</v>
      </c>
    </row>
    <row r="384" spans="1:1">
      <c r="A384">
        <v>384</v>
      </c>
    </row>
    <row r="385" spans="1:1">
      <c r="A385">
        <v>385</v>
      </c>
    </row>
    <row r="386" spans="1:1">
      <c r="A386">
        <v>386</v>
      </c>
    </row>
    <row r="387" spans="1:1">
      <c r="A387">
        <v>387</v>
      </c>
    </row>
    <row r="388" spans="1:1">
      <c r="A388">
        <v>388</v>
      </c>
    </row>
    <row r="389" spans="1:1">
      <c r="A389">
        <v>389</v>
      </c>
    </row>
    <row r="390" spans="1:1">
      <c r="A390">
        <v>390</v>
      </c>
    </row>
    <row r="391" spans="1:1">
      <c r="A391">
        <v>391</v>
      </c>
    </row>
    <row r="392" spans="1:1">
      <c r="A392">
        <v>392</v>
      </c>
    </row>
    <row r="393" spans="1:1">
      <c r="A393">
        <v>393</v>
      </c>
    </row>
    <row r="394" spans="1:1">
      <c r="A394">
        <v>394</v>
      </c>
    </row>
    <row r="395" spans="1:1">
      <c r="A395">
        <v>395</v>
      </c>
    </row>
    <row r="396" spans="1:1">
      <c r="A396">
        <v>396</v>
      </c>
    </row>
    <row r="397" spans="1:1">
      <c r="A397">
        <v>397</v>
      </c>
    </row>
    <row r="398" spans="1:1">
      <c r="A398">
        <v>398</v>
      </c>
    </row>
    <row r="399" spans="1:1">
      <c r="A399">
        <v>399</v>
      </c>
    </row>
    <row r="400" spans="1:1">
      <c r="A400">
        <v>400</v>
      </c>
    </row>
    <row r="401" spans="1:1">
      <c r="A401">
        <v>401</v>
      </c>
    </row>
    <row r="402" spans="1:1">
      <c r="A402">
        <v>402</v>
      </c>
    </row>
    <row r="403" spans="1:1">
      <c r="A403">
        <v>403</v>
      </c>
    </row>
    <row r="404" spans="1:1">
      <c r="A404">
        <v>404</v>
      </c>
    </row>
    <row r="405" spans="1:1">
      <c r="A405">
        <v>405</v>
      </c>
    </row>
    <row r="406" spans="1:1">
      <c r="A406">
        <v>406</v>
      </c>
    </row>
    <row r="407" spans="1:1">
      <c r="A407">
        <v>407</v>
      </c>
    </row>
    <row r="408" spans="1:1">
      <c r="A408">
        <v>408</v>
      </c>
    </row>
    <row r="409" spans="1:1">
      <c r="A409">
        <v>409</v>
      </c>
    </row>
    <row r="410" spans="1:1">
      <c r="A410">
        <v>410</v>
      </c>
    </row>
    <row r="411" spans="1:1">
      <c r="A411">
        <v>411</v>
      </c>
    </row>
    <row r="412" spans="1:1">
      <c r="A412">
        <v>412</v>
      </c>
    </row>
    <row r="413" spans="1:1">
      <c r="A413">
        <v>413</v>
      </c>
    </row>
    <row r="414" spans="1:1">
      <c r="A414">
        <v>414</v>
      </c>
    </row>
    <row r="415" spans="1:1">
      <c r="A415">
        <v>415</v>
      </c>
    </row>
    <row r="416" spans="1:1">
      <c r="A416">
        <v>416</v>
      </c>
    </row>
    <row r="417" spans="1:1">
      <c r="A417">
        <v>417</v>
      </c>
    </row>
    <row r="418" spans="1:1">
      <c r="A418">
        <v>418</v>
      </c>
    </row>
    <row r="419" spans="1:1">
      <c r="A419">
        <v>419</v>
      </c>
    </row>
    <row r="420" spans="1:1">
      <c r="A420">
        <v>420</v>
      </c>
    </row>
    <row r="421" spans="1:1">
      <c r="A421">
        <v>421</v>
      </c>
    </row>
    <row r="422" spans="1:1">
      <c r="A422">
        <v>422</v>
      </c>
    </row>
    <row r="423" spans="1:1">
      <c r="A423">
        <v>423</v>
      </c>
    </row>
    <row r="424" spans="1:1">
      <c r="A424">
        <v>424</v>
      </c>
    </row>
    <row r="425" spans="1:1">
      <c r="A425">
        <v>425</v>
      </c>
    </row>
    <row r="426" spans="1:1">
      <c r="A426">
        <v>426</v>
      </c>
    </row>
    <row r="427" spans="1:1">
      <c r="A427">
        <v>427</v>
      </c>
    </row>
    <row r="428" spans="1:1">
      <c r="A428">
        <v>428</v>
      </c>
    </row>
    <row r="429" spans="1:1">
      <c r="A429">
        <v>429</v>
      </c>
    </row>
    <row r="430" spans="1:1">
      <c r="A430">
        <v>430</v>
      </c>
    </row>
    <row r="431" spans="1:1">
      <c r="A431">
        <v>431</v>
      </c>
    </row>
    <row r="432" spans="1:1">
      <c r="A432">
        <v>432</v>
      </c>
    </row>
    <row r="433" spans="1:1">
      <c r="A433">
        <v>433</v>
      </c>
    </row>
    <row r="434" spans="1:1">
      <c r="A434">
        <v>434</v>
      </c>
    </row>
    <row r="435" spans="1:1">
      <c r="A435">
        <v>435</v>
      </c>
    </row>
    <row r="436" spans="1:1">
      <c r="A436">
        <v>436</v>
      </c>
    </row>
    <row r="437" spans="1:1">
      <c r="A437">
        <v>437</v>
      </c>
    </row>
    <row r="438" spans="1:1">
      <c r="A438">
        <v>438</v>
      </c>
    </row>
    <row r="439" spans="1:1">
      <c r="A439">
        <v>439</v>
      </c>
    </row>
    <row r="440" spans="1:1">
      <c r="A440">
        <v>440</v>
      </c>
    </row>
    <row r="441" spans="1:1">
      <c r="A441">
        <v>441</v>
      </c>
    </row>
    <row r="442" spans="1:1">
      <c r="A442">
        <v>442</v>
      </c>
    </row>
    <row r="443" spans="1:1">
      <c r="A443">
        <v>443</v>
      </c>
    </row>
    <row r="444" spans="1:1">
      <c r="A444">
        <v>444</v>
      </c>
    </row>
    <row r="445" spans="1:1">
      <c r="A445">
        <v>445</v>
      </c>
    </row>
    <row r="446" spans="1:1">
      <c r="A446">
        <v>446</v>
      </c>
    </row>
    <row r="447" spans="1:1">
      <c r="A447">
        <v>447</v>
      </c>
    </row>
    <row r="448" spans="1:1">
      <c r="A448">
        <v>448</v>
      </c>
    </row>
    <row r="449" spans="1:1">
      <c r="A449">
        <v>449</v>
      </c>
    </row>
    <row r="450" spans="1:1">
      <c r="A450">
        <v>450</v>
      </c>
    </row>
    <row r="451" spans="1:1">
      <c r="A451">
        <v>451</v>
      </c>
    </row>
    <row r="452" spans="1:1">
      <c r="A452">
        <v>452</v>
      </c>
    </row>
    <row r="453" spans="1:1">
      <c r="A453">
        <v>453</v>
      </c>
    </row>
    <row r="454" spans="1:1">
      <c r="A454">
        <v>454</v>
      </c>
    </row>
    <row r="455" spans="1:1">
      <c r="A455">
        <v>455</v>
      </c>
    </row>
    <row r="456" spans="1:1">
      <c r="A456">
        <v>456</v>
      </c>
    </row>
    <row r="457" spans="1:1">
      <c r="A457">
        <v>457</v>
      </c>
    </row>
    <row r="458" spans="1:1">
      <c r="A458">
        <v>458</v>
      </c>
    </row>
    <row r="459" spans="1:1">
      <c r="A459">
        <v>459</v>
      </c>
    </row>
    <row r="460" spans="1:1">
      <c r="A460">
        <v>460</v>
      </c>
    </row>
    <row r="461" spans="1:1">
      <c r="A461">
        <v>461</v>
      </c>
    </row>
    <row r="462" spans="1:1">
      <c r="A462">
        <v>462</v>
      </c>
    </row>
    <row r="463" spans="1:1">
      <c r="A463">
        <v>463</v>
      </c>
    </row>
    <row r="464" spans="1:1">
      <c r="A464">
        <v>464</v>
      </c>
    </row>
    <row r="465" spans="1:1">
      <c r="A465">
        <v>465</v>
      </c>
    </row>
    <row r="466" spans="1:1">
      <c r="A466">
        <v>466</v>
      </c>
    </row>
    <row r="467" spans="1:1">
      <c r="A467">
        <v>467</v>
      </c>
    </row>
    <row r="468" spans="1:1">
      <c r="A468">
        <v>468</v>
      </c>
    </row>
    <row r="469" spans="1:1">
      <c r="A469">
        <v>469</v>
      </c>
    </row>
    <row r="470" spans="1:1">
      <c r="A470">
        <v>470</v>
      </c>
    </row>
    <row r="471" spans="1:1">
      <c r="A471">
        <v>471</v>
      </c>
    </row>
    <row r="472" spans="1:1">
      <c r="A472">
        <v>472</v>
      </c>
    </row>
    <row r="473" spans="1:1">
      <c r="A473">
        <v>473</v>
      </c>
    </row>
    <row r="474" spans="1:1">
      <c r="A474">
        <v>474</v>
      </c>
    </row>
    <row r="475" spans="1:1">
      <c r="A475">
        <v>475</v>
      </c>
    </row>
    <row r="476" spans="1:1">
      <c r="A476">
        <v>476</v>
      </c>
    </row>
    <row r="477" spans="1:1">
      <c r="A477">
        <v>477</v>
      </c>
    </row>
    <row r="478" spans="1:1">
      <c r="A478">
        <v>478</v>
      </c>
    </row>
    <row r="479" spans="1:1">
      <c r="A479">
        <v>479</v>
      </c>
    </row>
    <row r="480" spans="1:1">
      <c r="A480">
        <v>480</v>
      </c>
    </row>
    <row r="481" spans="1:1">
      <c r="A481">
        <v>481</v>
      </c>
    </row>
    <row r="482" spans="1:1">
      <c r="A482">
        <v>482</v>
      </c>
    </row>
    <row r="483" spans="1:1">
      <c r="A483">
        <v>483</v>
      </c>
    </row>
    <row r="484" spans="1:1">
      <c r="A484">
        <v>484</v>
      </c>
    </row>
    <row r="485" spans="1:1">
      <c r="A485">
        <v>485</v>
      </c>
    </row>
    <row r="486" spans="1:1">
      <c r="A486">
        <v>486</v>
      </c>
    </row>
    <row r="487" spans="1:1">
      <c r="A487">
        <v>487</v>
      </c>
    </row>
    <row r="488" spans="1:1">
      <c r="A488">
        <v>488</v>
      </c>
    </row>
    <row r="489" spans="1:1">
      <c r="A489">
        <v>489</v>
      </c>
    </row>
    <row r="490" spans="1:1">
      <c r="A490">
        <v>490</v>
      </c>
    </row>
    <row r="491" spans="1:1">
      <c r="A491">
        <v>491</v>
      </c>
    </row>
    <row r="492" spans="1:1">
      <c r="A492">
        <v>492</v>
      </c>
    </row>
    <row r="493" spans="1:1">
      <c r="A493">
        <v>493</v>
      </c>
    </row>
    <row r="494" spans="1:1">
      <c r="A494">
        <v>494</v>
      </c>
    </row>
    <row r="495" spans="1:1">
      <c r="A495">
        <v>495</v>
      </c>
    </row>
    <row r="496" spans="1:1">
      <c r="A496">
        <v>496</v>
      </c>
    </row>
    <row r="497" spans="1:1">
      <c r="A497">
        <v>497</v>
      </c>
    </row>
    <row r="498" spans="1:1">
      <c r="A498">
        <v>498</v>
      </c>
    </row>
    <row r="499" spans="1:1">
      <c r="A499">
        <v>499</v>
      </c>
    </row>
    <row r="500" spans="1:1">
      <c r="A500">
        <v>500</v>
      </c>
    </row>
    <row r="501" spans="1:1">
      <c r="A501">
        <v>501</v>
      </c>
    </row>
    <row r="502" spans="1:1">
      <c r="A502">
        <v>502</v>
      </c>
    </row>
    <row r="503" spans="1:1">
      <c r="A503">
        <v>503</v>
      </c>
    </row>
    <row r="504" spans="1:1">
      <c r="A504">
        <v>504</v>
      </c>
    </row>
    <row r="505" spans="1:1">
      <c r="A505">
        <v>505</v>
      </c>
    </row>
    <row r="506" spans="1:1">
      <c r="A506">
        <v>506</v>
      </c>
    </row>
    <row r="507" spans="1:1">
      <c r="A507">
        <v>507</v>
      </c>
    </row>
    <row r="508" spans="1:1">
      <c r="A508">
        <v>508</v>
      </c>
    </row>
    <row r="509" spans="1:1">
      <c r="A509">
        <v>509</v>
      </c>
    </row>
    <row r="510" spans="1:1">
      <c r="A510">
        <v>510</v>
      </c>
    </row>
    <row r="511" spans="1:1">
      <c r="A511">
        <v>511</v>
      </c>
    </row>
    <row r="512" spans="1:1">
      <c r="A512">
        <v>512</v>
      </c>
    </row>
    <row r="513" spans="1:1">
      <c r="A513">
        <v>513</v>
      </c>
    </row>
    <row r="514" spans="1:1">
      <c r="A514">
        <v>514</v>
      </c>
    </row>
    <row r="515" spans="1:1">
      <c r="A515">
        <v>515</v>
      </c>
    </row>
    <row r="516" spans="1:1">
      <c r="A516">
        <v>516</v>
      </c>
    </row>
    <row r="517" spans="1:1">
      <c r="A517">
        <v>517</v>
      </c>
    </row>
    <row r="518" spans="1:1">
      <c r="A518">
        <v>518</v>
      </c>
    </row>
    <row r="519" spans="1:1">
      <c r="A519">
        <v>519</v>
      </c>
    </row>
    <row r="520" spans="1:1">
      <c r="A520">
        <v>520</v>
      </c>
    </row>
    <row r="521" spans="1:1">
      <c r="A521">
        <v>521</v>
      </c>
    </row>
    <row r="522" spans="1:1">
      <c r="A522">
        <v>522</v>
      </c>
    </row>
    <row r="523" spans="1:1">
      <c r="A523">
        <v>523</v>
      </c>
    </row>
    <row r="524" spans="1:1">
      <c r="A524">
        <v>524</v>
      </c>
    </row>
    <row r="525" spans="1:1">
      <c r="A525">
        <v>525</v>
      </c>
    </row>
    <row r="526" spans="1:1">
      <c r="A526">
        <v>526</v>
      </c>
    </row>
    <row r="527" spans="1:1">
      <c r="A527">
        <v>527</v>
      </c>
    </row>
    <row r="528" spans="1:1">
      <c r="A528">
        <v>528</v>
      </c>
    </row>
    <row r="529" spans="1:1">
      <c r="A529">
        <v>529</v>
      </c>
    </row>
    <row r="530" spans="1:1">
      <c r="A530">
        <v>530</v>
      </c>
    </row>
    <row r="531" spans="1:1">
      <c r="A531">
        <v>531</v>
      </c>
    </row>
    <row r="532" spans="1:1">
      <c r="A532">
        <v>532</v>
      </c>
    </row>
    <row r="533" spans="1:1">
      <c r="A533">
        <v>533</v>
      </c>
    </row>
    <row r="534" spans="1:1">
      <c r="A534">
        <v>534</v>
      </c>
    </row>
    <row r="535" spans="1:1">
      <c r="A535">
        <v>535</v>
      </c>
    </row>
    <row r="536" spans="1:1">
      <c r="A536">
        <v>536</v>
      </c>
    </row>
    <row r="537" spans="1:1">
      <c r="A537">
        <v>537</v>
      </c>
    </row>
    <row r="538" spans="1:1">
      <c r="A538">
        <v>538</v>
      </c>
    </row>
    <row r="539" spans="1:1">
      <c r="A539">
        <v>539</v>
      </c>
    </row>
    <row r="540" spans="1:1">
      <c r="A540">
        <v>540</v>
      </c>
    </row>
    <row r="541" spans="1:1">
      <c r="A541">
        <v>541</v>
      </c>
    </row>
    <row r="542" spans="1:1">
      <c r="A542">
        <v>542</v>
      </c>
    </row>
    <row r="543" spans="1:1">
      <c r="A543">
        <v>543</v>
      </c>
    </row>
    <row r="544" spans="1:1">
      <c r="A544">
        <v>544</v>
      </c>
    </row>
    <row r="545" spans="1:1">
      <c r="A545">
        <v>545</v>
      </c>
    </row>
    <row r="546" spans="1:1">
      <c r="A546">
        <v>546</v>
      </c>
    </row>
    <row r="547" spans="1:1">
      <c r="A547">
        <v>547</v>
      </c>
    </row>
    <row r="548" spans="1:1">
      <c r="A548">
        <v>548</v>
      </c>
    </row>
    <row r="549" spans="1:1">
      <c r="A549">
        <v>549</v>
      </c>
    </row>
    <row r="550" spans="1:1">
      <c r="A550">
        <v>550</v>
      </c>
    </row>
    <row r="551" spans="1:1">
      <c r="A551">
        <v>551</v>
      </c>
    </row>
    <row r="552" spans="1:1">
      <c r="A552">
        <v>552</v>
      </c>
    </row>
    <row r="553" spans="1:1">
      <c r="A553">
        <v>553</v>
      </c>
    </row>
    <row r="554" spans="1:1">
      <c r="A554">
        <v>554</v>
      </c>
    </row>
    <row r="555" spans="1:1">
      <c r="A555">
        <v>555</v>
      </c>
    </row>
    <row r="556" spans="1:1">
      <c r="A556">
        <v>556</v>
      </c>
    </row>
    <row r="557" spans="1:1">
      <c r="A557">
        <v>557</v>
      </c>
    </row>
    <row r="558" spans="1:1">
      <c r="A558">
        <v>558</v>
      </c>
    </row>
    <row r="559" spans="1:1">
      <c r="A559">
        <v>559</v>
      </c>
    </row>
    <row r="560" spans="1:1">
      <c r="A560">
        <v>560</v>
      </c>
    </row>
    <row r="561" spans="1:1">
      <c r="A561">
        <v>561</v>
      </c>
    </row>
    <row r="562" spans="1:1">
      <c r="A562">
        <v>562</v>
      </c>
    </row>
    <row r="563" spans="1:1">
      <c r="A563">
        <v>563</v>
      </c>
    </row>
    <row r="564" spans="1:1">
      <c r="A564">
        <v>564</v>
      </c>
    </row>
    <row r="565" spans="1:1">
      <c r="A565">
        <v>565</v>
      </c>
    </row>
    <row r="566" spans="1:1">
      <c r="A566">
        <v>566</v>
      </c>
    </row>
    <row r="567" spans="1:1">
      <c r="A567">
        <v>567</v>
      </c>
    </row>
    <row r="568" spans="1:1">
      <c r="A568">
        <v>568</v>
      </c>
    </row>
    <row r="569" spans="1:1">
      <c r="A569">
        <v>569</v>
      </c>
    </row>
    <row r="570" spans="1:1">
      <c r="A570">
        <v>570</v>
      </c>
    </row>
    <row r="571" spans="1:1">
      <c r="A571">
        <v>571</v>
      </c>
    </row>
    <row r="572" spans="1:1">
      <c r="A572">
        <v>572</v>
      </c>
    </row>
    <row r="573" spans="1:1">
      <c r="A573">
        <v>573</v>
      </c>
    </row>
    <row r="574" spans="1:1">
      <c r="A574">
        <v>574</v>
      </c>
    </row>
    <row r="575" spans="1:1">
      <c r="A575">
        <v>575</v>
      </c>
    </row>
    <row r="576" spans="1:1">
      <c r="A576">
        <v>576</v>
      </c>
    </row>
    <row r="577" spans="1:1">
      <c r="A577">
        <v>577</v>
      </c>
    </row>
    <row r="578" spans="1:1">
      <c r="A578">
        <v>578</v>
      </c>
    </row>
    <row r="579" spans="1:1">
      <c r="A579">
        <v>579</v>
      </c>
    </row>
    <row r="580" spans="1:1">
      <c r="A580">
        <v>580</v>
      </c>
    </row>
    <row r="581" spans="1:1">
      <c r="A581">
        <v>581</v>
      </c>
    </row>
    <row r="582" spans="1:1">
      <c r="A582">
        <v>582</v>
      </c>
    </row>
    <row r="583" spans="1:1">
      <c r="A583">
        <v>583</v>
      </c>
    </row>
    <row r="584" spans="1:1">
      <c r="A584">
        <v>584</v>
      </c>
    </row>
    <row r="585" spans="1:1">
      <c r="A585">
        <v>585</v>
      </c>
    </row>
    <row r="586" spans="1:1">
      <c r="A586">
        <v>586</v>
      </c>
    </row>
    <row r="587" spans="1:1">
      <c r="A587">
        <v>587</v>
      </c>
    </row>
    <row r="588" spans="1:1">
      <c r="A588">
        <v>588</v>
      </c>
    </row>
    <row r="589" spans="1:1">
      <c r="A589">
        <v>589</v>
      </c>
    </row>
    <row r="590" spans="1:1">
      <c r="A590">
        <v>590</v>
      </c>
    </row>
    <row r="591" spans="1:1">
      <c r="A591">
        <v>591</v>
      </c>
    </row>
    <row r="592" spans="1:1">
      <c r="A592">
        <v>592</v>
      </c>
    </row>
    <row r="593" spans="1:1">
      <c r="A593">
        <v>593</v>
      </c>
    </row>
    <row r="594" spans="1:1">
      <c r="A594">
        <v>594</v>
      </c>
    </row>
    <row r="595" spans="1:1">
      <c r="A595">
        <v>595</v>
      </c>
    </row>
    <row r="596" spans="1:1">
      <c r="A596">
        <v>596</v>
      </c>
    </row>
    <row r="597" spans="1:1">
      <c r="A597">
        <v>597</v>
      </c>
    </row>
    <row r="598" spans="1:1">
      <c r="A598">
        <v>598</v>
      </c>
    </row>
    <row r="599" spans="1:1">
      <c r="A599">
        <v>599</v>
      </c>
    </row>
    <row r="600" spans="1:1">
      <c r="A600">
        <v>600</v>
      </c>
    </row>
    <row r="601" spans="1:1">
      <c r="A601">
        <v>601</v>
      </c>
    </row>
    <row r="602" spans="1:1">
      <c r="A602">
        <v>602</v>
      </c>
    </row>
    <row r="603" spans="1:1">
      <c r="A603">
        <v>603</v>
      </c>
    </row>
    <row r="604" spans="1:1">
      <c r="A604">
        <v>604</v>
      </c>
    </row>
    <row r="605" spans="1:1">
      <c r="A605">
        <v>605</v>
      </c>
    </row>
    <row r="606" spans="1:1">
      <c r="A606">
        <v>606</v>
      </c>
    </row>
    <row r="607" spans="1:1">
      <c r="A607">
        <v>607</v>
      </c>
    </row>
    <row r="608" spans="1:1">
      <c r="A608">
        <v>608</v>
      </c>
    </row>
    <row r="609" spans="1:1">
      <c r="A609">
        <v>609</v>
      </c>
    </row>
    <row r="610" spans="1:1">
      <c r="A610">
        <v>610</v>
      </c>
    </row>
    <row r="611" spans="1:1">
      <c r="A611">
        <v>611</v>
      </c>
    </row>
    <row r="612" spans="1:1">
      <c r="A612">
        <v>612</v>
      </c>
    </row>
    <row r="613" spans="1:1">
      <c r="A613">
        <v>613</v>
      </c>
    </row>
    <row r="614" spans="1:1">
      <c r="A614">
        <v>614</v>
      </c>
    </row>
    <row r="615" spans="1:1">
      <c r="A615">
        <v>615</v>
      </c>
    </row>
    <row r="616" spans="1:1">
      <c r="A616">
        <v>616</v>
      </c>
    </row>
    <row r="617" spans="1:1">
      <c r="A617">
        <v>617</v>
      </c>
    </row>
    <row r="618" spans="1:1">
      <c r="A618">
        <v>618</v>
      </c>
    </row>
    <row r="619" spans="1:1">
      <c r="A619">
        <v>619</v>
      </c>
    </row>
    <row r="620" spans="1:1">
      <c r="A620">
        <v>620</v>
      </c>
    </row>
    <row r="621" spans="1:1">
      <c r="A621">
        <v>621</v>
      </c>
    </row>
    <row r="622" spans="1:1">
      <c r="A622">
        <v>622</v>
      </c>
    </row>
    <row r="623" spans="1:1">
      <c r="A623">
        <v>623</v>
      </c>
    </row>
    <row r="624" spans="1:1">
      <c r="A624">
        <v>624</v>
      </c>
    </row>
    <row r="625" spans="1:1">
      <c r="A625">
        <v>625</v>
      </c>
    </row>
    <row r="626" spans="1:1">
      <c r="A626">
        <v>626</v>
      </c>
    </row>
    <row r="627" spans="1:1">
      <c r="A627">
        <v>627</v>
      </c>
    </row>
    <row r="628" spans="1:1">
      <c r="A628">
        <v>628</v>
      </c>
    </row>
    <row r="629" spans="1:1">
      <c r="A629">
        <v>629</v>
      </c>
    </row>
    <row r="630" spans="1:1">
      <c r="A630">
        <v>630</v>
      </c>
    </row>
    <row r="631" spans="1:1">
      <c r="A631">
        <v>631</v>
      </c>
    </row>
    <row r="632" spans="1:1">
      <c r="A632">
        <v>632</v>
      </c>
    </row>
    <row r="633" spans="1:1">
      <c r="A633">
        <v>633</v>
      </c>
    </row>
    <row r="634" spans="1:1">
      <c r="A634">
        <v>634</v>
      </c>
    </row>
    <row r="635" spans="1:1">
      <c r="A635">
        <v>635</v>
      </c>
    </row>
    <row r="636" spans="1:1">
      <c r="A636">
        <v>636</v>
      </c>
    </row>
    <row r="637" spans="1:1">
      <c r="A637">
        <v>637</v>
      </c>
    </row>
    <row r="638" spans="1:1">
      <c r="A638">
        <v>638</v>
      </c>
    </row>
    <row r="639" spans="1:1">
      <c r="A639">
        <v>639</v>
      </c>
    </row>
    <row r="640" spans="1:1">
      <c r="A640">
        <v>640</v>
      </c>
    </row>
    <row r="641" spans="1:1">
      <c r="A641">
        <v>641</v>
      </c>
    </row>
    <row r="642" spans="1:1">
      <c r="A642">
        <v>642</v>
      </c>
    </row>
    <row r="643" spans="1:1">
      <c r="A643">
        <v>643</v>
      </c>
    </row>
    <row r="644" spans="1:1">
      <c r="A644">
        <v>644</v>
      </c>
    </row>
    <row r="645" spans="1:1">
      <c r="A645">
        <v>645</v>
      </c>
    </row>
    <row r="646" spans="1:1">
      <c r="A646">
        <v>646</v>
      </c>
    </row>
    <row r="647" spans="1:1">
      <c r="A647">
        <v>647</v>
      </c>
    </row>
    <row r="648" spans="1:1">
      <c r="A648">
        <v>648</v>
      </c>
    </row>
    <row r="649" spans="1:1">
      <c r="A649">
        <v>649</v>
      </c>
    </row>
    <row r="650" spans="1:1">
      <c r="A650">
        <v>650</v>
      </c>
    </row>
    <row r="651" spans="1:1">
      <c r="A651">
        <v>651</v>
      </c>
    </row>
    <row r="652" spans="1:1">
      <c r="A652">
        <v>652</v>
      </c>
    </row>
    <row r="653" spans="1:1">
      <c r="A653">
        <v>653</v>
      </c>
    </row>
    <row r="654" spans="1:1">
      <c r="A654">
        <v>654</v>
      </c>
    </row>
    <row r="655" spans="1:1">
      <c r="A655">
        <v>655</v>
      </c>
    </row>
    <row r="656" spans="1:1">
      <c r="A656">
        <v>656</v>
      </c>
    </row>
    <row r="657" spans="1:1">
      <c r="A657">
        <v>657</v>
      </c>
    </row>
    <row r="658" spans="1:1">
      <c r="A658">
        <v>658</v>
      </c>
    </row>
    <row r="659" spans="1:1">
      <c r="A659">
        <v>659</v>
      </c>
    </row>
    <row r="660" spans="1:1">
      <c r="A660">
        <v>660</v>
      </c>
    </row>
    <row r="661" spans="1:1">
      <c r="A661">
        <v>661</v>
      </c>
    </row>
    <row r="662" spans="1:1">
      <c r="A662">
        <v>662</v>
      </c>
    </row>
    <row r="663" spans="1:1">
      <c r="A663">
        <v>663</v>
      </c>
    </row>
    <row r="664" spans="1:1">
      <c r="A664">
        <v>664</v>
      </c>
    </row>
    <row r="665" spans="1:1">
      <c r="A665">
        <v>665</v>
      </c>
    </row>
    <row r="666" spans="1:1">
      <c r="A666">
        <v>666</v>
      </c>
    </row>
    <row r="667" spans="1:1">
      <c r="A667">
        <v>667</v>
      </c>
    </row>
    <row r="668" spans="1:1">
      <c r="A668">
        <v>668</v>
      </c>
    </row>
    <row r="669" spans="1:1">
      <c r="A669">
        <v>669</v>
      </c>
    </row>
    <row r="670" spans="1:1">
      <c r="A670">
        <v>670</v>
      </c>
    </row>
    <row r="671" spans="1:1">
      <c r="A671">
        <v>671</v>
      </c>
    </row>
    <row r="672" spans="1:1">
      <c r="A672">
        <v>672</v>
      </c>
    </row>
    <row r="673" spans="1:1">
      <c r="A673">
        <v>673</v>
      </c>
    </row>
    <row r="674" spans="1:1">
      <c r="A674">
        <v>674</v>
      </c>
    </row>
    <row r="675" spans="1:1">
      <c r="A675">
        <v>675</v>
      </c>
    </row>
    <row r="676" spans="1:1">
      <c r="A676">
        <v>676</v>
      </c>
    </row>
    <row r="677" spans="1:1">
      <c r="A677">
        <v>677</v>
      </c>
    </row>
    <row r="678" spans="1:1">
      <c r="A678">
        <v>678</v>
      </c>
    </row>
    <row r="679" spans="1:1">
      <c r="A679">
        <v>679</v>
      </c>
    </row>
    <row r="680" spans="1:1">
      <c r="A680">
        <v>680</v>
      </c>
    </row>
    <row r="681" spans="1:1">
      <c r="A681">
        <v>681</v>
      </c>
    </row>
    <row r="682" spans="1:1">
      <c r="A682">
        <v>682</v>
      </c>
    </row>
    <row r="683" spans="1:1">
      <c r="A683">
        <v>683</v>
      </c>
    </row>
    <row r="684" spans="1:1">
      <c r="A684">
        <v>684</v>
      </c>
    </row>
    <row r="685" spans="1:1">
      <c r="A685">
        <v>685</v>
      </c>
    </row>
    <row r="686" spans="1:1">
      <c r="A686">
        <v>686</v>
      </c>
    </row>
    <row r="687" spans="1:1">
      <c r="A687">
        <v>687</v>
      </c>
    </row>
    <row r="688" spans="1:1">
      <c r="A688">
        <v>688</v>
      </c>
    </row>
    <row r="689" spans="1:1">
      <c r="A689">
        <v>689</v>
      </c>
    </row>
    <row r="690" spans="1:1">
      <c r="A690">
        <v>690</v>
      </c>
    </row>
    <row r="691" spans="1:1">
      <c r="A691">
        <v>691</v>
      </c>
    </row>
    <row r="692" spans="1:1">
      <c r="A692">
        <v>692</v>
      </c>
    </row>
    <row r="693" spans="1:1">
      <c r="A693">
        <v>693</v>
      </c>
    </row>
    <row r="694" spans="1:1">
      <c r="A694">
        <v>694</v>
      </c>
    </row>
    <row r="695" spans="1:1">
      <c r="A695">
        <v>695</v>
      </c>
    </row>
    <row r="696" spans="1:1">
      <c r="A696">
        <v>696</v>
      </c>
    </row>
    <row r="697" spans="1:1">
      <c r="A697">
        <v>697</v>
      </c>
    </row>
    <row r="698" spans="1:1">
      <c r="A698">
        <v>698</v>
      </c>
    </row>
    <row r="699" spans="1:1">
      <c r="A699">
        <v>699</v>
      </c>
    </row>
    <row r="700" spans="1:1">
      <c r="A700">
        <v>700</v>
      </c>
    </row>
    <row r="701" spans="1:1">
      <c r="A701">
        <v>701</v>
      </c>
    </row>
    <row r="702" spans="1:1">
      <c r="A702">
        <v>702</v>
      </c>
    </row>
    <row r="703" spans="1:1">
      <c r="A703">
        <v>703</v>
      </c>
    </row>
    <row r="704" spans="1:1">
      <c r="A704">
        <v>704</v>
      </c>
    </row>
    <row r="705" spans="1:1">
      <c r="A705">
        <v>705</v>
      </c>
    </row>
    <row r="706" spans="1:1">
      <c r="A706">
        <v>706</v>
      </c>
    </row>
    <row r="707" spans="1:1">
      <c r="A707">
        <v>707</v>
      </c>
    </row>
    <row r="708" spans="1:1">
      <c r="A708">
        <v>708</v>
      </c>
    </row>
    <row r="709" spans="1:1">
      <c r="A709">
        <v>709</v>
      </c>
    </row>
    <row r="710" spans="1:1">
      <c r="A710">
        <v>710</v>
      </c>
    </row>
    <row r="711" spans="1:1">
      <c r="A711">
        <v>711</v>
      </c>
    </row>
    <row r="712" spans="1:1">
      <c r="A712">
        <v>712</v>
      </c>
    </row>
    <row r="713" spans="1:1">
      <c r="A713">
        <v>713</v>
      </c>
    </row>
    <row r="714" spans="1:1">
      <c r="A714">
        <v>714</v>
      </c>
    </row>
    <row r="715" spans="1:1">
      <c r="A715">
        <v>715</v>
      </c>
    </row>
    <row r="716" spans="1:1">
      <c r="A716">
        <v>716</v>
      </c>
    </row>
    <row r="717" spans="1:1">
      <c r="A717">
        <v>717</v>
      </c>
    </row>
    <row r="718" spans="1:1">
      <c r="A718">
        <v>718</v>
      </c>
    </row>
    <row r="719" spans="1:1">
      <c r="A719">
        <v>719</v>
      </c>
    </row>
    <row r="720" spans="1:1">
      <c r="A720">
        <v>720</v>
      </c>
    </row>
    <row r="721" spans="1:1">
      <c r="A721">
        <v>721</v>
      </c>
    </row>
    <row r="722" spans="1:1">
      <c r="A722">
        <v>722</v>
      </c>
    </row>
    <row r="723" spans="1:1">
      <c r="A723">
        <v>723</v>
      </c>
    </row>
    <row r="724" spans="1:1">
      <c r="A724">
        <v>724</v>
      </c>
    </row>
    <row r="725" spans="1:1">
      <c r="A725">
        <v>725</v>
      </c>
    </row>
    <row r="726" spans="1:1">
      <c r="A726">
        <v>726</v>
      </c>
    </row>
    <row r="727" spans="1:1">
      <c r="A727">
        <v>727</v>
      </c>
    </row>
    <row r="728" spans="1:1">
      <c r="A728">
        <v>728</v>
      </c>
    </row>
    <row r="729" spans="1:1">
      <c r="A729">
        <v>729</v>
      </c>
    </row>
    <row r="730" spans="1:1">
      <c r="A730">
        <v>730</v>
      </c>
    </row>
    <row r="731" spans="1:1">
      <c r="A731">
        <v>731</v>
      </c>
    </row>
    <row r="732" spans="1:1">
      <c r="A732">
        <v>732</v>
      </c>
    </row>
    <row r="733" spans="1:1">
      <c r="A733">
        <v>733</v>
      </c>
    </row>
    <row r="734" spans="1:1">
      <c r="A734">
        <v>734</v>
      </c>
    </row>
    <row r="735" spans="1:1">
      <c r="A735">
        <v>735</v>
      </c>
    </row>
    <row r="736" spans="1:1">
      <c r="A736">
        <v>736</v>
      </c>
    </row>
    <row r="737" spans="1:1">
      <c r="A737">
        <v>737</v>
      </c>
    </row>
    <row r="738" spans="1:1">
      <c r="A738">
        <v>738</v>
      </c>
    </row>
    <row r="739" spans="1:1">
      <c r="A739">
        <v>739</v>
      </c>
    </row>
    <row r="740" spans="1:1">
      <c r="A740">
        <v>740</v>
      </c>
    </row>
    <row r="741" spans="1:1">
      <c r="A741">
        <v>741</v>
      </c>
    </row>
    <row r="742" spans="1:1">
      <c r="A742">
        <v>742</v>
      </c>
    </row>
    <row r="743" spans="1:1">
      <c r="A743">
        <v>743</v>
      </c>
    </row>
    <row r="744" spans="1:1">
      <c r="A744">
        <v>744</v>
      </c>
    </row>
    <row r="745" spans="1:1">
      <c r="A745">
        <v>745</v>
      </c>
    </row>
    <row r="746" spans="1:1">
      <c r="A746">
        <v>746</v>
      </c>
    </row>
    <row r="747" spans="1:1">
      <c r="A747">
        <v>747</v>
      </c>
    </row>
    <row r="748" spans="1:1">
      <c r="A748">
        <v>748</v>
      </c>
    </row>
    <row r="749" spans="1:1">
      <c r="A749">
        <v>749</v>
      </c>
    </row>
    <row r="750" spans="1:1">
      <c r="A750">
        <v>750</v>
      </c>
    </row>
    <row r="751" spans="1:1">
      <c r="A751">
        <v>751</v>
      </c>
    </row>
    <row r="752" spans="1:1">
      <c r="A752">
        <v>752</v>
      </c>
    </row>
    <row r="753" spans="1:1">
      <c r="A753">
        <v>753</v>
      </c>
    </row>
    <row r="754" spans="1:1">
      <c r="A754">
        <v>754</v>
      </c>
    </row>
    <row r="755" spans="1:1">
      <c r="A755">
        <v>755</v>
      </c>
    </row>
    <row r="756" spans="1:1">
      <c r="A756">
        <v>756</v>
      </c>
    </row>
    <row r="757" spans="1:1">
      <c r="A757">
        <v>757</v>
      </c>
    </row>
    <row r="758" spans="1:1">
      <c r="A758">
        <v>758</v>
      </c>
    </row>
    <row r="759" spans="1:1">
      <c r="A759">
        <v>759</v>
      </c>
    </row>
    <row r="760" spans="1:1">
      <c r="A760">
        <v>760</v>
      </c>
    </row>
    <row r="761" spans="1:1">
      <c r="A761">
        <v>761</v>
      </c>
    </row>
    <row r="762" spans="1:1">
      <c r="A762">
        <v>762</v>
      </c>
    </row>
    <row r="763" spans="1:1">
      <c r="A763">
        <v>763</v>
      </c>
    </row>
    <row r="764" spans="1:1">
      <c r="A764">
        <v>764</v>
      </c>
    </row>
    <row r="765" spans="1:1">
      <c r="A765">
        <v>765</v>
      </c>
    </row>
    <row r="766" spans="1:1">
      <c r="A766">
        <v>766</v>
      </c>
    </row>
    <row r="767" spans="1:1">
      <c r="A767">
        <v>767</v>
      </c>
    </row>
    <row r="768" spans="1:1">
      <c r="A768">
        <v>768</v>
      </c>
    </row>
    <row r="769" spans="1:1">
      <c r="A769">
        <v>769</v>
      </c>
    </row>
    <row r="770" spans="1:1">
      <c r="A770">
        <v>770</v>
      </c>
    </row>
    <row r="771" spans="1:1">
      <c r="A771">
        <v>771</v>
      </c>
    </row>
    <row r="772" spans="1:1">
      <c r="A772">
        <v>772</v>
      </c>
    </row>
    <row r="773" spans="1:1">
      <c r="A773">
        <v>773</v>
      </c>
    </row>
    <row r="774" spans="1:1">
      <c r="A774">
        <v>774</v>
      </c>
    </row>
    <row r="775" spans="1:1">
      <c r="A775">
        <v>775</v>
      </c>
    </row>
    <row r="776" spans="1:1">
      <c r="A776">
        <v>776</v>
      </c>
    </row>
    <row r="777" spans="1:1">
      <c r="A777">
        <v>777</v>
      </c>
    </row>
    <row r="778" spans="1:1">
      <c r="A778">
        <v>778</v>
      </c>
    </row>
    <row r="779" spans="1:1">
      <c r="A779">
        <v>779</v>
      </c>
    </row>
    <row r="780" spans="1:1">
      <c r="A780">
        <v>780</v>
      </c>
    </row>
    <row r="781" spans="1:1">
      <c r="A781">
        <v>781</v>
      </c>
    </row>
    <row r="782" spans="1:1">
      <c r="A782">
        <v>782</v>
      </c>
    </row>
    <row r="783" spans="1:1">
      <c r="A783">
        <v>783</v>
      </c>
    </row>
    <row r="784" spans="1:1">
      <c r="A784">
        <v>784</v>
      </c>
    </row>
    <row r="785" spans="1:1">
      <c r="A785">
        <v>785</v>
      </c>
    </row>
    <row r="786" spans="1:1">
      <c r="A786">
        <v>786</v>
      </c>
    </row>
    <row r="787" spans="1:1">
      <c r="A787">
        <v>787</v>
      </c>
    </row>
    <row r="788" spans="1:1">
      <c r="A788">
        <v>788</v>
      </c>
    </row>
    <row r="789" spans="1:1">
      <c r="A789">
        <v>789</v>
      </c>
    </row>
    <row r="790" spans="1:1">
      <c r="A790">
        <v>790</v>
      </c>
    </row>
    <row r="791" spans="1:1">
      <c r="A791">
        <v>791</v>
      </c>
    </row>
    <row r="792" spans="1:1">
      <c r="A792">
        <v>792</v>
      </c>
    </row>
    <row r="793" spans="1:1">
      <c r="A793">
        <v>793</v>
      </c>
    </row>
    <row r="794" spans="1:1">
      <c r="A794">
        <v>794</v>
      </c>
    </row>
    <row r="795" spans="1:1">
      <c r="A795">
        <v>795</v>
      </c>
    </row>
    <row r="796" spans="1:1">
      <c r="A796">
        <v>796</v>
      </c>
    </row>
    <row r="797" spans="1:1">
      <c r="A797">
        <v>797</v>
      </c>
    </row>
    <row r="798" spans="1:1">
      <c r="A798">
        <v>798</v>
      </c>
    </row>
    <row r="799" spans="1:1">
      <c r="A799">
        <v>799</v>
      </c>
    </row>
    <row r="800" spans="1:1">
      <c r="A800">
        <v>800</v>
      </c>
    </row>
    <row r="801" spans="1:1">
      <c r="A801">
        <v>801</v>
      </c>
    </row>
    <row r="802" spans="1:1">
      <c r="A802">
        <v>802</v>
      </c>
    </row>
    <row r="803" spans="1:1">
      <c r="A803">
        <v>803</v>
      </c>
    </row>
    <row r="804" spans="1:1">
      <c r="A804">
        <v>804</v>
      </c>
    </row>
    <row r="805" spans="1:1">
      <c r="A805">
        <v>805</v>
      </c>
    </row>
    <row r="806" spans="1:1">
      <c r="A806">
        <v>806</v>
      </c>
    </row>
    <row r="807" spans="1:1">
      <c r="A807">
        <v>807</v>
      </c>
    </row>
    <row r="808" spans="1:1">
      <c r="A808">
        <v>808</v>
      </c>
    </row>
    <row r="809" spans="1:1">
      <c r="A809">
        <v>809</v>
      </c>
    </row>
    <row r="810" spans="1:1">
      <c r="A810">
        <v>810</v>
      </c>
    </row>
    <row r="811" spans="1:1">
      <c r="A811">
        <v>811</v>
      </c>
    </row>
    <row r="812" spans="1:1">
      <c r="A812">
        <v>812</v>
      </c>
    </row>
    <row r="813" spans="1:1">
      <c r="A813">
        <v>813</v>
      </c>
    </row>
    <row r="814" spans="1:1">
      <c r="A814">
        <v>814</v>
      </c>
    </row>
    <row r="815" spans="1:1">
      <c r="A815">
        <v>815</v>
      </c>
    </row>
    <row r="816" spans="1:1">
      <c r="A816">
        <v>816</v>
      </c>
    </row>
    <row r="817" spans="1:1">
      <c r="A817">
        <v>817</v>
      </c>
    </row>
    <row r="818" spans="1:1">
      <c r="A818">
        <v>818</v>
      </c>
    </row>
    <row r="819" spans="1:1">
      <c r="A819">
        <v>819</v>
      </c>
    </row>
    <row r="820" spans="1:1">
      <c r="A820">
        <v>820</v>
      </c>
    </row>
    <row r="821" spans="1:1">
      <c r="A821">
        <v>821</v>
      </c>
    </row>
    <row r="822" spans="1:1">
      <c r="A822">
        <v>822</v>
      </c>
    </row>
    <row r="823" spans="1:1">
      <c r="A823">
        <v>823</v>
      </c>
    </row>
    <row r="824" spans="1:1">
      <c r="A824">
        <v>824</v>
      </c>
    </row>
    <row r="825" spans="1:1">
      <c r="A825">
        <v>825</v>
      </c>
    </row>
    <row r="826" spans="1:1">
      <c r="A826">
        <v>826</v>
      </c>
    </row>
    <row r="827" spans="1:1">
      <c r="A827">
        <v>827</v>
      </c>
    </row>
    <row r="828" spans="1:1">
      <c r="A828">
        <v>828</v>
      </c>
    </row>
    <row r="829" spans="1:1">
      <c r="A829">
        <v>829</v>
      </c>
    </row>
    <row r="830" spans="1:1">
      <c r="A830">
        <v>830</v>
      </c>
    </row>
    <row r="831" spans="1:1">
      <c r="A831">
        <v>831</v>
      </c>
    </row>
    <row r="832" spans="1:1">
      <c r="A832">
        <v>832</v>
      </c>
    </row>
    <row r="833" spans="1:1">
      <c r="A833">
        <v>833</v>
      </c>
    </row>
    <row r="834" spans="1:1">
      <c r="A834">
        <v>834</v>
      </c>
    </row>
    <row r="835" spans="1:1">
      <c r="A835">
        <v>835</v>
      </c>
    </row>
    <row r="836" spans="1:1">
      <c r="A836">
        <v>836</v>
      </c>
    </row>
    <row r="837" spans="1:1">
      <c r="A837">
        <v>837</v>
      </c>
    </row>
    <row r="838" spans="1:1">
      <c r="A838">
        <v>838</v>
      </c>
    </row>
    <row r="839" spans="1:1">
      <c r="A839">
        <v>839</v>
      </c>
    </row>
    <row r="840" spans="1:1">
      <c r="A840">
        <v>840</v>
      </c>
    </row>
    <row r="841" spans="1:1">
      <c r="A841">
        <v>841</v>
      </c>
    </row>
    <row r="842" spans="1:1">
      <c r="A842">
        <v>842</v>
      </c>
    </row>
    <row r="843" spans="1:1">
      <c r="A843">
        <v>843</v>
      </c>
    </row>
    <row r="844" spans="1:1">
      <c r="A844">
        <v>844</v>
      </c>
    </row>
    <row r="845" spans="1:1">
      <c r="A845">
        <v>845</v>
      </c>
    </row>
    <row r="846" spans="1:1">
      <c r="A846">
        <v>846</v>
      </c>
    </row>
    <row r="847" spans="1:1">
      <c r="A847">
        <v>847</v>
      </c>
    </row>
    <row r="848" spans="1:1">
      <c r="A848">
        <v>848</v>
      </c>
    </row>
    <row r="849" spans="1:1">
      <c r="A849">
        <v>849</v>
      </c>
    </row>
    <row r="850" spans="1:1">
      <c r="A850">
        <v>850</v>
      </c>
    </row>
    <row r="851" spans="1:1">
      <c r="A851">
        <v>851</v>
      </c>
    </row>
    <row r="852" spans="1:1">
      <c r="A852">
        <v>852</v>
      </c>
    </row>
    <row r="853" spans="1:1">
      <c r="A853">
        <v>853</v>
      </c>
    </row>
    <row r="854" spans="1:1">
      <c r="A854">
        <v>854</v>
      </c>
    </row>
    <row r="855" spans="1:1">
      <c r="A855">
        <v>855</v>
      </c>
    </row>
    <row r="856" spans="1:1">
      <c r="A856">
        <v>856</v>
      </c>
    </row>
    <row r="857" spans="1:1">
      <c r="A857">
        <v>857</v>
      </c>
    </row>
    <row r="858" spans="1:1">
      <c r="A858">
        <v>858</v>
      </c>
    </row>
    <row r="859" spans="1:1">
      <c r="A859">
        <v>859</v>
      </c>
    </row>
    <row r="860" spans="1:1">
      <c r="A860">
        <v>860</v>
      </c>
    </row>
    <row r="861" spans="1:1">
      <c r="A861">
        <v>861</v>
      </c>
    </row>
    <row r="862" spans="1:1">
      <c r="A862">
        <v>862</v>
      </c>
    </row>
    <row r="863" spans="1:1">
      <c r="A863">
        <v>863</v>
      </c>
    </row>
    <row r="864" spans="1:1">
      <c r="A864">
        <v>864</v>
      </c>
    </row>
    <row r="865" spans="1:1">
      <c r="A865">
        <v>865</v>
      </c>
    </row>
    <row r="866" spans="1:1">
      <c r="A866">
        <v>866</v>
      </c>
    </row>
    <row r="867" spans="1:1">
      <c r="A867">
        <v>867</v>
      </c>
    </row>
    <row r="868" spans="1:1">
      <c r="A868">
        <v>868</v>
      </c>
    </row>
    <row r="869" spans="1:1">
      <c r="A869">
        <v>869</v>
      </c>
    </row>
    <row r="870" spans="1:1">
      <c r="A870">
        <v>870</v>
      </c>
    </row>
    <row r="871" spans="1:1">
      <c r="A871">
        <v>871</v>
      </c>
    </row>
    <row r="872" spans="1:1">
      <c r="A872">
        <v>872</v>
      </c>
    </row>
    <row r="873" spans="1:1">
      <c r="A873">
        <v>873</v>
      </c>
    </row>
    <row r="874" spans="1:1">
      <c r="A874">
        <v>874</v>
      </c>
    </row>
    <row r="875" spans="1:1">
      <c r="A875">
        <v>875</v>
      </c>
    </row>
    <row r="876" spans="1:1">
      <c r="A876">
        <v>876</v>
      </c>
    </row>
    <row r="877" spans="1:1">
      <c r="A877">
        <v>877</v>
      </c>
    </row>
    <row r="878" spans="1:1">
      <c r="A878">
        <v>878</v>
      </c>
    </row>
    <row r="879" spans="1:1">
      <c r="A879">
        <v>879</v>
      </c>
    </row>
    <row r="880" spans="1:1">
      <c r="A880">
        <v>880</v>
      </c>
    </row>
    <row r="881" spans="1:1">
      <c r="A881">
        <v>881</v>
      </c>
    </row>
    <row r="882" spans="1:1">
      <c r="A882">
        <v>882</v>
      </c>
    </row>
    <row r="883" spans="1:1">
      <c r="A883">
        <v>883</v>
      </c>
    </row>
    <row r="884" spans="1:1">
      <c r="A884">
        <v>884</v>
      </c>
    </row>
    <row r="885" spans="1:1">
      <c r="A885">
        <v>885</v>
      </c>
    </row>
    <row r="886" spans="1:1">
      <c r="A886">
        <v>886</v>
      </c>
    </row>
    <row r="887" spans="1:1">
      <c r="A887">
        <v>887</v>
      </c>
    </row>
    <row r="888" spans="1:1">
      <c r="A888">
        <v>888</v>
      </c>
    </row>
    <row r="889" spans="1:1">
      <c r="A889">
        <v>889</v>
      </c>
    </row>
    <row r="890" spans="1:1">
      <c r="A890">
        <v>890</v>
      </c>
    </row>
    <row r="891" spans="1:1">
      <c r="A891">
        <v>891</v>
      </c>
    </row>
    <row r="892" spans="1:1">
      <c r="A892">
        <v>892</v>
      </c>
    </row>
    <row r="893" spans="1:1">
      <c r="A893">
        <v>893</v>
      </c>
    </row>
    <row r="894" spans="1:1">
      <c r="A894">
        <v>894</v>
      </c>
    </row>
    <row r="895" spans="1:1">
      <c r="A895">
        <v>895</v>
      </c>
    </row>
    <row r="896" spans="1:1">
      <c r="A896">
        <v>896</v>
      </c>
    </row>
    <row r="897" spans="1:1">
      <c r="A897">
        <v>897</v>
      </c>
    </row>
    <row r="898" spans="1:1">
      <c r="A898">
        <v>898</v>
      </c>
    </row>
    <row r="899" spans="1:1">
      <c r="A899">
        <v>899</v>
      </c>
    </row>
    <row r="900" spans="1:1">
      <c r="A900">
        <v>900</v>
      </c>
    </row>
    <row r="901" spans="1:1">
      <c r="A901">
        <v>901</v>
      </c>
    </row>
    <row r="902" spans="1:1">
      <c r="A902">
        <v>902</v>
      </c>
    </row>
    <row r="903" spans="1:1">
      <c r="A903">
        <v>903</v>
      </c>
    </row>
    <row r="904" spans="1:1">
      <c r="A904">
        <v>904</v>
      </c>
    </row>
    <row r="905" spans="1:1">
      <c r="A905">
        <v>905</v>
      </c>
    </row>
    <row r="906" spans="1:1">
      <c r="A906">
        <v>906</v>
      </c>
    </row>
    <row r="907" spans="1:1">
      <c r="A907">
        <v>907</v>
      </c>
    </row>
    <row r="908" spans="1:1">
      <c r="A908">
        <v>908</v>
      </c>
    </row>
    <row r="909" spans="1:1">
      <c r="A909">
        <v>909</v>
      </c>
    </row>
    <row r="910" spans="1:1">
      <c r="A910">
        <v>910</v>
      </c>
    </row>
    <row r="911" spans="1:1">
      <c r="A911">
        <v>911</v>
      </c>
    </row>
    <row r="912" spans="1:1">
      <c r="A912">
        <v>912</v>
      </c>
    </row>
    <row r="913" spans="1:1">
      <c r="A913">
        <v>913</v>
      </c>
    </row>
    <row r="914" spans="1:1">
      <c r="A914">
        <v>914</v>
      </c>
    </row>
    <row r="915" spans="1:1">
      <c r="A915">
        <v>915</v>
      </c>
    </row>
    <row r="916" spans="1:1">
      <c r="A916">
        <v>916</v>
      </c>
    </row>
    <row r="917" spans="1:1">
      <c r="A917">
        <v>917</v>
      </c>
    </row>
    <row r="918" spans="1:1">
      <c r="A918">
        <v>918</v>
      </c>
    </row>
    <row r="919" spans="1:1">
      <c r="A919">
        <v>919</v>
      </c>
    </row>
    <row r="920" spans="1:1">
      <c r="A920">
        <v>920</v>
      </c>
    </row>
    <row r="921" spans="1:1">
      <c r="A921">
        <v>921</v>
      </c>
    </row>
    <row r="922" spans="1:1">
      <c r="A922">
        <v>922</v>
      </c>
    </row>
    <row r="923" spans="1:1">
      <c r="A923">
        <v>923</v>
      </c>
    </row>
    <row r="924" spans="1:1">
      <c r="A924">
        <v>924</v>
      </c>
    </row>
    <row r="925" spans="1:1">
      <c r="A925">
        <v>925</v>
      </c>
    </row>
    <row r="926" spans="1:1">
      <c r="A926">
        <v>926</v>
      </c>
    </row>
    <row r="927" spans="1:1">
      <c r="A927">
        <v>927</v>
      </c>
    </row>
    <row r="928" spans="1:1">
      <c r="A928">
        <v>928</v>
      </c>
    </row>
    <row r="929" spans="1:1">
      <c r="A929">
        <v>929</v>
      </c>
    </row>
    <row r="930" spans="1:1">
      <c r="A930">
        <v>930</v>
      </c>
    </row>
    <row r="931" spans="1:1">
      <c r="A931">
        <v>931</v>
      </c>
    </row>
    <row r="932" spans="1:1">
      <c r="A932">
        <v>932</v>
      </c>
    </row>
    <row r="933" spans="1:1">
      <c r="A933">
        <v>933</v>
      </c>
    </row>
    <row r="934" spans="1:1">
      <c r="A934">
        <v>934</v>
      </c>
    </row>
    <row r="935" spans="1:1">
      <c r="A935">
        <v>935</v>
      </c>
    </row>
    <row r="936" spans="1:1">
      <c r="A936">
        <v>936</v>
      </c>
    </row>
    <row r="937" spans="1:1">
      <c r="A937">
        <v>937</v>
      </c>
    </row>
    <row r="938" spans="1:1">
      <c r="A938">
        <v>938</v>
      </c>
    </row>
    <row r="939" spans="1:1">
      <c r="A939">
        <v>939</v>
      </c>
    </row>
    <row r="940" spans="1:1">
      <c r="A940">
        <v>940</v>
      </c>
    </row>
    <row r="941" spans="1:1">
      <c r="A941">
        <v>941</v>
      </c>
    </row>
    <row r="942" spans="1:1">
      <c r="A942">
        <v>942</v>
      </c>
    </row>
    <row r="943" spans="1:1">
      <c r="A943">
        <v>943</v>
      </c>
    </row>
    <row r="944" spans="1:1">
      <c r="A944">
        <v>944</v>
      </c>
    </row>
    <row r="945" spans="1:1">
      <c r="A945">
        <v>945</v>
      </c>
    </row>
    <row r="946" spans="1:1">
      <c r="A946">
        <v>946</v>
      </c>
    </row>
    <row r="947" spans="1:1">
      <c r="A947">
        <v>947</v>
      </c>
    </row>
    <row r="948" spans="1:1">
      <c r="A948">
        <v>948</v>
      </c>
    </row>
    <row r="949" spans="1:1">
      <c r="A949">
        <v>949</v>
      </c>
    </row>
    <row r="950" spans="1:1">
      <c r="A950">
        <v>950</v>
      </c>
    </row>
    <row r="951" spans="1:1">
      <c r="A951">
        <v>951</v>
      </c>
    </row>
    <row r="952" spans="1:1">
      <c r="A952">
        <v>952</v>
      </c>
    </row>
    <row r="953" spans="1:1">
      <c r="A953">
        <v>953</v>
      </c>
    </row>
    <row r="954" spans="1:1">
      <c r="A954">
        <v>954</v>
      </c>
    </row>
    <row r="955" spans="1:1">
      <c r="A955">
        <v>955</v>
      </c>
    </row>
    <row r="956" spans="1:1">
      <c r="A956">
        <v>956</v>
      </c>
    </row>
    <row r="957" spans="1:1">
      <c r="A957">
        <v>957</v>
      </c>
    </row>
    <row r="958" spans="1:1">
      <c r="A958">
        <v>958</v>
      </c>
    </row>
    <row r="959" spans="1:1">
      <c r="A959">
        <v>959</v>
      </c>
    </row>
    <row r="960" spans="1:1">
      <c r="A960">
        <v>960</v>
      </c>
    </row>
    <row r="961" spans="1:1">
      <c r="A961">
        <v>961</v>
      </c>
    </row>
    <row r="962" spans="1:1">
      <c r="A962">
        <v>962</v>
      </c>
    </row>
    <row r="963" spans="1:1">
      <c r="A963">
        <v>963</v>
      </c>
    </row>
    <row r="964" spans="1:1">
      <c r="A964">
        <v>964</v>
      </c>
    </row>
    <row r="965" spans="1:1">
      <c r="A965">
        <v>965</v>
      </c>
    </row>
    <row r="966" spans="1:1">
      <c r="A966">
        <v>966</v>
      </c>
    </row>
    <row r="967" spans="1:1">
      <c r="A967">
        <v>967</v>
      </c>
    </row>
    <row r="968" spans="1:1">
      <c r="A968">
        <v>968</v>
      </c>
    </row>
    <row r="969" spans="1:1">
      <c r="A969">
        <v>969</v>
      </c>
    </row>
    <row r="970" spans="1:1">
      <c r="A970">
        <v>970</v>
      </c>
    </row>
    <row r="971" spans="1:1">
      <c r="A971">
        <v>971</v>
      </c>
    </row>
    <row r="972" spans="1:1">
      <c r="A972">
        <v>972</v>
      </c>
    </row>
    <row r="973" spans="1:1">
      <c r="A973">
        <v>973</v>
      </c>
    </row>
    <row r="974" spans="1:1">
      <c r="A974">
        <v>974</v>
      </c>
    </row>
    <row r="975" spans="1:1">
      <c r="A975">
        <v>975</v>
      </c>
    </row>
    <row r="976" spans="1:1">
      <c r="A976">
        <v>976</v>
      </c>
    </row>
    <row r="977" spans="1:1">
      <c r="A977">
        <v>977</v>
      </c>
    </row>
    <row r="978" spans="1:1">
      <c r="A978">
        <v>978</v>
      </c>
    </row>
    <row r="979" spans="1:1">
      <c r="A979">
        <v>979</v>
      </c>
    </row>
    <row r="980" spans="1:1">
      <c r="A980">
        <v>980</v>
      </c>
    </row>
    <row r="981" spans="1:1">
      <c r="A981">
        <v>981</v>
      </c>
    </row>
    <row r="982" spans="1:1">
      <c r="A982">
        <v>982</v>
      </c>
    </row>
    <row r="983" spans="1:1">
      <c r="A983">
        <v>983</v>
      </c>
    </row>
    <row r="984" spans="1:1">
      <c r="A984">
        <v>984</v>
      </c>
    </row>
    <row r="985" spans="1:1">
      <c r="A985">
        <v>985</v>
      </c>
    </row>
    <row r="986" spans="1:1">
      <c r="A986">
        <v>986</v>
      </c>
    </row>
    <row r="987" spans="1:1">
      <c r="A987">
        <v>987</v>
      </c>
    </row>
    <row r="988" spans="1:1">
      <c r="A988">
        <v>988</v>
      </c>
    </row>
    <row r="989" spans="1:1">
      <c r="A989">
        <v>989</v>
      </c>
    </row>
    <row r="990" spans="1:1">
      <c r="A990">
        <v>990</v>
      </c>
    </row>
    <row r="991" spans="1:1">
      <c r="A991">
        <v>991</v>
      </c>
    </row>
    <row r="992" spans="1:1">
      <c r="A992">
        <v>992</v>
      </c>
    </row>
    <row r="993" spans="1:1">
      <c r="A993">
        <v>993</v>
      </c>
    </row>
    <row r="994" spans="1:1">
      <c r="A994">
        <v>994</v>
      </c>
    </row>
    <row r="995" spans="1:1">
      <c r="A995">
        <v>995</v>
      </c>
    </row>
    <row r="996" spans="1:1">
      <c r="A996">
        <v>996</v>
      </c>
    </row>
    <row r="997" spans="1:1">
      <c r="A997">
        <v>997</v>
      </c>
    </row>
    <row r="998" spans="1:1">
      <c r="A998">
        <v>998</v>
      </c>
    </row>
    <row r="999" spans="1:1">
      <c r="A999">
        <v>999</v>
      </c>
    </row>
    <row r="1000" spans="1:1">
      <c r="A1000">
        <v>1000</v>
      </c>
    </row>
    <row r="1001" spans="1:1">
      <c r="A1001">
        <v>1001</v>
      </c>
    </row>
    <row r="1002" spans="1:1">
      <c r="A1002">
        <v>1002</v>
      </c>
    </row>
    <row r="1003" spans="1:1">
      <c r="A1003">
        <v>1003</v>
      </c>
    </row>
    <row r="1004" spans="1:1">
      <c r="A1004">
        <v>1004</v>
      </c>
    </row>
    <row r="1005" spans="1:1">
      <c r="A1005">
        <v>1005</v>
      </c>
    </row>
    <row r="1006" spans="1:1">
      <c r="A1006">
        <v>1006</v>
      </c>
    </row>
    <row r="1007" spans="1:1">
      <c r="A1007">
        <v>1007</v>
      </c>
    </row>
    <row r="1008" spans="1:1">
      <c r="A1008">
        <v>1008</v>
      </c>
    </row>
    <row r="1009" spans="1:1">
      <c r="A1009">
        <v>1009</v>
      </c>
    </row>
    <row r="1010" spans="1:1">
      <c r="A1010">
        <v>1010</v>
      </c>
    </row>
    <row r="1011" spans="1:1">
      <c r="A1011">
        <v>1011</v>
      </c>
    </row>
    <row r="1012" spans="1:1">
      <c r="A1012">
        <v>1012</v>
      </c>
    </row>
    <row r="1013" spans="1:1">
      <c r="A1013">
        <v>1013</v>
      </c>
    </row>
    <row r="1014" spans="1:1">
      <c r="A1014">
        <v>1014</v>
      </c>
    </row>
    <row r="1015" spans="1:1">
      <c r="A1015">
        <v>1015</v>
      </c>
    </row>
    <row r="1016" spans="1:1">
      <c r="A1016">
        <v>1016</v>
      </c>
    </row>
    <row r="1017" spans="1:1">
      <c r="A1017">
        <v>1017</v>
      </c>
    </row>
    <row r="1018" spans="1:1">
      <c r="A1018">
        <v>1018</v>
      </c>
    </row>
    <row r="1019" spans="1:1">
      <c r="A1019">
        <v>1019</v>
      </c>
    </row>
    <row r="1020" spans="1:1">
      <c r="A1020">
        <v>1020</v>
      </c>
    </row>
    <row r="1021" spans="1:1">
      <c r="A1021">
        <v>1021</v>
      </c>
    </row>
    <row r="1022" spans="1:1">
      <c r="A1022">
        <v>1022</v>
      </c>
    </row>
    <row r="1023" spans="1:1">
      <c r="A1023">
        <v>1023</v>
      </c>
    </row>
    <row r="1024" spans="1:1">
      <c r="A1024">
        <v>1024</v>
      </c>
    </row>
    <row r="1025" spans="1:1">
      <c r="A1025">
        <v>1025</v>
      </c>
    </row>
    <row r="1026" spans="1:1">
      <c r="A1026">
        <v>1026</v>
      </c>
    </row>
    <row r="1027" spans="1:1">
      <c r="A1027">
        <v>1027</v>
      </c>
    </row>
    <row r="1028" spans="1:1">
      <c r="A1028">
        <v>1028</v>
      </c>
    </row>
    <row r="1029" spans="1:1">
      <c r="A1029">
        <v>1029</v>
      </c>
    </row>
    <row r="1030" spans="1:1">
      <c r="A1030">
        <v>1030</v>
      </c>
    </row>
    <row r="1031" spans="1:1">
      <c r="A1031">
        <v>1031</v>
      </c>
    </row>
    <row r="1032" spans="1:1">
      <c r="A1032">
        <v>1032</v>
      </c>
    </row>
    <row r="1033" spans="1:1">
      <c r="A1033">
        <v>1033</v>
      </c>
    </row>
    <row r="1034" spans="1:1">
      <c r="A1034">
        <v>1034</v>
      </c>
    </row>
    <row r="1035" spans="1:1">
      <c r="A1035">
        <v>1035</v>
      </c>
    </row>
    <row r="1036" spans="1:1">
      <c r="A1036">
        <v>1036</v>
      </c>
    </row>
    <row r="1037" spans="1:1">
      <c r="A1037">
        <v>1037</v>
      </c>
    </row>
    <row r="1038" spans="1:1">
      <c r="A1038">
        <v>1038</v>
      </c>
    </row>
    <row r="1039" spans="1:1">
      <c r="A1039">
        <v>1039</v>
      </c>
    </row>
    <row r="1040" spans="1:1">
      <c r="A1040">
        <v>1040</v>
      </c>
    </row>
    <row r="1041" spans="1:1">
      <c r="A1041">
        <v>1041</v>
      </c>
    </row>
    <row r="1042" spans="1:1">
      <c r="A1042">
        <v>1042</v>
      </c>
    </row>
    <row r="1043" spans="1:1">
      <c r="A1043">
        <v>1043</v>
      </c>
    </row>
    <row r="1044" spans="1:1">
      <c r="A1044">
        <v>1044</v>
      </c>
    </row>
    <row r="1045" spans="1:1">
      <c r="A1045">
        <v>1045</v>
      </c>
    </row>
    <row r="1046" spans="1:1">
      <c r="A1046">
        <v>1046</v>
      </c>
    </row>
    <row r="1047" spans="1:1">
      <c r="A1047">
        <v>1047</v>
      </c>
    </row>
    <row r="1048" spans="1:1">
      <c r="A1048">
        <v>1048</v>
      </c>
    </row>
    <row r="1049" spans="1:1">
      <c r="A1049">
        <v>1049</v>
      </c>
    </row>
    <row r="1050" spans="1:1">
      <c r="A1050">
        <v>1050</v>
      </c>
    </row>
    <row r="1051" spans="1:1">
      <c r="A1051">
        <v>1051</v>
      </c>
    </row>
    <row r="1052" spans="1:1">
      <c r="A1052">
        <v>1052</v>
      </c>
    </row>
    <row r="1053" spans="1:1">
      <c r="A1053">
        <v>1053</v>
      </c>
    </row>
    <row r="1054" spans="1:1">
      <c r="A1054">
        <v>1054</v>
      </c>
    </row>
    <row r="1055" spans="1:1">
      <c r="A1055">
        <v>1055</v>
      </c>
    </row>
    <row r="1056" spans="1:1">
      <c r="A1056">
        <v>1056</v>
      </c>
    </row>
    <row r="1057" spans="1:1">
      <c r="A1057">
        <v>1057</v>
      </c>
    </row>
    <row r="1058" spans="1:1">
      <c r="A1058">
        <v>1058</v>
      </c>
    </row>
    <row r="1059" spans="1:1">
      <c r="A1059">
        <v>1059</v>
      </c>
    </row>
    <row r="1060" spans="1:1">
      <c r="A1060">
        <v>1060</v>
      </c>
    </row>
    <row r="1061" spans="1:1">
      <c r="A1061">
        <v>1061</v>
      </c>
    </row>
    <row r="1062" spans="1:1">
      <c r="A1062">
        <v>1062</v>
      </c>
    </row>
    <row r="1063" spans="1:1">
      <c r="A1063">
        <v>1063</v>
      </c>
    </row>
    <row r="1064" spans="1:1">
      <c r="A1064">
        <v>1064</v>
      </c>
    </row>
    <row r="1065" spans="1:1">
      <c r="A1065">
        <v>1065</v>
      </c>
    </row>
    <row r="1066" spans="1:1">
      <c r="A1066">
        <v>1066</v>
      </c>
    </row>
    <row r="1067" spans="1:1">
      <c r="A1067">
        <v>1067</v>
      </c>
    </row>
    <row r="1068" spans="1:1">
      <c r="A1068">
        <v>1068</v>
      </c>
    </row>
    <row r="1069" spans="1:1">
      <c r="A1069">
        <v>1069</v>
      </c>
    </row>
    <row r="1070" spans="1:1">
      <c r="A1070">
        <v>1070</v>
      </c>
    </row>
    <row r="1071" spans="1:1">
      <c r="A1071">
        <v>1071</v>
      </c>
    </row>
    <row r="1072" spans="1:1">
      <c r="A1072">
        <v>1072</v>
      </c>
    </row>
    <row r="1073" spans="1:1">
      <c r="A1073">
        <v>1073</v>
      </c>
    </row>
    <row r="1074" spans="1:1">
      <c r="A1074">
        <v>1074</v>
      </c>
    </row>
    <row r="1075" spans="1:1">
      <c r="A1075">
        <v>1075</v>
      </c>
    </row>
    <row r="1076" spans="1:1">
      <c r="A1076">
        <v>1076</v>
      </c>
    </row>
    <row r="1077" spans="1:1">
      <c r="A1077">
        <v>1077</v>
      </c>
    </row>
    <row r="1078" spans="1:1">
      <c r="A1078">
        <v>1078</v>
      </c>
    </row>
    <row r="1079" spans="1:1">
      <c r="A1079">
        <v>1079</v>
      </c>
    </row>
    <row r="1080" spans="1:1">
      <c r="A1080">
        <v>1080</v>
      </c>
    </row>
    <row r="1081" spans="1:1">
      <c r="A1081">
        <v>1081</v>
      </c>
    </row>
    <row r="1082" spans="1:1">
      <c r="A1082">
        <v>1082</v>
      </c>
    </row>
    <row r="1083" spans="1:1">
      <c r="A1083">
        <v>1083</v>
      </c>
    </row>
    <row r="1084" spans="1:1">
      <c r="A1084">
        <v>1084</v>
      </c>
    </row>
    <row r="1085" spans="1:1">
      <c r="A1085">
        <v>1085</v>
      </c>
    </row>
    <row r="1086" spans="1:1">
      <c r="A1086">
        <v>1086</v>
      </c>
    </row>
    <row r="1087" spans="1:1">
      <c r="A1087">
        <v>1087</v>
      </c>
    </row>
    <row r="1088" spans="1:1">
      <c r="A1088">
        <v>1088</v>
      </c>
    </row>
    <row r="1089" spans="1:1">
      <c r="A1089">
        <v>1089</v>
      </c>
    </row>
    <row r="1090" spans="1:1">
      <c r="A1090">
        <v>1090</v>
      </c>
    </row>
    <row r="1091" spans="1:1">
      <c r="A1091">
        <v>1091</v>
      </c>
    </row>
    <row r="1092" spans="1:1">
      <c r="A1092">
        <v>1092</v>
      </c>
    </row>
    <row r="1093" spans="1:1">
      <c r="A1093">
        <v>1093</v>
      </c>
    </row>
    <row r="1094" spans="1:1">
      <c r="A1094">
        <v>1094</v>
      </c>
    </row>
    <row r="1095" spans="1:1">
      <c r="A1095">
        <v>1095</v>
      </c>
    </row>
    <row r="1096" spans="1:1">
      <c r="A1096">
        <v>1096</v>
      </c>
    </row>
    <row r="1097" spans="1:1">
      <c r="A1097">
        <v>1097</v>
      </c>
    </row>
    <row r="1098" spans="1:1">
      <c r="A1098">
        <v>1098</v>
      </c>
    </row>
    <row r="1099" spans="1:1">
      <c r="A1099">
        <v>1099</v>
      </c>
    </row>
    <row r="1100" spans="1:1">
      <c r="A1100">
        <v>1100</v>
      </c>
    </row>
    <row r="1101" spans="1:1">
      <c r="A1101">
        <v>1101</v>
      </c>
    </row>
    <row r="1102" spans="1:1">
      <c r="A1102">
        <v>1102</v>
      </c>
    </row>
    <row r="1103" spans="1:1">
      <c r="A1103">
        <v>1103</v>
      </c>
    </row>
    <row r="1104" spans="1:1">
      <c r="A1104">
        <v>1104</v>
      </c>
    </row>
    <row r="1105" spans="1:1">
      <c r="A1105">
        <v>1105</v>
      </c>
    </row>
    <row r="1106" spans="1:1">
      <c r="A1106">
        <v>1106</v>
      </c>
    </row>
    <row r="1107" spans="1:1">
      <c r="A1107">
        <v>1107</v>
      </c>
    </row>
    <row r="1108" spans="1:1">
      <c r="A1108">
        <v>1108</v>
      </c>
    </row>
    <row r="1109" spans="1:1">
      <c r="A1109">
        <v>1109</v>
      </c>
    </row>
    <row r="1110" spans="1:1">
      <c r="A1110">
        <v>1110</v>
      </c>
    </row>
    <row r="1111" spans="1:1">
      <c r="A1111">
        <v>1111</v>
      </c>
    </row>
    <row r="1112" spans="1:1">
      <c r="A1112">
        <v>1112</v>
      </c>
    </row>
    <row r="1113" spans="1:1">
      <c r="A1113">
        <v>1113</v>
      </c>
    </row>
    <row r="1114" spans="1:1">
      <c r="A1114">
        <v>1114</v>
      </c>
    </row>
    <row r="1115" spans="1:1">
      <c r="A1115">
        <v>1115</v>
      </c>
    </row>
    <row r="1116" spans="1:1">
      <c r="A1116">
        <v>1116</v>
      </c>
    </row>
    <row r="1117" spans="1:1">
      <c r="A1117">
        <v>1117</v>
      </c>
    </row>
    <row r="1118" spans="1:1">
      <c r="A1118">
        <v>1118</v>
      </c>
    </row>
    <row r="1119" spans="1:1">
      <c r="A1119">
        <v>1119</v>
      </c>
    </row>
    <row r="1120" spans="1:1">
      <c r="A1120">
        <v>1120</v>
      </c>
    </row>
    <row r="1121" spans="1:1">
      <c r="A1121">
        <v>1121</v>
      </c>
    </row>
    <row r="1122" spans="1:1">
      <c r="A1122">
        <v>1122</v>
      </c>
    </row>
    <row r="1123" spans="1:1">
      <c r="A1123">
        <v>1123</v>
      </c>
    </row>
    <row r="1124" spans="1:1">
      <c r="A1124">
        <v>1124</v>
      </c>
    </row>
    <row r="1125" spans="1:1">
      <c r="A1125">
        <v>1125</v>
      </c>
    </row>
    <row r="1126" spans="1:1">
      <c r="A1126">
        <v>1126</v>
      </c>
    </row>
    <row r="1127" spans="1:1">
      <c r="A1127">
        <v>1127</v>
      </c>
    </row>
    <row r="1128" spans="1:1">
      <c r="A1128">
        <v>1128</v>
      </c>
    </row>
    <row r="1129" spans="1:1">
      <c r="A1129">
        <v>1129</v>
      </c>
    </row>
    <row r="1130" spans="1:1">
      <c r="A1130">
        <v>1130</v>
      </c>
    </row>
    <row r="1131" spans="1:1">
      <c r="A1131">
        <v>1131</v>
      </c>
    </row>
    <row r="1132" spans="1:1">
      <c r="A1132">
        <v>1132</v>
      </c>
    </row>
    <row r="1133" spans="1:1">
      <c r="A1133">
        <v>1133</v>
      </c>
    </row>
    <row r="1134" spans="1:1">
      <c r="A1134">
        <v>1134</v>
      </c>
    </row>
    <row r="1135" spans="1:1">
      <c r="A1135">
        <v>1135</v>
      </c>
    </row>
    <row r="1136" spans="1:1">
      <c r="A1136">
        <v>1136</v>
      </c>
    </row>
    <row r="1137" spans="1:1">
      <c r="A1137">
        <v>1137</v>
      </c>
    </row>
    <row r="1138" spans="1:1">
      <c r="A1138">
        <v>1138</v>
      </c>
    </row>
    <row r="1139" spans="1:1">
      <c r="A1139">
        <v>1139</v>
      </c>
    </row>
    <row r="1140" spans="1:1">
      <c r="A1140">
        <v>1140</v>
      </c>
    </row>
    <row r="1141" spans="1:1">
      <c r="A1141">
        <v>1141</v>
      </c>
    </row>
    <row r="1142" spans="1:1">
      <c r="A1142">
        <v>1142</v>
      </c>
    </row>
    <row r="1143" spans="1:1">
      <c r="A1143">
        <v>1143</v>
      </c>
    </row>
    <row r="1144" spans="1:1">
      <c r="A1144">
        <v>1144</v>
      </c>
    </row>
    <row r="1145" spans="1:1">
      <c r="A1145">
        <v>1145</v>
      </c>
    </row>
    <row r="1146" spans="1:1">
      <c r="A1146">
        <v>1146</v>
      </c>
    </row>
    <row r="1147" spans="1:1">
      <c r="A1147">
        <v>1147</v>
      </c>
    </row>
    <row r="1148" spans="1:1">
      <c r="A1148">
        <v>1148</v>
      </c>
    </row>
    <row r="1149" spans="1:1">
      <c r="A1149">
        <v>1149</v>
      </c>
    </row>
    <row r="1150" spans="1:1">
      <c r="A1150">
        <v>1150</v>
      </c>
    </row>
    <row r="1151" spans="1:1">
      <c r="A1151">
        <v>1151</v>
      </c>
    </row>
    <row r="1152" spans="1:1">
      <c r="A1152">
        <v>1152</v>
      </c>
    </row>
    <row r="1153" spans="1:1">
      <c r="A1153">
        <v>1153</v>
      </c>
    </row>
    <row r="1154" spans="1:1">
      <c r="A1154">
        <v>1154</v>
      </c>
    </row>
    <row r="1155" spans="1:1">
      <c r="A1155">
        <v>1155</v>
      </c>
    </row>
    <row r="1156" spans="1:1">
      <c r="A1156">
        <v>1156</v>
      </c>
    </row>
    <row r="1157" spans="1:1">
      <c r="A1157">
        <v>1157</v>
      </c>
    </row>
    <row r="1158" spans="1:1">
      <c r="A1158">
        <v>1158</v>
      </c>
    </row>
    <row r="1159" spans="1:1">
      <c r="A1159">
        <v>1159</v>
      </c>
    </row>
    <row r="1160" spans="1:1">
      <c r="A1160">
        <v>1160</v>
      </c>
    </row>
    <row r="1161" spans="1:1">
      <c r="A1161">
        <v>1161</v>
      </c>
    </row>
    <row r="1162" spans="1:1">
      <c r="A1162">
        <v>1162</v>
      </c>
    </row>
    <row r="1163" spans="1:1">
      <c r="A1163">
        <v>1163</v>
      </c>
    </row>
    <row r="1164" spans="1:1">
      <c r="A1164">
        <v>1164</v>
      </c>
    </row>
    <row r="1165" spans="1:1">
      <c r="A1165">
        <v>1165</v>
      </c>
    </row>
    <row r="1166" spans="1:1">
      <c r="A1166">
        <v>1166</v>
      </c>
    </row>
    <row r="1167" spans="1:1">
      <c r="A1167">
        <v>1167</v>
      </c>
    </row>
    <row r="1168" spans="1:1">
      <c r="A1168">
        <v>1168</v>
      </c>
    </row>
    <row r="1169" spans="1:1">
      <c r="A1169">
        <v>1169</v>
      </c>
    </row>
    <row r="1170" spans="1:1">
      <c r="A1170">
        <v>1170</v>
      </c>
    </row>
    <row r="1171" spans="1:1">
      <c r="A1171">
        <v>1171</v>
      </c>
    </row>
    <row r="1172" spans="1:1">
      <c r="A1172">
        <v>1172</v>
      </c>
    </row>
    <row r="1173" spans="1:1">
      <c r="A1173">
        <v>1173</v>
      </c>
    </row>
    <row r="1174" spans="1:1">
      <c r="A1174">
        <v>1174</v>
      </c>
    </row>
    <row r="1175" spans="1:1">
      <c r="A1175">
        <v>1175</v>
      </c>
    </row>
    <row r="1176" spans="1:1">
      <c r="A1176">
        <v>1176</v>
      </c>
    </row>
    <row r="1177" spans="1:1">
      <c r="A1177">
        <v>1177</v>
      </c>
    </row>
    <row r="1178" spans="1:1">
      <c r="A1178">
        <v>1178</v>
      </c>
    </row>
    <row r="1179" spans="1:1">
      <c r="A1179">
        <v>1179</v>
      </c>
    </row>
    <row r="1180" spans="1:1">
      <c r="A1180">
        <v>1180</v>
      </c>
    </row>
    <row r="1181" spans="1:1">
      <c r="A1181">
        <v>1181</v>
      </c>
    </row>
    <row r="1182" spans="1:1">
      <c r="A1182">
        <v>1182</v>
      </c>
    </row>
    <row r="1183" spans="1:1">
      <c r="A1183">
        <v>1183</v>
      </c>
    </row>
    <row r="1184" spans="1:1">
      <c r="A1184">
        <v>1184</v>
      </c>
    </row>
    <row r="1185" spans="1:1">
      <c r="A1185">
        <v>1185</v>
      </c>
    </row>
    <row r="1186" spans="1:1">
      <c r="A1186">
        <v>1186</v>
      </c>
    </row>
    <row r="1187" spans="1:1">
      <c r="A1187">
        <v>1187</v>
      </c>
    </row>
    <row r="1188" spans="1:1">
      <c r="A1188">
        <v>1188</v>
      </c>
    </row>
    <row r="1189" spans="1:1">
      <c r="A1189">
        <v>1189</v>
      </c>
    </row>
    <row r="1190" spans="1:1">
      <c r="A1190">
        <v>1190</v>
      </c>
    </row>
    <row r="1191" spans="1:1">
      <c r="A1191">
        <v>1191</v>
      </c>
    </row>
    <row r="1192" spans="1:1">
      <c r="A1192">
        <v>1192</v>
      </c>
    </row>
    <row r="1193" spans="1:1">
      <c r="A1193">
        <v>1193</v>
      </c>
    </row>
    <row r="1194" spans="1:1">
      <c r="A1194">
        <v>1194</v>
      </c>
    </row>
    <row r="1195" spans="1:1">
      <c r="A1195">
        <v>1195</v>
      </c>
    </row>
    <row r="1196" spans="1:1">
      <c r="A1196">
        <v>1196</v>
      </c>
    </row>
    <row r="1197" spans="1:1">
      <c r="A1197">
        <v>1197</v>
      </c>
    </row>
    <row r="1198" spans="1:1">
      <c r="A1198">
        <v>1198</v>
      </c>
    </row>
    <row r="1199" spans="1:1">
      <c r="A1199">
        <v>1199</v>
      </c>
    </row>
    <row r="1200" spans="1:1">
      <c r="A1200">
        <v>1200</v>
      </c>
    </row>
    <row r="1201" spans="1:1">
      <c r="A1201">
        <v>1201</v>
      </c>
    </row>
    <row r="1202" spans="1:1">
      <c r="A1202">
        <v>1202</v>
      </c>
    </row>
    <row r="1203" spans="1:1">
      <c r="A1203">
        <v>1203</v>
      </c>
    </row>
    <row r="1204" spans="1:1">
      <c r="A1204">
        <v>1204</v>
      </c>
    </row>
    <row r="1205" spans="1:1">
      <c r="A1205">
        <v>1205</v>
      </c>
    </row>
    <row r="1206" spans="1:1">
      <c r="A1206">
        <v>1206</v>
      </c>
    </row>
    <row r="1207" spans="1:1">
      <c r="A1207">
        <v>1207</v>
      </c>
    </row>
    <row r="1208" spans="1:1">
      <c r="A1208">
        <v>1208</v>
      </c>
    </row>
    <row r="1209" spans="1:1">
      <c r="A1209">
        <v>1209</v>
      </c>
    </row>
    <row r="1210" spans="1:1">
      <c r="A1210">
        <v>1210</v>
      </c>
    </row>
    <row r="1211" spans="1:1">
      <c r="A1211">
        <v>1211</v>
      </c>
    </row>
    <row r="1212" spans="1:1">
      <c r="A1212">
        <v>1212</v>
      </c>
    </row>
    <row r="1213" spans="1:1">
      <c r="A1213">
        <v>1213</v>
      </c>
    </row>
    <row r="1214" spans="1:1">
      <c r="A1214">
        <v>1214</v>
      </c>
    </row>
    <row r="1215" spans="1:1">
      <c r="A1215">
        <v>1215</v>
      </c>
    </row>
    <row r="1216" spans="1:1">
      <c r="A1216">
        <v>1216</v>
      </c>
    </row>
    <row r="1217" spans="1:1">
      <c r="A1217">
        <v>1217</v>
      </c>
    </row>
    <row r="1218" spans="1:1">
      <c r="A1218">
        <v>1218</v>
      </c>
    </row>
    <row r="1219" spans="1:1">
      <c r="A1219">
        <v>1219</v>
      </c>
    </row>
    <row r="1220" spans="1:1">
      <c r="A1220">
        <v>1220</v>
      </c>
    </row>
    <row r="1221" spans="1:1">
      <c r="A1221">
        <v>1221</v>
      </c>
    </row>
    <row r="1222" spans="1:1">
      <c r="A1222">
        <v>1222</v>
      </c>
    </row>
    <row r="1223" spans="1:1">
      <c r="A1223">
        <v>1223</v>
      </c>
    </row>
    <row r="1224" spans="1:1">
      <c r="A1224">
        <v>1224</v>
      </c>
    </row>
    <row r="1225" spans="1:1">
      <c r="A1225">
        <v>1225</v>
      </c>
    </row>
    <row r="1226" spans="1:1">
      <c r="A1226">
        <v>1226</v>
      </c>
    </row>
    <row r="1227" spans="1:1">
      <c r="A1227">
        <v>1227</v>
      </c>
    </row>
    <row r="1228" spans="1:1">
      <c r="A1228">
        <v>1228</v>
      </c>
    </row>
    <row r="1229" spans="1:1">
      <c r="A1229">
        <v>1229</v>
      </c>
    </row>
    <row r="1230" spans="1:1">
      <c r="A1230">
        <v>1230</v>
      </c>
    </row>
    <row r="1231" spans="1:1">
      <c r="A1231">
        <v>1231</v>
      </c>
    </row>
    <row r="1232" spans="1:1">
      <c r="A1232">
        <v>1232</v>
      </c>
    </row>
    <row r="1233" spans="1:1">
      <c r="A1233">
        <v>1233</v>
      </c>
    </row>
    <row r="1234" spans="1:1">
      <c r="A1234">
        <v>1234</v>
      </c>
    </row>
    <row r="1235" spans="1:1">
      <c r="A1235">
        <v>1235</v>
      </c>
    </row>
    <row r="1236" spans="1:1">
      <c r="A1236">
        <v>1236</v>
      </c>
    </row>
    <row r="1237" spans="1:1">
      <c r="A1237">
        <v>1237</v>
      </c>
    </row>
    <row r="1238" spans="1:1">
      <c r="A1238">
        <v>1238</v>
      </c>
    </row>
    <row r="1239" spans="1:1">
      <c r="A1239">
        <v>1239</v>
      </c>
    </row>
    <row r="1240" spans="1:1">
      <c r="A1240">
        <v>1240</v>
      </c>
    </row>
    <row r="1241" spans="1:1">
      <c r="A1241">
        <v>1241</v>
      </c>
    </row>
    <row r="1242" spans="1:1">
      <c r="A1242">
        <v>1242</v>
      </c>
    </row>
    <row r="1243" spans="1:1">
      <c r="A1243">
        <v>1243</v>
      </c>
    </row>
    <row r="1244" spans="1:1">
      <c r="A1244">
        <v>1244</v>
      </c>
    </row>
    <row r="1245" spans="1:1">
      <c r="A1245">
        <v>1245</v>
      </c>
    </row>
    <row r="1246" spans="1:1">
      <c r="A1246">
        <v>1246</v>
      </c>
    </row>
    <row r="1247" spans="1:1">
      <c r="A1247">
        <v>1247</v>
      </c>
    </row>
    <row r="1248" spans="1:1">
      <c r="A1248">
        <v>1248</v>
      </c>
    </row>
    <row r="1249" spans="1:1">
      <c r="A1249">
        <v>1249</v>
      </c>
    </row>
    <row r="1250" spans="1:1">
      <c r="A1250">
        <v>1250</v>
      </c>
    </row>
    <row r="1251" spans="1:1">
      <c r="A1251">
        <v>1251</v>
      </c>
    </row>
    <row r="1252" spans="1:1">
      <c r="A1252">
        <v>1252</v>
      </c>
    </row>
    <row r="1253" spans="1:1">
      <c r="A1253">
        <v>1253</v>
      </c>
    </row>
    <row r="1254" spans="1:1">
      <c r="A1254">
        <v>1254</v>
      </c>
    </row>
    <row r="1255" spans="1:1">
      <c r="A1255">
        <v>1255</v>
      </c>
    </row>
    <row r="1256" spans="1:1">
      <c r="A1256">
        <v>1256</v>
      </c>
    </row>
    <row r="1257" spans="1:1">
      <c r="A1257">
        <v>1257</v>
      </c>
    </row>
    <row r="1258" spans="1:1">
      <c r="A1258">
        <v>1258</v>
      </c>
    </row>
    <row r="1259" spans="1:1">
      <c r="A1259">
        <v>1259</v>
      </c>
    </row>
    <row r="1260" spans="1:1">
      <c r="A1260">
        <v>1260</v>
      </c>
    </row>
    <row r="1261" spans="1:1">
      <c r="A1261">
        <v>1261</v>
      </c>
    </row>
    <row r="1262" spans="1:1">
      <c r="A1262">
        <v>1262</v>
      </c>
    </row>
    <row r="1263" spans="1:1">
      <c r="A1263">
        <v>1263</v>
      </c>
    </row>
    <row r="1264" spans="1:1">
      <c r="A1264">
        <v>1264</v>
      </c>
    </row>
    <row r="1265" spans="1:1">
      <c r="A1265">
        <v>1265</v>
      </c>
    </row>
    <row r="1266" spans="1:1">
      <c r="A1266">
        <v>1266</v>
      </c>
    </row>
    <row r="1267" spans="1:1">
      <c r="A1267">
        <v>1267</v>
      </c>
    </row>
    <row r="1268" spans="1:1">
      <c r="A1268">
        <v>1268</v>
      </c>
    </row>
    <row r="1269" spans="1:1">
      <c r="A1269">
        <v>1269</v>
      </c>
    </row>
    <row r="1270" spans="1:1">
      <c r="A1270">
        <v>1270</v>
      </c>
    </row>
    <row r="1271" spans="1:1">
      <c r="A1271">
        <v>1271</v>
      </c>
    </row>
    <row r="1272" spans="1:1">
      <c r="A1272">
        <v>1272</v>
      </c>
    </row>
    <row r="1273" spans="1:1">
      <c r="A1273">
        <v>1273</v>
      </c>
    </row>
    <row r="1274" spans="1:1">
      <c r="A1274">
        <v>1274</v>
      </c>
    </row>
    <row r="1275" spans="1:1">
      <c r="A1275">
        <v>1275</v>
      </c>
    </row>
    <row r="1276" spans="1:1">
      <c r="A1276">
        <v>1276</v>
      </c>
    </row>
    <row r="1277" spans="1:1">
      <c r="A1277">
        <v>1277</v>
      </c>
    </row>
    <row r="1278" spans="1:1">
      <c r="A1278">
        <v>1278</v>
      </c>
    </row>
    <row r="1279" spans="1:1">
      <c r="A1279">
        <v>1279</v>
      </c>
    </row>
    <row r="1280" spans="1:1">
      <c r="A1280">
        <v>1280</v>
      </c>
    </row>
    <row r="1281" spans="1:1">
      <c r="A1281">
        <v>1281</v>
      </c>
    </row>
    <row r="1282" spans="1:1">
      <c r="A1282">
        <v>1282</v>
      </c>
    </row>
    <row r="1283" spans="1:1">
      <c r="A1283">
        <v>1283</v>
      </c>
    </row>
    <row r="1284" spans="1:1">
      <c r="A1284">
        <v>1284</v>
      </c>
    </row>
    <row r="1285" spans="1:1">
      <c r="A1285">
        <v>1285</v>
      </c>
    </row>
    <row r="1286" spans="1:1">
      <c r="A1286">
        <v>1286</v>
      </c>
    </row>
    <row r="1287" spans="1:1">
      <c r="A1287">
        <v>1287</v>
      </c>
    </row>
    <row r="1288" spans="1:1">
      <c r="A1288">
        <v>1288</v>
      </c>
    </row>
    <row r="1289" spans="1:1">
      <c r="A1289">
        <v>1289</v>
      </c>
    </row>
    <row r="1290" spans="1:1">
      <c r="A1290">
        <v>1290</v>
      </c>
    </row>
    <row r="1291" spans="1:1">
      <c r="A1291">
        <v>1291</v>
      </c>
    </row>
    <row r="1292" spans="1:1">
      <c r="A1292">
        <v>1292</v>
      </c>
    </row>
    <row r="1293" spans="1:1">
      <c r="A1293">
        <v>1293</v>
      </c>
    </row>
    <row r="1294" spans="1:1">
      <c r="A1294">
        <v>1294</v>
      </c>
    </row>
    <row r="1295" spans="1:1">
      <c r="A1295">
        <v>1295</v>
      </c>
    </row>
    <row r="1296" spans="1:1">
      <c r="A1296">
        <v>1296</v>
      </c>
    </row>
    <row r="1297" spans="1:1">
      <c r="A1297">
        <v>1297</v>
      </c>
    </row>
    <row r="1298" spans="1:1">
      <c r="A1298">
        <v>1298</v>
      </c>
    </row>
    <row r="1299" spans="1:1">
      <c r="A1299">
        <v>1299</v>
      </c>
    </row>
    <row r="1300" spans="1:1">
      <c r="A1300">
        <v>1300</v>
      </c>
    </row>
    <row r="1301" spans="1:1">
      <c r="A1301">
        <v>1301</v>
      </c>
    </row>
    <row r="1302" spans="1:1">
      <c r="A1302">
        <v>1302</v>
      </c>
    </row>
    <row r="1303" spans="1:1">
      <c r="A1303">
        <v>1303</v>
      </c>
    </row>
    <row r="1304" spans="1:1">
      <c r="A1304">
        <v>1304</v>
      </c>
    </row>
    <row r="1305" spans="1:1">
      <c r="A1305">
        <v>1305</v>
      </c>
    </row>
    <row r="1306" spans="1:1">
      <c r="A1306">
        <v>1306</v>
      </c>
    </row>
    <row r="1307" spans="1:1">
      <c r="A1307">
        <v>1307</v>
      </c>
    </row>
    <row r="1308" spans="1:1">
      <c r="A1308">
        <v>1308</v>
      </c>
    </row>
    <row r="1309" spans="1:1">
      <c r="A1309">
        <v>1309</v>
      </c>
    </row>
    <row r="1310" spans="1:1">
      <c r="A1310">
        <v>1310</v>
      </c>
    </row>
    <row r="1311" spans="1:1">
      <c r="A1311">
        <v>1311</v>
      </c>
    </row>
    <row r="1312" spans="1:1">
      <c r="A1312">
        <v>1312</v>
      </c>
    </row>
    <row r="1313" spans="1:1">
      <c r="A1313">
        <v>1313</v>
      </c>
    </row>
    <row r="1314" spans="1:1">
      <c r="A1314">
        <v>1314</v>
      </c>
    </row>
    <row r="1315" spans="1:1">
      <c r="A1315">
        <v>1315</v>
      </c>
    </row>
    <row r="1316" spans="1:1">
      <c r="A1316">
        <v>1316</v>
      </c>
    </row>
    <row r="1317" spans="1:1">
      <c r="A1317">
        <v>1317</v>
      </c>
    </row>
    <row r="1318" spans="1:1">
      <c r="A1318">
        <v>1318</v>
      </c>
    </row>
    <row r="1319" spans="1:1">
      <c r="A1319">
        <v>1319</v>
      </c>
    </row>
    <row r="1320" spans="1:1">
      <c r="A1320">
        <v>1320</v>
      </c>
    </row>
    <row r="1321" spans="1:1">
      <c r="A1321">
        <v>1321</v>
      </c>
    </row>
    <row r="1322" spans="1:1">
      <c r="A1322">
        <v>1322</v>
      </c>
    </row>
    <row r="1323" spans="1:1">
      <c r="A1323">
        <v>1323</v>
      </c>
    </row>
    <row r="1324" spans="1:1">
      <c r="A1324">
        <v>1324</v>
      </c>
    </row>
    <row r="1325" spans="1:1">
      <c r="A1325">
        <v>1325</v>
      </c>
    </row>
    <row r="1326" spans="1:1">
      <c r="A1326">
        <v>1326</v>
      </c>
    </row>
    <row r="1327" spans="1:1">
      <c r="A1327">
        <v>1327</v>
      </c>
    </row>
    <row r="1328" spans="1:1">
      <c r="A1328">
        <v>1328</v>
      </c>
    </row>
    <row r="1329" spans="1:1">
      <c r="A1329">
        <v>1329</v>
      </c>
    </row>
    <row r="1330" spans="1:1">
      <c r="A1330">
        <v>1330</v>
      </c>
    </row>
    <row r="1331" spans="1:1">
      <c r="A1331">
        <v>1331</v>
      </c>
    </row>
    <row r="1332" spans="1:1">
      <c r="A1332">
        <v>1332</v>
      </c>
    </row>
    <row r="1333" spans="1:1">
      <c r="A1333">
        <v>1333</v>
      </c>
    </row>
    <row r="1334" spans="1:1">
      <c r="A1334">
        <v>1334</v>
      </c>
    </row>
    <row r="1335" spans="1:1">
      <c r="A1335">
        <v>1335</v>
      </c>
    </row>
    <row r="1336" spans="1:1">
      <c r="A1336">
        <v>1336</v>
      </c>
    </row>
    <row r="1337" spans="1:1">
      <c r="A1337">
        <v>1337</v>
      </c>
    </row>
    <row r="1338" spans="1:1">
      <c r="A1338">
        <v>1338</v>
      </c>
    </row>
    <row r="1339" spans="1:1">
      <c r="A1339">
        <v>1339</v>
      </c>
    </row>
    <row r="1340" spans="1:1">
      <c r="A1340">
        <v>1340</v>
      </c>
    </row>
    <row r="1341" spans="1:1">
      <c r="A1341">
        <v>1341</v>
      </c>
    </row>
    <row r="1342" spans="1:1">
      <c r="A1342">
        <v>1342</v>
      </c>
    </row>
    <row r="1343" spans="1:1">
      <c r="A1343">
        <v>1343</v>
      </c>
    </row>
    <row r="1344" spans="1:1">
      <c r="A1344">
        <v>1344</v>
      </c>
    </row>
    <row r="1345" spans="1:1">
      <c r="A1345">
        <v>1345</v>
      </c>
    </row>
    <row r="1346" spans="1:1">
      <c r="A1346">
        <v>1346</v>
      </c>
    </row>
    <row r="1347" spans="1:1">
      <c r="A1347">
        <v>1347</v>
      </c>
    </row>
    <row r="1348" spans="1:1">
      <c r="A1348">
        <v>1348</v>
      </c>
    </row>
    <row r="1349" spans="1:1">
      <c r="A1349">
        <v>1349</v>
      </c>
    </row>
    <row r="1350" spans="1:1">
      <c r="A1350">
        <v>1350</v>
      </c>
    </row>
    <row r="1351" spans="1:1">
      <c r="A1351">
        <v>1351</v>
      </c>
    </row>
    <row r="1352" spans="1:1">
      <c r="A1352">
        <v>1352</v>
      </c>
    </row>
    <row r="1353" spans="1:1">
      <c r="A1353">
        <v>1353</v>
      </c>
    </row>
    <row r="1354" spans="1:1">
      <c r="A1354">
        <v>1354</v>
      </c>
    </row>
    <row r="1355" spans="1:1">
      <c r="A1355">
        <v>1355</v>
      </c>
    </row>
    <row r="1356" spans="1:1">
      <c r="A1356">
        <v>1356</v>
      </c>
    </row>
    <row r="1357" spans="1:1">
      <c r="A1357">
        <v>1357</v>
      </c>
    </row>
    <row r="1358" spans="1:1">
      <c r="A1358">
        <v>1358</v>
      </c>
    </row>
    <row r="1359" spans="1:1">
      <c r="A1359">
        <v>1359</v>
      </c>
    </row>
    <row r="1360" spans="1:1">
      <c r="A1360">
        <v>1360</v>
      </c>
    </row>
    <row r="1361" spans="1:1">
      <c r="A1361">
        <v>1361</v>
      </c>
    </row>
    <row r="1362" spans="1:1">
      <c r="A1362">
        <v>1362</v>
      </c>
    </row>
    <row r="1363" spans="1:1">
      <c r="A1363">
        <v>1363</v>
      </c>
    </row>
    <row r="1364" spans="1:1">
      <c r="A1364">
        <v>1364</v>
      </c>
    </row>
    <row r="1365" spans="1:1">
      <c r="A1365">
        <v>1365</v>
      </c>
    </row>
    <row r="1366" spans="1:1">
      <c r="A1366">
        <v>1366</v>
      </c>
    </row>
    <row r="1367" spans="1:1">
      <c r="A1367">
        <v>1367</v>
      </c>
    </row>
    <row r="1368" spans="1:1">
      <c r="A1368">
        <v>1368</v>
      </c>
    </row>
    <row r="1369" spans="1:1">
      <c r="A1369">
        <v>1369</v>
      </c>
    </row>
    <row r="1370" spans="1:1">
      <c r="A1370">
        <v>1370</v>
      </c>
    </row>
    <row r="1371" spans="1:1">
      <c r="A1371">
        <v>1371</v>
      </c>
    </row>
    <row r="1372" spans="1:1">
      <c r="A1372">
        <v>1372</v>
      </c>
    </row>
    <row r="1373" spans="1:1">
      <c r="A1373">
        <v>1373</v>
      </c>
    </row>
    <row r="1374" spans="1:1">
      <c r="A1374">
        <v>1374</v>
      </c>
    </row>
    <row r="1375" spans="1:1">
      <c r="A1375">
        <v>1375</v>
      </c>
    </row>
    <row r="1376" spans="1:1">
      <c r="A1376">
        <v>1376</v>
      </c>
    </row>
    <row r="1377" spans="1:1">
      <c r="A1377">
        <v>1377</v>
      </c>
    </row>
    <row r="1378" spans="1:1">
      <c r="A1378">
        <v>1378</v>
      </c>
    </row>
    <row r="1379" spans="1:1">
      <c r="A1379">
        <v>1379</v>
      </c>
    </row>
    <row r="1380" spans="1:1">
      <c r="A1380">
        <v>1380</v>
      </c>
    </row>
    <row r="1381" spans="1:1">
      <c r="A1381">
        <v>1381</v>
      </c>
    </row>
    <row r="1382" spans="1:1">
      <c r="A1382">
        <v>1382</v>
      </c>
    </row>
    <row r="1383" spans="1:1">
      <c r="A1383">
        <v>1383</v>
      </c>
    </row>
    <row r="1384" spans="1:1">
      <c r="A1384">
        <v>1384</v>
      </c>
    </row>
    <row r="1385" spans="1:1">
      <c r="A1385">
        <v>1385</v>
      </c>
    </row>
    <row r="1386" spans="1:1">
      <c r="A1386">
        <v>1386</v>
      </c>
    </row>
    <row r="1387" spans="1:1">
      <c r="A1387">
        <v>1387</v>
      </c>
    </row>
    <row r="1388" spans="1:1">
      <c r="A1388">
        <v>1388</v>
      </c>
    </row>
    <row r="1389" spans="1:1">
      <c r="A1389">
        <v>1389</v>
      </c>
    </row>
    <row r="1390" spans="1:1">
      <c r="A1390">
        <v>1390</v>
      </c>
    </row>
    <row r="1391" spans="1:1">
      <c r="A1391">
        <v>1391</v>
      </c>
    </row>
    <row r="1392" spans="1:1">
      <c r="A1392">
        <v>1392</v>
      </c>
    </row>
    <row r="1393" spans="1:1">
      <c r="A1393">
        <v>1393</v>
      </c>
    </row>
    <row r="1394" spans="1:1">
      <c r="A1394">
        <v>1394</v>
      </c>
    </row>
    <row r="1395" spans="1:1">
      <c r="A1395">
        <v>1395</v>
      </c>
    </row>
    <row r="1396" spans="1:1">
      <c r="A1396">
        <v>1396</v>
      </c>
    </row>
    <row r="1397" spans="1:1">
      <c r="A1397">
        <v>1397</v>
      </c>
    </row>
    <row r="1398" spans="1:1">
      <c r="A1398">
        <v>1398</v>
      </c>
    </row>
    <row r="1399" spans="1:1">
      <c r="A1399">
        <v>1399</v>
      </c>
    </row>
    <row r="1400" spans="1:1">
      <c r="A1400">
        <v>1400</v>
      </c>
    </row>
    <row r="1401" spans="1:1">
      <c r="A1401">
        <v>1401</v>
      </c>
    </row>
    <row r="1402" spans="1:1">
      <c r="A1402">
        <v>1402</v>
      </c>
    </row>
    <row r="1403" spans="1:1">
      <c r="A1403">
        <v>1403</v>
      </c>
    </row>
    <row r="1404" spans="1:1">
      <c r="A1404">
        <v>1404</v>
      </c>
    </row>
    <row r="1405" spans="1:1">
      <c r="A1405">
        <v>1405</v>
      </c>
    </row>
    <row r="1406" spans="1:1">
      <c r="A1406">
        <v>1406</v>
      </c>
    </row>
    <row r="1407" spans="1:1">
      <c r="A1407">
        <v>1407</v>
      </c>
    </row>
    <row r="1408" spans="1:1">
      <c r="A1408">
        <v>1408</v>
      </c>
    </row>
    <row r="1409" spans="1:1">
      <c r="A1409">
        <v>1409</v>
      </c>
    </row>
    <row r="1410" spans="1:1">
      <c r="A1410">
        <v>1410</v>
      </c>
    </row>
    <row r="1411" spans="1:1">
      <c r="A1411">
        <v>1411</v>
      </c>
    </row>
    <row r="1412" spans="1:1">
      <c r="A1412">
        <v>1412</v>
      </c>
    </row>
    <row r="1413" spans="1:1">
      <c r="A1413">
        <v>1413</v>
      </c>
    </row>
    <row r="1414" spans="1:1">
      <c r="A1414">
        <v>1414</v>
      </c>
    </row>
    <row r="1415" spans="1:1">
      <c r="A1415">
        <v>1415</v>
      </c>
    </row>
    <row r="1416" spans="1:1">
      <c r="A1416">
        <v>1416</v>
      </c>
    </row>
    <row r="1417" spans="1:1">
      <c r="A1417">
        <v>1417</v>
      </c>
    </row>
    <row r="1418" spans="1:1">
      <c r="A1418">
        <v>1418</v>
      </c>
    </row>
    <row r="1419" spans="1:1">
      <c r="A1419">
        <v>1419</v>
      </c>
    </row>
    <row r="1420" spans="1:1">
      <c r="A1420">
        <v>1420</v>
      </c>
    </row>
    <row r="1421" spans="1:1">
      <c r="A1421">
        <v>1421</v>
      </c>
    </row>
    <row r="1422" spans="1:1">
      <c r="A1422">
        <v>1422</v>
      </c>
    </row>
    <row r="1423" spans="1:1">
      <c r="A1423">
        <v>1423</v>
      </c>
    </row>
    <row r="1424" spans="1:1">
      <c r="A1424">
        <v>1424</v>
      </c>
    </row>
    <row r="1425" spans="1:1">
      <c r="A1425">
        <v>1425</v>
      </c>
    </row>
    <row r="1426" spans="1:1">
      <c r="A1426">
        <v>1426</v>
      </c>
    </row>
    <row r="1427" spans="1:1">
      <c r="A1427">
        <v>1427</v>
      </c>
    </row>
    <row r="1428" spans="1:1">
      <c r="A1428">
        <v>1428</v>
      </c>
    </row>
    <row r="1429" spans="1:1">
      <c r="A1429">
        <v>1429</v>
      </c>
    </row>
    <row r="1430" spans="1:1">
      <c r="A1430">
        <v>1430</v>
      </c>
    </row>
    <row r="1431" spans="1:1">
      <c r="A1431">
        <v>1431</v>
      </c>
    </row>
    <row r="1432" spans="1:1">
      <c r="A1432">
        <v>1432</v>
      </c>
    </row>
    <row r="1433" spans="1:1">
      <c r="A1433">
        <v>1433</v>
      </c>
    </row>
    <row r="1434" spans="1:1">
      <c r="A1434">
        <v>1434</v>
      </c>
    </row>
    <row r="1435" spans="1:1">
      <c r="A1435">
        <v>1435</v>
      </c>
    </row>
    <row r="1436" spans="1:1">
      <c r="A1436">
        <v>1436</v>
      </c>
    </row>
    <row r="1437" spans="1:1">
      <c r="A1437">
        <v>1437</v>
      </c>
    </row>
    <row r="1438" spans="1:1">
      <c r="A1438">
        <v>1438</v>
      </c>
    </row>
    <row r="1439" spans="1:1">
      <c r="A1439">
        <v>1439</v>
      </c>
    </row>
    <row r="1440" spans="1:1">
      <c r="A1440">
        <v>1440</v>
      </c>
    </row>
    <row r="1441" spans="1:1">
      <c r="A1441">
        <v>1441</v>
      </c>
    </row>
    <row r="1442" spans="1:1">
      <c r="A1442">
        <v>1442</v>
      </c>
    </row>
    <row r="1443" spans="1:1">
      <c r="A1443">
        <v>1443</v>
      </c>
    </row>
    <row r="1444" spans="1:1">
      <c r="A1444">
        <v>1444</v>
      </c>
    </row>
    <row r="1445" spans="1:1">
      <c r="A1445">
        <v>1445</v>
      </c>
    </row>
    <row r="1446" spans="1:1">
      <c r="A1446">
        <v>1446</v>
      </c>
    </row>
    <row r="1447" spans="1:1">
      <c r="A1447">
        <v>1447</v>
      </c>
    </row>
    <row r="1448" spans="1:1">
      <c r="A1448">
        <v>1448</v>
      </c>
    </row>
    <row r="1449" spans="1:1">
      <c r="A1449">
        <v>1449</v>
      </c>
    </row>
    <row r="1450" spans="1:1">
      <c r="A1450">
        <v>1450</v>
      </c>
    </row>
    <row r="1451" spans="1:1">
      <c r="A1451">
        <v>1451</v>
      </c>
    </row>
    <row r="1452" spans="1:1">
      <c r="A1452">
        <v>1452</v>
      </c>
    </row>
    <row r="1453" spans="1:1">
      <c r="A1453">
        <v>1453</v>
      </c>
    </row>
    <row r="1454" spans="1:1">
      <c r="A1454">
        <v>1454</v>
      </c>
    </row>
    <row r="1455" spans="1:1">
      <c r="A1455">
        <v>1455</v>
      </c>
    </row>
    <row r="1456" spans="1:1">
      <c r="A1456">
        <v>1456</v>
      </c>
    </row>
    <row r="1457" spans="1:1">
      <c r="A1457">
        <v>1457</v>
      </c>
    </row>
    <row r="1458" spans="1:1">
      <c r="A1458">
        <v>1458</v>
      </c>
    </row>
    <row r="1459" spans="1:1">
      <c r="A1459">
        <v>1459</v>
      </c>
    </row>
    <row r="1460" spans="1:1">
      <c r="A1460">
        <v>1460</v>
      </c>
    </row>
    <row r="1461" spans="1:1">
      <c r="A1461">
        <v>1461</v>
      </c>
    </row>
    <row r="1462" spans="1:1">
      <c r="A1462">
        <v>1462</v>
      </c>
    </row>
    <row r="1463" spans="1:1">
      <c r="A1463">
        <v>1463</v>
      </c>
    </row>
    <row r="1464" spans="1:1">
      <c r="A1464">
        <v>1464</v>
      </c>
    </row>
    <row r="1465" spans="1:1">
      <c r="A1465">
        <v>1465</v>
      </c>
    </row>
    <row r="1466" spans="1:1">
      <c r="A1466">
        <v>1466</v>
      </c>
    </row>
    <row r="1467" spans="1:1">
      <c r="A1467">
        <v>1467</v>
      </c>
    </row>
    <row r="1468" spans="1:1">
      <c r="A1468">
        <v>1468</v>
      </c>
    </row>
    <row r="1469" spans="1:1">
      <c r="A1469">
        <v>1469</v>
      </c>
    </row>
    <row r="1470" spans="1:1">
      <c r="A1470">
        <v>1470</v>
      </c>
    </row>
    <row r="1471" spans="1:1">
      <c r="A1471">
        <v>1471</v>
      </c>
    </row>
    <row r="1472" spans="1:1">
      <c r="A1472">
        <v>1472</v>
      </c>
    </row>
    <row r="1473" spans="1:1">
      <c r="A1473">
        <v>1473</v>
      </c>
    </row>
    <row r="1474" spans="1:1">
      <c r="A1474">
        <v>1474</v>
      </c>
    </row>
    <row r="1475" spans="1:1">
      <c r="A1475">
        <v>1475</v>
      </c>
    </row>
    <row r="1476" spans="1:1">
      <c r="A1476">
        <v>1476</v>
      </c>
    </row>
    <row r="1477" spans="1:1">
      <c r="A1477">
        <v>1477</v>
      </c>
    </row>
    <row r="1478" spans="1:1">
      <c r="A1478">
        <v>1478</v>
      </c>
    </row>
    <row r="1479" spans="1:1">
      <c r="A1479">
        <v>1479</v>
      </c>
    </row>
    <row r="1480" spans="1:1">
      <c r="A1480">
        <v>1480</v>
      </c>
    </row>
    <row r="1481" spans="1:1">
      <c r="A1481">
        <v>1481</v>
      </c>
    </row>
    <row r="1482" spans="1:1">
      <c r="A1482">
        <v>1482</v>
      </c>
    </row>
    <row r="1483" spans="1:1">
      <c r="A1483">
        <v>1483</v>
      </c>
    </row>
    <row r="1484" spans="1:1">
      <c r="A1484">
        <v>1484</v>
      </c>
    </row>
    <row r="1485" spans="1:1">
      <c r="A1485">
        <v>1485</v>
      </c>
    </row>
    <row r="1486" spans="1:1">
      <c r="A1486">
        <v>1486</v>
      </c>
    </row>
    <row r="1487" spans="1:1">
      <c r="A1487">
        <v>1487</v>
      </c>
    </row>
    <row r="1488" spans="1:1">
      <c r="A1488">
        <v>1488</v>
      </c>
    </row>
    <row r="1489" spans="1:1">
      <c r="A1489">
        <v>1489</v>
      </c>
    </row>
    <row r="1490" spans="1:1">
      <c r="A1490">
        <v>1490</v>
      </c>
    </row>
    <row r="1491" spans="1:1">
      <c r="A1491">
        <v>1491</v>
      </c>
    </row>
    <row r="1492" spans="1:1">
      <c r="A1492">
        <v>1492</v>
      </c>
    </row>
    <row r="1493" spans="1:1">
      <c r="A1493">
        <v>1493</v>
      </c>
    </row>
    <row r="1494" spans="1:1">
      <c r="A1494">
        <v>1494</v>
      </c>
    </row>
    <row r="1495" spans="1:1">
      <c r="A1495">
        <v>1495</v>
      </c>
    </row>
    <row r="1496" spans="1:1">
      <c r="A1496">
        <v>1496</v>
      </c>
    </row>
    <row r="1497" spans="1:1">
      <c r="A1497">
        <v>1497</v>
      </c>
    </row>
    <row r="1498" spans="1:1">
      <c r="A1498">
        <v>1498</v>
      </c>
    </row>
    <row r="1499" spans="1:1">
      <c r="A1499">
        <v>1499</v>
      </c>
    </row>
    <row r="1500" spans="1:1">
      <c r="A1500">
        <v>1500</v>
      </c>
    </row>
    <row r="1501" spans="1:1">
      <c r="A1501">
        <v>1501</v>
      </c>
    </row>
    <row r="1502" spans="1:1">
      <c r="A1502">
        <v>1502</v>
      </c>
    </row>
    <row r="1503" spans="1:1">
      <c r="A1503">
        <v>1503</v>
      </c>
    </row>
    <row r="1504" spans="1:1">
      <c r="A1504">
        <v>1504</v>
      </c>
    </row>
    <row r="1505" spans="1:1">
      <c r="A1505">
        <v>1505</v>
      </c>
    </row>
    <row r="1506" spans="1:1">
      <c r="A1506">
        <v>1506</v>
      </c>
    </row>
    <row r="1507" spans="1:1">
      <c r="A1507">
        <v>1507</v>
      </c>
    </row>
    <row r="1508" spans="1:1">
      <c r="A1508">
        <v>1508</v>
      </c>
    </row>
    <row r="1509" spans="1:1">
      <c r="A1509">
        <v>1509</v>
      </c>
    </row>
    <row r="1510" spans="1:1">
      <c r="A1510">
        <v>1510</v>
      </c>
    </row>
    <row r="1511" spans="1:1">
      <c r="A1511">
        <v>1511</v>
      </c>
    </row>
    <row r="1512" spans="1:1">
      <c r="A1512">
        <v>1512</v>
      </c>
    </row>
    <row r="1513" spans="1:1">
      <c r="A1513">
        <v>1513</v>
      </c>
    </row>
    <row r="1514" spans="1:1">
      <c r="A1514">
        <v>1514</v>
      </c>
    </row>
    <row r="1515" spans="1:1">
      <c r="A1515">
        <v>1515</v>
      </c>
    </row>
    <row r="1516" spans="1:1">
      <c r="A1516">
        <v>1516</v>
      </c>
    </row>
    <row r="1517" spans="1:1">
      <c r="A1517">
        <v>1517</v>
      </c>
    </row>
    <row r="1518" spans="1:1">
      <c r="A1518">
        <v>1518</v>
      </c>
    </row>
    <row r="1519" spans="1:1">
      <c r="A1519">
        <v>1519</v>
      </c>
    </row>
    <row r="1520" spans="1:1">
      <c r="A1520">
        <v>1520</v>
      </c>
    </row>
    <row r="1521" spans="1:1">
      <c r="A1521">
        <v>1521</v>
      </c>
    </row>
    <row r="1522" spans="1:1">
      <c r="A1522">
        <v>1522</v>
      </c>
    </row>
    <row r="1523" spans="1:1">
      <c r="A1523">
        <v>1523</v>
      </c>
    </row>
    <row r="1524" spans="1:1">
      <c r="A1524">
        <v>1524</v>
      </c>
    </row>
    <row r="1525" spans="1:1">
      <c r="A1525">
        <v>1525</v>
      </c>
    </row>
    <row r="1526" spans="1:1">
      <c r="A1526">
        <v>1526</v>
      </c>
    </row>
    <row r="1527" spans="1:1">
      <c r="A1527">
        <v>1527</v>
      </c>
    </row>
    <row r="1528" spans="1:1">
      <c r="A1528">
        <v>1528</v>
      </c>
    </row>
    <row r="1529" spans="1:1">
      <c r="A1529">
        <v>1529</v>
      </c>
    </row>
    <row r="1530" spans="1:1">
      <c r="A1530">
        <v>1530</v>
      </c>
    </row>
    <row r="1531" spans="1:1">
      <c r="A1531">
        <v>1531</v>
      </c>
    </row>
    <row r="1532" spans="1:1">
      <c r="A1532">
        <v>1532</v>
      </c>
    </row>
    <row r="1533" spans="1:1">
      <c r="A1533">
        <v>1533</v>
      </c>
    </row>
    <row r="1534" spans="1:1">
      <c r="A1534">
        <v>1534</v>
      </c>
    </row>
    <row r="1535" spans="1:1">
      <c r="A1535">
        <v>1535</v>
      </c>
    </row>
    <row r="1536" spans="1:1">
      <c r="A1536">
        <v>1536</v>
      </c>
    </row>
    <row r="1537" spans="1:1">
      <c r="A1537">
        <v>1537</v>
      </c>
    </row>
    <row r="1538" spans="1:1">
      <c r="A1538">
        <v>1538</v>
      </c>
    </row>
    <row r="1539" spans="1:1">
      <c r="A1539">
        <v>1539</v>
      </c>
    </row>
    <row r="1540" spans="1:1">
      <c r="A1540">
        <v>1540</v>
      </c>
    </row>
    <row r="1541" spans="1:1">
      <c r="A1541">
        <v>1541</v>
      </c>
    </row>
    <row r="1542" spans="1:1">
      <c r="A1542">
        <v>1542</v>
      </c>
    </row>
    <row r="1543" spans="1:1">
      <c r="A1543">
        <v>1543</v>
      </c>
    </row>
    <row r="1544" spans="1:1">
      <c r="A1544">
        <v>1544</v>
      </c>
    </row>
    <row r="1545" spans="1:1">
      <c r="A1545">
        <v>1545</v>
      </c>
    </row>
    <row r="1546" spans="1:1">
      <c r="A1546">
        <v>1546</v>
      </c>
    </row>
    <row r="1547" spans="1:1">
      <c r="A1547">
        <v>1547</v>
      </c>
    </row>
    <row r="1548" spans="1:1">
      <c r="A1548">
        <v>1548</v>
      </c>
    </row>
    <row r="1549" spans="1:1">
      <c r="A1549">
        <v>1549</v>
      </c>
    </row>
    <row r="1550" spans="1:1">
      <c r="A1550">
        <v>1550</v>
      </c>
    </row>
    <row r="1551" spans="1:1">
      <c r="A1551">
        <v>1551</v>
      </c>
    </row>
    <row r="1552" spans="1:1">
      <c r="A1552">
        <v>1552</v>
      </c>
    </row>
    <row r="1553" spans="1:1">
      <c r="A1553">
        <v>1553</v>
      </c>
    </row>
    <row r="1554" spans="1:1">
      <c r="A1554">
        <v>1554</v>
      </c>
    </row>
    <row r="1555" spans="1:1">
      <c r="A1555">
        <v>1555</v>
      </c>
    </row>
    <row r="1556" spans="1:1">
      <c r="A1556">
        <v>1556</v>
      </c>
    </row>
    <row r="1557" spans="1:1">
      <c r="A1557">
        <v>1557</v>
      </c>
    </row>
    <row r="1558" spans="1:1">
      <c r="A1558">
        <v>1558</v>
      </c>
    </row>
    <row r="1559" spans="1:1">
      <c r="A1559">
        <v>1559</v>
      </c>
    </row>
    <row r="1560" spans="1:1">
      <c r="A1560">
        <v>1560</v>
      </c>
    </row>
    <row r="1561" spans="1:1">
      <c r="A1561">
        <v>1561</v>
      </c>
    </row>
    <row r="1562" spans="1:1">
      <c r="A1562">
        <v>1562</v>
      </c>
    </row>
    <row r="1563" spans="1:1">
      <c r="A1563">
        <v>1563</v>
      </c>
    </row>
    <row r="1564" spans="1:1">
      <c r="A1564">
        <v>1564</v>
      </c>
    </row>
    <row r="1565" spans="1:1">
      <c r="A1565">
        <v>1565</v>
      </c>
    </row>
    <row r="1566" spans="1:1">
      <c r="A1566">
        <v>1566</v>
      </c>
    </row>
    <row r="1567" spans="1:1">
      <c r="A1567">
        <v>1567</v>
      </c>
    </row>
    <row r="1568" spans="1:1">
      <c r="A1568">
        <v>1568</v>
      </c>
    </row>
    <row r="1569" spans="1:1">
      <c r="A1569">
        <v>1569</v>
      </c>
    </row>
    <row r="1570" spans="1:1">
      <c r="A1570">
        <v>1570</v>
      </c>
    </row>
    <row r="1571" spans="1:1">
      <c r="A1571">
        <v>1571</v>
      </c>
    </row>
    <row r="1572" spans="1:1">
      <c r="A1572">
        <v>1572</v>
      </c>
    </row>
    <row r="1573" spans="1:1">
      <c r="A1573">
        <v>1573</v>
      </c>
    </row>
    <row r="1574" spans="1:1">
      <c r="A1574">
        <v>1574</v>
      </c>
    </row>
    <row r="1575" spans="1:1">
      <c r="A1575">
        <v>1575</v>
      </c>
    </row>
    <row r="1576" spans="1:1">
      <c r="A1576">
        <v>1576</v>
      </c>
    </row>
    <row r="1577" spans="1:1">
      <c r="A1577">
        <v>1577</v>
      </c>
    </row>
    <row r="1578" spans="1:1">
      <c r="A1578">
        <v>1578</v>
      </c>
    </row>
    <row r="1579" spans="1:1">
      <c r="A1579">
        <v>1579</v>
      </c>
    </row>
    <row r="1580" spans="1:1">
      <c r="A1580">
        <v>1580</v>
      </c>
    </row>
    <row r="1581" spans="1:1">
      <c r="A1581">
        <v>1581</v>
      </c>
    </row>
    <row r="1582" spans="1:1">
      <c r="A1582">
        <v>1582</v>
      </c>
    </row>
    <row r="1583" spans="1:1">
      <c r="A1583">
        <v>1583</v>
      </c>
    </row>
    <row r="1584" spans="1:1">
      <c r="A1584">
        <v>1584</v>
      </c>
    </row>
    <row r="1585" spans="1:1">
      <c r="A1585">
        <v>1585</v>
      </c>
    </row>
    <row r="1586" spans="1:1">
      <c r="A1586">
        <v>1586</v>
      </c>
    </row>
    <row r="1587" spans="1:1">
      <c r="A1587">
        <v>1587</v>
      </c>
    </row>
    <row r="1588" spans="1:1">
      <c r="A1588">
        <v>1588</v>
      </c>
    </row>
    <row r="1589" spans="1:1">
      <c r="A1589">
        <v>1589</v>
      </c>
    </row>
    <row r="1590" spans="1:1">
      <c r="A1590">
        <v>1590</v>
      </c>
    </row>
    <row r="1591" spans="1:1">
      <c r="A1591">
        <v>1591</v>
      </c>
    </row>
    <row r="1592" spans="1:1">
      <c r="A1592">
        <v>1592</v>
      </c>
    </row>
    <row r="1593" spans="1:1">
      <c r="A1593">
        <v>1593</v>
      </c>
    </row>
    <row r="1594" spans="1:1">
      <c r="A1594">
        <v>1594</v>
      </c>
    </row>
    <row r="1595" spans="1:1">
      <c r="A1595">
        <v>1595</v>
      </c>
    </row>
    <row r="1596" spans="1:1">
      <c r="A1596">
        <v>1596</v>
      </c>
    </row>
    <row r="1597" spans="1:1">
      <c r="A1597">
        <v>1597</v>
      </c>
    </row>
    <row r="1598" spans="1:1">
      <c r="A1598">
        <v>1598</v>
      </c>
    </row>
    <row r="1599" spans="1:1">
      <c r="A1599">
        <v>1599</v>
      </c>
    </row>
    <row r="1600" spans="1:1">
      <c r="A1600">
        <v>1600</v>
      </c>
    </row>
    <row r="1601" spans="1:1">
      <c r="A1601">
        <v>1601</v>
      </c>
    </row>
    <row r="1602" spans="1:1">
      <c r="A1602">
        <v>1602</v>
      </c>
    </row>
    <row r="1603" spans="1:1">
      <c r="A1603">
        <v>1603</v>
      </c>
    </row>
    <row r="1604" spans="1:1">
      <c r="A1604">
        <v>1604</v>
      </c>
    </row>
    <row r="1605" spans="1:1">
      <c r="A1605">
        <v>1605</v>
      </c>
    </row>
    <row r="1606" spans="1:1">
      <c r="A1606">
        <v>1606</v>
      </c>
    </row>
    <row r="1607" spans="1:1">
      <c r="A1607">
        <v>1607</v>
      </c>
    </row>
    <row r="1608" spans="1:1">
      <c r="A1608">
        <v>1608</v>
      </c>
    </row>
    <row r="1609" spans="1:1">
      <c r="A1609">
        <v>1609</v>
      </c>
    </row>
    <row r="1610" spans="1:1">
      <c r="A1610">
        <v>1610</v>
      </c>
    </row>
    <row r="1611" spans="1:1">
      <c r="A1611">
        <v>1611</v>
      </c>
    </row>
    <row r="1612" spans="1:1">
      <c r="A1612">
        <v>1612</v>
      </c>
    </row>
    <row r="1613" spans="1:1">
      <c r="A1613">
        <v>1613</v>
      </c>
    </row>
    <row r="1614" spans="1:1">
      <c r="A1614">
        <v>1614</v>
      </c>
    </row>
    <row r="1615" spans="1:1">
      <c r="A1615">
        <v>1615</v>
      </c>
    </row>
    <row r="1616" spans="1:1">
      <c r="A1616">
        <v>1616</v>
      </c>
    </row>
    <row r="1617" spans="1:1">
      <c r="A1617">
        <v>1617</v>
      </c>
    </row>
    <row r="1618" spans="1:1">
      <c r="A1618">
        <v>1618</v>
      </c>
    </row>
    <row r="1619" spans="1:1">
      <c r="A1619">
        <v>1619</v>
      </c>
    </row>
    <row r="1620" spans="1:1">
      <c r="A1620">
        <v>1620</v>
      </c>
    </row>
    <row r="1621" spans="1:1">
      <c r="A1621">
        <v>1621</v>
      </c>
    </row>
    <row r="1622" spans="1:1">
      <c r="A1622">
        <v>1622</v>
      </c>
    </row>
    <row r="1623" spans="1:1">
      <c r="A1623">
        <v>1623</v>
      </c>
    </row>
    <row r="1624" spans="1:1">
      <c r="A1624">
        <v>1624</v>
      </c>
    </row>
    <row r="1625" spans="1:1">
      <c r="A1625">
        <v>1625</v>
      </c>
    </row>
    <row r="1626" spans="1:1">
      <c r="A1626">
        <v>1626</v>
      </c>
    </row>
    <row r="1627" spans="1:1">
      <c r="A1627">
        <v>1627</v>
      </c>
    </row>
    <row r="1628" spans="1:1">
      <c r="A1628">
        <v>1628</v>
      </c>
    </row>
    <row r="1629" spans="1:1">
      <c r="A1629">
        <v>1629</v>
      </c>
    </row>
    <row r="1630" spans="1:1">
      <c r="A1630">
        <v>1630</v>
      </c>
    </row>
    <row r="1631" spans="1:1">
      <c r="A1631">
        <v>1631</v>
      </c>
    </row>
    <row r="1632" spans="1:1">
      <c r="A1632">
        <v>1632</v>
      </c>
    </row>
    <row r="1633" spans="1:1">
      <c r="A1633">
        <v>1633</v>
      </c>
    </row>
    <row r="1634" spans="1:1">
      <c r="A1634">
        <v>1634</v>
      </c>
    </row>
    <row r="1635" spans="1:1">
      <c r="A1635">
        <v>1635</v>
      </c>
    </row>
    <row r="1636" spans="1:1">
      <c r="A1636">
        <v>1636</v>
      </c>
    </row>
    <row r="1637" spans="1:1">
      <c r="A1637">
        <v>1637</v>
      </c>
    </row>
    <row r="1638" spans="1:1">
      <c r="A1638">
        <v>1638</v>
      </c>
    </row>
    <row r="1639" spans="1:1">
      <c r="A1639">
        <v>1639</v>
      </c>
    </row>
    <row r="1640" spans="1:1">
      <c r="A1640">
        <v>1640</v>
      </c>
    </row>
    <row r="1641" spans="1:1">
      <c r="A1641">
        <v>1641</v>
      </c>
    </row>
    <row r="1642" spans="1:1">
      <c r="A1642">
        <v>1642</v>
      </c>
    </row>
    <row r="1643" spans="1:1">
      <c r="A1643">
        <v>1643</v>
      </c>
    </row>
    <row r="1644" spans="1:1">
      <c r="A1644">
        <v>1644</v>
      </c>
    </row>
    <row r="1645" spans="1:1">
      <c r="A1645">
        <v>1645</v>
      </c>
    </row>
    <row r="1646" spans="1:1">
      <c r="A1646">
        <v>1646</v>
      </c>
    </row>
    <row r="1647" spans="1:1">
      <c r="A1647">
        <v>1647</v>
      </c>
    </row>
    <row r="1648" spans="1:1">
      <c r="A1648">
        <v>1648</v>
      </c>
    </row>
    <row r="1649" spans="1:1">
      <c r="A1649">
        <v>1649</v>
      </c>
    </row>
    <row r="1650" spans="1:1">
      <c r="A1650">
        <v>1650</v>
      </c>
    </row>
    <row r="1651" spans="1:1">
      <c r="A1651">
        <v>1651</v>
      </c>
    </row>
    <row r="1652" spans="1:1">
      <c r="A1652">
        <v>1652</v>
      </c>
    </row>
    <row r="1653" spans="1:1">
      <c r="A1653">
        <v>1653</v>
      </c>
    </row>
    <row r="1654" spans="1:1">
      <c r="A1654">
        <v>1654</v>
      </c>
    </row>
    <row r="1655" spans="1:1">
      <c r="A1655">
        <v>1655</v>
      </c>
    </row>
    <row r="1656" spans="1:1">
      <c r="A1656">
        <v>1656</v>
      </c>
    </row>
    <row r="1657" spans="1:1">
      <c r="A1657">
        <v>1657</v>
      </c>
    </row>
    <row r="1658" spans="1:1">
      <c r="A1658">
        <v>1658</v>
      </c>
    </row>
    <row r="1659" spans="1:1">
      <c r="A1659">
        <v>1659</v>
      </c>
    </row>
    <row r="1660" spans="1:1">
      <c r="A1660">
        <v>1660</v>
      </c>
    </row>
    <row r="1661" spans="1:1">
      <c r="A1661">
        <v>1661</v>
      </c>
    </row>
    <row r="1662" spans="1:1">
      <c r="A1662">
        <v>1662</v>
      </c>
    </row>
    <row r="1663" spans="1:1">
      <c r="A1663">
        <v>1663</v>
      </c>
    </row>
    <row r="1664" spans="1:1">
      <c r="A1664">
        <v>1664</v>
      </c>
    </row>
    <row r="1665" spans="1:1">
      <c r="A1665">
        <v>1665</v>
      </c>
    </row>
    <row r="1666" spans="1:1">
      <c r="A1666">
        <v>1666</v>
      </c>
    </row>
    <row r="1667" spans="1:1">
      <c r="A1667">
        <v>1667</v>
      </c>
    </row>
    <row r="1668" spans="1:1">
      <c r="A1668">
        <v>1668</v>
      </c>
    </row>
    <row r="1669" spans="1:1">
      <c r="A1669">
        <v>1669</v>
      </c>
    </row>
    <row r="1670" spans="1:1">
      <c r="A1670">
        <v>1670</v>
      </c>
    </row>
    <row r="1671" spans="1:1">
      <c r="A1671">
        <v>1671</v>
      </c>
    </row>
    <row r="1672" spans="1:1">
      <c r="A1672">
        <v>1672</v>
      </c>
    </row>
    <row r="1673" spans="1:1">
      <c r="A1673">
        <v>1673</v>
      </c>
    </row>
    <row r="1674" spans="1:1">
      <c r="A1674">
        <v>1674</v>
      </c>
    </row>
    <row r="1675" spans="1:1">
      <c r="A1675">
        <v>1675</v>
      </c>
    </row>
    <row r="1676" spans="1:1">
      <c r="A1676">
        <v>1676</v>
      </c>
    </row>
    <row r="1677" spans="1:1">
      <c r="A1677">
        <v>1677</v>
      </c>
    </row>
    <row r="1678" spans="1:1">
      <c r="A1678">
        <v>1678</v>
      </c>
    </row>
    <row r="1679" spans="1:1">
      <c r="A1679">
        <v>1679</v>
      </c>
    </row>
    <row r="1680" spans="1:1">
      <c r="A1680">
        <v>1680</v>
      </c>
    </row>
    <row r="1681" spans="1:1">
      <c r="A1681">
        <v>1681</v>
      </c>
    </row>
    <row r="1682" spans="1:1">
      <c r="A1682">
        <v>1682</v>
      </c>
    </row>
    <row r="1683" spans="1:1">
      <c r="A1683">
        <v>1683</v>
      </c>
    </row>
    <row r="1684" spans="1:1">
      <c r="A1684">
        <v>1684</v>
      </c>
    </row>
    <row r="1685" spans="1:1">
      <c r="A1685">
        <v>1685</v>
      </c>
    </row>
    <row r="1686" spans="1:1">
      <c r="A1686">
        <v>1686</v>
      </c>
    </row>
    <row r="1687" spans="1:1">
      <c r="A1687">
        <v>1687</v>
      </c>
    </row>
    <row r="1688" spans="1:1">
      <c r="A1688">
        <v>1688</v>
      </c>
    </row>
    <row r="1689" spans="1:1">
      <c r="A1689">
        <v>1689</v>
      </c>
    </row>
    <row r="1690" spans="1:1">
      <c r="A1690">
        <v>1690</v>
      </c>
    </row>
    <row r="1691" spans="1:1">
      <c r="A1691">
        <v>1691</v>
      </c>
    </row>
    <row r="1692" spans="1:1">
      <c r="A1692">
        <v>1692</v>
      </c>
    </row>
    <row r="1693" spans="1:1">
      <c r="A1693">
        <v>1693</v>
      </c>
    </row>
    <row r="1694" spans="1:1">
      <c r="A1694">
        <v>1694</v>
      </c>
    </row>
    <row r="1695" spans="1:1">
      <c r="A1695">
        <v>1695</v>
      </c>
    </row>
    <row r="1696" spans="1:1">
      <c r="A1696">
        <v>1696</v>
      </c>
    </row>
    <row r="1697" spans="1:1">
      <c r="A1697">
        <v>1697</v>
      </c>
    </row>
    <row r="1698" spans="1:1">
      <c r="A1698">
        <v>1698</v>
      </c>
    </row>
    <row r="1699" spans="1:1">
      <c r="A1699">
        <v>1699</v>
      </c>
    </row>
    <row r="1700" spans="1:1">
      <c r="A1700">
        <v>1700</v>
      </c>
    </row>
    <row r="1701" spans="1:1">
      <c r="A1701">
        <v>1701</v>
      </c>
    </row>
    <row r="1702" spans="1:1">
      <c r="A1702">
        <v>1702</v>
      </c>
    </row>
    <row r="1703" spans="1:1">
      <c r="A1703">
        <v>1703</v>
      </c>
    </row>
    <row r="1704" spans="1:1">
      <c r="A1704">
        <v>1704</v>
      </c>
    </row>
    <row r="1705" spans="1:1">
      <c r="A1705">
        <v>1705</v>
      </c>
    </row>
    <row r="1706" spans="1:1">
      <c r="A1706">
        <v>1706</v>
      </c>
    </row>
    <row r="1707" spans="1:1">
      <c r="A1707">
        <v>1707</v>
      </c>
    </row>
    <row r="1708" spans="1:1">
      <c r="A1708">
        <v>1708</v>
      </c>
    </row>
    <row r="1709" spans="1:1">
      <c r="A1709">
        <v>1709</v>
      </c>
    </row>
    <row r="1710" spans="1:1">
      <c r="A1710">
        <v>1710</v>
      </c>
    </row>
    <row r="1711" spans="1:1">
      <c r="A1711">
        <v>1711</v>
      </c>
    </row>
    <row r="1712" spans="1:1">
      <c r="A1712">
        <v>1712</v>
      </c>
    </row>
    <row r="1713" spans="1:1">
      <c r="A1713">
        <v>1713</v>
      </c>
    </row>
    <row r="1714" spans="1:1">
      <c r="A1714">
        <v>1714</v>
      </c>
    </row>
    <row r="1715" spans="1:1">
      <c r="A1715">
        <v>1715</v>
      </c>
    </row>
    <row r="1716" spans="1:1">
      <c r="A1716">
        <v>1716</v>
      </c>
    </row>
    <row r="1717" spans="1:1">
      <c r="A1717">
        <v>1717</v>
      </c>
    </row>
    <row r="1718" spans="1:1">
      <c r="A1718">
        <v>1718</v>
      </c>
    </row>
    <row r="1719" spans="1:1">
      <c r="A1719">
        <v>1719</v>
      </c>
    </row>
    <row r="1720" spans="1:1">
      <c r="A1720">
        <v>1720</v>
      </c>
    </row>
    <row r="1721" spans="1:1">
      <c r="A1721">
        <v>1721</v>
      </c>
    </row>
    <row r="1722" spans="1:1">
      <c r="A1722">
        <v>1722</v>
      </c>
    </row>
    <row r="1723" spans="1:1">
      <c r="A1723">
        <v>1723</v>
      </c>
    </row>
    <row r="1724" spans="1:1">
      <c r="A1724">
        <v>1724</v>
      </c>
    </row>
    <row r="1725" spans="1:1">
      <c r="A1725">
        <v>1725</v>
      </c>
    </row>
    <row r="1726" spans="1:1">
      <c r="A1726">
        <v>1726</v>
      </c>
    </row>
    <row r="1727" spans="1:1">
      <c r="A1727">
        <v>1727</v>
      </c>
    </row>
    <row r="1728" spans="1:1">
      <c r="A1728">
        <v>1728</v>
      </c>
    </row>
    <row r="1729" spans="1:1">
      <c r="A1729">
        <v>1729</v>
      </c>
    </row>
    <row r="1730" spans="1:1">
      <c r="A1730">
        <v>1730</v>
      </c>
    </row>
    <row r="1731" spans="1:1">
      <c r="A1731">
        <v>1731</v>
      </c>
    </row>
    <row r="1732" spans="1:1">
      <c r="A1732">
        <v>1732</v>
      </c>
    </row>
    <row r="1733" spans="1:1">
      <c r="A1733">
        <v>1733</v>
      </c>
    </row>
    <row r="1734" spans="1:1">
      <c r="A1734">
        <v>1734</v>
      </c>
    </row>
    <row r="1735" spans="1:1">
      <c r="A1735">
        <v>1735</v>
      </c>
    </row>
    <row r="1736" spans="1:1">
      <c r="A1736">
        <v>1736</v>
      </c>
    </row>
    <row r="1737" spans="1:1">
      <c r="A1737">
        <v>1737</v>
      </c>
    </row>
    <row r="1738" spans="1:1">
      <c r="A1738">
        <v>1738</v>
      </c>
    </row>
    <row r="1739" spans="1:1">
      <c r="A1739">
        <v>1739</v>
      </c>
    </row>
    <row r="1740" spans="1:1">
      <c r="A1740">
        <v>1740</v>
      </c>
    </row>
    <row r="1741" spans="1:1">
      <c r="A1741">
        <v>1741</v>
      </c>
    </row>
    <row r="1742" spans="1:1">
      <c r="A1742">
        <v>1742</v>
      </c>
    </row>
    <row r="1743" spans="1:1">
      <c r="A1743">
        <v>1743</v>
      </c>
    </row>
    <row r="1744" spans="1:1">
      <c r="A1744">
        <v>1744</v>
      </c>
    </row>
    <row r="1745" spans="1:1">
      <c r="A1745">
        <v>1745</v>
      </c>
    </row>
    <row r="1746" spans="1:1">
      <c r="A1746">
        <v>1746</v>
      </c>
    </row>
    <row r="1747" spans="1:1">
      <c r="A1747">
        <v>1747</v>
      </c>
    </row>
    <row r="1748" spans="1:1">
      <c r="A1748">
        <v>1748</v>
      </c>
    </row>
    <row r="1749" spans="1:1">
      <c r="A1749">
        <v>1749</v>
      </c>
    </row>
    <row r="1750" spans="1:1">
      <c r="A1750">
        <v>1750</v>
      </c>
    </row>
    <row r="1751" spans="1:1">
      <c r="A1751">
        <v>1751</v>
      </c>
    </row>
    <row r="1752" spans="1:1">
      <c r="A1752">
        <v>1752</v>
      </c>
    </row>
    <row r="1753" spans="1:1">
      <c r="A1753">
        <v>1753</v>
      </c>
    </row>
    <row r="1754" spans="1:1">
      <c r="A1754">
        <v>1754</v>
      </c>
    </row>
    <row r="1755" spans="1:1">
      <c r="A1755">
        <v>1755</v>
      </c>
    </row>
    <row r="1756" spans="1:1">
      <c r="A1756">
        <v>1756</v>
      </c>
    </row>
    <row r="1757" spans="1:1">
      <c r="A1757">
        <v>1757</v>
      </c>
    </row>
    <row r="1758" spans="1:1">
      <c r="A1758">
        <v>1758</v>
      </c>
    </row>
    <row r="1759" spans="1:1">
      <c r="A1759">
        <v>1759</v>
      </c>
    </row>
    <row r="1760" spans="1:1">
      <c r="A1760">
        <v>1760</v>
      </c>
    </row>
    <row r="1761" spans="1:1">
      <c r="A1761">
        <v>1761</v>
      </c>
    </row>
    <row r="1762" spans="1:1">
      <c r="A1762">
        <v>1762</v>
      </c>
    </row>
    <row r="1763" spans="1:1">
      <c r="A1763">
        <v>1763</v>
      </c>
    </row>
    <row r="1764" spans="1:1">
      <c r="A1764">
        <v>1764</v>
      </c>
    </row>
    <row r="1765" spans="1:1">
      <c r="A1765">
        <v>1765</v>
      </c>
    </row>
    <row r="1766" spans="1:1">
      <c r="A1766">
        <v>1766</v>
      </c>
    </row>
    <row r="1767" spans="1:1">
      <c r="A1767">
        <v>1767</v>
      </c>
    </row>
    <row r="1768" spans="1:1">
      <c r="A1768">
        <v>1768</v>
      </c>
    </row>
    <row r="1769" spans="1:1">
      <c r="A1769">
        <v>1769</v>
      </c>
    </row>
    <row r="1770" spans="1:1">
      <c r="A1770">
        <v>1770</v>
      </c>
    </row>
    <row r="1771" spans="1:1">
      <c r="A1771">
        <v>1771</v>
      </c>
    </row>
    <row r="1772" spans="1:1">
      <c r="A1772">
        <v>1772</v>
      </c>
    </row>
    <row r="1773" spans="1:1">
      <c r="A1773">
        <v>1773</v>
      </c>
    </row>
    <row r="1774" spans="1:1">
      <c r="A1774">
        <v>1774</v>
      </c>
    </row>
    <row r="1775" spans="1:1">
      <c r="A1775">
        <v>1775</v>
      </c>
    </row>
    <row r="1776" spans="1:1">
      <c r="A1776">
        <v>1776</v>
      </c>
    </row>
    <row r="1777" spans="1:1">
      <c r="A1777">
        <v>1777</v>
      </c>
    </row>
    <row r="1778" spans="1:1">
      <c r="A1778">
        <v>1778</v>
      </c>
    </row>
    <row r="1779" spans="1:1">
      <c r="A1779">
        <v>1779</v>
      </c>
    </row>
    <row r="1780" spans="1:1">
      <c r="A1780">
        <v>1780</v>
      </c>
    </row>
    <row r="1781" spans="1:1">
      <c r="A1781">
        <v>1781</v>
      </c>
    </row>
    <row r="1782" spans="1:1">
      <c r="A1782">
        <v>1782</v>
      </c>
    </row>
    <row r="1783" spans="1:1">
      <c r="A1783">
        <v>1783</v>
      </c>
    </row>
    <row r="1784" spans="1:1">
      <c r="A1784">
        <v>1784</v>
      </c>
    </row>
    <row r="1785" spans="1:1">
      <c r="A1785">
        <v>1785</v>
      </c>
    </row>
    <row r="1786" spans="1:1">
      <c r="A1786">
        <v>1786</v>
      </c>
    </row>
    <row r="1787" spans="1:1">
      <c r="A1787">
        <v>1787</v>
      </c>
    </row>
    <row r="1788" spans="1:1">
      <c r="A1788">
        <v>1788</v>
      </c>
    </row>
    <row r="1789" spans="1:1">
      <c r="A1789">
        <v>1789</v>
      </c>
    </row>
    <row r="1790" spans="1:1">
      <c r="A1790">
        <v>1790</v>
      </c>
    </row>
    <row r="1791" spans="1:1">
      <c r="A1791">
        <v>1791</v>
      </c>
    </row>
    <row r="1792" spans="1:1">
      <c r="A1792">
        <v>1792</v>
      </c>
    </row>
    <row r="1793" spans="1:1">
      <c r="A1793">
        <v>1793</v>
      </c>
    </row>
    <row r="1794" spans="1:1">
      <c r="A1794">
        <v>1794</v>
      </c>
    </row>
    <row r="1795" spans="1:1">
      <c r="A1795">
        <v>1795</v>
      </c>
    </row>
    <row r="1796" spans="1:1">
      <c r="A1796">
        <v>1796</v>
      </c>
    </row>
    <row r="1797" spans="1:1">
      <c r="A1797">
        <v>1797</v>
      </c>
    </row>
    <row r="1798" spans="1:1">
      <c r="A1798">
        <v>1798</v>
      </c>
    </row>
    <row r="1799" spans="1:1">
      <c r="A1799">
        <v>1799</v>
      </c>
    </row>
    <row r="1800" spans="1:1">
      <c r="A1800">
        <v>1800</v>
      </c>
    </row>
    <row r="1801" spans="1:1">
      <c r="A1801">
        <v>1801</v>
      </c>
    </row>
    <row r="1802" spans="1:1">
      <c r="A1802">
        <v>1802</v>
      </c>
    </row>
    <row r="1803" spans="1:1">
      <c r="A1803">
        <v>1803</v>
      </c>
    </row>
    <row r="1804" spans="1:1">
      <c r="A1804">
        <v>1804</v>
      </c>
    </row>
    <row r="1805" spans="1:1">
      <c r="A1805">
        <v>1805</v>
      </c>
    </row>
    <row r="1806" spans="1:1">
      <c r="A1806">
        <v>1806</v>
      </c>
    </row>
    <row r="1807" spans="1:1">
      <c r="A1807">
        <v>1807</v>
      </c>
    </row>
    <row r="1808" spans="1:1">
      <c r="A1808">
        <v>1808</v>
      </c>
    </row>
    <row r="1809" spans="1:1">
      <c r="A1809">
        <v>1809</v>
      </c>
    </row>
    <row r="1810" spans="1:1">
      <c r="A1810">
        <v>1810</v>
      </c>
    </row>
    <row r="1811" spans="1:1">
      <c r="A1811">
        <v>1811</v>
      </c>
    </row>
    <row r="1812" spans="1:1">
      <c r="A1812">
        <v>1812</v>
      </c>
    </row>
    <row r="1813" spans="1:1">
      <c r="A1813">
        <v>1813</v>
      </c>
    </row>
    <row r="1814" spans="1:1">
      <c r="A1814">
        <v>1814</v>
      </c>
    </row>
    <row r="1815" spans="1:1">
      <c r="A1815">
        <v>1815</v>
      </c>
    </row>
    <row r="1816" spans="1:1">
      <c r="A1816">
        <v>1816</v>
      </c>
    </row>
    <row r="1817" spans="1:1">
      <c r="A1817">
        <v>1817</v>
      </c>
    </row>
    <row r="1818" spans="1:1">
      <c r="A1818">
        <v>1818</v>
      </c>
    </row>
    <row r="1819" spans="1:1">
      <c r="A1819">
        <v>1819</v>
      </c>
    </row>
    <row r="1820" spans="1:1">
      <c r="A1820">
        <v>1820</v>
      </c>
    </row>
    <row r="1821" spans="1:1">
      <c r="A1821">
        <v>1821</v>
      </c>
    </row>
    <row r="1822" spans="1:1">
      <c r="A1822">
        <v>1822</v>
      </c>
    </row>
    <row r="1823" spans="1:1">
      <c r="A1823">
        <v>1823</v>
      </c>
    </row>
    <row r="1824" spans="1:1">
      <c r="A1824">
        <v>1824</v>
      </c>
    </row>
    <row r="1825" spans="1:1">
      <c r="A1825">
        <v>1825</v>
      </c>
    </row>
    <row r="1826" spans="1:1">
      <c r="A1826">
        <v>1826</v>
      </c>
    </row>
    <row r="1827" spans="1:1">
      <c r="A1827">
        <v>1827</v>
      </c>
    </row>
    <row r="1828" spans="1:1">
      <c r="A1828">
        <v>1828</v>
      </c>
    </row>
    <row r="1829" spans="1:1">
      <c r="A1829">
        <v>1829</v>
      </c>
    </row>
    <row r="1830" spans="1:1">
      <c r="A1830">
        <v>1830</v>
      </c>
    </row>
    <row r="1831" spans="1:1">
      <c r="A1831">
        <v>1831</v>
      </c>
    </row>
    <row r="1832" spans="1:1">
      <c r="A1832">
        <v>1832</v>
      </c>
    </row>
    <row r="1833" spans="1:1">
      <c r="A1833">
        <v>1833</v>
      </c>
    </row>
    <row r="1834" spans="1:1">
      <c r="A1834">
        <v>1834</v>
      </c>
    </row>
    <row r="1835" spans="1:1">
      <c r="A1835">
        <v>1835</v>
      </c>
    </row>
    <row r="1836" spans="1:1">
      <c r="A1836">
        <v>1836</v>
      </c>
    </row>
    <row r="1837" spans="1:1">
      <c r="A1837">
        <v>1837</v>
      </c>
    </row>
    <row r="1838" spans="1:1">
      <c r="A1838">
        <v>1838</v>
      </c>
    </row>
    <row r="1839" spans="1:1">
      <c r="A1839">
        <v>1839</v>
      </c>
    </row>
    <row r="1840" spans="1:1">
      <c r="A1840">
        <v>1840</v>
      </c>
    </row>
    <row r="1841" spans="1:1">
      <c r="A1841">
        <v>1841</v>
      </c>
    </row>
    <row r="1842" spans="1:1">
      <c r="A1842">
        <v>1842</v>
      </c>
    </row>
    <row r="1843" spans="1:1">
      <c r="A1843">
        <v>1843</v>
      </c>
    </row>
    <row r="1844" spans="1:1">
      <c r="A1844">
        <v>1844</v>
      </c>
    </row>
    <row r="1845" spans="1:1">
      <c r="A1845">
        <v>1845</v>
      </c>
    </row>
    <row r="1846" spans="1:1">
      <c r="A1846">
        <v>1846</v>
      </c>
    </row>
    <row r="1847" spans="1:1">
      <c r="A1847">
        <v>1847</v>
      </c>
    </row>
    <row r="1848" spans="1:1">
      <c r="A1848">
        <v>1848</v>
      </c>
    </row>
    <row r="1849" spans="1:1">
      <c r="A1849">
        <v>1849</v>
      </c>
    </row>
    <row r="1850" spans="1:1">
      <c r="A1850">
        <v>1850</v>
      </c>
    </row>
    <row r="1851" spans="1:1">
      <c r="A1851">
        <v>1851</v>
      </c>
    </row>
    <row r="1852" spans="1:1">
      <c r="A1852">
        <v>1852</v>
      </c>
    </row>
    <row r="1853" spans="1:1">
      <c r="A1853">
        <v>1853</v>
      </c>
    </row>
    <row r="1854" spans="1:1">
      <c r="A1854">
        <v>1854</v>
      </c>
    </row>
    <row r="1855" spans="1:1">
      <c r="A1855">
        <v>1855</v>
      </c>
    </row>
    <row r="1856" spans="1:1">
      <c r="A1856">
        <v>1856</v>
      </c>
    </row>
    <row r="1857" spans="1:1">
      <c r="A1857">
        <v>1857</v>
      </c>
    </row>
    <row r="1858" spans="1:1">
      <c r="A1858">
        <v>1858</v>
      </c>
    </row>
    <row r="1859" spans="1:1">
      <c r="A1859">
        <v>1859</v>
      </c>
    </row>
    <row r="1860" spans="1:1">
      <c r="A1860">
        <v>1860</v>
      </c>
    </row>
    <row r="1861" spans="1:1">
      <c r="A1861">
        <v>1861</v>
      </c>
    </row>
    <row r="1862" spans="1:1">
      <c r="A1862">
        <v>1862</v>
      </c>
    </row>
    <row r="1863" spans="1:1">
      <c r="A1863">
        <v>1863</v>
      </c>
    </row>
    <row r="1864" spans="1:1">
      <c r="A1864">
        <v>1864</v>
      </c>
    </row>
    <row r="1865" spans="1:1">
      <c r="A1865">
        <v>1865</v>
      </c>
    </row>
    <row r="1866" spans="1:1">
      <c r="A1866">
        <v>1866</v>
      </c>
    </row>
    <row r="1867" spans="1:1">
      <c r="A1867">
        <v>1867</v>
      </c>
    </row>
    <row r="1868" spans="1:1">
      <c r="A1868">
        <v>1868</v>
      </c>
    </row>
    <row r="1869" spans="1:1">
      <c r="A1869">
        <v>1869</v>
      </c>
    </row>
    <row r="1870" spans="1:1">
      <c r="A1870">
        <v>1870</v>
      </c>
    </row>
    <row r="1871" spans="1:1">
      <c r="A1871">
        <v>1871</v>
      </c>
    </row>
    <row r="1872" spans="1:1">
      <c r="A1872">
        <v>1872</v>
      </c>
    </row>
    <row r="1873" spans="1:1">
      <c r="A1873">
        <v>1873</v>
      </c>
    </row>
    <row r="1874" spans="1:1">
      <c r="A1874">
        <v>1874</v>
      </c>
    </row>
    <row r="1875" spans="1:1">
      <c r="A1875">
        <v>1875</v>
      </c>
    </row>
    <row r="1876" spans="1:1">
      <c r="A1876">
        <v>1876</v>
      </c>
    </row>
    <row r="1877" spans="1:1">
      <c r="A1877">
        <v>1877</v>
      </c>
    </row>
    <row r="1878" spans="1:1">
      <c r="A1878">
        <v>1878</v>
      </c>
    </row>
    <row r="1879" spans="1:1">
      <c r="A1879">
        <v>1879</v>
      </c>
    </row>
    <row r="1880" spans="1:1">
      <c r="A1880">
        <v>1880</v>
      </c>
    </row>
    <row r="1881" spans="1:1">
      <c r="A1881">
        <v>1881</v>
      </c>
    </row>
    <row r="1882" spans="1:1">
      <c r="A1882">
        <v>1882</v>
      </c>
    </row>
    <row r="1883" spans="1:1">
      <c r="A1883">
        <v>1883</v>
      </c>
    </row>
    <row r="1884" spans="1:1">
      <c r="A1884">
        <v>1884</v>
      </c>
    </row>
    <row r="1885" spans="1:1">
      <c r="A1885">
        <v>1885</v>
      </c>
    </row>
    <row r="1886" spans="1:1">
      <c r="A1886">
        <v>1886</v>
      </c>
    </row>
    <row r="1887" spans="1:1">
      <c r="A1887">
        <v>1887</v>
      </c>
    </row>
    <row r="1888" spans="1:1">
      <c r="A1888">
        <v>1888</v>
      </c>
    </row>
    <row r="1889" spans="1:1">
      <c r="A1889">
        <v>1889</v>
      </c>
    </row>
    <row r="1890" spans="1:1">
      <c r="A1890">
        <v>1890</v>
      </c>
    </row>
    <row r="1891" spans="1:1">
      <c r="A1891">
        <v>1891</v>
      </c>
    </row>
    <row r="1892" spans="1:1">
      <c r="A1892">
        <v>1892</v>
      </c>
    </row>
    <row r="1893" spans="1:1">
      <c r="A1893">
        <v>1893</v>
      </c>
    </row>
    <row r="1894" spans="1:1">
      <c r="A1894">
        <v>1894</v>
      </c>
    </row>
    <row r="1895" spans="1:1">
      <c r="A1895">
        <v>1895</v>
      </c>
    </row>
    <row r="1896" spans="1:1">
      <c r="A1896">
        <v>1896</v>
      </c>
    </row>
    <row r="1897" spans="1:1">
      <c r="A1897">
        <v>1897</v>
      </c>
    </row>
    <row r="1898" spans="1:1">
      <c r="A1898">
        <v>1898</v>
      </c>
    </row>
    <row r="1899" spans="1:1">
      <c r="A1899">
        <v>1899</v>
      </c>
    </row>
    <row r="1900" spans="1:1">
      <c r="A1900">
        <v>1900</v>
      </c>
    </row>
    <row r="1901" spans="1:1">
      <c r="A1901">
        <v>1901</v>
      </c>
    </row>
    <row r="1902" spans="1:1">
      <c r="A1902">
        <v>1902</v>
      </c>
    </row>
    <row r="1903" spans="1:1">
      <c r="A1903">
        <v>1903</v>
      </c>
    </row>
    <row r="1904" spans="1:1">
      <c r="A1904">
        <v>1904</v>
      </c>
    </row>
    <row r="1905" spans="1:1">
      <c r="A1905">
        <v>1905</v>
      </c>
    </row>
    <row r="1906" spans="1:1">
      <c r="A1906">
        <v>1906</v>
      </c>
    </row>
    <row r="1907" spans="1:1">
      <c r="A1907">
        <v>1907</v>
      </c>
    </row>
    <row r="1908" spans="1:1">
      <c r="A1908">
        <v>1908</v>
      </c>
    </row>
    <row r="1909" spans="1:1">
      <c r="A1909">
        <v>1909</v>
      </c>
    </row>
    <row r="1910" spans="1:1">
      <c r="A1910">
        <v>1910</v>
      </c>
    </row>
    <row r="1911" spans="1:1">
      <c r="A1911">
        <v>1911</v>
      </c>
    </row>
    <row r="1912" spans="1:1">
      <c r="A1912">
        <v>1912</v>
      </c>
    </row>
    <row r="1913" spans="1:1">
      <c r="A1913">
        <v>1913</v>
      </c>
    </row>
    <row r="1914" spans="1:1">
      <c r="A1914">
        <v>1914</v>
      </c>
    </row>
    <row r="1915" spans="1:1">
      <c r="A1915">
        <v>1915</v>
      </c>
    </row>
    <row r="1916" spans="1:1">
      <c r="A1916">
        <v>1916</v>
      </c>
    </row>
    <row r="1917" spans="1:1">
      <c r="A1917">
        <v>1917</v>
      </c>
    </row>
    <row r="1918" spans="1:1">
      <c r="A1918">
        <v>1918</v>
      </c>
    </row>
    <row r="1919" spans="1:1">
      <c r="A1919">
        <v>1919</v>
      </c>
    </row>
    <row r="1920" spans="1:1">
      <c r="A1920">
        <v>1920</v>
      </c>
    </row>
    <row r="1921" spans="1:1">
      <c r="A1921">
        <v>1921</v>
      </c>
    </row>
    <row r="1922" spans="1:1">
      <c r="A1922">
        <v>1922</v>
      </c>
    </row>
    <row r="1923" spans="1:1">
      <c r="A1923">
        <v>1923</v>
      </c>
    </row>
    <row r="1924" spans="1:1">
      <c r="A1924">
        <v>1924</v>
      </c>
    </row>
    <row r="1925" spans="1:1">
      <c r="A1925">
        <v>1925</v>
      </c>
    </row>
    <row r="1926" spans="1:1">
      <c r="A1926">
        <v>1926</v>
      </c>
    </row>
    <row r="1927" spans="1:1">
      <c r="A1927">
        <v>1927</v>
      </c>
    </row>
    <row r="1928" spans="1:1">
      <c r="A1928">
        <v>1928</v>
      </c>
    </row>
    <row r="1929" spans="1:1">
      <c r="A1929">
        <v>1929</v>
      </c>
    </row>
    <row r="1930" spans="1:1">
      <c r="A1930">
        <v>1930</v>
      </c>
    </row>
    <row r="1931" spans="1:1">
      <c r="A1931">
        <v>1931</v>
      </c>
    </row>
    <row r="1932" spans="1:1">
      <c r="A1932">
        <v>1932</v>
      </c>
    </row>
    <row r="1933" spans="1:1">
      <c r="A1933">
        <v>1933</v>
      </c>
    </row>
    <row r="1934" spans="1:1">
      <c r="A1934">
        <v>1934</v>
      </c>
    </row>
    <row r="1935" spans="1:1">
      <c r="A1935">
        <v>1935</v>
      </c>
    </row>
    <row r="1936" spans="1:1">
      <c r="A1936">
        <v>1936</v>
      </c>
    </row>
    <row r="1937" spans="1:1">
      <c r="A1937">
        <v>1937</v>
      </c>
    </row>
    <row r="1938" spans="1:1">
      <c r="A1938">
        <v>1938</v>
      </c>
    </row>
    <row r="1939" spans="1:1">
      <c r="A1939">
        <v>1939</v>
      </c>
    </row>
    <row r="1940" spans="1:1">
      <c r="A1940">
        <v>1940</v>
      </c>
    </row>
    <row r="1941" spans="1:1">
      <c r="A1941">
        <v>1941</v>
      </c>
    </row>
    <row r="1942" spans="1:1">
      <c r="A1942">
        <v>1942</v>
      </c>
    </row>
    <row r="1943" spans="1:1">
      <c r="A1943">
        <v>1943</v>
      </c>
    </row>
    <row r="1944" spans="1:1">
      <c r="A1944">
        <v>1944</v>
      </c>
    </row>
    <row r="1945" spans="1:1">
      <c r="A1945">
        <v>1945</v>
      </c>
    </row>
    <row r="1946" spans="1:1">
      <c r="A1946">
        <v>1946</v>
      </c>
    </row>
    <row r="1947" spans="1:1">
      <c r="A1947">
        <v>1947</v>
      </c>
    </row>
    <row r="1948" spans="1:1">
      <c r="A1948">
        <v>1948</v>
      </c>
    </row>
    <row r="1949" spans="1:1">
      <c r="A1949">
        <v>1949</v>
      </c>
    </row>
    <row r="1950" spans="1:1">
      <c r="A1950">
        <v>1950</v>
      </c>
    </row>
    <row r="1951" spans="1:1">
      <c r="A1951">
        <v>1951</v>
      </c>
    </row>
    <row r="1952" spans="1:1">
      <c r="A1952">
        <v>1952</v>
      </c>
    </row>
    <row r="1953" spans="1:1">
      <c r="A1953">
        <v>1953</v>
      </c>
    </row>
    <row r="1954" spans="1:1">
      <c r="A1954">
        <v>1954</v>
      </c>
    </row>
    <row r="1955" spans="1:1">
      <c r="A1955">
        <v>1955</v>
      </c>
    </row>
    <row r="1956" spans="1:1">
      <c r="A1956">
        <v>1956</v>
      </c>
    </row>
    <row r="1957" spans="1:1">
      <c r="A1957">
        <v>1957</v>
      </c>
    </row>
    <row r="1958" spans="1:1">
      <c r="A1958">
        <v>1958</v>
      </c>
    </row>
    <row r="1959" spans="1:1">
      <c r="A1959">
        <v>1959</v>
      </c>
    </row>
    <row r="1960" spans="1:1">
      <c r="A1960">
        <v>1960</v>
      </c>
    </row>
    <row r="1961" spans="1:1">
      <c r="A1961">
        <v>1961</v>
      </c>
    </row>
    <row r="1962" spans="1:1">
      <c r="A1962">
        <v>1962</v>
      </c>
    </row>
    <row r="1963" spans="1:1">
      <c r="A1963">
        <v>1963</v>
      </c>
    </row>
    <row r="1964" spans="1:1">
      <c r="A1964">
        <v>1964</v>
      </c>
    </row>
    <row r="1965" spans="1:1">
      <c r="A1965">
        <v>1965</v>
      </c>
    </row>
    <row r="1966" spans="1:1">
      <c r="A1966">
        <v>1966</v>
      </c>
    </row>
    <row r="1967" spans="1:1">
      <c r="A1967">
        <v>1967</v>
      </c>
    </row>
    <row r="1968" spans="1:1">
      <c r="A1968">
        <v>1968</v>
      </c>
    </row>
    <row r="1969" spans="1:1">
      <c r="A1969">
        <v>1969</v>
      </c>
    </row>
    <row r="1970" spans="1:1">
      <c r="A1970">
        <v>1970</v>
      </c>
    </row>
    <row r="1971" spans="1:1">
      <c r="A1971">
        <v>1971</v>
      </c>
    </row>
    <row r="1972" spans="1:1">
      <c r="A1972">
        <v>1972</v>
      </c>
    </row>
    <row r="1973" spans="1:1">
      <c r="A1973">
        <v>1973</v>
      </c>
    </row>
    <row r="1974" spans="1:1">
      <c r="A1974">
        <v>1974</v>
      </c>
    </row>
    <row r="1975" spans="1:1">
      <c r="A1975">
        <v>1975</v>
      </c>
    </row>
    <row r="1976" spans="1:1">
      <c r="A1976">
        <v>1976</v>
      </c>
    </row>
    <row r="1977" spans="1:1">
      <c r="A1977">
        <v>1977</v>
      </c>
    </row>
    <row r="1978" spans="1:1">
      <c r="A1978">
        <v>1978</v>
      </c>
    </row>
    <row r="1979" spans="1:1">
      <c r="A1979">
        <v>1979</v>
      </c>
    </row>
    <row r="1980" spans="1:1">
      <c r="A1980">
        <v>1980</v>
      </c>
    </row>
    <row r="1981" spans="1:1">
      <c r="A1981">
        <v>1981</v>
      </c>
    </row>
    <row r="1982" spans="1:1">
      <c r="A1982">
        <v>1982</v>
      </c>
    </row>
    <row r="1983" spans="1:1">
      <c r="A1983">
        <v>1983</v>
      </c>
    </row>
    <row r="1984" spans="1:1">
      <c r="A1984">
        <v>1984</v>
      </c>
    </row>
    <row r="1985" spans="1:1">
      <c r="A1985">
        <v>1985</v>
      </c>
    </row>
    <row r="1986" spans="1:1">
      <c r="A1986">
        <v>1986</v>
      </c>
    </row>
    <row r="1987" spans="1:1">
      <c r="A1987">
        <v>1987</v>
      </c>
    </row>
    <row r="1988" spans="1:1">
      <c r="A1988">
        <v>1988</v>
      </c>
    </row>
    <row r="1989" spans="1:1">
      <c r="A1989">
        <v>1989</v>
      </c>
    </row>
    <row r="1990" spans="1:1">
      <c r="A1990">
        <v>1990</v>
      </c>
    </row>
    <row r="1991" spans="1:1">
      <c r="A1991">
        <v>1991</v>
      </c>
    </row>
    <row r="1992" spans="1:1">
      <c r="A1992">
        <v>1992</v>
      </c>
    </row>
    <row r="1993" spans="1:1">
      <c r="A1993">
        <v>1993</v>
      </c>
    </row>
    <row r="1994" spans="1:1">
      <c r="A1994">
        <v>1994</v>
      </c>
    </row>
    <row r="1995" spans="1:1">
      <c r="A1995">
        <v>1995</v>
      </c>
    </row>
    <row r="1996" spans="1:1">
      <c r="A1996">
        <v>1996</v>
      </c>
    </row>
    <row r="1997" spans="1:1">
      <c r="A1997">
        <v>1997</v>
      </c>
    </row>
    <row r="1998" spans="1:1">
      <c r="A1998">
        <v>1998</v>
      </c>
    </row>
    <row r="1999" spans="1:1">
      <c r="A1999">
        <v>1999</v>
      </c>
    </row>
    <row r="2000" spans="1:1">
      <c r="A2000">
        <v>2000</v>
      </c>
    </row>
    <row r="2001" spans="1:1">
      <c r="A2001">
        <v>2001</v>
      </c>
    </row>
    <row r="2002" spans="1:1">
      <c r="A2002">
        <v>2002</v>
      </c>
    </row>
    <row r="2003" spans="1:1">
      <c r="A2003">
        <v>2003</v>
      </c>
    </row>
    <row r="2004" spans="1:1">
      <c r="A2004">
        <v>2004</v>
      </c>
    </row>
    <row r="2005" spans="1:1">
      <c r="A2005">
        <v>2005</v>
      </c>
    </row>
    <row r="2006" spans="1:1">
      <c r="A2006">
        <v>2006</v>
      </c>
    </row>
    <row r="2007" spans="1:1">
      <c r="A2007">
        <v>2007</v>
      </c>
    </row>
    <row r="2008" spans="1:1">
      <c r="A2008">
        <v>2008</v>
      </c>
    </row>
    <row r="2009" spans="1:1">
      <c r="A2009">
        <v>2009</v>
      </c>
    </row>
    <row r="2010" spans="1:1">
      <c r="A2010">
        <v>2010</v>
      </c>
    </row>
    <row r="2011" spans="1:1">
      <c r="A2011">
        <v>2011</v>
      </c>
    </row>
    <row r="2012" spans="1:1">
      <c r="A2012">
        <v>2012</v>
      </c>
    </row>
    <row r="2013" spans="1:1">
      <c r="A2013">
        <v>2013</v>
      </c>
    </row>
    <row r="2014" spans="1:1">
      <c r="A2014">
        <v>2014</v>
      </c>
    </row>
    <row r="2015" spans="1:1">
      <c r="A2015">
        <v>2015</v>
      </c>
    </row>
    <row r="2016" spans="1:1">
      <c r="A2016">
        <v>2016</v>
      </c>
    </row>
    <row r="2017" spans="1:1">
      <c r="A2017">
        <v>2017</v>
      </c>
    </row>
    <row r="2018" spans="1:1">
      <c r="A2018">
        <v>2018</v>
      </c>
    </row>
    <row r="2019" spans="1:1">
      <c r="A2019">
        <v>2019</v>
      </c>
    </row>
    <row r="2020" spans="1:1">
      <c r="A2020">
        <v>2020</v>
      </c>
    </row>
    <row r="2021" spans="1:1">
      <c r="A2021">
        <v>2021</v>
      </c>
    </row>
    <row r="2022" spans="1:1">
      <c r="A2022">
        <v>2022</v>
      </c>
    </row>
    <row r="2023" spans="1:1">
      <c r="A2023">
        <v>2023</v>
      </c>
    </row>
    <row r="2024" spans="1:1">
      <c r="A2024">
        <v>2024</v>
      </c>
    </row>
    <row r="2025" spans="1:1">
      <c r="A2025">
        <v>2025</v>
      </c>
    </row>
    <row r="2026" spans="1:1">
      <c r="A2026">
        <v>2026</v>
      </c>
    </row>
    <row r="2027" spans="1:1">
      <c r="A2027">
        <v>2027</v>
      </c>
    </row>
    <row r="2028" spans="1:1">
      <c r="A2028">
        <v>2028</v>
      </c>
    </row>
    <row r="2029" spans="1:1">
      <c r="A2029">
        <v>2029</v>
      </c>
    </row>
    <row r="2030" spans="1:1">
      <c r="A2030">
        <v>2030</v>
      </c>
    </row>
    <row r="2031" spans="1:1">
      <c r="A2031">
        <v>2031</v>
      </c>
    </row>
    <row r="2032" spans="1:1">
      <c r="A2032">
        <v>2032</v>
      </c>
    </row>
    <row r="2033" spans="1:1">
      <c r="A2033">
        <v>2033</v>
      </c>
    </row>
    <row r="2034" spans="1:1">
      <c r="A2034">
        <v>2034</v>
      </c>
    </row>
    <row r="2035" spans="1:1">
      <c r="A2035">
        <v>2035</v>
      </c>
    </row>
    <row r="2036" spans="1:1">
      <c r="A2036">
        <v>2036</v>
      </c>
    </row>
    <row r="2037" spans="1:1">
      <c r="A2037">
        <v>2037</v>
      </c>
    </row>
    <row r="2038" spans="1:1">
      <c r="A2038">
        <v>2038</v>
      </c>
    </row>
    <row r="2039" spans="1:1">
      <c r="A2039">
        <v>2039</v>
      </c>
    </row>
    <row r="2040" spans="1:1">
      <c r="A2040">
        <v>2040</v>
      </c>
    </row>
    <row r="2041" spans="1:1">
      <c r="A2041">
        <v>2041</v>
      </c>
    </row>
    <row r="2042" spans="1:1">
      <c r="A2042">
        <v>2042</v>
      </c>
    </row>
    <row r="2043" spans="1:1">
      <c r="A2043">
        <v>2043</v>
      </c>
    </row>
    <row r="2044" spans="1:1">
      <c r="A2044">
        <v>2044</v>
      </c>
    </row>
    <row r="2045" spans="1:1">
      <c r="A2045">
        <v>2045</v>
      </c>
    </row>
    <row r="2046" spans="1:1">
      <c r="A2046">
        <v>2046</v>
      </c>
    </row>
    <row r="2047" spans="1:1">
      <c r="A2047">
        <v>2047</v>
      </c>
    </row>
    <row r="2048" spans="1:1">
      <c r="A2048">
        <v>2048</v>
      </c>
    </row>
    <row r="2049" spans="1:1">
      <c r="A2049">
        <v>2049</v>
      </c>
    </row>
    <row r="2050" spans="1:1">
      <c r="A2050">
        <v>2050</v>
      </c>
    </row>
    <row r="2051" spans="1:1">
      <c r="A2051">
        <v>2051</v>
      </c>
    </row>
    <row r="2052" spans="1:1">
      <c r="A2052">
        <v>2052</v>
      </c>
    </row>
    <row r="2053" spans="1:1">
      <c r="A2053">
        <v>2053</v>
      </c>
    </row>
    <row r="2054" spans="1:1">
      <c r="A2054">
        <v>2054</v>
      </c>
    </row>
    <row r="2055" spans="1:1">
      <c r="A2055">
        <v>2055</v>
      </c>
    </row>
    <row r="2056" spans="1:1">
      <c r="A2056">
        <v>2056</v>
      </c>
    </row>
    <row r="2057" spans="1:1">
      <c r="A2057">
        <v>2057</v>
      </c>
    </row>
    <row r="2058" spans="1:1">
      <c r="A2058">
        <v>2058</v>
      </c>
    </row>
    <row r="2059" spans="1:1">
      <c r="A2059">
        <v>2059</v>
      </c>
    </row>
    <row r="2060" spans="1:1">
      <c r="A2060">
        <v>2060</v>
      </c>
    </row>
    <row r="2061" spans="1:1">
      <c r="A2061">
        <v>2061</v>
      </c>
    </row>
    <row r="2062" spans="1:1">
      <c r="A2062">
        <v>2062</v>
      </c>
    </row>
    <row r="2063" spans="1:1">
      <c r="A2063">
        <v>2063</v>
      </c>
    </row>
    <row r="2064" spans="1:1">
      <c r="A2064">
        <v>2064</v>
      </c>
    </row>
    <row r="2065" spans="1:1">
      <c r="A2065">
        <v>2065</v>
      </c>
    </row>
    <row r="2066" spans="1:1">
      <c r="A2066">
        <v>2066</v>
      </c>
    </row>
    <row r="2067" spans="1:1">
      <c r="A2067">
        <v>2067</v>
      </c>
    </row>
    <row r="2068" spans="1:1">
      <c r="A2068">
        <v>2068</v>
      </c>
    </row>
    <row r="2069" spans="1:1">
      <c r="A2069">
        <v>2069</v>
      </c>
    </row>
    <row r="2070" spans="1:1">
      <c r="A2070">
        <v>2070</v>
      </c>
    </row>
    <row r="2071" spans="1:1">
      <c r="A2071">
        <v>2071</v>
      </c>
    </row>
    <row r="2072" spans="1:1">
      <c r="A2072">
        <v>2072</v>
      </c>
    </row>
    <row r="2073" spans="1:1">
      <c r="A2073">
        <v>2073</v>
      </c>
    </row>
    <row r="2074" spans="1:1">
      <c r="A2074">
        <v>2074</v>
      </c>
    </row>
    <row r="2075" spans="1:1">
      <c r="A2075">
        <v>2075</v>
      </c>
    </row>
    <row r="2076" spans="1:1">
      <c r="A2076">
        <v>2076</v>
      </c>
    </row>
    <row r="2077" spans="1:1">
      <c r="A2077">
        <v>2077</v>
      </c>
    </row>
    <row r="2078" spans="1:1">
      <c r="A2078">
        <v>2078</v>
      </c>
    </row>
    <row r="2079" spans="1:1">
      <c r="A2079">
        <v>2079</v>
      </c>
    </row>
    <row r="2080" spans="1:1">
      <c r="A2080">
        <v>2080</v>
      </c>
    </row>
    <row r="2081" spans="1:1">
      <c r="A2081">
        <v>2081</v>
      </c>
    </row>
    <row r="2082" spans="1:1">
      <c r="A2082">
        <v>2082</v>
      </c>
    </row>
    <row r="2083" spans="1:1">
      <c r="A2083">
        <v>2083</v>
      </c>
    </row>
    <row r="2084" spans="1:1">
      <c r="A2084">
        <v>2084</v>
      </c>
    </row>
    <row r="2085" spans="1:1">
      <c r="A2085">
        <v>2085</v>
      </c>
    </row>
    <row r="2086" spans="1:1">
      <c r="A2086">
        <v>2086</v>
      </c>
    </row>
    <row r="2087" spans="1:1">
      <c r="A2087">
        <v>2087</v>
      </c>
    </row>
    <row r="2088" spans="1:1">
      <c r="A2088">
        <v>2088</v>
      </c>
    </row>
    <row r="2089" spans="1:1">
      <c r="A2089">
        <v>2089</v>
      </c>
    </row>
    <row r="2090" spans="1:1">
      <c r="A2090">
        <v>2090</v>
      </c>
    </row>
    <row r="2091" spans="1:1">
      <c r="A2091">
        <v>2091</v>
      </c>
    </row>
    <row r="2092" spans="1:1">
      <c r="A2092">
        <v>2092</v>
      </c>
    </row>
    <row r="2093" spans="1:1">
      <c r="A2093">
        <v>2093</v>
      </c>
    </row>
    <row r="2094" spans="1:1">
      <c r="A2094">
        <v>2094</v>
      </c>
    </row>
    <row r="2095" spans="1:1">
      <c r="A2095">
        <v>2095</v>
      </c>
    </row>
    <row r="2096" spans="1:1">
      <c r="A2096">
        <v>2096</v>
      </c>
    </row>
    <row r="2097" spans="1:1">
      <c r="A2097">
        <v>2097</v>
      </c>
    </row>
    <row r="2098" spans="1:1">
      <c r="A2098">
        <v>2098</v>
      </c>
    </row>
    <row r="2099" spans="1:1">
      <c r="A2099">
        <v>2099</v>
      </c>
    </row>
    <row r="2100" spans="1:1">
      <c r="A2100">
        <v>2100</v>
      </c>
    </row>
    <row r="2101" spans="1:1">
      <c r="A2101">
        <v>2101</v>
      </c>
    </row>
    <row r="2102" spans="1:1">
      <c r="A2102">
        <v>2102</v>
      </c>
    </row>
    <row r="2103" spans="1:1">
      <c r="A2103">
        <v>2103</v>
      </c>
    </row>
    <row r="2104" spans="1:1">
      <c r="A2104">
        <v>2104</v>
      </c>
    </row>
    <row r="2105" spans="1:1">
      <c r="A2105">
        <v>2105</v>
      </c>
    </row>
    <row r="2106" spans="1:1">
      <c r="A2106">
        <v>2106</v>
      </c>
    </row>
    <row r="2107" spans="1:1">
      <c r="A2107">
        <v>2107</v>
      </c>
    </row>
    <row r="2108" spans="1:1">
      <c r="A2108">
        <v>2108</v>
      </c>
    </row>
    <row r="2109" spans="1:1">
      <c r="A2109">
        <v>2109</v>
      </c>
    </row>
    <row r="2110" spans="1:1">
      <c r="A2110">
        <v>2110</v>
      </c>
    </row>
    <row r="2111" spans="1:1">
      <c r="A2111">
        <v>2111</v>
      </c>
    </row>
    <row r="2112" spans="1:1">
      <c r="A2112">
        <v>2112</v>
      </c>
    </row>
    <row r="2113" spans="1:1">
      <c r="A2113">
        <v>2113</v>
      </c>
    </row>
    <row r="2114" spans="1:1">
      <c r="A2114">
        <v>2114</v>
      </c>
    </row>
    <row r="2115" spans="1:1">
      <c r="A2115">
        <v>2115</v>
      </c>
    </row>
    <row r="2116" spans="1:1">
      <c r="A2116">
        <v>2116</v>
      </c>
    </row>
    <row r="2117" spans="1:1">
      <c r="A2117">
        <v>2117</v>
      </c>
    </row>
    <row r="2118" spans="1:1">
      <c r="A2118">
        <v>2118</v>
      </c>
    </row>
    <row r="2119" spans="1:1">
      <c r="A2119">
        <v>2119</v>
      </c>
    </row>
    <row r="2120" spans="1:1">
      <c r="A2120">
        <v>2120</v>
      </c>
    </row>
    <row r="2121" spans="1:1">
      <c r="A2121">
        <v>2121</v>
      </c>
    </row>
    <row r="2122" spans="1:1">
      <c r="A2122">
        <v>2122</v>
      </c>
    </row>
    <row r="2123" spans="1:1">
      <c r="A2123">
        <v>2123</v>
      </c>
    </row>
    <row r="2124" spans="1:1">
      <c r="A2124">
        <v>2124</v>
      </c>
    </row>
    <row r="2125" spans="1:1">
      <c r="A2125">
        <v>2125</v>
      </c>
    </row>
    <row r="2126" spans="1:1">
      <c r="A2126">
        <v>2126</v>
      </c>
    </row>
    <row r="2127" spans="1:1">
      <c r="A2127">
        <v>2127</v>
      </c>
    </row>
    <row r="2128" spans="1:1">
      <c r="A2128">
        <v>2128</v>
      </c>
    </row>
    <row r="2129" spans="1:1">
      <c r="A2129">
        <v>2129</v>
      </c>
    </row>
    <row r="2130" spans="1:1">
      <c r="A2130">
        <v>2130</v>
      </c>
    </row>
    <row r="2131" spans="1:1">
      <c r="A2131">
        <v>2131</v>
      </c>
    </row>
    <row r="2132" spans="1:1">
      <c r="A2132">
        <v>2132</v>
      </c>
    </row>
    <row r="2133" spans="1:1">
      <c r="A2133">
        <v>2133</v>
      </c>
    </row>
    <row r="2134" spans="1:1">
      <c r="A2134">
        <v>2134</v>
      </c>
    </row>
    <row r="2135" spans="1:1">
      <c r="A2135">
        <v>2135</v>
      </c>
    </row>
    <row r="2136" spans="1:1">
      <c r="A2136">
        <v>2136</v>
      </c>
    </row>
    <row r="2137" spans="1:1">
      <c r="A2137">
        <v>2137</v>
      </c>
    </row>
    <row r="2138" spans="1:1">
      <c r="A2138">
        <v>2138</v>
      </c>
    </row>
    <row r="2139" spans="1:1">
      <c r="A2139">
        <v>2139</v>
      </c>
    </row>
    <row r="2140" spans="1:1">
      <c r="A2140">
        <v>2140</v>
      </c>
    </row>
    <row r="2141" spans="1:1">
      <c r="A2141">
        <v>2141</v>
      </c>
    </row>
    <row r="2142" spans="1:1">
      <c r="A2142">
        <v>2142</v>
      </c>
    </row>
    <row r="2143" spans="1:1">
      <c r="A2143">
        <v>2143</v>
      </c>
    </row>
    <row r="2144" spans="1:1">
      <c r="A2144">
        <v>2144</v>
      </c>
    </row>
    <row r="2145" spans="1:1">
      <c r="A2145">
        <v>2145</v>
      </c>
    </row>
    <row r="2146" spans="1:1">
      <c r="A2146">
        <v>2146</v>
      </c>
    </row>
    <row r="2147" spans="1:1">
      <c r="A2147">
        <v>2147</v>
      </c>
    </row>
    <row r="2148" spans="1:1">
      <c r="A2148">
        <v>2148</v>
      </c>
    </row>
    <row r="2149" spans="1:1">
      <c r="A2149">
        <v>2149</v>
      </c>
    </row>
    <row r="2150" spans="1:1">
      <c r="A2150">
        <v>2150</v>
      </c>
    </row>
    <row r="2151" spans="1:1">
      <c r="A2151">
        <v>2151</v>
      </c>
    </row>
    <row r="2152" spans="1:1">
      <c r="A2152">
        <v>2152</v>
      </c>
    </row>
    <row r="2153" spans="1:1">
      <c r="A2153">
        <v>2153</v>
      </c>
    </row>
    <row r="2154" spans="1:1">
      <c r="A2154">
        <v>2154</v>
      </c>
    </row>
    <row r="2155" spans="1:1">
      <c r="A2155">
        <v>2155</v>
      </c>
    </row>
    <row r="2156" spans="1:1">
      <c r="A2156">
        <v>2156</v>
      </c>
    </row>
    <row r="2157" spans="1:1">
      <c r="A2157">
        <v>2157</v>
      </c>
    </row>
    <row r="2158" spans="1:1">
      <c r="A2158">
        <v>2158</v>
      </c>
    </row>
    <row r="2159" spans="1:1">
      <c r="A2159">
        <v>2159</v>
      </c>
    </row>
    <row r="2160" spans="1:1">
      <c r="A2160">
        <v>2160</v>
      </c>
    </row>
    <row r="2161" spans="1:1">
      <c r="A2161">
        <v>2161</v>
      </c>
    </row>
    <row r="2162" spans="1:1">
      <c r="A2162">
        <v>2162</v>
      </c>
    </row>
    <row r="2163" spans="1:1">
      <c r="A2163">
        <v>2163</v>
      </c>
    </row>
    <row r="2164" spans="1:1">
      <c r="A2164">
        <v>2164</v>
      </c>
    </row>
    <row r="2165" spans="1:1">
      <c r="A2165">
        <v>2165</v>
      </c>
    </row>
    <row r="2166" spans="1:1">
      <c r="A2166">
        <v>2166</v>
      </c>
    </row>
    <row r="2167" spans="1:1">
      <c r="A2167">
        <v>2167</v>
      </c>
    </row>
    <row r="2168" spans="1:1">
      <c r="A2168">
        <v>2168</v>
      </c>
    </row>
    <row r="2169" spans="1:1">
      <c r="A2169">
        <v>2169</v>
      </c>
    </row>
    <row r="2170" spans="1:1">
      <c r="A2170">
        <v>2170</v>
      </c>
    </row>
    <row r="2171" spans="1:1">
      <c r="A2171">
        <v>2171</v>
      </c>
    </row>
    <row r="2172" spans="1:1">
      <c r="A2172">
        <v>2172</v>
      </c>
    </row>
    <row r="2173" spans="1:1">
      <c r="A2173">
        <v>2173</v>
      </c>
    </row>
    <row r="2174" spans="1:1">
      <c r="A2174">
        <v>2174</v>
      </c>
    </row>
    <row r="2175" spans="1:1">
      <c r="A2175">
        <v>2175</v>
      </c>
    </row>
    <row r="2176" spans="1:1">
      <c r="A2176">
        <v>2176</v>
      </c>
    </row>
    <row r="2177" spans="1:1">
      <c r="A2177">
        <v>2177</v>
      </c>
    </row>
    <row r="2178" spans="1:1">
      <c r="A2178">
        <v>2178</v>
      </c>
    </row>
    <row r="2179" spans="1:1">
      <c r="A2179">
        <v>2179</v>
      </c>
    </row>
    <row r="2180" spans="1:1">
      <c r="A2180">
        <v>2180</v>
      </c>
    </row>
    <row r="2181" spans="1:1">
      <c r="A2181">
        <v>2181</v>
      </c>
    </row>
    <row r="2182" spans="1:1">
      <c r="A2182">
        <v>2182</v>
      </c>
    </row>
    <row r="2183" spans="1:1">
      <c r="A2183">
        <v>2183</v>
      </c>
    </row>
    <row r="2184" spans="1:1">
      <c r="A2184">
        <v>2184</v>
      </c>
    </row>
    <row r="2185" spans="1:1">
      <c r="A2185">
        <v>2185</v>
      </c>
    </row>
    <row r="2186" spans="1:1">
      <c r="A2186">
        <v>2186</v>
      </c>
    </row>
    <row r="2187" spans="1:1">
      <c r="A2187">
        <v>2187</v>
      </c>
    </row>
    <row r="2188" spans="1:1">
      <c r="A2188">
        <v>2188</v>
      </c>
    </row>
    <row r="2189" spans="1:1">
      <c r="A2189">
        <v>2189</v>
      </c>
    </row>
    <row r="2190" spans="1:1">
      <c r="A2190">
        <v>2190</v>
      </c>
    </row>
    <row r="2191" spans="1:1">
      <c r="A2191">
        <v>2191</v>
      </c>
    </row>
    <row r="2192" spans="1:1">
      <c r="A2192">
        <v>2192</v>
      </c>
    </row>
    <row r="2193" spans="1:1">
      <c r="A2193">
        <v>2193</v>
      </c>
    </row>
    <row r="2194" spans="1:1">
      <c r="A2194">
        <v>2194</v>
      </c>
    </row>
    <row r="2195" spans="1:1">
      <c r="A2195">
        <v>2195</v>
      </c>
    </row>
    <row r="2196" spans="1:1">
      <c r="A2196">
        <v>2196</v>
      </c>
    </row>
    <row r="2197" spans="1:1">
      <c r="A2197">
        <v>2197</v>
      </c>
    </row>
    <row r="2198" spans="1:1">
      <c r="A2198">
        <v>2198</v>
      </c>
    </row>
    <row r="2199" spans="1:1">
      <c r="A2199">
        <v>2199</v>
      </c>
    </row>
    <row r="2200" spans="1:1">
      <c r="A2200">
        <v>2200</v>
      </c>
    </row>
    <row r="2201" spans="1:1">
      <c r="A2201">
        <v>2201</v>
      </c>
    </row>
    <row r="2202" spans="1:1">
      <c r="A2202">
        <v>2202</v>
      </c>
    </row>
    <row r="2203" spans="1:1">
      <c r="A2203">
        <v>2203</v>
      </c>
    </row>
    <row r="2204" spans="1:1">
      <c r="A2204">
        <v>2204</v>
      </c>
    </row>
    <row r="2205" spans="1:1">
      <c r="A2205">
        <v>2205</v>
      </c>
    </row>
    <row r="2206" spans="1:1">
      <c r="A2206">
        <v>2206</v>
      </c>
    </row>
    <row r="2207" spans="1:1">
      <c r="A2207">
        <v>2207</v>
      </c>
    </row>
    <row r="2208" spans="1:1">
      <c r="A2208">
        <v>2208</v>
      </c>
    </row>
    <row r="2209" spans="1:1">
      <c r="A2209">
        <v>2209</v>
      </c>
    </row>
    <row r="2210" spans="1:1">
      <c r="A2210">
        <v>2210</v>
      </c>
    </row>
    <row r="2211" spans="1:1">
      <c r="A2211">
        <v>2211</v>
      </c>
    </row>
    <row r="2212" spans="1:1">
      <c r="A2212">
        <v>2212</v>
      </c>
    </row>
    <row r="2213" spans="1:1">
      <c r="A2213">
        <v>2213</v>
      </c>
    </row>
    <row r="2214" spans="1:1">
      <c r="A2214">
        <v>2214</v>
      </c>
    </row>
    <row r="2215" spans="1:1">
      <c r="A2215">
        <v>2215</v>
      </c>
    </row>
    <row r="2216" spans="1:1">
      <c r="A2216">
        <v>2216</v>
      </c>
    </row>
    <row r="2217" spans="1:1">
      <c r="A2217">
        <v>2217</v>
      </c>
    </row>
    <row r="2218" spans="1:1">
      <c r="A2218">
        <v>2218</v>
      </c>
    </row>
    <row r="2219" spans="1:1">
      <c r="A2219">
        <v>2219</v>
      </c>
    </row>
    <row r="2220" spans="1:1">
      <c r="A2220">
        <v>2220</v>
      </c>
    </row>
    <row r="2221" spans="1:1">
      <c r="A2221">
        <v>2221</v>
      </c>
    </row>
    <row r="2222" spans="1:1">
      <c r="A2222">
        <v>2222</v>
      </c>
    </row>
    <row r="2223" spans="1:1">
      <c r="A2223">
        <v>2223</v>
      </c>
    </row>
    <row r="2224" spans="1:1">
      <c r="A2224">
        <v>2224</v>
      </c>
    </row>
    <row r="2225" spans="1:1">
      <c r="A2225">
        <v>2225</v>
      </c>
    </row>
    <row r="2226" spans="1:1">
      <c r="A2226">
        <v>2226</v>
      </c>
    </row>
    <row r="2227" spans="1:1">
      <c r="A2227">
        <v>2227</v>
      </c>
    </row>
    <row r="2228" spans="1:1">
      <c r="A2228">
        <v>2228</v>
      </c>
    </row>
    <row r="2229" spans="1:1">
      <c r="A2229">
        <v>2229</v>
      </c>
    </row>
    <row r="2230" spans="1:1">
      <c r="A2230">
        <v>2230</v>
      </c>
    </row>
    <row r="2231" spans="1:1">
      <c r="A2231">
        <v>2231</v>
      </c>
    </row>
    <row r="2232" spans="1:1">
      <c r="A2232">
        <v>2232</v>
      </c>
    </row>
    <row r="2233" spans="1:1">
      <c r="A2233">
        <v>2233</v>
      </c>
    </row>
    <row r="2234" spans="1:1">
      <c r="A2234">
        <v>2234</v>
      </c>
    </row>
    <row r="2235" spans="1:1">
      <c r="A2235">
        <v>2235</v>
      </c>
    </row>
    <row r="2236" spans="1:1">
      <c r="A2236">
        <v>2236</v>
      </c>
    </row>
    <row r="2237" spans="1:1">
      <c r="A2237">
        <v>2237</v>
      </c>
    </row>
    <row r="2238" spans="1:1">
      <c r="A2238">
        <v>2238</v>
      </c>
    </row>
    <row r="2239" spans="1:1">
      <c r="A2239">
        <v>2239</v>
      </c>
    </row>
    <row r="2240" spans="1:1">
      <c r="A2240">
        <v>2240</v>
      </c>
    </row>
    <row r="2241" spans="1:1">
      <c r="A2241">
        <v>2241</v>
      </c>
    </row>
    <row r="2242" spans="1:1">
      <c r="A2242">
        <v>2242</v>
      </c>
    </row>
    <row r="2243" spans="1:1">
      <c r="A2243">
        <v>2243</v>
      </c>
    </row>
    <row r="2244" spans="1:1">
      <c r="A2244">
        <v>2244</v>
      </c>
    </row>
    <row r="2245" spans="1:1">
      <c r="A2245">
        <v>2245</v>
      </c>
    </row>
    <row r="2246" spans="1:1">
      <c r="A2246">
        <v>2246</v>
      </c>
    </row>
    <row r="2247" spans="1:1">
      <c r="A2247">
        <v>2247</v>
      </c>
    </row>
    <row r="2248" spans="1:1">
      <c r="A2248">
        <v>2248</v>
      </c>
    </row>
    <row r="2249" spans="1:1">
      <c r="A2249">
        <v>2249</v>
      </c>
    </row>
    <row r="2250" spans="1:1">
      <c r="A2250">
        <v>2250</v>
      </c>
    </row>
    <row r="2251" spans="1:1">
      <c r="A2251">
        <v>2251</v>
      </c>
    </row>
    <row r="2252" spans="1:1">
      <c r="A2252">
        <v>2252</v>
      </c>
    </row>
    <row r="2253" spans="1:1">
      <c r="A2253">
        <v>2253</v>
      </c>
    </row>
    <row r="2254" spans="1:1">
      <c r="A2254">
        <v>2254</v>
      </c>
    </row>
    <row r="2255" spans="1:1">
      <c r="A2255">
        <v>2255</v>
      </c>
    </row>
    <row r="2256" spans="1:1">
      <c r="A2256">
        <v>2256</v>
      </c>
    </row>
    <row r="2257" spans="1:1">
      <c r="A2257">
        <v>2257</v>
      </c>
    </row>
    <row r="2258" spans="1:1">
      <c r="A2258">
        <v>2258</v>
      </c>
    </row>
    <row r="2259" spans="1:1">
      <c r="A2259">
        <v>2259</v>
      </c>
    </row>
    <row r="2260" spans="1:1">
      <c r="A2260">
        <v>2260</v>
      </c>
    </row>
    <row r="2261" spans="1:1">
      <c r="A2261">
        <v>2261</v>
      </c>
    </row>
    <row r="2262" spans="1:1">
      <c r="A2262">
        <v>2262</v>
      </c>
    </row>
    <row r="2263" spans="1:1">
      <c r="A2263">
        <v>2263</v>
      </c>
    </row>
    <row r="2264" spans="1:1">
      <c r="A2264">
        <v>2264</v>
      </c>
    </row>
    <row r="2265" spans="1:1">
      <c r="A2265">
        <v>2265</v>
      </c>
    </row>
    <row r="2266" spans="1:1">
      <c r="A2266">
        <v>2266</v>
      </c>
    </row>
    <row r="2267" spans="1:1">
      <c r="A2267">
        <v>2267</v>
      </c>
    </row>
    <row r="2268" spans="1:1">
      <c r="A2268">
        <v>2268</v>
      </c>
    </row>
    <row r="2269" spans="1:1">
      <c r="A2269">
        <v>2269</v>
      </c>
    </row>
    <row r="2270" spans="1:1">
      <c r="A2270">
        <v>2270</v>
      </c>
    </row>
    <row r="2271" spans="1:1">
      <c r="A2271">
        <v>2271</v>
      </c>
    </row>
    <row r="2272" spans="1:1">
      <c r="A2272">
        <v>2272</v>
      </c>
    </row>
    <row r="2273" spans="1:1">
      <c r="A2273">
        <v>2273</v>
      </c>
    </row>
    <row r="2274" spans="1:1">
      <c r="A2274">
        <v>2274</v>
      </c>
    </row>
    <row r="2275" spans="1:1">
      <c r="A2275">
        <v>2275</v>
      </c>
    </row>
    <row r="2276" spans="1:1">
      <c r="A2276">
        <v>2276</v>
      </c>
    </row>
    <row r="2277" spans="1:1">
      <c r="A2277">
        <v>2277</v>
      </c>
    </row>
    <row r="2278" spans="1:1">
      <c r="A2278">
        <v>2278</v>
      </c>
    </row>
    <row r="2279" spans="1:1">
      <c r="A2279">
        <v>2279</v>
      </c>
    </row>
    <row r="2280" spans="1:1">
      <c r="A2280">
        <v>2280</v>
      </c>
    </row>
    <row r="2281" spans="1:1">
      <c r="A2281">
        <v>2281</v>
      </c>
    </row>
    <row r="2282" spans="1:1">
      <c r="A2282">
        <v>2282</v>
      </c>
    </row>
    <row r="2283" spans="1:1">
      <c r="A2283">
        <v>2283</v>
      </c>
    </row>
    <row r="2284" spans="1:1">
      <c r="A2284">
        <v>2284</v>
      </c>
    </row>
    <row r="2285" spans="1:1">
      <c r="A2285">
        <v>2285</v>
      </c>
    </row>
    <row r="2286" spans="1:1">
      <c r="A2286">
        <v>2286</v>
      </c>
    </row>
    <row r="2287" spans="1:1">
      <c r="A2287">
        <v>2287</v>
      </c>
    </row>
    <row r="2288" spans="1:1">
      <c r="A2288">
        <v>2288</v>
      </c>
    </row>
    <row r="2289" spans="1:1">
      <c r="A2289">
        <v>2289</v>
      </c>
    </row>
    <row r="2290" spans="1:1">
      <c r="A2290">
        <v>2290</v>
      </c>
    </row>
    <row r="2291" spans="1:1">
      <c r="A2291">
        <v>2291</v>
      </c>
    </row>
    <row r="2292" spans="1:1">
      <c r="A2292">
        <v>2292</v>
      </c>
    </row>
    <row r="2293" spans="1:1">
      <c r="A2293">
        <v>2293</v>
      </c>
    </row>
    <row r="2294" spans="1:1">
      <c r="A2294">
        <v>2294</v>
      </c>
    </row>
    <row r="2295" spans="1:1">
      <c r="A2295">
        <v>2295</v>
      </c>
    </row>
    <row r="2296" spans="1:1">
      <c r="A2296">
        <v>2296</v>
      </c>
    </row>
    <row r="2297" spans="1:1">
      <c r="A2297">
        <v>2297</v>
      </c>
    </row>
    <row r="2298" spans="1:1">
      <c r="A2298">
        <v>2298</v>
      </c>
    </row>
    <row r="2299" spans="1:1">
      <c r="A2299">
        <v>2299</v>
      </c>
    </row>
    <row r="2300" spans="1:1">
      <c r="A2300">
        <v>2300</v>
      </c>
    </row>
    <row r="2301" spans="1:1">
      <c r="A2301">
        <v>2301</v>
      </c>
    </row>
    <row r="2302" spans="1:1">
      <c r="A2302">
        <v>2302</v>
      </c>
    </row>
    <row r="2303" spans="1:1">
      <c r="A2303">
        <v>2303</v>
      </c>
    </row>
    <row r="2304" spans="1:1">
      <c r="A2304">
        <v>2304</v>
      </c>
    </row>
    <row r="2305" spans="1:1">
      <c r="A2305">
        <v>2305</v>
      </c>
    </row>
    <row r="2306" spans="1:1">
      <c r="A2306">
        <v>2306</v>
      </c>
    </row>
    <row r="2307" spans="1:1">
      <c r="A2307">
        <v>2307</v>
      </c>
    </row>
    <row r="2308" spans="1:1">
      <c r="A2308">
        <v>2308</v>
      </c>
    </row>
    <row r="2309" spans="1:1">
      <c r="A2309">
        <v>2309</v>
      </c>
    </row>
    <row r="2310" spans="1:1">
      <c r="A2310">
        <v>2310</v>
      </c>
    </row>
    <row r="2311" spans="1:1">
      <c r="A2311">
        <v>2311</v>
      </c>
    </row>
    <row r="2312" spans="1:1">
      <c r="A2312">
        <v>2312</v>
      </c>
    </row>
    <row r="2313" spans="1:1">
      <c r="A2313">
        <v>2313</v>
      </c>
    </row>
    <row r="2314" spans="1:1">
      <c r="A2314">
        <v>2314</v>
      </c>
    </row>
    <row r="2315" spans="1:1">
      <c r="A2315">
        <v>2315</v>
      </c>
    </row>
    <row r="2316" spans="1:1">
      <c r="A2316">
        <v>2316</v>
      </c>
    </row>
    <row r="2317" spans="1:1">
      <c r="A2317">
        <v>2317</v>
      </c>
    </row>
    <row r="2318" spans="1:1">
      <c r="A2318">
        <v>2318</v>
      </c>
    </row>
    <row r="2319" spans="1:1">
      <c r="A2319">
        <v>2319</v>
      </c>
    </row>
    <row r="2320" spans="1:1">
      <c r="A2320">
        <v>2320</v>
      </c>
    </row>
    <row r="2321" spans="1:1">
      <c r="A2321">
        <v>2321</v>
      </c>
    </row>
    <row r="2322" spans="1:1">
      <c r="A2322">
        <v>2322</v>
      </c>
    </row>
    <row r="2323" spans="1:1">
      <c r="A2323">
        <v>2323</v>
      </c>
    </row>
    <row r="2324" spans="1:1">
      <c r="A2324">
        <v>2324</v>
      </c>
    </row>
    <row r="2325" spans="1:1">
      <c r="A2325">
        <v>2325</v>
      </c>
    </row>
    <row r="2326" spans="1:1">
      <c r="A2326">
        <v>2326</v>
      </c>
    </row>
    <row r="2327" spans="1:1">
      <c r="A2327">
        <v>2327</v>
      </c>
    </row>
    <row r="2328" spans="1:1">
      <c r="A2328">
        <v>2328</v>
      </c>
    </row>
    <row r="2329" spans="1:1">
      <c r="A2329">
        <v>2329</v>
      </c>
    </row>
    <row r="2330" spans="1:1">
      <c r="A2330">
        <v>2330</v>
      </c>
    </row>
    <row r="2331" spans="1:1">
      <c r="A2331">
        <v>2331</v>
      </c>
    </row>
    <row r="2332" spans="1:1">
      <c r="A2332">
        <v>2332</v>
      </c>
    </row>
    <row r="2333" spans="1:1">
      <c r="A2333">
        <v>2333</v>
      </c>
    </row>
    <row r="2334" spans="1:1">
      <c r="A2334">
        <v>2334</v>
      </c>
    </row>
    <row r="2335" spans="1:1">
      <c r="A2335">
        <v>2335</v>
      </c>
    </row>
    <row r="2336" spans="1:1">
      <c r="A2336">
        <v>2336</v>
      </c>
    </row>
    <row r="2337" spans="1:1">
      <c r="A2337">
        <v>2337</v>
      </c>
    </row>
    <row r="2338" spans="1:1">
      <c r="A2338">
        <v>2338</v>
      </c>
    </row>
    <row r="2339" spans="1:1">
      <c r="A2339">
        <v>2339</v>
      </c>
    </row>
    <row r="2340" spans="1:1">
      <c r="A2340">
        <v>2340</v>
      </c>
    </row>
    <row r="2341" spans="1:1">
      <c r="A2341">
        <v>2341</v>
      </c>
    </row>
    <row r="2342" spans="1:1">
      <c r="A2342">
        <v>2342</v>
      </c>
    </row>
    <row r="2343" spans="1:1">
      <c r="A2343">
        <v>2343</v>
      </c>
    </row>
    <row r="2344" spans="1:1">
      <c r="A2344">
        <v>2344</v>
      </c>
    </row>
    <row r="2345" spans="1:1">
      <c r="A2345">
        <v>2345</v>
      </c>
    </row>
    <row r="2346" spans="1:1">
      <c r="A2346">
        <v>2346</v>
      </c>
    </row>
    <row r="2347" spans="1:1">
      <c r="A2347">
        <v>2347</v>
      </c>
    </row>
    <row r="2348" spans="1:1">
      <c r="A2348">
        <v>2348</v>
      </c>
    </row>
    <row r="2349" spans="1:1">
      <c r="A2349">
        <v>2349</v>
      </c>
    </row>
    <row r="2350" spans="1:1">
      <c r="A2350">
        <v>2350</v>
      </c>
    </row>
    <row r="2351" spans="1:1">
      <c r="A2351">
        <v>2351</v>
      </c>
    </row>
    <row r="2352" spans="1:1">
      <c r="A2352">
        <v>2352</v>
      </c>
    </row>
    <row r="2353" spans="1:1">
      <c r="A2353">
        <v>2353</v>
      </c>
    </row>
    <row r="2354" spans="1:1">
      <c r="A2354">
        <v>2354</v>
      </c>
    </row>
    <row r="2355" spans="1:1">
      <c r="A2355">
        <v>2355</v>
      </c>
    </row>
    <row r="2356" spans="1:1">
      <c r="A2356">
        <v>2356</v>
      </c>
    </row>
    <row r="2357" spans="1:1">
      <c r="A2357">
        <v>2357</v>
      </c>
    </row>
    <row r="2358" spans="1:1">
      <c r="A2358">
        <v>2358</v>
      </c>
    </row>
    <row r="2359" spans="1:1">
      <c r="A2359">
        <v>2359</v>
      </c>
    </row>
    <row r="2360" spans="1:1">
      <c r="A2360">
        <v>2360</v>
      </c>
    </row>
    <row r="2361" spans="1:1">
      <c r="A2361">
        <v>2361</v>
      </c>
    </row>
    <row r="2362" spans="1:1">
      <c r="A2362">
        <v>2362</v>
      </c>
    </row>
    <row r="2363" spans="1:1">
      <c r="A2363">
        <v>2363</v>
      </c>
    </row>
    <row r="2364" spans="1:1">
      <c r="A2364">
        <v>2364</v>
      </c>
    </row>
    <row r="2365" spans="1:1">
      <c r="A2365">
        <v>2365</v>
      </c>
    </row>
    <row r="2366" spans="1:1">
      <c r="A2366">
        <v>2366</v>
      </c>
    </row>
    <row r="2367" spans="1:1">
      <c r="A2367">
        <v>2367</v>
      </c>
    </row>
    <row r="2368" spans="1:1">
      <c r="A2368">
        <v>2368</v>
      </c>
    </row>
    <row r="2369" spans="1:1">
      <c r="A2369">
        <v>2369</v>
      </c>
    </row>
    <row r="2370" spans="1:1">
      <c r="A2370">
        <v>2370</v>
      </c>
    </row>
    <row r="2371" spans="1:1">
      <c r="A2371">
        <v>2371</v>
      </c>
    </row>
    <row r="2372" spans="1:1">
      <c r="A2372">
        <v>2372</v>
      </c>
    </row>
    <row r="2373" spans="1:1">
      <c r="A2373">
        <v>2373</v>
      </c>
    </row>
    <row r="2374" spans="1:1">
      <c r="A2374">
        <v>2374</v>
      </c>
    </row>
    <row r="2375" spans="1:1">
      <c r="A2375">
        <v>2375</v>
      </c>
    </row>
    <row r="2376" spans="1:1">
      <c r="A2376">
        <v>2376</v>
      </c>
    </row>
    <row r="2377" spans="1:1">
      <c r="A2377">
        <v>2377</v>
      </c>
    </row>
    <row r="2378" spans="1:1">
      <c r="A2378">
        <v>2378</v>
      </c>
    </row>
    <row r="2379" spans="1:1">
      <c r="A2379">
        <v>2379</v>
      </c>
    </row>
    <row r="2380" spans="1:1">
      <c r="A2380">
        <v>2380</v>
      </c>
    </row>
    <row r="2381" spans="1:1">
      <c r="A2381">
        <v>2381</v>
      </c>
    </row>
    <row r="2382" spans="1:1">
      <c r="A2382">
        <v>2382</v>
      </c>
    </row>
    <row r="2383" spans="1:1">
      <c r="A2383">
        <v>2383</v>
      </c>
    </row>
    <row r="2384" spans="1:1">
      <c r="A2384">
        <v>2384</v>
      </c>
    </row>
    <row r="2385" spans="1:1">
      <c r="A2385">
        <v>2385</v>
      </c>
    </row>
    <row r="2386" spans="1:1">
      <c r="A2386">
        <v>2386</v>
      </c>
    </row>
    <row r="2387" spans="1:1">
      <c r="A2387">
        <v>2387</v>
      </c>
    </row>
    <row r="2388" spans="1:1">
      <c r="A2388">
        <v>2388</v>
      </c>
    </row>
    <row r="2389" spans="1:1">
      <c r="A2389">
        <v>2389</v>
      </c>
    </row>
    <row r="2390" spans="1:1">
      <c r="A2390">
        <v>2390</v>
      </c>
    </row>
    <row r="2391" spans="1:1">
      <c r="A2391">
        <v>2391</v>
      </c>
    </row>
    <row r="2392" spans="1:1">
      <c r="A2392">
        <v>2392</v>
      </c>
    </row>
    <row r="2393" spans="1:1">
      <c r="A2393">
        <v>2393</v>
      </c>
    </row>
    <row r="2394" spans="1:1">
      <c r="A2394">
        <v>2394</v>
      </c>
    </row>
    <row r="2395" spans="1:1">
      <c r="A2395">
        <v>2395</v>
      </c>
    </row>
    <row r="2396" spans="1:1">
      <c r="A2396">
        <v>2396</v>
      </c>
    </row>
    <row r="2397" spans="1:1">
      <c r="A2397">
        <v>2397</v>
      </c>
    </row>
    <row r="2398" spans="1:1">
      <c r="A2398">
        <v>2398</v>
      </c>
    </row>
    <row r="2399" spans="1:1">
      <c r="A2399">
        <v>2399</v>
      </c>
    </row>
    <row r="2400" spans="1:1">
      <c r="A2400">
        <v>2400</v>
      </c>
    </row>
    <row r="2401" spans="1:1">
      <c r="A2401">
        <v>2401</v>
      </c>
    </row>
    <row r="2402" spans="1:1">
      <c r="A2402">
        <v>2402</v>
      </c>
    </row>
    <row r="2403" spans="1:1">
      <c r="A2403">
        <v>2403</v>
      </c>
    </row>
    <row r="2404" spans="1:1">
      <c r="A2404">
        <v>2404</v>
      </c>
    </row>
    <row r="2405" spans="1:1">
      <c r="A2405">
        <v>2405</v>
      </c>
    </row>
    <row r="2406" spans="1:1">
      <c r="A2406">
        <v>2406</v>
      </c>
    </row>
    <row r="2407" spans="1:1">
      <c r="A2407">
        <v>2407</v>
      </c>
    </row>
    <row r="2408" spans="1:1">
      <c r="A2408">
        <v>2408</v>
      </c>
    </row>
    <row r="2409" spans="1:1">
      <c r="A2409">
        <v>2409</v>
      </c>
    </row>
    <row r="2410" spans="1:1">
      <c r="A2410">
        <v>2410</v>
      </c>
    </row>
    <row r="2411" spans="1:1">
      <c r="A2411">
        <v>2411</v>
      </c>
    </row>
    <row r="2412" spans="1:1">
      <c r="A2412">
        <v>2412</v>
      </c>
    </row>
    <row r="2413" spans="1:1">
      <c r="A2413">
        <v>2413</v>
      </c>
    </row>
    <row r="2414" spans="1:1">
      <c r="A2414">
        <v>2414</v>
      </c>
    </row>
    <row r="2415" spans="1:1">
      <c r="A2415">
        <v>2415</v>
      </c>
    </row>
    <row r="2416" spans="1:1">
      <c r="A2416">
        <v>2416</v>
      </c>
    </row>
    <row r="2417" spans="1:1">
      <c r="A2417">
        <v>2417</v>
      </c>
    </row>
    <row r="2418" spans="1:1">
      <c r="A2418">
        <v>2418</v>
      </c>
    </row>
    <row r="2419" spans="1:1">
      <c r="A2419">
        <v>2419</v>
      </c>
    </row>
    <row r="2420" spans="1:1">
      <c r="A2420">
        <v>2420</v>
      </c>
    </row>
    <row r="2421" spans="1:1">
      <c r="A2421">
        <v>2421</v>
      </c>
    </row>
    <row r="2422" spans="1:1">
      <c r="A2422">
        <v>2422</v>
      </c>
    </row>
    <row r="2423" spans="1:1">
      <c r="A2423">
        <v>2423</v>
      </c>
    </row>
    <row r="2424" spans="1:1">
      <c r="A2424">
        <v>2424</v>
      </c>
    </row>
    <row r="2425" spans="1:1">
      <c r="A2425">
        <v>2425</v>
      </c>
    </row>
    <row r="2426" spans="1:1">
      <c r="A2426">
        <v>2426</v>
      </c>
    </row>
    <row r="2427" spans="1:1">
      <c r="A2427">
        <v>2427</v>
      </c>
    </row>
    <row r="2428" spans="1:1">
      <c r="A2428">
        <v>2428</v>
      </c>
    </row>
    <row r="2429" spans="1:1">
      <c r="A2429">
        <v>2429</v>
      </c>
    </row>
    <row r="2430" spans="1:1">
      <c r="A2430">
        <v>2430</v>
      </c>
    </row>
    <row r="2431" spans="1:1">
      <c r="A2431">
        <v>2431</v>
      </c>
    </row>
    <row r="2432" spans="1:1">
      <c r="A2432">
        <v>2432</v>
      </c>
    </row>
    <row r="2433" spans="1:1">
      <c r="A2433">
        <v>2433</v>
      </c>
    </row>
    <row r="2434" spans="1:1">
      <c r="A2434">
        <v>2434</v>
      </c>
    </row>
    <row r="2435" spans="1:1">
      <c r="A2435">
        <v>2435</v>
      </c>
    </row>
    <row r="2436" spans="1:1">
      <c r="A2436">
        <v>2436</v>
      </c>
    </row>
    <row r="2437" spans="1:1">
      <c r="A2437">
        <v>2437</v>
      </c>
    </row>
    <row r="2438" spans="1:1">
      <c r="A2438">
        <v>2438</v>
      </c>
    </row>
    <row r="2439" spans="1:1">
      <c r="A2439">
        <v>2439</v>
      </c>
    </row>
    <row r="2440" spans="1:1">
      <c r="A2440">
        <v>2440</v>
      </c>
    </row>
    <row r="2441" spans="1:1">
      <c r="A2441">
        <v>2441</v>
      </c>
    </row>
    <row r="2442" spans="1:1">
      <c r="A2442">
        <v>2442</v>
      </c>
    </row>
    <row r="2443" spans="1:1">
      <c r="A2443">
        <v>2443</v>
      </c>
    </row>
    <row r="2444" spans="1:1">
      <c r="A2444">
        <v>2444</v>
      </c>
    </row>
    <row r="2445" spans="1:1">
      <c r="A2445">
        <v>2445</v>
      </c>
    </row>
    <row r="2446" spans="1:1">
      <c r="A2446">
        <v>2446</v>
      </c>
    </row>
    <row r="2447" spans="1:1">
      <c r="A2447">
        <v>2447</v>
      </c>
    </row>
    <row r="2448" spans="1:1">
      <c r="A2448">
        <v>2448</v>
      </c>
    </row>
    <row r="2449" spans="1:1">
      <c r="A2449">
        <v>2449</v>
      </c>
    </row>
    <row r="2450" spans="1:1">
      <c r="A2450">
        <v>2450</v>
      </c>
    </row>
    <row r="2451" spans="1:1">
      <c r="A2451">
        <v>2451</v>
      </c>
    </row>
    <row r="2452" spans="1:1">
      <c r="A2452">
        <v>2452</v>
      </c>
    </row>
    <row r="2453" spans="1:1">
      <c r="A2453">
        <v>2453</v>
      </c>
    </row>
    <row r="2454" spans="1:1">
      <c r="A2454">
        <v>2454</v>
      </c>
    </row>
    <row r="2455" spans="1:1">
      <c r="A2455">
        <v>2455</v>
      </c>
    </row>
    <row r="2456" spans="1:1">
      <c r="A2456">
        <v>2456</v>
      </c>
    </row>
    <row r="2457" spans="1:1">
      <c r="A2457">
        <v>2457</v>
      </c>
    </row>
    <row r="2458" spans="1:1">
      <c r="A2458">
        <v>2458</v>
      </c>
    </row>
    <row r="2459" spans="1:1">
      <c r="A2459">
        <v>2459</v>
      </c>
    </row>
    <row r="2460" spans="1:1">
      <c r="A2460">
        <v>2460</v>
      </c>
    </row>
    <row r="2461" spans="1:1">
      <c r="A2461">
        <v>2461</v>
      </c>
    </row>
    <row r="2462" spans="1:1">
      <c r="A2462">
        <v>2462</v>
      </c>
    </row>
    <row r="2463" spans="1:1">
      <c r="A2463">
        <v>2463</v>
      </c>
    </row>
    <row r="2464" spans="1:1">
      <c r="A2464">
        <v>2464</v>
      </c>
    </row>
    <row r="2465" spans="1:1">
      <c r="A2465">
        <v>2465</v>
      </c>
    </row>
    <row r="2466" spans="1:1">
      <c r="A2466">
        <v>2466</v>
      </c>
    </row>
    <row r="2467" spans="1:1">
      <c r="A2467">
        <v>2467</v>
      </c>
    </row>
    <row r="2468" spans="1:1">
      <c r="A2468">
        <v>2468</v>
      </c>
    </row>
    <row r="2469" spans="1:1">
      <c r="A2469">
        <v>2469</v>
      </c>
    </row>
    <row r="2470" spans="1:1">
      <c r="A2470">
        <v>2470</v>
      </c>
    </row>
    <row r="2471" spans="1:1">
      <c r="A2471">
        <v>2471</v>
      </c>
    </row>
    <row r="2472" spans="1:1">
      <c r="A2472">
        <v>2472</v>
      </c>
    </row>
    <row r="2473" spans="1:1">
      <c r="A2473">
        <v>2473</v>
      </c>
    </row>
    <row r="2474" spans="1:1">
      <c r="A2474">
        <v>2474</v>
      </c>
    </row>
    <row r="2475" spans="1:1">
      <c r="A2475">
        <v>2475</v>
      </c>
    </row>
    <row r="2476" spans="1:1">
      <c r="A2476">
        <v>2476</v>
      </c>
    </row>
    <row r="2477" spans="1:1">
      <c r="A2477">
        <v>2477</v>
      </c>
    </row>
    <row r="2478" spans="1:1">
      <c r="A2478">
        <v>2478</v>
      </c>
    </row>
    <row r="2479" spans="1:1">
      <c r="A2479">
        <v>2479</v>
      </c>
    </row>
    <row r="2480" spans="1:1">
      <c r="A2480">
        <v>2480</v>
      </c>
    </row>
    <row r="2481" spans="1:1">
      <c r="A2481">
        <v>2481</v>
      </c>
    </row>
    <row r="2482" spans="1:1">
      <c r="A2482">
        <v>2482</v>
      </c>
    </row>
    <row r="2483" spans="1:1">
      <c r="A2483">
        <v>2483</v>
      </c>
    </row>
    <row r="2484" spans="1:1">
      <c r="A2484">
        <v>2484</v>
      </c>
    </row>
    <row r="2485" spans="1:1">
      <c r="A2485">
        <v>2485</v>
      </c>
    </row>
    <row r="2486" spans="1:1">
      <c r="A2486">
        <v>2486</v>
      </c>
    </row>
    <row r="2487" spans="1:1">
      <c r="A2487">
        <v>2487</v>
      </c>
    </row>
    <row r="2488" spans="1:1">
      <c r="A2488">
        <v>2488</v>
      </c>
    </row>
    <row r="2489" spans="1:1">
      <c r="A2489">
        <v>2489</v>
      </c>
    </row>
    <row r="2490" spans="1:1">
      <c r="A2490">
        <v>2490</v>
      </c>
    </row>
    <row r="2491" spans="1:1">
      <c r="A2491">
        <v>2491</v>
      </c>
    </row>
    <row r="2492" spans="1:1">
      <c r="A2492">
        <v>2492</v>
      </c>
    </row>
    <row r="2493" spans="1:1">
      <c r="A2493">
        <v>2493</v>
      </c>
    </row>
    <row r="2494" spans="1:1">
      <c r="A2494">
        <v>2494</v>
      </c>
    </row>
    <row r="2495" spans="1:1">
      <c r="A2495">
        <v>2495</v>
      </c>
    </row>
    <row r="2496" spans="1:1">
      <c r="A2496">
        <v>2496</v>
      </c>
    </row>
    <row r="2497" spans="1:1">
      <c r="A2497">
        <v>2497</v>
      </c>
    </row>
    <row r="2498" spans="1:1">
      <c r="A2498">
        <v>2498</v>
      </c>
    </row>
    <row r="2499" spans="1:1">
      <c r="A2499">
        <v>2499</v>
      </c>
    </row>
    <row r="2500" spans="1:1">
      <c r="A2500">
        <v>2500</v>
      </c>
    </row>
    <row r="2501" spans="1:1">
      <c r="A2501">
        <v>2501</v>
      </c>
    </row>
    <row r="2502" spans="1:1">
      <c r="A2502">
        <v>2502</v>
      </c>
    </row>
    <row r="2503" spans="1:1">
      <c r="A2503">
        <v>2503</v>
      </c>
    </row>
    <row r="2504" spans="1:1">
      <c r="A2504">
        <v>2504</v>
      </c>
    </row>
    <row r="2505" spans="1:1">
      <c r="A2505">
        <v>2505</v>
      </c>
    </row>
    <row r="2506" spans="1:1">
      <c r="A2506">
        <v>2506</v>
      </c>
    </row>
    <row r="2507" spans="1:1">
      <c r="A2507">
        <v>2507</v>
      </c>
    </row>
    <row r="2508" spans="1:1">
      <c r="A2508">
        <v>2508</v>
      </c>
    </row>
    <row r="2509" spans="1:1">
      <c r="A2509">
        <v>2509</v>
      </c>
    </row>
    <row r="2510" spans="1:1">
      <c r="A2510">
        <v>2510</v>
      </c>
    </row>
    <row r="2511" spans="1:1">
      <c r="A2511">
        <v>2511</v>
      </c>
    </row>
    <row r="2512" spans="1:1">
      <c r="A2512">
        <v>2512</v>
      </c>
    </row>
    <row r="2513" spans="1:1">
      <c r="A2513">
        <v>2513</v>
      </c>
    </row>
    <row r="2514" spans="1:1">
      <c r="A2514">
        <v>2514</v>
      </c>
    </row>
    <row r="2515" spans="1:1">
      <c r="A2515">
        <v>2515</v>
      </c>
    </row>
    <row r="2516" spans="1:1">
      <c r="A2516">
        <v>2516</v>
      </c>
    </row>
    <row r="2517" spans="1:1">
      <c r="A2517">
        <v>2517</v>
      </c>
    </row>
    <row r="2518" spans="1:1">
      <c r="A2518">
        <v>2518</v>
      </c>
    </row>
    <row r="2519" spans="1:1">
      <c r="A2519">
        <v>2519</v>
      </c>
    </row>
    <row r="2520" spans="1:1">
      <c r="A2520">
        <v>2520</v>
      </c>
    </row>
    <row r="2521" spans="1:1">
      <c r="A2521">
        <v>2521</v>
      </c>
    </row>
    <row r="2522" spans="1:1">
      <c r="A2522">
        <v>2522</v>
      </c>
    </row>
    <row r="2523" spans="1:1">
      <c r="A2523">
        <v>2523</v>
      </c>
    </row>
    <row r="2524" spans="1:1">
      <c r="A2524">
        <v>2524</v>
      </c>
    </row>
    <row r="2525" spans="1:1">
      <c r="A2525">
        <v>2525</v>
      </c>
    </row>
    <row r="2526" spans="1:1">
      <c r="A2526">
        <v>2526</v>
      </c>
    </row>
    <row r="2527" spans="1:1">
      <c r="A2527">
        <v>2527</v>
      </c>
    </row>
    <row r="2528" spans="1:1">
      <c r="A2528">
        <v>2528</v>
      </c>
    </row>
    <row r="2529" spans="1:1">
      <c r="A2529">
        <v>2529</v>
      </c>
    </row>
    <row r="2530" spans="1:1">
      <c r="A2530">
        <v>2530</v>
      </c>
    </row>
    <row r="2531" spans="1:1">
      <c r="A2531">
        <v>2531</v>
      </c>
    </row>
    <row r="2532" spans="1:1">
      <c r="A2532">
        <v>2532</v>
      </c>
    </row>
    <row r="2533" spans="1:1">
      <c r="A2533">
        <v>2533</v>
      </c>
    </row>
    <row r="2534" spans="1:1">
      <c r="A2534">
        <v>2534</v>
      </c>
    </row>
    <row r="2535" spans="1:1">
      <c r="A2535">
        <v>2535</v>
      </c>
    </row>
    <row r="2536" spans="1:1">
      <c r="A2536">
        <v>2536</v>
      </c>
    </row>
    <row r="2537" spans="1:1">
      <c r="A2537">
        <v>2537</v>
      </c>
    </row>
    <row r="2538" spans="1:1">
      <c r="A2538">
        <v>2538</v>
      </c>
    </row>
    <row r="2539" spans="1:1">
      <c r="A2539">
        <v>2539</v>
      </c>
    </row>
    <row r="2540" spans="1:1">
      <c r="A2540">
        <v>2540</v>
      </c>
    </row>
    <row r="2541" spans="1:1">
      <c r="A2541">
        <v>2541</v>
      </c>
    </row>
    <row r="2542" spans="1:1">
      <c r="A2542">
        <v>2542</v>
      </c>
    </row>
    <row r="2543" spans="1:1">
      <c r="A2543">
        <v>2543</v>
      </c>
    </row>
    <row r="2544" spans="1:1">
      <c r="A2544">
        <v>2544</v>
      </c>
    </row>
    <row r="2545" spans="1:1">
      <c r="A2545">
        <v>2545</v>
      </c>
    </row>
    <row r="2546" spans="1:1">
      <c r="A2546">
        <v>2546</v>
      </c>
    </row>
    <row r="2547" spans="1:1">
      <c r="A2547">
        <v>2547</v>
      </c>
    </row>
    <row r="2548" spans="1:1">
      <c r="A2548">
        <v>2548</v>
      </c>
    </row>
    <row r="2549" spans="1:1">
      <c r="A2549">
        <v>2549</v>
      </c>
    </row>
    <row r="2550" spans="1:1">
      <c r="A2550">
        <v>2550</v>
      </c>
    </row>
    <row r="2551" spans="1:1">
      <c r="A2551">
        <v>2551</v>
      </c>
    </row>
    <row r="2552" spans="1:1">
      <c r="A2552">
        <v>2552</v>
      </c>
    </row>
    <row r="2553" spans="1:1">
      <c r="A2553">
        <v>2553</v>
      </c>
    </row>
    <row r="2554" spans="1:1">
      <c r="A2554">
        <v>2554</v>
      </c>
    </row>
    <row r="2555" spans="1:1">
      <c r="A2555">
        <v>2555</v>
      </c>
    </row>
    <row r="2556" spans="1:1">
      <c r="A2556">
        <v>2556</v>
      </c>
    </row>
    <row r="2557" spans="1:1">
      <c r="A2557">
        <v>2557</v>
      </c>
    </row>
    <row r="2558" spans="1:1">
      <c r="A2558">
        <v>2558</v>
      </c>
    </row>
    <row r="2559" spans="1:1">
      <c r="A2559">
        <v>2559</v>
      </c>
    </row>
    <row r="2560" spans="1:1">
      <c r="A2560">
        <v>2560</v>
      </c>
    </row>
    <row r="2561" spans="1:1">
      <c r="A2561">
        <v>2561</v>
      </c>
    </row>
    <row r="2562" spans="1:1">
      <c r="A2562">
        <v>2562</v>
      </c>
    </row>
    <row r="2563" spans="1:1">
      <c r="A2563">
        <v>2563</v>
      </c>
    </row>
    <row r="2564" spans="1:1">
      <c r="A2564">
        <v>2564</v>
      </c>
    </row>
    <row r="2565" spans="1:1">
      <c r="A2565">
        <v>2565</v>
      </c>
    </row>
    <row r="2566" spans="1:1">
      <c r="A2566">
        <v>2566</v>
      </c>
    </row>
    <row r="2567" spans="1:1">
      <c r="A2567">
        <v>2567</v>
      </c>
    </row>
    <row r="2568" spans="1:1">
      <c r="A2568">
        <v>2568</v>
      </c>
    </row>
    <row r="2569" spans="1:1">
      <c r="A2569">
        <v>2569</v>
      </c>
    </row>
    <row r="2570" spans="1:1">
      <c r="A2570">
        <v>2570</v>
      </c>
    </row>
    <row r="2571" spans="1:1">
      <c r="A2571">
        <v>2571</v>
      </c>
    </row>
    <row r="2572" spans="1:1">
      <c r="A2572">
        <v>2572</v>
      </c>
    </row>
    <row r="2573" spans="1:1">
      <c r="A2573">
        <v>2573</v>
      </c>
    </row>
    <row r="2574" spans="1:1">
      <c r="A2574">
        <v>2574</v>
      </c>
    </row>
    <row r="2575" spans="1:1">
      <c r="A2575">
        <v>2575</v>
      </c>
    </row>
    <row r="2576" spans="1:1">
      <c r="A2576">
        <v>2576</v>
      </c>
    </row>
    <row r="2577" spans="1:1">
      <c r="A2577">
        <v>2577</v>
      </c>
    </row>
    <row r="2578" spans="1:1">
      <c r="A2578">
        <v>2578</v>
      </c>
    </row>
    <row r="2579" spans="1:1">
      <c r="A2579">
        <v>2579</v>
      </c>
    </row>
    <row r="2580" spans="1:1">
      <c r="A2580">
        <v>2580</v>
      </c>
    </row>
    <row r="2581" spans="1:1">
      <c r="A2581">
        <v>2581</v>
      </c>
    </row>
    <row r="2582" spans="1:1">
      <c r="A2582">
        <v>2582</v>
      </c>
    </row>
    <row r="2583" spans="1:1">
      <c r="A2583">
        <v>2583</v>
      </c>
    </row>
    <row r="2584" spans="1:1">
      <c r="A2584">
        <v>2584</v>
      </c>
    </row>
    <row r="2585" spans="1:1">
      <c r="A2585">
        <v>2585</v>
      </c>
    </row>
    <row r="2586" spans="1:1">
      <c r="A2586">
        <v>2586</v>
      </c>
    </row>
    <row r="2587" spans="1:1">
      <c r="A2587">
        <v>2587</v>
      </c>
    </row>
    <row r="2588" spans="1:1">
      <c r="A2588">
        <v>2588</v>
      </c>
    </row>
    <row r="2589" spans="1:1">
      <c r="A2589">
        <v>2589</v>
      </c>
    </row>
    <row r="2590" spans="1:1">
      <c r="A2590">
        <v>2590</v>
      </c>
    </row>
    <row r="2591" spans="1:1">
      <c r="A2591">
        <v>2591</v>
      </c>
    </row>
    <row r="2592" spans="1:1">
      <c r="A2592">
        <v>2592</v>
      </c>
    </row>
    <row r="2593" spans="1:1">
      <c r="A2593">
        <v>2593</v>
      </c>
    </row>
    <row r="2594" spans="1:1">
      <c r="A2594">
        <v>2594</v>
      </c>
    </row>
    <row r="2595" spans="1:1">
      <c r="A2595">
        <v>2595</v>
      </c>
    </row>
    <row r="2596" spans="1:1">
      <c r="A2596">
        <v>2596</v>
      </c>
    </row>
    <row r="2597" spans="1:1">
      <c r="A2597">
        <v>2597</v>
      </c>
    </row>
    <row r="2598" spans="1:1">
      <c r="A2598">
        <v>2598</v>
      </c>
    </row>
    <row r="2599" spans="1:1">
      <c r="A2599">
        <v>2599</v>
      </c>
    </row>
    <row r="2600" spans="1:1">
      <c r="A2600">
        <v>2600</v>
      </c>
    </row>
    <row r="2601" spans="1:1">
      <c r="A2601">
        <v>2601</v>
      </c>
    </row>
    <row r="2602" spans="1:1">
      <c r="A2602">
        <v>2602</v>
      </c>
    </row>
    <row r="2603" spans="1:1">
      <c r="A2603">
        <v>2603</v>
      </c>
    </row>
    <row r="2604" spans="1:1">
      <c r="A2604">
        <v>2604</v>
      </c>
    </row>
    <row r="2605" spans="1:1">
      <c r="A2605">
        <v>2605</v>
      </c>
    </row>
    <row r="2606" spans="1:1">
      <c r="A2606">
        <v>2606</v>
      </c>
    </row>
    <row r="2607" spans="1:1">
      <c r="A2607">
        <v>2607</v>
      </c>
    </row>
    <row r="2608" spans="1:1">
      <c r="A2608">
        <v>2608</v>
      </c>
    </row>
    <row r="2609" spans="1:1">
      <c r="A2609">
        <v>2609</v>
      </c>
    </row>
    <row r="2610" spans="1:1">
      <c r="A2610">
        <v>2610</v>
      </c>
    </row>
    <row r="2611" spans="1:1">
      <c r="A2611">
        <v>2611</v>
      </c>
    </row>
    <row r="2612" spans="1:1">
      <c r="A2612">
        <v>2612</v>
      </c>
    </row>
    <row r="2613" spans="1:1">
      <c r="A2613">
        <v>2613</v>
      </c>
    </row>
    <row r="2614" spans="1:1">
      <c r="A2614">
        <v>2614</v>
      </c>
    </row>
    <row r="2615" spans="1:1">
      <c r="A2615">
        <v>2615</v>
      </c>
    </row>
    <row r="2616" spans="1:1">
      <c r="A2616">
        <v>2616</v>
      </c>
    </row>
    <row r="2617" spans="1:1">
      <c r="A2617">
        <v>2617</v>
      </c>
    </row>
    <row r="2618" spans="1:1">
      <c r="A2618">
        <v>2618</v>
      </c>
    </row>
    <row r="2619" spans="1:1">
      <c r="A2619">
        <v>2619</v>
      </c>
    </row>
    <row r="2620" spans="1:1">
      <c r="A2620">
        <v>2620</v>
      </c>
    </row>
    <row r="2621" spans="1:1">
      <c r="A2621">
        <v>2621</v>
      </c>
    </row>
    <row r="2622" spans="1:1">
      <c r="A2622">
        <v>2622</v>
      </c>
    </row>
    <row r="2623" spans="1:1">
      <c r="A2623">
        <v>2623</v>
      </c>
    </row>
    <row r="2624" spans="1:1">
      <c r="A2624">
        <v>2624</v>
      </c>
    </row>
    <row r="2625" spans="1:1">
      <c r="A2625">
        <v>2625</v>
      </c>
    </row>
    <row r="2626" spans="1:1">
      <c r="A2626">
        <v>2626</v>
      </c>
    </row>
    <row r="2627" spans="1:1">
      <c r="A2627">
        <v>2627</v>
      </c>
    </row>
    <row r="2628" spans="1:1">
      <c r="A2628">
        <v>2628</v>
      </c>
    </row>
    <row r="2629" spans="1:1">
      <c r="A2629">
        <v>2629</v>
      </c>
    </row>
    <row r="2630" spans="1:1">
      <c r="A2630">
        <v>2630</v>
      </c>
    </row>
    <row r="2631" spans="1:1">
      <c r="A2631">
        <v>2631</v>
      </c>
    </row>
    <row r="2632" spans="1:1">
      <c r="A2632">
        <v>2632</v>
      </c>
    </row>
    <row r="2633" spans="1:1">
      <c r="A2633">
        <v>2633</v>
      </c>
    </row>
    <row r="2634" spans="1:1">
      <c r="A2634">
        <v>2634</v>
      </c>
    </row>
    <row r="2635" spans="1:1">
      <c r="A2635">
        <v>2635</v>
      </c>
    </row>
    <row r="2636" spans="1:1">
      <c r="A2636">
        <v>2636</v>
      </c>
    </row>
    <row r="2637" spans="1:1">
      <c r="A2637">
        <v>2637</v>
      </c>
    </row>
    <row r="2638" spans="1:1">
      <c r="A2638">
        <v>2638</v>
      </c>
    </row>
    <row r="2639" spans="1:1">
      <c r="A2639">
        <v>2639</v>
      </c>
    </row>
    <row r="2640" spans="1:1">
      <c r="A2640">
        <v>2640</v>
      </c>
    </row>
    <row r="2641" spans="1:1">
      <c r="A2641">
        <v>2641</v>
      </c>
    </row>
    <row r="2642" spans="1:1">
      <c r="A2642">
        <v>2642</v>
      </c>
    </row>
    <row r="2643" spans="1:1">
      <c r="A2643">
        <v>2643</v>
      </c>
    </row>
    <row r="2644" spans="1:1">
      <c r="A2644">
        <v>2644</v>
      </c>
    </row>
    <row r="2645" spans="1:1">
      <c r="A2645">
        <v>2645</v>
      </c>
    </row>
    <row r="2646" spans="1:1">
      <c r="A2646">
        <v>2646</v>
      </c>
    </row>
    <row r="2647" spans="1:1">
      <c r="A2647">
        <v>2647</v>
      </c>
    </row>
    <row r="2648" spans="1:1">
      <c r="A2648">
        <v>2648</v>
      </c>
    </row>
    <row r="2649" spans="1:1">
      <c r="A2649">
        <v>2649</v>
      </c>
    </row>
    <row r="2650" spans="1:1">
      <c r="A2650">
        <v>2650</v>
      </c>
    </row>
    <row r="2651" spans="1:1">
      <c r="A2651">
        <v>2651</v>
      </c>
    </row>
    <row r="2652" spans="1:1">
      <c r="A2652">
        <v>2652</v>
      </c>
    </row>
    <row r="2653" spans="1:1">
      <c r="A2653">
        <v>2653</v>
      </c>
    </row>
    <row r="2654" spans="1:1">
      <c r="A2654">
        <v>2654</v>
      </c>
    </row>
    <row r="2655" spans="1:1">
      <c r="A2655">
        <v>2655</v>
      </c>
    </row>
    <row r="2656" spans="1:1">
      <c r="A2656">
        <v>2656</v>
      </c>
    </row>
    <row r="2657" spans="1:1">
      <c r="A2657">
        <v>2657</v>
      </c>
    </row>
    <row r="2658" spans="1:1">
      <c r="A2658">
        <v>2658</v>
      </c>
    </row>
    <row r="2659" spans="1:1">
      <c r="A2659">
        <v>2659</v>
      </c>
    </row>
    <row r="2660" spans="1:1">
      <c r="A2660">
        <v>2660</v>
      </c>
    </row>
    <row r="2661" spans="1:1">
      <c r="A2661">
        <v>2661</v>
      </c>
    </row>
    <row r="2662" spans="1:1">
      <c r="A2662">
        <v>2662</v>
      </c>
    </row>
    <row r="2663" spans="1:1">
      <c r="A2663">
        <v>2663</v>
      </c>
    </row>
    <row r="2664" spans="1:1">
      <c r="A2664">
        <v>2664</v>
      </c>
    </row>
    <row r="2665" spans="1:1">
      <c r="A2665">
        <v>2665</v>
      </c>
    </row>
    <row r="2666" spans="1:1">
      <c r="A2666">
        <v>2666</v>
      </c>
    </row>
    <row r="2667" spans="1:1">
      <c r="A2667">
        <v>2667</v>
      </c>
    </row>
    <row r="2668" spans="1:1">
      <c r="A2668">
        <v>2668</v>
      </c>
    </row>
    <row r="2669" spans="1:1">
      <c r="A2669">
        <v>2669</v>
      </c>
    </row>
    <row r="2670" spans="1:1">
      <c r="A2670">
        <v>2670</v>
      </c>
    </row>
    <row r="2671" spans="1:1">
      <c r="A2671">
        <v>2671</v>
      </c>
    </row>
    <row r="2672" spans="1:1">
      <c r="A2672">
        <v>2672</v>
      </c>
    </row>
    <row r="2673" spans="1:1">
      <c r="A2673">
        <v>2673</v>
      </c>
    </row>
    <row r="2674" spans="1:1">
      <c r="A2674">
        <v>2674</v>
      </c>
    </row>
    <row r="2675" spans="1:1">
      <c r="A2675">
        <v>2675</v>
      </c>
    </row>
    <row r="2676" spans="1:1">
      <c r="A2676">
        <v>2676</v>
      </c>
    </row>
    <row r="2677" spans="1:1">
      <c r="A2677">
        <v>2677</v>
      </c>
    </row>
    <row r="2678" spans="1:1">
      <c r="A2678">
        <v>2678</v>
      </c>
    </row>
    <row r="2679" spans="1:1">
      <c r="A2679">
        <v>2679</v>
      </c>
    </row>
    <row r="2680" spans="1:1">
      <c r="A2680">
        <v>2680</v>
      </c>
    </row>
    <row r="2681" spans="1:1">
      <c r="A2681">
        <v>2681</v>
      </c>
    </row>
    <row r="2682" spans="1:1">
      <c r="A2682">
        <v>2682</v>
      </c>
    </row>
    <row r="2683" spans="1:1">
      <c r="A2683">
        <v>2683</v>
      </c>
    </row>
    <row r="2684" spans="1:1">
      <c r="A2684">
        <v>2684</v>
      </c>
    </row>
    <row r="2685" spans="1:1">
      <c r="A2685">
        <v>2685</v>
      </c>
    </row>
    <row r="2686" spans="1:1">
      <c r="A2686">
        <v>2686</v>
      </c>
    </row>
    <row r="2687" spans="1:1">
      <c r="A2687">
        <v>2687</v>
      </c>
    </row>
    <row r="2688" spans="1:1">
      <c r="A2688">
        <v>2688</v>
      </c>
    </row>
    <row r="2689" spans="1:1">
      <c r="A2689">
        <v>2689</v>
      </c>
    </row>
    <row r="2690" spans="1:1">
      <c r="A2690">
        <v>2690</v>
      </c>
    </row>
    <row r="2691" spans="1:1">
      <c r="A2691">
        <v>2691</v>
      </c>
    </row>
    <row r="2692" spans="1:1">
      <c r="A2692">
        <v>2692</v>
      </c>
    </row>
    <row r="2693" spans="1:1">
      <c r="A2693">
        <v>2693</v>
      </c>
    </row>
    <row r="2694" spans="1:1">
      <c r="A2694">
        <v>2694</v>
      </c>
    </row>
    <row r="2695" spans="1:1">
      <c r="A2695">
        <v>2695</v>
      </c>
    </row>
    <row r="2696" spans="1:1">
      <c r="A2696">
        <v>2696</v>
      </c>
    </row>
    <row r="2697" spans="1:1">
      <c r="A2697">
        <v>2697</v>
      </c>
    </row>
    <row r="2698" spans="1:1">
      <c r="A2698">
        <v>2698</v>
      </c>
    </row>
    <row r="2699" spans="1:1">
      <c r="A2699">
        <v>2699</v>
      </c>
    </row>
    <row r="2700" spans="1:1">
      <c r="A2700">
        <v>2700</v>
      </c>
    </row>
    <row r="2701" spans="1:1">
      <c r="A2701">
        <v>2701</v>
      </c>
    </row>
    <row r="2702" spans="1:1">
      <c r="A2702">
        <v>2702</v>
      </c>
    </row>
    <row r="2703" spans="1:1">
      <c r="A2703">
        <v>2703</v>
      </c>
    </row>
    <row r="2704" spans="1:1">
      <c r="A2704">
        <v>2704</v>
      </c>
    </row>
    <row r="2705" spans="1:1">
      <c r="A2705">
        <v>2705</v>
      </c>
    </row>
    <row r="2706" spans="1:1">
      <c r="A2706">
        <v>2706</v>
      </c>
    </row>
    <row r="2707" spans="1:1">
      <c r="A2707">
        <v>2707</v>
      </c>
    </row>
    <row r="2708" spans="1:1">
      <c r="A2708">
        <v>2708</v>
      </c>
    </row>
    <row r="2709" spans="1:1">
      <c r="A2709">
        <v>2709</v>
      </c>
    </row>
    <row r="2710" spans="1:1">
      <c r="A2710">
        <v>2710</v>
      </c>
    </row>
    <row r="2711" spans="1:1">
      <c r="A2711">
        <v>2711</v>
      </c>
    </row>
    <row r="2712" spans="1:1">
      <c r="A2712">
        <v>2712</v>
      </c>
    </row>
    <row r="2713" spans="1:1">
      <c r="A2713">
        <v>2713</v>
      </c>
    </row>
    <row r="2714" spans="1:1">
      <c r="A2714">
        <v>2714</v>
      </c>
    </row>
    <row r="2715" spans="1:1">
      <c r="A2715">
        <v>2715</v>
      </c>
    </row>
    <row r="2716" spans="1:1">
      <c r="A2716">
        <v>2716</v>
      </c>
    </row>
    <row r="2717" spans="1:1">
      <c r="A2717">
        <v>2717</v>
      </c>
    </row>
    <row r="2718" spans="1:1">
      <c r="A2718">
        <v>2718</v>
      </c>
    </row>
    <row r="2719" spans="1:1">
      <c r="A2719">
        <v>2719</v>
      </c>
    </row>
    <row r="2720" spans="1:1">
      <c r="A2720">
        <v>2720</v>
      </c>
    </row>
    <row r="2721" spans="1:1">
      <c r="A2721">
        <v>2721</v>
      </c>
    </row>
    <row r="2722" spans="1:1">
      <c r="A2722">
        <v>2722</v>
      </c>
    </row>
    <row r="2723" spans="1:1">
      <c r="A2723">
        <v>2723</v>
      </c>
    </row>
    <row r="2724" spans="1:1">
      <c r="A2724">
        <v>2724</v>
      </c>
    </row>
    <row r="2725" spans="1:1">
      <c r="A2725">
        <v>2725</v>
      </c>
    </row>
    <row r="2726" spans="1:1">
      <c r="A2726">
        <v>2726</v>
      </c>
    </row>
    <row r="2727" spans="1:1">
      <c r="A2727">
        <v>2727</v>
      </c>
    </row>
    <row r="2728" spans="1:1">
      <c r="A2728">
        <v>2728</v>
      </c>
    </row>
    <row r="2729" spans="1:1">
      <c r="A2729">
        <v>2729</v>
      </c>
    </row>
    <row r="2730" spans="1:1">
      <c r="A2730">
        <v>2730</v>
      </c>
    </row>
    <row r="2731" spans="1:1">
      <c r="A2731">
        <v>2731</v>
      </c>
    </row>
    <row r="2732" spans="1:1">
      <c r="A2732">
        <v>2732</v>
      </c>
    </row>
    <row r="2733" spans="1:1">
      <c r="A2733">
        <v>2733</v>
      </c>
    </row>
    <row r="2734" spans="1:1">
      <c r="A2734">
        <v>2734</v>
      </c>
    </row>
    <row r="2735" spans="1:1">
      <c r="A2735">
        <v>2735</v>
      </c>
    </row>
    <row r="2736" spans="1:1">
      <c r="A2736">
        <v>2736</v>
      </c>
    </row>
    <row r="2737" spans="1:1">
      <c r="A2737">
        <v>2737</v>
      </c>
    </row>
    <row r="2738" spans="1:1">
      <c r="A2738">
        <v>2738</v>
      </c>
    </row>
    <row r="2739" spans="1:1">
      <c r="A2739">
        <v>2739</v>
      </c>
    </row>
    <row r="2740" spans="1:1">
      <c r="A2740">
        <v>2740</v>
      </c>
    </row>
    <row r="2741" spans="1:1">
      <c r="A2741">
        <v>2741</v>
      </c>
    </row>
    <row r="2742" spans="1:1">
      <c r="A2742">
        <v>2742</v>
      </c>
    </row>
    <row r="2743" spans="1:1">
      <c r="A2743">
        <v>2743</v>
      </c>
    </row>
    <row r="2744" spans="1:1">
      <c r="A2744">
        <v>2744</v>
      </c>
    </row>
    <row r="2745" spans="1:1">
      <c r="A2745">
        <v>2745</v>
      </c>
    </row>
    <row r="2746" spans="1:1">
      <c r="A2746">
        <v>2746</v>
      </c>
    </row>
    <row r="2747" spans="1:1">
      <c r="A2747">
        <v>2747</v>
      </c>
    </row>
    <row r="2748" spans="1:1">
      <c r="A2748">
        <v>2748</v>
      </c>
    </row>
    <row r="2749" spans="1:1">
      <c r="A2749">
        <v>2749</v>
      </c>
    </row>
    <row r="2750" spans="1:1">
      <c r="A2750">
        <v>2750</v>
      </c>
    </row>
    <row r="2751" spans="1:1">
      <c r="A2751">
        <v>2751</v>
      </c>
    </row>
    <row r="2752" spans="1:1">
      <c r="A2752">
        <v>2752</v>
      </c>
    </row>
    <row r="2753" spans="1:1">
      <c r="A2753">
        <v>2753</v>
      </c>
    </row>
    <row r="2754" spans="1:1">
      <c r="A2754">
        <v>2754</v>
      </c>
    </row>
    <row r="2755" spans="1:1">
      <c r="A2755">
        <v>2755</v>
      </c>
    </row>
    <row r="2756" spans="1:1">
      <c r="A2756">
        <v>2756</v>
      </c>
    </row>
    <row r="2757" spans="1:1">
      <c r="A2757">
        <v>2757</v>
      </c>
    </row>
    <row r="2758" spans="1:1">
      <c r="A2758">
        <v>2758</v>
      </c>
    </row>
    <row r="2759" spans="1:1">
      <c r="A2759">
        <v>2759</v>
      </c>
    </row>
    <row r="2760" spans="1:1">
      <c r="A2760">
        <v>2760</v>
      </c>
    </row>
    <row r="2761" spans="1:1">
      <c r="A2761">
        <v>2761</v>
      </c>
    </row>
    <row r="2762" spans="1:1">
      <c r="A2762">
        <v>2762</v>
      </c>
    </row>
    <row r="2763" spans="1:1">
      <c r="A2763">
        <v>2763</v>
      </c>
    </row>
    <row r="2764" spans="1:1">
      <c r="A2764">
        <v>2764</v>
      </c>
    </row>
    <row r="2765" spans="1:1">
      <c r="A2765">
        <v>2765</v>
      </c>
    </row>
    <row r="2766" spans="1:1">
      <c r="A2766">
        <v>2766</v>
      </c>
    </row>
    <row r="2767" spans="1:1">
      <c r="A2767">
        <v>2767</v>
      </c>
    </row>
    <row r="2768" spans="1:1">
      <c r="A2768">
        <v>2768</v>
      </c>
    </row>
    <row r="2769" spans="1:1">
      <c r="A2769">
        <v>2769</v>
      </c>
    </row>
    <row r="2770" spans="1:1">
      <c r="A2770">
        <v>2770</v>
      </c>
    </row>
    <row r="2771" spans="1:1">
      <c r="A2771">
        <v>2771</v>
      </c>
    </row>
    <row r="2772" spans="1:1">
      <c r="A2772">
        <v>2772</v>
      </c>
    </row>
    <row r="2773" spans="1:1">
      <c r="A2773">
        <v>2773</v>
      </c>
    </row>
    <row r="2774" spans="1:1">
      <c r="A2774">
        <v>2774</v>
      </c>
    </row>
    <row r="2775" spans="1:1">
      <c r="A2775">
        <v>2775</v>
      </c>
    </row>
    <row r="2776" spans="1:1">
      <c r="A2776">
        <v>2776</v>
      </c>
    </row>
    <row r="2777" spans="1:1">
      <c r="A2777">
        <v>2777</v>
      </c>
    </row>
    <row r="2778" spans="1:1">
      <c r="A2778">
        <v>2778</v>
      </c>
    </row>
    <row r="2779" spans="1:1">
      <c r="A2779">
        <v>2779</v>
      </c>
    </row>
    <row r="2780" spans="1:1">
      <c r="A2780">
        <v>2780</v>
      </c>
    </row>
    <row r="2781" spans="1:1">
      <c r="A2781">
        <v>2781</v>
      </c>
    </row>
    <row r="2782" spans="1:1">
      <c r="A2782">
        <v>2782</v>
      </c>
    </row>
    <row r="2783" spans="1:1">
      <c r="A2783">
        <v>2783</v>
      </c>
    </row>
    <row r="2784" spans="1:1">
      <c r="A2784">
        <v>2784</v>
      </c>
    </row>
    <row r="2785" spans="1:1">
      <c r="A2785">
        <v>2785</v>
      </c>
    </row>
    <row r="2786" spans="1:1">
      <c r="A2786">
        <v>2786</v>
      </c>
    </row>
    <row r="2787" spans="1:1">
      <c r="A2787">
        <v>2787</v>
      </c>
    </row>
    <row r="2788" spans="1:1">
      <c r="A2788">
        <v>2788</v>
      </c>
    </row>
    <row r="2789" spans="1:1">
      <c r="A2789">
        <v>2789</v>
      </c>
    </row>
    <row r="2790" spans="1:1">
      <c r="A2790">
        <v>2790</v>
      </c>
    </row>
    <row r="2791" spans="1:1">
      <c r="A2791">
        <v>2791</v>
      </c>
    </row>
    <row r="2792" spans="1:1">
      <c r="A2792">
        <v>2792</v>
      </c>
    </row>
    <row r="2793" spans="1:1">
      <c r="A2793">
        <v>2793</v>
      </c>
    </row>
    <row r="2794" spans="1:1">
      <c r="A2794">
        <v>2794</v>
      </c>
    </row>
    <row r="2795" spans="1:1">
      <c r="A2795">
        <v>2795</v>
      </c>
    </row>
    <row r="2796" spans="1:1">
      <c r="A2796">
        <v>2796</v>
      </c>
    </row>
    <row r="2797" spans="1:1">
      <c r="A2797">
        <v>2797</v>
      </c>
    </row>
    <row r="2798" spans="1:1">
      <c r="A2798">
        <v>2798</v>
      </c>
    </row>
    <row r="2799" spans="1:1">
      <c r="A2799">
        <v>2799</v>
      </c>
    </row>
    <row r="2800" spans="1:1">
      <c r="A2800">
        <v>2800</v>
      </c>
    </row>
    <row r="2801" spans="1:1">
      <c r="A2801">
        <v>2801</v>
      </c>
    </row>
    <row r="2802" spans="1:1">
      <c r="A2802">
        <v>2802</v>
      </c>
    </row>
    <row r="2803" spans="1:1">
      <c r="A2803">
        <v>2803</v>
      </c>
    </row>
    <row r="2804" spans="1:1">
      <c r="A2804">
        <v>2804</v>
      </c>
    </row>
    <row r="2805" spans="1:1">
      <c r="A2805">
        <v>2805</v>
      </c>
    </row>
    <row r="2806" spans="1:1">
      <c r="A2806">
        <v>2806</v>
      </c>
    </row>
    <row r="2807" spans="1:1">
      <c r="A2807">
        <v>2807</v>
      </c>
    </row>
    <row r="2808" spans="1:1">
      <c r="A2808">
        <v>2808</v>
      </c>
    </row>
    <row r="2809" spans="1:1">
      <c r="A2809">
        <v>2809</v>
      </c>
    </row>
    <row r="2810" spans="1:1">
      <c r="A2810">
        <v>2810</v>
      </c>
    </row>
    <row r="2811" spans="1:1">
      <c r="A2811">
        <v>2811</v>
      </c>
    </row>
    <row r="2812" spans="1:1">
      <c r="A2812">
        <v>2812</v>
      </c>
    </row>
    <row r="2813" spans="1:1">
      <c r="A2813">
        <v>2813</v>
      </c>
    </row>
    <row r="2814" spans="1:1">
      <c r="A2814">
        <v>2814</v>
      </c>
    </row>
    <row r="2815" spans="1:1">
      <c r="A2815">
        <v>2815</v>
      </c>
    </row>
    <row r="2816" spans="1:1">
      <c r="A2816">
        <v>2816</v>
      </c>
    </row>
    <row r="2817" spans="1:1">
      <c r="A2817">
        <v>2817</v>
      </c>
    </row>
    <row r="2818" spans="1:1">
      <c r="A2818">
        <v>2818</v>
      </c>
    </row>
    <row r="2819" spans="1:1">
      <c r="A2819">
        <v>2819</v>
      </c>
    </row>
    <row r="2820" spans="1:1">
      <c r="A2820">
        <v>2820</v>
      </c>
    </row>
    <row r="2821" spans="1:1">
      <c r="A2821">
        <v>2821</v>
      </c>
    </row>
    <row r="2822" spans="1:1">
      <c r="A2822">
        <v>2822</v>
      </c>
    </row>
    <row r="2823" spans="1:1">
      <c r="A2823">
        <v>2823</v>
      </c>
    </row>
    <row r="2824" spans="1:1">
      <c r="A2824">
        <v>2824</v>
      </c>
    </row>
    <row r="2825" spans="1:1">
      <c r="A2825">
        <v>2825</v>
      </c>
    </row>
    <row r="2826" spans="1:1">
      <c r="A2826">
        <v>2826</v>
      </c>
    </row>
    <row r="2827" spans="1:1">
      <c r="A2827">
        <v>2827</v>
      </c>
    </row>
    <row r="2828" spans="1:1">
      <c r="A2828">
        <v>2828</v>
      </c>
    </row>
    <row r="2829" spans="1:1">
      <c r="A2829">
        <v>2829</v>
      </c>
    </row>
    <row r="2830" spans="1:1">
      <c r="A2830">
        <v>2830</v>
      </c>
    </row>
    <row r="2831" spans="1:1">
      <c r="A2831">
        <v>2831</v>
      </c>
    </row>
    <row r="2832" spans="1:1">
      <c r="A2832">
        <v>2832</v>
      </c>
    </row>
    <row r="2833" spans="1:1">
      <c r="A2833">
        <v>2833</v>
      </c>
    </row>
    <row r="2834" spans="1:1">
      <c r="A2834">
        <v>2834</v>
      </c>
    </row>
    <row r="2835" spans="1:1">
      <c r="A2835">
        <v>2835</v>
      </c>
    </row>
    <row r="2836" spans="1:1">
      <c r="A2836">
        <v>2836</v>
      </c>
    </row>
    <row r="2837" spans="1:1">
      <c r="A2837">
        <v>2837</v>
      </c>
    </row>
    <row r="2838" spans="1:1">
      <c r="A2838">
        <v>2838</v>
      </c>
    </row>
    <row r="2839" spans="1:1">
      <c r="A2839">
        <v>2839</v>
      </c>
    </row>
    <row r="2840" spans="1:1">
      <c r="A2840">
        <v>2840</v>
      </c>
    </row>
    <row r="2841" spans="1:1">
      <c r="A2841">
        <v>2841</v>
      </c>
    </row>
    <row r="2842" spans="1:1">
      <c r="A2842">
        <v>2842</v>
      </c>
    </row>
    <row r="2843" spans="1:1">
      <c r="A2843">
        <v>2843</v>
      </c>
    </row>
    <row r="2844" spans="1:1">
      <c r="A2844">
        <v>2844</v>
      </c>
    </row>
    <row r="2845" spans="1:1">
      <c r="A2845">
        <v>2845</v>
      </c>
    </row>
    <row r="2846" spans="1:1">
      <c r="A2846">
        <v>2846</v>
      </c>
    </row>
    <row r="2847" spans="1:1">
      <c r="A2847">
        <v>2847</v>
      </c>
    </row>
    <row r="2848" spans="1:1">
      <c r="A2848">
        <v>2848</v>
      </c>
    </row>
    <row r="2849" spans="1:1">
      <c r="A2849">
        <v>2849</v>
      </c>
    </row>
    <row r="2850" spans="1:1">
      <c r="A2850">
        <v>2850</v>
      </c>
    </row>
    <row r="2851" spans="1:1">
      <c r="A2851">
        <v>2851</v>
      </c>
    </row>
    <row r="2852" spans="1:1">
      <c r="A2852">
        <v>2852</v>
      </c>
    </row>
    <row r="2853" spans="1:1">
      <c r="A2853">
        <v>2853</v>
      </c>
    </row>
    <row r="2854" spans="1:1">
      <c r="A2854">
        <v>2854</v>
      </c>
    </row>
    <row r="2855" spans="1:1">
      <c r="A2855">
        <v>2855</v>
      </c>
    </row>
    <row r="2856" spans="1:1">
      <c r="A2856">
        <v>2856</v>
      </c>
    </row>
    <row r="2857" spans="1:1">
      <c r="A2857">
        <v>2857</v>
      </c>
    </row>
    <row r="2858" spans="1:1">
      <c r="A2858">
        <v>2858</v>
      </c>
    </row>
    <row r="2859" spans="1:1">
      <c r="A2859">
        <v>2859</v>
      </c>
    </row>
    <row r="2860" spans="1:1">
      <c r="A2860">
        <v>2860</v>
      </c>
    </row>
    <row r="2861" spans="1:1">
      <c r="A2861">
        <v>2861</v>
      </c>
    </row>
    <row r="2862" spans="1:1">
      <c r="A2862">
        <v>2862</v>
      </c>
    </row>
    <row r="2863" spans="1:1">
      <c r="A2863">
        <v>2863</v>
      </c>
    </row>
    <row r="2864" spans="1:1">
      <c r="A2864">
        <v>2864</v>
      </c>
    </row>
    <row r="2865" spans="1:1">
      <c r="A2865">
        <v>2865</v>
      </c>
    </row>
    <row r="2866" spans="1:1">
      <c r="A2866">
        <v>2866</v>
      </c>
    </row>
    <row r="2867" spans="1:1">
      <c r="A2867">
        <v>2867</v>
      </c>
    </row>
    <row r="2868" spans="1:1">
      <c r="A2868">
        <v>2868</v>
      </c>
    </row>
    <row r="2869" spans="1:1">
      <c r="A2869">
        <v>2869</v>
      </c>
    </row>
    <row r="2870" spans="1:1">
      <c r="A2870">
        <v>2870</v>
      </c>
    </row>
    <row r="2871" spans="1:1">
      <c r="A2871">
        <v>2871</v>
      </c>
    </row>
    <row r="2872" spans="1:1">
      <c r="A2872">
        <v>2872</v>
      </c>
    </row>
    <row r="2873" spans="1:1">
      <c r="A2873">
        <v>2873</v>
      </c>
    </row>
    <row r="2874" spans="1:1">
      <c r="A2874">
        <v>2874</v>
      </c>
    </row>
    <row r="2875" spans="1:1">
      <c r="A2875">
        <v>2875</v>
      </c>
    </row>
    <row r="2876" spans="1:1">
      <c r="A2876">
        <v>2876</v>
      </c>
    </row>
    <row r="2877" spans="1:1">
      <c r="A2877">
        <v>2877</v>
      </c>
    </row>
    <row r="2878" spans="1:1">
      <c r="A2878">
        <v>2878</v>
      </c>
    </row>
    <row r="2879" spans="1:1">
      <c r="A2879">
        <v>2879</v>
      </c>
    </row>
    <row r="2880" spans="1:1">
      <c r="A2880">
        <v>2880</v>
      </c>
    </row>
    <row r="2881" spans="1:1">
      <c r="A2881">
        <v>2881</v>
      </c>
    </row>
    <row r="2882" spans="1:1">
      <c r="A2882">
        <v>2882</v>
      </c>
    </row>
    <row r="2883" spans="1:1">
      <c r="A2883">
        <v>2883</v>
      </c>
    </row>
    <row r="2884" spans="1:1">
      <c r="A2884">
        <v>2884</v>
      </c>
    </row>
    <row r="2885" spans="1:1">
      <c r="A2885">
        <v>2885</v>
      </c>
    </row>
    <row r="2886" spans="1:1">
      <c r="A2886">
        <v>2886</v>
      </c>
    </row>
    <row r="2887" spans="1:1">
      <c r="A2887">
        <v>2887</v>
      </c>
    </row>
    <row r="2888" spans="1:1">
      <c r="A2888">
        <v>2888</v>
      </c>
    </row>
    <row r="2889" spans="1:1">
      <c r="A2889">
        <v>2889</v>
      </c>
    </row>
    <row r="2890" spans="1:1">
      <c r="A2890">
        <v>2890</v>
      </c>
    </row>
    <row r="2891" spans="1:1">
      <c r="A2891">
        <v>2891</v>
      </c>
    </row>
    <row r="2892" spans="1:1">
      <c r="A2892">
        <v>2892</v>
      </c>
    </row>
    <row r="2893" spans="1:1">
      <c r="A2893">
        <v>2893</v>
      </c>
    </row>
    <row r="2894" spans="1:1">
      <c r="A2894">
        <v>2894</v>
      </c>
    </row>
    <row r="2895" spans="1:1">
      <c r="A2895">
        <v>2895</v>
      </c>
    </row>
    <row r="2896" spans="1:1">
      <c r="A2896">
        <v>2896</v>
      </c>
    </row>
    <row r="2897" spans="1:1">
      <c r="A2897">
        <v>2897</v>
      </c>
    </row>
    <row r="2898" spans="1:1">
      <c r="A2898">
        <v>2898</v>
      </c>
    </row>
    <row r="2899" spans="1:1">
      <c r="A2899">
        <v>2899</v>
      </c>
    </row>
    <row r="2900" spans="1:1">
      <c r="A2900">
        <v>2900</v>
      </c>
    </row>
    <row r="2901" spans="1:1">
      <c r="A2901">
        <v>2901</v>
      </c>
    </row>
    <row r="2902" spans="1:1">
      <c r="A2902">
        <v>2902</v>
      </c>
    </row>
    <row r="2903" spans="1:1">
      <c r="A2903">
        <v>2903</v>
      </c>
    </row>
    <row r="2904" spans="1:1">
      <c r="A2904">
        <v>2904</v>
      </c>
    </row>
    <row r="2905" spans="1:1">
      <c r="A2905">
        <v>2905</v>
      </c>
    </row>
    <row r="2906" spans="1:1">
      <c r="A2906">
        <v>2906</v>
      </c>
    </row>
    <row r="2907" spans="1:1">
      <c r="A2907">
        <v>2907</v>
      </c>
    </row>
    <row r="2908" spans="1:1">
      <c r="A2908">
        <v>2908</v>
      </c>
    </row>
    <row r="2909" spans="1:1">
      <c r="A2909">
        <v>2909</v>
      </c>
    </row>
    <row r="2910" spans="1:1">
      <c r="A2910">
        <v>2910</v>
      </c>
    </row>
    <row r="2911" spans="1:1">
      <c r="A2911">
        <v>2911</v>
      </c>
    </row>
    <row r="2912" spans="1:1">
      <c r="A2912">
        <v>2912</v>
      </c>
    </row>
    <row r="2913" spans="1:1">
      <c r="A2913">
        <v>2913</v>
      </c>
    </row>
    <row r="2914" spans="1:1">
      <c r="A2914">
        <v>2914</v>
      </c>
    </row>
    <row r="2915" spans="1:1">
      <c r="A2915">
        <v>2915</v>
      </c>
    </row>
    <row r="2916" spans="1:1">
      <c r="A2916">
        <v>2916</v>
      </c>
    </row>
    <row r="2917" spans="1:1">
      <c r="A2917">
        <v>2917</v>
      </c>
    </row>
    <row r="2918" spans="1:1">
      <c r="A2918">
        <v>2918</v>
      </c>
    </row>
    <row r="2919" spans="1:1">
      <c r="A2919">
        <v>2919</v>
      </c>
    </row>
    <row r="2920" spans="1:1">
      <c r="A2920">
        <v>2920</v>
      </c>
    </row>
    <row r="2921" spans="1:1">
      <c r="A2921">
        <v>2921</v>
      </c>
    </row>
    <row r="2922" spans="1:1">
      <c r="A2922">
        <v>2922</v>
      </c>
    </row>
    <row r="2923" spans="1:1">
      <c r="A2923">
        <v>2923</v>
      </c>
    </row>
    <row r="2924" spans="1:1">
      <c r="A2924">
        <v>2924</v>
      </c>
    </row>
    <row r="2925" spans="1:1">
      <c r="A2925">
        <v>2925</v>
      </c>
    </row>
    <row r="2926" spans="1:1">
      <c r="A2926">
        <v>2926</v>
      </c>
    </row>
    <row r="2927" spans="1:1">
      <c r="A2927">
        <v>2927</v>
      </c>
    </row>
    <row r="2928" spans="1:1">
      <c r="A2928">
        <v>2928</v>
      </c>
    </row>
    <row r="2929" spans="1:1">
      <c r="A2929">
        <v>2929</v>
      </c>
    </row>
    <row r="2930" spans="1:1">
      <c r="A2930">
        <v>2930</v>
      </c>
    </row>
    <row r="2931" spans="1:1">
      <c r="A2931">
        <v>2931</v>
      </c>
    </row>
    <row r="2932" spans="1:1">
      <c r="A2932">
        <v>2932</v>
      </c>
    </row>
    <row r="2933" spans="1:1">
      <c r="A2933">
        <v>2933</v>
      </c>
    </row>
    <row r="2934" spans="1:1">
      <c r="A2934">
        <v>2934</v>
      </c>
    </row>
    <row r="2935" spans="1:1">
      <c r="A2935">
        <v>2935</v>
      </c>
    </row>
    <row r="2936" spans="1:1">
      <c r="A2936">
        <v>2936</v>
      </c>
    </row>
    <row r="2937" spans="1:1">
      <c r="A2937">
        <v>2937</v>
      </c>
    </row>
    <row r="2938" spans="1:1">
      <c r="A2938">
        <v>2938</v>
      </c>
    </row>
    <row r="2939" spans="1:1">
      <c r="A2939">
        <v>2939</v>
      </c>
    </row>
    <row r="2940" spans="1:1">
      <c r="A2940">
        <v>2940</v>
      </c>
    </row>
    <row r="2941" spans="1:1">
      <c r="A2941">
        <v>2941</v>
      </c>
    </row>
    <row r="2942" spans="1:1">
      <c r="A2942">
        <v>2942</v>
      </c>
    </row>
    <row r="2943" spans="1:1">
      <c r="A2943">
        <v>2943</v>
      </c>
    </row>
    <row r="2944" spans="1:1">
      <c r="A2944">
        <v>2944</v>
      </c>
    </row>
    <row r="2945" spans="1:1">
      <c r="A2945">
        <v>2945</v>
      </c>
    </row>
    <row r="2946" spans="1:1">
      <c r="A2946">
        <v>2946</v>
      </c>
    </row>
    <row r="2947" spans="1:1">
      <c r="A2947">
        <v>2947</v>
      </c>
    </row>
    <row r="2948" spans="1:1">
      <c r="A2948">
        <v>2948</v>
      </c>
    </row>
    <row r="2949" spans="1:1">
      <c r="A2949">
        <v>2949</v>
      </c>
    </row>
    <row r="2950" spans="1:1">
      <c r="A2950">
        <v>2950</v>
      </c>
    </row>
    <row r="2951" spans="1:1">
      <c r="A2951">
        <v>2951</v>
      </c>
    </row>
    <row r="2952" spans="1:1">
      <c r="A2952">
        <v>2952</v>
      </c>
    </row>
    <row r="2953" spans="1:1">
      <c r="A2953">
        <v>2953</v>
      </c>
    </row>
    <row r="2954" spans="1:1">
      <c r="A2954">
        <v>2954</v>
      </c>
    </row>
    <row r="2955" spans="1:1">
      <c r="A2955">
        <v>2955</v>
      </c>
    </row>
    <row r="2956" spans="1:1">
      <c r="A2956">
        <v>2956</v>
      </c>
    </row>
    <row r="2957" spans="1:1">
      <c r="A2957">
        <v>2957</v>
      </c>
    </row>
    <row r="2958" spans="1:1">
      <c r="A2958">
        <v>2958</v>
      </c>
    </row>
    <row r="2959" spans="1:1">
      <c r="A2959">
        <v>2959</v>
      </c>
    </row>
    <row r="2960" spans="1:1">
      <c r="A2960">
        <v>2960</v>
      </c>
    </row>
    <row r="2961" spans="1:1">
      <c r="A2961">
        <v>2961</v>
      </c>
    </row>
    <row r="2962" spans="1:1">
      <c r="A2962">
        <v>2962</v>
      </c>
    </row>
    <row r="2963" spans="1:1">
      <c r="A2963">
        <v>2963</v>
      </c>
    </row>
    <row r="2964" spans="1:1">
      <c r="A2964">
        <v>2964</v>
      </c>
    </row>
    <row r="2965" spans="1:1">
      <c r="A2965">
        <v>2965</v>
      </c>
    </row>
    <row r="2966" spans="1:1">
      <c r="A2966">
        <v>2966</v>
      </c>
    </row>
    <row r="2967" spans="1:1">
      <c r="A2967">
        <v>2967</v>
      </c>
    </row>
    <row r="2968" spans="1:1">
      <c r="A2968">
        <v>2968</v>
      </c>
    </row>
    <row r="2969" spans="1:1">
      <c r="A2969">
        <v>2969</v>
      </c>
    </row>
    <row r="2970" spans="1:1">
      <c r="A2970">
        <v>2970</v>
      </c>
    </row>
    <row r="2971" spans="1:1">
      <c r="A2971">
        <v>2971</v>
      </c>
    </row>
    <row r="2972" spans="1:1">
      <c r="A2972">
        <v>2972</v>
      </c>
    </row>
    <row r="2973" spans="1:1">
      <c r="A2973">
        <v>2973</v>
      </c>
    </row>
    <row r="2974" spans="1:1">
      <c r="A2974">
        <v>2974</v>
      </c>
    </row>
    <row r="2975" spans="1:1">
      <c r="A2975">
        <v>2975</v>
      </c>
    </row>
    <row r="2976" spans="1:1">
      <c r="A2976">
        <v>2976</v>
      </c>
    </row>
    <row r="2977" spans="1:1">
      <c r="A2977">
        <v>2977</v>
      </c>
    </row>
    <row r="2978" spans="1:1">
      <c r="A2978">
        <v>2978</v>
      </c>
    </row>
    <row r="2979" spans="1:1">
      <c r="A2979">
        <v>2979</v>
      </c>
    </row>
    <row r="2980" spans="1:1">
      <c r="A2980">
        <v>2980</v>
      </c>
    </row>
    <row r="2981" spans="1:1">
      <c r="A2981">
        <v>2981</v>
      </c>
    </row>
    <row r="2982" spans="1:1">
      <c r="A2982">
        <v>2982</v>
      </c>
    </row>
    <row r="2983" spans="1:1">
      <c r="A2983">
        <v>2983</v>
      </c>
    </row>
    <row r="2984" spans="1:1">
      <c r="A2984">
        <v>2984</v>
      </c>
    </row>
    <row r="2985" spans="1:1">
      <c r="A2985">
        <v>2985</v>
      </c>
    </row>
    <row r="2986" spans="1:1">
      <c r="A2986">
        <v>2986</v>
      </c>
    </row>
    <row r="2987" spans="1:1">
      <c r="A2987">
        <v>2987</v>
      </c>
    </row>
    <row r="2988" spans="1:1">
      <c r="A2988">
        <v>2988</v>
      </c>
    </row>
    <row r="2989" spans="1:1">
      <c r="A2989">
        <v>2989</v>
      </c>
    </row>
    <row r="2990" spans="1:1">
      <c r="A2990">
        <v>2990</v>
      </c>
    </row>
    <row r="2991" spans="1:1">
      <c r="A2991">
        <v>2991</v>
      </c>
    </row>
    <row r="2992" spans="1:1">
      <c r="A2992">
        <v>2992</v>
      </c>
    </row>
    <row r="2993" spans="1:1">
      <c r="A2993">
        <v>2993</v>
      </c>
    </row>
    <row r="2994" spans="1:1">
      <c r="A2994">
        <v>2994</v>
      </c>
    </row>
    <row r="2995" spans="1:1">
      <c r="A2995">
        <v>2995</v>
      </c>
    </row>
    <row r="2996" spans="1:1">
      <c r="A2996">
        <v>2996</v>
      </c>
    </row>
    <row r="2997" spans="1:1">
      <c r="A2997">
        <v>2997</v>
      </c>
    </row>
    <row r="2998" spans="1:1">
      <c r="A2998">
        <v>2998</v>
      </c>
    </row>
    <row r="2999" spans="1:1">
      <c r="A2999">
        <v>2999</v>
      </c>
    </row>
    <row r="3000" spans="1:1">
      <c r="A3000">
        <v>3000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>
    <tabColor theme="8" tint="0.59999389629810485"/>
  </sheetPr>
  <dimension ref="A1:AH160"/>
  <sheetViews>
    <sheetView zoomScaleNormal="100" workbookViewId="0">
      <pane ySplit="1" topLeftCell="A2" activePane="bottomLeft" state="frozen"/>
      <selection pane="bottomLeft" activeCell="A2" sqref="A2:D31"/>
    </sheetView>
  </sheetViews>
  <sheetFormatPr defaultRowHeight="15"/>
  <cols>
    <col min="1" max="1" width="12" style="119" customWidth="1"/>
    <col min="2" max="2" width="39.5703125" style="119" bestFit="1" customWidth="1"/>
    <col min="3" max="3" width="9.7109375" style="119" customWidth="1"/>
    <col min="4" max="4" width="16" style="119" customWidth="1"/>
    <col min="5" max="5" width="5.140625" style="119" customWidth="1"/>
    <col min="6" max="6" width="37.85546875" style="119" customWidth="1"/>
    <col min="7" max="7" width="14" style="119" customWidth="1"/>
    <col min="8" max="8" width="8.140625" style="119" customWidth="1"/>
    <col min="9" max="9" width="36.28515625" style="119" customWidth="1"/>
    <col min="10" max="26" width="9.140625" style="119"/>
    <col min="27" max="27" width="12" customWidth="1"/>
    <col min="28" max="28" width="39.5703125" customWidth="1"/>
    <col min="29" max="29" width="9.7109375" customWidth="1"/>
    <col min="30" max="30" width="16" customWidth="1"/>
    <col min="31" max="31" width="12" customWidth="1"/>
    <col min="32" max="32" width="39.5703125" customWidth="1"/>
    <col min="33" max="33" width="9.7109375" customWidth="1"/>
    <col min="34" max="34" width="16" customWidth="1"/>
    <col min="35" max="16384" width="9.140625" style="119"/>
  </cols>
  <sheetData>
    <row r="1" spans="1:34" ht="15.75">
      <c r="A1" s="118" t="s">
        <v>24</v>
      </c>
      <c r="B1" s="118" t="s">
        <v>25</v>
      </c>
      <c r="C1" s="118" t="s">
        <v>88</v>
      </c>
      <c r="D1" s="118" t="s">
        <v>90</v>
      </c>
      <c r="F1" s="120" t="s">
        <v>24</v>
      </c>
      <c r="G1" s="120" t="s">
        <v>25</v>
      </c>
      <c r="H1" s="120" t="s">
        <v>88</v>
      </c>
      <c r="I1" s="120" t="s">
        <v>90</v>
      </c>
      <c r="J1" s="121"/>
      <c r="AA1" s="122" t="s">
        <v>24</v>
      </c>
      <c r="AB1" s="122" t="s">
        <v>25</v>
      </c>
      <c r="AC1" s="122" t="s">
        <v>88</v>
      </c>
      <c r="AD1" s="122" t="s">
        <v>90</v>
      </c>
      <c r="AE1" s="123" t="s">
        <v>24</v>
      </c>
      <c r="AF1" s="123" t="s">
        <v>25</v>
      </c>
      <c r="AG1" s="123" t="s">
        <v>88</v>
      </c>
      <c r="AH1" s="123" t="s">
        <v>90</v>
      </c>
    </row>
    <row r="2" spans="1:34">
      <c r="A2" s="124" t="s">
        <v>98</v>
      </c>
      <c r="B2" s="124" t="s">
        <v>85</v>
      </c>
      <c r="C2" s="124" t="s">
        <v>82</v>
      </c>
      <c r="D2" s="124" t="s">
        <v>83</v>
      </c>
      <c r="J2" s="121"/>
      <c r="AA2" s="174"/>
      <c r="AB2" s="174"/>
      <c r="AC2" s="174"/>
      <c r="AD2" s="174"/>
    </row>
    <row r="3" spans="1:34">
      <c r="A3" s="124" t="s">
        <v>99</v>
      </c>
      <c r="B3" s="124" t="s">
        <v>85</v>
      </c>
      <c r="C3" s="124" t="s">
        <v>82</v>
      </c>
      <c r="D3" s="124" t="s">
        <v>83</v>
      </c>
      <c r="J3" s="121"/>
      <c r="AA3" s="174"/>
      <c r="AB3" s="174"/>
      <c r="AC3" s="174"/>
      <c r="AD3" s="174"/>
    </row>
    <row r="4" spans="1:34">
      <c r="A4" s="124" t="s">
        <v>100</v>
      </c>
      <c r="B4" s="124" t="s">
        <v>85</v>
      </c>
      <c r="C4" s="124" t="s">
        <v>82</v>
      </c>
      <c r="D4" s="124" t="s">
        <v>83</v>
      </c>
      <c r="J4" s="121"/>
      <c r="AA4" s="124" t="s">
        <v>98</v>
      </c>
      <c r="AB4" s="124" t="s">
        <v>85</v>
      </c>
      <c r="AC4" s="124" t="s">
        <v>82</v>
      </c>
      <c r="AD4" s="124" t="s">
        <v>83</v>
      </c>
      <c r="AE4" t="s">
        <v>878</v>
      </c>
    </row>
    <row r="5" spans="1:34">
      <c r="A5" s="124" t="s">
        <v>95</v>
      </c>
      <c r="B5" s="124" t="s">
        <v>84</v>
      </c>
      <c r="C5" s="124" t="s">
        <v>92</v>
      </c>
      <c r="D5" s="124" t="s">
        <v>91</v>
      </c>
      <c r="J5" s="121"/>
      <c r="AA5" s="124" t="s">
        <v>95</v>
      </c>
      <c r="AB5" s="124" t="s">
        <v>84</v>
      </c>
      <c r="AC5" s="124" t="s">
        <v>92</v>
      </c>
      <c r="AD5" s="124" t="s">
        <v>91</v>
      </c>
    </row>
    <row r="6" spans="1:34">
      <c r="A6" s="124" t="s">
        <v>96</v>
      </c>
      <c r="B6" s="124" t="s">
        <v>84</v>
      </c>
      <c r="C6" s="124" t="s">
        <v>92</v>
      </c>
      <c r="D6" s="124" t="s">
        <v>91</v>
      </c>
      <c r="J6" s="121"/>
      <c r="AA6" s="124" t="s">
        <v>877</v>
      </c>
      <c r="AB6" s="124" t="s">
        <v>743</v>
      </c>
      <c r="AC6" s="124" t="s">
        <v>23</v>
      </c>
      <c r="AD6" s="124" t="s">
        <v>41</v>
      </c>
    </row>
    <row r="7" spans="1:34">
      <c r="A7" s="124" t="s">
        <v>97</v>
      </c>
      <c r="B7" s="124" t="s">
        <v>84</v>
      </c>
      <c r="C7" s="124" t="s">
        <v>92</v>
      </c>
      <c r="D7" s="124" t="s">
        <v>91</v>
      </c>
      <c r="J7" s="121"/>
      <c r="AA7" s="124" t="s">
        <v>742</v>
      </c>
      <c r="AB7" s="124" t="s">
        <v>743</v>
      </c>
      <c r="AC7" s="124" t="s">
        <v>23</v>
      </c>
      <c r="AD7" s="124" t="s">
        <v>41</v>
      </c>
    </row>
    <row r="8" spans="1:34">
      <c r="A8" s="124" t="s">
        <v>877</v>
      </c>
      <c r="B8" s="124" t="s">
        <v>743</v>
      </c>
      <c r="C8" s="124" t="s">
        <v>23</v>
      </c>
      <c r="D8" s="124" t="s">
        <v>41</v>
      </c>
      <c r="J8" s="121"/>
      <c r="AA8" s="124" t="s">
        <v>81</v>
      </c>
      <c r="AB8" s="124" t="s">
        <v>86</v>
      </c>
      <c r="AC8" s="124" t="s">
        <v>23</v>
      </c>
      <c r="AD8" s="124" t="s">
        <v>41</v>
      </c>
    </row>
    <row r="9" spans="1:34">
      <c r="A9" s="124" t="s">
        <v>879</v>
      </c>
      <c r="B9" s="124" t="s">
        <v>743</v>
      </c>
      <c r="C9" s="124" t="s">
        <v>23</v>
      </c>
      <c r="D9" s="124" t="s">
        <v>41</v>
      </c>
      <c r="J9" s="121"/>
      <c r="AA9" s="124" t="s">
        <v>104</v>
      </c>
      <c r="AB9" s="124" t="s">
        <v>86</v>
      </c>
      <c r="AC9" s="124" t="s">
        <v>23</v>
      </c>
      <c r="AD9" s="124" t="s">
        <v>41</v>
      </c>
    </row>
    <row r="10" spans="1:34">
      <c r="A10" s="124" t="s">
        <v>742</v>
      </c>
      <c r="B10" s="124" t="s">
        <v>743</v>
      </c>
      <c r="C10" s="124" t="s">
        <v>23</v>
      </c>
      <c r="D10" s="124" t="s">
        <v>41</v>
      </c>
      <c r="J10" s="121"/>
      <c r="AA10" s="124" t="s">
        <v>108</v>
      </c>
      <c r="AB10" s="124" t="s">
        <v>86</v>
      </c>
      <c r="AC10" s="124" t="s">
        <v>23</v>
      </c>
      <c r="AD10" s="124" t="s">
        <v>41</v>
      </c>
    </row>
    <row r="11" spans="1:34">
      <c r="A11" s="124" t="s">
        <v>81</v>
      </c>
      <c r="B11" s="124" t="s">
        <v>86</v>
      </c>
      <c r="C11" s="124" t="s">
        <v>23</v>
      </c>
      <c r="D11" s="124" t="s">
        <v>41</v>
      </c>
      <c r="J11" s="121"/>
      <c r="AA11" s="124" t="s">
        <v>445</v>
      </c>
      <c r="AB11" s="124" t="s">
        <v>446</v>
      </c>
      <c r="AC11" s="124" t="s">
        <v>23</v>
      </c>
      <c r="AD11" s="124" t="s">
        <v>41</v>
      </c>
    </row>
    <row r="12" spans="1:34">
      <c r="A12" s="124" t="s">
        <v>1003</v>
      </c>
      <c r="B12" s="124" t="s">
        <v>86</v>
      </c>
      <c r="C12" s="124" t="s">
        <v>23</v>
      </c>
      <c r="D12" s="124" t="s">
        <v>41</v>
      </c>
      <c r="J12" s="121"/>
      <c r="AA12" s="124" t="s">
        <v>744</v>
      </c>
      <c r="AB12" s="124" t="s">
        <v>745</v>
      </c>
      <c r="AC12" s="124" t="s">
        <v>23</v>
      </c>
      <c r="AD12" s="124" t="s">
        <v>41</v>
      </c>
    </row>
    <row r="13" spans="1:34">
      <c r="A13" s="124" t="s">
        <v>104</v>
      </c>
      <c r="B13" s="124" t="s">
        <v>86</v>
      </c>
      <c r="C13" s="124" t="s">
        <v>23</v>
      </c>
      <c r="D13" s="124" t="s">
        <v>41</v>
      </c>
      <c r="J13" s="121"/>
      <c r="AA13" s="124" t="s">
        <v>112</v>
      </c>
      <c r="AB13" s="124" t="s">
        <v>87</v>
      </c>
      <c r="AC13" s="124" t="s">
        <v>22</v>
      </c>
      <c r="AD13" s="124" t="s">
        <v>40</v>
      </c>
    </row>
    <row r="14" spans="1:34">
      <c r="A14" s="124" t="s">
        <v>108</v>
      </c>
      <c r="B14" s="124" t="s">
        <v>86</v>
      </c>
      <c r="C14" s="124" t="s">
        <v>23</v>
      </c>
      <c r="D14" s="124" t="s">
        <v>41</v>
      </c>
      <c r="J14" s="121"/>
      <c r="AA14" s="124" t="s">
        <v>113</v>
      </c>
      <c r="AB14" s="124" t="s">
        <v>87</v>
      </c>
      <c r="AC14" s="124" t="s">
        <v>22</v>
      </c>
      <c r="AD14" s="124" t="s">
        <v>40</v>
      </c>
    </row>
    <row r="15" spans="1:34">
      <c r="A15" s="124" t="s">
        <v>445</v>
      </c>
      <c r="B15" s="124" t="s">
        <v>446</v>
      </c>
      <c r="C15" s="124" t="s">
        <v>23</v>
      </c>
      <c r="D15" s="124" t="s">
        <v>41</v>
      </c>
      <c r="J15" s="121"/>
    </row>
    <row r="16" spans="1:34">
      <c r="A16" s="124" t="s">
        <v>744</v>
      </c>
      <c r="B16" s="124" t="s">
        <v>745</v>
      </c>
      <c r="C16" s="124" t="s">
        <v>23</v>
      </c>
      <c r="D16" s="124" t="s">
        <v>41</v>
      </c>
      <c r="J16" s="121"/>
    </row>
    <row r="17" spans="1:10">
      <c r="A17" s="124" t="s">
        <v>874</v>
      </c>
      <c r="B17" s="124" t="s">
        <v>743</v>
      </c>
      <c r="C17" s="124" t="s">
        <v>23</v>
      </c>
      <c r="D17" s="124" t="s">
        <v>41</v>
      </c>
      <c r="J17" s="121"/>
    </row>
    <row r="18" spans="1:10">
      <c r="A18" s="124" t="s">
        <v>101</v>
      </c>
      <c r="B18" s="124" t="s">
        <v>86</v>
      </c>
      <c r="C18" s="124" t="s">
        <v>23</v>
      </c>
      <c r="D18" s="124" t="s">
        <v>41</v>
      </c>
      <c r="J18" s="121"/>
    </row>
    <row r="19" spans="1:10">
      <c r="A19" s="124" t="s">
        <v>105</v>
      </c>
      <c r="B19" s="124" t="s">
        <v>86</v>
      </c>
      <c r="C19" s="124" t="s">
        <v>23</v>
      </c>
      <c r="D19" s="124" t="s">
        <v>41</v>
      </c>
      <c r="J19" s="121"/>
    </row>
    <row r="20" spans="1:10">
      <c r="A20" s="124" t="s">
        <v>109</v>
      </c>
      <c r="B20" s="124" t="s">
        <v>86</v>
      </c>
      <c r="C20" s="124" t="s">
        <v>23</v>
      </c>
      <c r="D20" s="124" t="s">
        <v>41</v>
      </c>
      <c r="J20" s="121"/>
    </row>
    <row r="21" spans="1:10">
      <c r="A21" s="124" t="s">
        <v>740</v>
      </c>
      <c r="B21" s="124" t="s">
        <v>741</v>
      </c>
      <c r="C21" s="124" t="s">
        <v>23</v>
      </c>
      <c r="D21" s="124" t="s">
        <v>41</v>
      </c>
      <c r="J21" s="121"/>
    </row>
    <row r="22" spans="1:10">
      <c r="A22" s="124" t="s">
        <v>876</v>
      </c>
      <c r="B22" s="124" t="s">
        <v>745</v>
      </c>
      <c r="C22" s="124" t="s">
        <v>23</v>
      </c>
      <c r="D22" s="124" t="s">
        <v>41</v>
      </c>
      <c r="J22" s="121"/>
    </row>
    <row r="23" spans="1:10">
      <c r="A23" s="124" t="s">
        <v>102</v>
      </c>
      <c r="B23" s="124" t="s">
        <v>86</v>
      </c>
      <c r="C23" s="124" t="s">
        <v>23</v>
      </c>
      <c r="D23" s="124" t="s">
        <v>41</v>
      </c>
      <c r="J23" s="121"/>
    </row>
    <row r="24" spans="1:10">
      <c r="A24" s="124" t="s">
        <v>106</v>
      </c>
      <c r="B24" s="124" t="s">
        <v>86</v>
      </c>
      <c r="C24" s="124" t="s">
        <v>23</v>
      </c>
      <c r="D24" s="124" t="s">
        <v>41</v>
      </c>
      <c r="J24" s="121"/>
    </row>
    <row r="25" spans="1:10">
      <c r="A25" s="124" t="s">
        <v>110</v>
      </c>
      <c r="B25" s="124" t="s">
        <v>86</v>
      </c>
      <c r="C25" s="124" t="s">
        <v>23</v>
      </c>
      <c r="D25" s="124" t="s">
        <v>41</v>
      </c>
      <c r="J25" s="121"/>
    </row>
    <row r="26" spans="1:10">
      <c r="A26" s="124" t="s">
        <v>875</v>
      </c>
      <c r="B26" s="124" t="s">
        <v>446</v>
      </c>
      <c r="C26" s="124" t="s">
        <v>23</v>
      </c>
      <c r="D26" s="124" t="s">
        <v>41</v>
      </c>
      <c r="J26" s="121"/>
    </row>
    <row r="27" spans="1:10">
      <c r="A27" s="124" t="s">
        <v>103</v>
      </c>
      <c r="B27" s="124" t="s">
        <v>86</v>
      </c>
      <c r="C27" s="124" t="s">
        <v>23</v>
      </c>
      <c r="D27" s="124" t="s">
        <v>41</v>
      </c>
      <c r="J27" s="121"/>
    </row>
    <row r="28" spans="1:10">
      <c r="A28" s="124" t="s">
        <v>107</v>
      </c>
      <c r="B28" s="124" t="s">
        <v>86</v>
      </c>
      <c r="C28" s="124" t="s">
        <v>23</v>
      </c>
      <c r="D28" s="124" t="s">
        <v>41</v>
      </c>
      <c r="J28" s="121"/>
    </row>
    <row r="29" spans="1:10">
      <c r="A29" s="124" t="s">
        <v>111</v>
      </c>
      <c r="B29" s="124" t="s">
        <v>86</v>
      </c>
      <c r="C29" s="124" t="s">
        <v>23</v>
      </c>
      <c r="D29" s="124" t="s">
        <v>41</v>
      </c>
      <c r="J29" s="121"/>
    </row>
    <row r="30" spans="1:10">
      <c r="A30" s="124" t="s">
        <v>112</v>
      </c>
      <c r="B30" s="124" t="s">
        <v>87</v>
      </c>
      <c r="C30" s="124" t="s">
        <v>22</v>
      </c>
      <c r="D30" s="124" t="s">
        <v>40</v>
      </c>
      <c r="J30" s="121"/>
    </row>
    <row r="31" spans="1:10">
      <c r="A31" s="124" t="s">
        <v>113</v>
      </c>
      <c r="B31" s="124" t="s">
        <v>87</v>
      </c>
      <c r="C31" s="124" t="s">
        <v>22</v>
      </c>
      <c r="D31" s="124" t="s">
        <v>40</v>
      </c>
      <c r="J31" s="121"/>
    </row>
    <row r="32" spans="1:10">
      <c r="A32" s="124" t="s">
        <v>26</v>
      </c>
      <c r="B32" s="124" t="s">
        <v>115</v>
      </c>
      <c r="C32" s="124" t="s">
        <v>21</v>
      </c>
      <c r="D32" s="124" t="s">
        <v>114</v>
      </c>
      <c r="J32" s="121"/>
    </row>
    <row r="33" spans="1:10">
      <c r="A33" s="124" t="s">
        <v>50</v>
      </c>
      <c r="B33" s="124"/>
      <c r="C33" s="124" t="s">
        <v>51</v>
      </c>
      <c r="D33" s="124" t="s">
        <v>49</v>
      </c>
      <c r="J33" s="121"/>
    </row>
    <row r="34" spans="1:10">
      <c r="A34" s="124" t="s">
        <v>52</v>
      </c>
      <c r="B34" s="124" t="s">
        <v>52</v>
      </c>
      <c r="C34" s="124" t="s">
        <v>52</v>
      </c>
      <c r="D34" s="124" t="s">
        <v>52</v>
      </c>
      <c r="J34" s="121"/>
    </row>
    <row r="35" spans="1:10">
      <c r="A35"/>
      <c r="B35"/>
      <c r="C35"/>
      <c r="D35"/>
      <c r="J35" s="121"/>
    </row>
    <row r="36" spans="1:10">
      <c r="A36"/>
      <c r="B36"/>
      <c r="C36"/>
      <c r="D36"/>
    </row>
    <row r="37" spans="1:10">
      <c r="A37"/>
      <c r="B37"/>
      <c r="C37"/>
      <c r="D37"/>
    </row>
    <row r="38" spans="1:10">
      <c r="A38"/>
      <c r="B38"/>
      <c r="C38"/>
      <c r="D38"/>
    </row>
    <row r="39" spans="1:10">
      <c r="A39"/>
      <c r="B39"/>
      <c r="C39"/>
      <c r="D39"/>
    </row>
    <row r="40" spans="1:10">
      <c r="A40"/>
      <c r="B40"/>
      <c r="C40"/>
      <c r="D40"/>
    </row>
    <row r="41" spans="1:10">
      <c r="A41"/>
      <c r="B41"/>
      <c r="C41"/>
      <c r="D41"/>
    </row>
    <row r="42" spans="1:10">
      <c r="A42"/>
      <c r="B42"/>
      <c r="C42"/>
      <c r="D42"/>
    </row>
    <row r="43" spans="1:10">
      <c r="A43"/>
      <c r="B43"/>
      <c r="C43"/>
      <c r="D43"/>
    </row>
    <row r="44" spans="1:10">
      <c r="A44"/>
      <c r="B44"/>
      <c r="C44"/>
      <c r="D44"/>
    </row>
    <row r="45" spans="1:10">
      <c r="A45"/>
      <c r="B45"/>
      <c r="C45"/>
      <c r="D45"/>
    </row>
    <row r="46" spans="1:10">
      <c r="A46"/>
      <c r="B46"/>
      <c r="C46"/>
      <c r="D46"/>
    </row>
    <row r="47" spans="1:10">
      <c r="A47"/>
      <c r="B47"/>
      <c r="C47"/>
      <c r="D47"/>
    </row>
    <row r="48" spans="1:10">
      <c r="A48"/>
      <c r="B48"/>
      <c r="C48"/>
      <c r="D48"/>
    </row>
    <row r="49" spans="1:4">
      <c r="A49"/>
      <c r="B49"/>
      <c r="C49"/>
      <c r="D49"/>
    </row>
    <row r="50" spans="1:4">
      <c r="A50"/>
      <c r="B50"/>
      <c r="C50"/>
      <c r="D50"/>
    </row>
    <row r="51" spans="1:4">
      <c r="A51"/>
      <c r="B51"/>
      <c r="C51"/>
      <c r="D51"/>
    </row>
    <row r="52" spans="1:4">
      <c r="A52"/>
      <c r="B52"/>
      <c r="C52"/>
      <c r="D52"/>
    </row>
    <row r="53" spans="1:4">
      <c r="A53"/>
      <c r="B53"/>
      <c r="C53"/>
      <c r="D53"/>
    </row>
    <row r="54" spans="1:4">
      <c r="A54"/>
      <c r="B54"/>
      <c r="C54"/>
      <c r="D54"/>
    </row>
    <row r="55" spans="1:4">
      <c r="A55"/>
      <c r="B55"/>
      <c r="C55"/>
      <c r="D55"/>
    </row>
    <row r="56" spans="1:4">
      <c r="A56"/>
      <c r="B56"/>
      <c r="C56"/>
      <c r="D56"/>
    </row>
    <row r="57" spans="1:4">
      <c r="A57"/>
      <c r="B57"/>
      <c r="C57"/>
      <c r="D57"/>
    </row>
    <row r="58" spans="1:4">
      <c r="A58"/>
      <c r="B58"/>
      <c r="C58"/>
      <c r="D58"/>
    </row>
    <row r="59" spans="1:4">
      <c r="A59"/>
      <c r="B59"/>
      <c r="C59"/>
      <c r="D59"/>
    </row>
    <row r="60" spans="1:4">
      <c r="A60"/>
      <c r="B60"/>
      <c r="C60"/>
      <c r="D60"/>
    </row>
    <row r="61" spans="1:4">
      <c r="A61"/>
      <c r="B61"/>
      <c r="C61"/>
      <c r="D61"/>
    </row>
    <row r="62" spans="1:4">
      <c r="A62"/>
      <c r="B62"/>
      <c r="C62"/>
      <c r="D62"/>
    </row>
    <row r="63" spans="1:4">
      <c r="A63"/>
      <c r="B63"/>
      <c r="C63"/>
      <c r="D63"/>
    </row>
    <row r="64" spans="1:4">
      <c r="A64"/>
      <c r="B64"/>
      <c r="C64"/>
      <c r="D64"/>
    </row>
    <row r="65" spans="1:4">
      <c r="A65"/>
      <c r="B65"/>
      <c r="C65"/>
      <c r="D65"/>
    </row>
    <row r="66" spans="1:4">
      <c r="A66"/>
      <c r="B66"/>
      <c r="C66"/>
      <c r="D66"/>
    </row>
    <row r="67" spans="1:4">
      <c r="A67"/>
      <c r="B67"/>
      <c r="C67"/>
      <c r="D67"/>
    </row>
    <row r="68" spans="1:4">
      <c r="A68"/>
      <c r="B68"/>
      <c r="C68"/>
      <c r="D68"/>
    </row>
    <row r="69" spans="1:4">
      <c r="A69"/>
      <c r="B69"/>
      <c r="C69"/>
      <c r="D69"/>
    </row>
    <row r="70" spans="1:4">
      <c r="A70"/>
      <c r="B70"/>
      <c r="C70"/>
      <c r="D70"/>
    </row>
    <row r="71" spans="1:4">
      <c r="A71"/>
      <c r="B71"/>
      <c r="C71"/>
      <c r="D71"/>
    </row>
    <row r="72" spans="1:4">
      <c r="A72"/>
      <c r="B72"/>
      <c r="C72"/>
      <c r="D72"/>
    </row>
    <row r="73" spans="1:4">
      <c r="A73"/>
      <c r="B73"/>
      <c r="C73"/>
      <c r="D73"/>
    </row>
    <row r="74" spans="1:4">
      <c r="A74"/>
      <c r="B74"/>
      <c r="C74"/>
      <c r="D74"/>
    </row>
    <row r="75" spans="1:4">
      <c r="A75"/>
      <c r="B75"/>
      <c r="C75"/>
      <c r="D75"/>
    </row>
    <row r="76" spans="1:4">
      <c r="A76"/>
      <c r="B76"/>
      <c r="C76"/>
      <c r="D76"/>
    </row>
    <row r="77" spans="1:4">
      <c r="A77"/>
      <c r="B77"/>
      <c r="C77"/>
      <c r="D77"/>
    </row>
    <row r="78" spans="1:4">
      <c r="A78"/>
      <c r="B78"/>
      <c r="C78"/>
      <c r="D78"/>
    </row>
    <row r="79" spans="1:4">
      <c r="A79"/>
      <c r="B79"/>
      <c r="C79"/>
      <c r="D79"/>
    </row>
    <row r="80" spans="1:4">
      <c r="A80"/>
      <c r="B80"/>
      <c r="C80"/>
      <c r="D80"/>
    </row>
    <row r="81" spans="1:4">
      <c r="A81"/>
      <c r="B81"/>
      <c r="C81"/>
      <c r="D81"/>
    </row>
    <row r="82" spans="1:4">
      <c r="A82"/>
      <c r="B82"/>
      <c r="C82"/>
      <c r="D82"/>
    </row>
    <row r="83" spans="1:4">
      <c r="A83"/>
      <c r="B83"/>
      <c r="C83"/>
      <c r="D83"/>
    </row>
    <row r="84" spans="1:4">
      <c r="A84"/>
      <c r="B84"/>
      <c r="C84"/>
      <c r="D84"/>
    </row>
    <row r="85" spans="1:4">
      <c r="A85"/>
      <c r="B85"/>
      <c r="C85"/>
      <c r="D85"/>
    </row>
    <row r="86" spans="1:4">
      <c r="A86"/>
      <c r="B86"/>
      <c r="C86"/>
      <c r="D86"/>
    </row>
    <row r="87" spans="1:4">
      <c r="A87"/>
      <c r="B87"/>
      <c r="C87"/>
      <c r="D87"/>
    </row>
    <row r="88" spans="1:4">
      <c r="A88"/>
      <c r="B88"/>
      <c r="C88"/>
      <c r="D88"/>
    </row>
    <row r="89" spans="1:4">
      <c r="A89"/>
      <c r="B89"/>
      <c r="C89"/>
      <c r="D89"/>
    </row>
    <row r="90" spans="1:4">
      <c r="A90"/>
      <c r="B90"/>
      <c r="C90"/>
      <c r="D90"/>
    </row>
    <row r="91" spans="1:4">
      <c r="A91"/>
      <c r="B91"/>
      <c r="C91"/>
      <c r="D91"/>
    </row>
    <row r="92" spans="1:4">
      <c r="A92"/>
      <c r="B92"/>
      <c r="C92"/>
      <c r="D92"/>
    </row>
    <row r="93" spans="1:4">
      <c r="A93"/>
      <c r="B93"/>
      <c r="C93"/>
      <c r="D93"/>
    </row>
    <row r="94" spans="1:4">
      <c r="A94"/>
      <c r="B94"/>
      <c r="C94"/>
      <c r="D94"/>
    </row>
    <row r="95" spans="1:4">
      <c r="A95"/>
      <c r="B95"/>
      <c r="C95"/>
      <c r="D95"/>
    </row>
    <row r="96" spans="1:4">
      <c r="A96"/>
      <c r="B96"/>
      <c r="C96"/>
      <c r="D96"/>
    </row>
    <row r="97" spans="1:4">
      <c r="A97"/>
      <c r="B97"/>
      <c r="C97"/>
      <c r="D97"/>
    </row>
    <row r="98" spans="1:4">
      <c r="A98"/>
      <c r="B98"/>
      <c r="C98"/>
      <c r="D98"/>
    </row>
    <row r="99" spans="1:4">
      <c r="A99"/>
      <c r="B99"/>
      <c r="C99"/>
      <c r="D99"/>
    </row>
    <row r="100" spans="1:4">
      <c r="A100"/>
      <c r="B100"/>
      <c r="C100"/>
      <c r="D100"/>
    </row>
    <row r="101" spans="1:4">
      <c r="A101"/>
      <c r="B101"/>
      <c r="C101"/>
      <c r="D101"/>
    </row>
    <row r="102" spans="1:4">
      <c r="A102"/>
      <c r="B102"/>
      <c r="C102"/>
      <c r="D102"/>
    </row>
    <row r="103" spans="1:4">
      <c r="A103"/>
      <c r="B103"/>
      <c r="C103"/>
      <c r="D103"/>
    </row>
    <row r="104" spans="1:4">
      <c r="A104"/>
      <c r="B104"/>
      <c r="C104"/>
      <c r="D104"/>
    </row>
    <row r="105" spans="1:4">
      <c r="A105"/>
      <c r="B105"/>
      <c r="C105"/>
      <c r="D105"/>
    </row>
    <row r="106" spans="1:4">
      <c r="A106"/>
      <c r="B106"/>
      <c r="C106"/>
      <c r="D106"/>
    </row>
    <row r="107" spans="1:4">
      <c r="A107"/>
      <c r="B107"/>
      <c r="C107"/>
      <c r="D107"/>
    </row>
    <row r="108" spans="1:4">
      <c r="A108"/>
      <c r="B108"/>
      <c r="C108"/>
      <c r="D108"/>
    </row>
    <row r="109" spans="1:4">
      <c r="A109"/>
      <c r="B109"/>
      <c r="C109"/>
      <c r="D109"/>
    </row>
    <row r="110" spans="1:4">
      <c r="A110"/>
      <c r="B110"/>
      <c r="C110"/>
      <c r="D110"/>
    </row>
    <row r="111" spans="1:4">
      <c r="A111"/>
      <c r="B111"/>
      <c r="C111"/>
      <c r="D111"/>
    </row>
    <row r="112" spans="1:4">
      <c r="A112"/>
      <c r="B112"/>
      <c r="C112"/>
      <c r="D112"/>
    </row>
    <row r="113" spans="1:4">
      <c r="A113"/>
      <c r="B113"/>
      <c r="C113"/>
      <c r="D113"/>
    </row>
    <row r="114" spans="1:4">
      <c r="A114"/>
      <c r="B114"/>
      <c r="C114"/>
      <c r="D114"/>
    </row>
    <row r="115" spans="1:4">
      <c r="A115"/>
      <c r="B115"/>
      <c r="C115"/>
      <c r="D115"/>
    </row>
    <row r="116" spans="1:4">
      <c r="A116"/>
      <c r="B116"/>
      <c r="C116"/>
      <c r="D116"/>
    </row>
    <row r="117" spans="1:4">
      <c r="A117"/>
      <c r="B117"/>
      <c r="C117"/>
      <c r="D117"/>
    </row>
    <row r="118" spans="1:4">
      <c r="A118"/>
      <c r="B118"/>
      <c r="C118"/>
      <c r="D118"/>
    </row>
    <row r="119" spans="1:4">
      <c r="A119"/>
      <c r="B119"/>
      <c r="C119"/>
      <c r="D119"/>
    </row>
    <row r="120" spans="1:4">
      <c r="A120"/>
      <c r="B120"/>
      <c r="C120"/>
      <c r="D120"/>
    </row>
    <row r="121" spans="1:4">
      <c r="A121"/>
      <c r="B121"/>
      <c r="C121"/>
      <c r="D121"/>
    </row>
    <row r="122" spans="1:4">
      <c r="A122"/>
      <c r="B122"/>
      <c r="C122"/>
      <c r="D122"/>
    </row>
    <row r="123" spans="1:4">
      <c r="A123"/>
      <c r="B123"/>
      <c r="C123"/>
      <c r="D123"/>
    </row>
    <row r="124" spans="1:4">
      <c r="A124"/>
      <c r="B124"/>
      <c r="C124"/>
      <c r="D124"/>
    </row>
    <row r="125" spans="1:4">
      <c r="A125"/>
      <c r="B125"/>
      <c r="C125"/>
      <c r="D125"/>
    </row>
    <row r="126" spans="1:4">
      <c r="A126"/>
      <c r="B126"/>
      <c r="C126"/>
      <c r="D126"/>
    </row>
    <row r="127" spans="1:4">
      <c r="A127"/>
      <c r="B127"/>
      <c r="C127"/>
      <c r="D127"/>
    </row>
    <row r="128" spans="1:4">
      <c r="A128"/>
      <c r="B128"/>
      <c r="C128"/>
      <c r="D128"/>
    </row>
    <row r="129" spans="1:4">
      <c r="A129"/>
      <c r="B129"/>
      <c r="C129"/>
      <c r="D129"/>
    </row>
    <row r="130" spans="1:4">
      <c r="A130"/>
      <c r="B130"/>
      <c r="C130"/>
      <c r="D130"/>
    </row>
    <row r="131" spans="1:4">
      <c r="A131"/>
      <c r="B131"/>
      <c r="C131"/>
      <c r="D131"/>
    </row>
    <row r="132" spans="1:4">
      <c r="A132"/>
      <c r="B132"/>
      <c r="C132"/>
      <c r="D132"/>
    </row>
    <row r="133" spans="1:4">
      <c r="A133"/>
      <c r="B133"/>
      <c r="C133"/>
      <c r="D133"/>
    </row>
    <row r="134" spans="1:4">
      <c r="A134"/>
      <c r="B134"/>
      <c r="C134"/>
      <c r="D134"/>
    </row>
    <row r="135" spans="1:4">
      <c r="A135"/>
      <c r="B135"/>
      <c r="C135"/>
      <c r="D135"/>
    </row>
    <row r="136" spans="1:4">
      <c r="A136"/>
      <c r="B136"/>
      <c r="C136"/>
      <c r="D136"/>
    </row>
    <row r="137" spans="1:4">
      <c r="A137"/>
      <c r="B137"/>
      <c r="C137"/>
      <c r="D137"/>
    </row>
    <row r="138" spans="1:4">
      <c r="A138"/>
      <c r="B138"/>
      <c r="C138"/>
      <c r="D138"/>
    </row>
    <row r="139" spans="1:4">
      <c r="A139"/>
      <c r="B139"/>
      <c r="C139"/>
      <c r="D139"/>
    </row>
    <row r="140" spans="1:4">
      <c r="A140"/>
      <c r="B140"/>
      <c r="C140"/>
      <c r="D140"/>
    </row>
    <row r="141" spans="1:4">
      <c r="A141"/>
      <c r="B141"/>
      <c r="C141"/>
      <c r="D141"/>
    </row>
    <row r="142" spans="1:4">
      <c r="A142"/>
      <c r="B142"/>
      <c r="C142"/>
      <c r="D142"/>
    </row>
    <row r="143" spans="1:4">
      <c r="A143"/>
      <c r="B143"/>
      <c r="C143"/>
      <c r="D143"/>
    </row>
    <row r="144" spans="1:4">
      <c r="A144"/>
      <c r="B144"/>
      <c r="C144"/>
      <c r="D144"/>
    </row>
    <row r="145" spans="1:4">
      <c r="A145"/>
      <c r="B145"/>
      <c r="C145"/>
      <c r="D145"/>
    </row>
    <row r="146" spans="1:4">
      <c r="A146"/>
      <c r="B146"/>
      <c r="C146"/>
      <c r="D146"/>
    </row>
    <row r="147" spans="1:4">
      <c r="A147"/>
      <c r="B147"/>
      <c r="C147"/>
      <c r="D147"/>
    </row>
    <row r="148" spans="1:4">
      <c r="A148"/>
      <c r="B148"/>
      <c r="C148"/>
      <c r="D148"/>
    </row>
    <row r="149" spans="1:4">
      <c r="A149"/>
      <c r="B149"/>
      <c r="C149"/>
      <c r="D149"/>
    </row>
    <row r="150" spans="1:4">
      <c r="A150"/>
      <c r="B150"/>
      <c r="C150"/>
      <c r="D150"/>
    </row>
    <row r="151" spans="1:4">
      <c r="A151"/>
      <c r="B151"/>
      <c r="C151"/>
      <c r="D151"/>
    </row>
    <row r="152" spans="1:4">
      <c r="A152"/>
      <c r="B152"/>
      <c r="C152"/>
      <c r="D152"/>
    </row>
    <row r="153" spans="1:4">
      <c r="A153"/>
      <c r="B153"/>
      <c r="C153"/>
      <c r="D153"/>
    </row>
    <row r="154" spans="1:4">
      <c r="A154"/>
      <c r="B154"/>
      <c r="C154"/>
      <c r="D154"/>
    </row>
    <row r="155" spans="1:4">
      <c r="A155"/>
      <c r="B155"/>
      <c r="C155"/>
      <c r="D155"/>
    </row>
    <row r="156" spans="1:4">
      <c r="A156"/>
      <c r="B156"/>
      <c r="C156"/>
      <c r="D156"/>
    </row>
    <row r="157" spans="1:4">
      <c r="A157"/>
      <c r="B157"/>
      <c r="C157"/>
      <c r="D157"/>
    </row>
    <row r="158" spans="1:4">
      <c r="A158"/>
      <c r="B158"/>
      <c r="C158"/>
      <c r="D158"/>
    </row>
    <row r="159" spans="1:4">
      <c r="A159"/>
      <c r="B159"/>
      <c r="C159"/>
      <c r="D159"/>
    </row>
    <row r="160" spans="1:4">
      <c r="A160"/>
      <c r="B160"/>
      <c r="C160"/>
      <c r="D160"/>
    </row>
  </sheetData>
  <sortState ref="A2:D31">
    <sortCondition descending="1" ref="D2"/>
    <sortCondition ref="A2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2:H69"/>
  <sheetViews>
    <sheetView zoomScaleNormal="100" workbookViewId="0">
      <selection activeCell="C27" sqref="B4:H100"/>
    </sheetView>
  </sheetViews>
  <sheetFormatPr defaultRowHeight="15"/>
  <cols>
    <col min="2" max="2" width="11" customWidth="1"/>
    <col min="3" max="4" width="8.140625" customWidth="1"/>
    <col min="5" max="5" width="8.140625" style="5" customWidth="1"/>
    <col min="6" max="7" width="8.140625" customWidth="1"/>
    <col min="8" max="8" width="8.140625" style="5" customWidth="1"/>
  </cols>
  <sheetData>
    <row r="2" spans="2:8">
      <c r="B2" s="100" t="s">
        <v>75</v>
      </c>
      <c r="C2" s="99"/>
      <c r="D2" s="99"/>
      <c r="E2" s="116"/>
      <c r="F2" s="99"/>
      <c r="G2" s="99"/>
      <c r="H2" s="116"/>
    </row>
    <row r="3" spans="2:8" ht="18.75">
      <c r="B3" s="55" t="s">
        <v>32</v>
      </c>
      <c r="C3" s="57" t="s">
        <v>34</v>
      </c>
      <c r="D3" s="57" t="s">
        <v>53</v>
      </c>
      <c r="E3" s="58" t="s">
        <v>43</v>
      </c>
      <c r="F3" s="56" t="s">
        <v>33</v>
      </c>
      <c r="G3" s="57" t="s">
        <v>51</v>
      </c>
      <c r="H3" s="54" t="s">
        <v>3</v>
      </c>
    </row>
    <row r="4" spans="2:8">
      <c r="B4" t="s">
        <v>690</v>
      </c>
      <c r="C4" t="s">
        <v>299</v>
      </c>
      <c r="D4" t="s">
        <v>74</v>
      </c>
      <c r="E4" s="5" t="s">
        <v>23</v>
      </c>
      <c r="F4" t="s">
        <v>105</v>
      </c>
      <c r="G4" t="s">
        <v>73</v>
      </c>
      <c r="H4" s="5">
        <v>34</v>
      </c>
    </row>
    <row r="5" spans="2:8">
      <c r="B5" t="s">
        <v>692</v>
      </c>
      <c r="C5" t="s">
        <v>120</v>
      </c>
      <c r="D5" t="s">
        <v>74</v>
      </c>
      <c r="E5" s="5" t="s">
        <v>82</v>
      </c>
      <c r="F5" t="s">
        <v>98</v>
      </c>
      <c r="G5" t="s">
        <v>73</v>
      </c>
      <c r="H5" s="5">
        <v>34</v>
      </c>
    </row>
    <row r="6" spans="2:8">
      <c r="B6" t="s">
        <v>697</v>
      </c>
      <c r="C6" t="s">
        <v>155</v>
      </c>
      <c r="D6" t="s">
        <v>74</v>
      </c>
      <c r="E6" s="5" t="s">
        <v>82</v>
      </c>
      <c r="F6" t="s">
        <v>98</v>
      </c>
      <c r="G6" t="s">
        <v>73</v>
      </c>
      <c r="H6" s="5">
        <v>32</v>
      </c>
    </row>
    <row r="7" spans="2:8">
      <c r="B7" t="s">
        <v>707</v>
      </c>
      <c r="C7" t="s">
        <v>210</v>
      </c>
      <c r="D7" t="s">
        <v>74</v>
      </c>
      <c r="E7" s="5" t="s">
        <v>23</v>
      </c>
      <c r="F7" t="s">
        <v>105</v>
      </c>
      <c r="G7" t="s">
        <v>73</v>
      </c>
      <c r="H7" s="5">
        <v>31</v>
      </c>
    </row>
    <row r="8" spans="2:8">
      <c r="B8" t="s">
        <v>707</v>
      </c>
      <c r="C8" t="s">
        <v>211</v>
      </c>
      <c r="D8" t="s">
        <v>74</v>
      </c>
      <c r="E8" s="5" t="s">
        <v>21</v>
      </c>
      <c r="F8" t="s">
        <v>26</v>
      </c>
      <c r="G8" t="s">
        <v>73</v>
      </c>
      <c r="H8" s="5">
        <v>31</v>
      </c>
    </row>
    <row r="9" spans="2:8">
      <c r="B9" t="s">
        <v>730</v>
      </c>
      <c r="C9" t="s">
        <v>127</v>
      </c>
      <c r="D9" t="s">
        <v>116</v>
      </c>
      <c r="E9" s="5" t="s">
        <v>82</v>
      </c>
      <c r="F9" t="s">
        <v>100</v>
      </c>
      <c r="G9" t="s">
        <v>73</v>
      </c>
      <c r="H9" s="5">
        <v>30</v>
      </c>
    </row>
    <row r="10" spans="2:8">
      <c r="B10" t="s">
        <v>608</v>
      </c>
      <c r="C10" t="s">
        <v>458</v>
      </c>
      <c r="D10" t="s">
        <v>74</v>
      </c>
      <c r="E10" s="5" t="s">
        <v>23</v>
      </c>
      <c r="F10" t="s">
        <v>103</v>
      </c>
      <c r="G10" t="s">
        <v>73</v>
      </c>
      <c r="H10" s="5">
        <v>28</v>
      </c>
    </row>
    <row r="11" spans="2:8">
      <c r="B11" t="s">
        <v>641</v>
      </c>
      <c r="C11" t="s">
        <v>472</v>
      </c>
      <c r="D11" t="s">
        <v>74</v>
      </c>
      <c r="E11" s="5" t="s">
        <v>82</v>
      </c>
      <c r="F11" t="s">
        <v>99</v>
      </c>
      <c r="G11" t="s">
        <v>73</v>
      </c>
      <c r="H11" s="5">
        <v>28</v>
      </c>
    </row>
    <row r="12" spans="2:8">
      <c r="B12" t="s">
        <v>644</v>
      </c>
      <c r="C12" t="s">
        <v>122</v>
      </c>
      <c r="D12" t="s">
        <v>74</v>
      </c>
      <c r="E12" s="5" t="s">
        <v>82</v>
      </c>
      <c r="F12" t="s">
        <v>98</v>
      </c>
      <c r="G12" t="s">
        <v>73</v>
      </c>
      <c r="H12" s="5">
        <v>28</v>
      </c>
    </row>
    <row r="13" spans="2:8">
      <c r="B13" t="s">
        <v>681</v>
      </c>
      <c r="C13" t="s">
        <v>516</v>
      </c>
      <c r="D13" t="s">
        <v>74</v>
      </c>
      <c r="E13" s="5" t="s">
        <v>23</v>
      </c>
      <c r="F13" t="s">
        <v>445</v>
      </c>
      <c r="G13" t="s">
        <v>73</v>
      </c>
      <c r="H13" s="5">
        <v>28</v>
      </c>
    </row>
    <row r="14" spans="2:8">
      <c r="B14" t="s">
        <v>560</v>
      </c>
      <c r="C14" t="s">
        <v>452</v>
      </c>
      <c r="D14" t="s">
        <v>74</v>
      </c>
      <c r="E14" s="5" t="s">
        <v>21</v>
      </c>
      <c r="F14" t="s">
        <v>26</v>
      </c>
      <c r="G14" t="s">
        <v>73</v>
      </c>
      <c r="H14" s="5">
        <v>27</v>
      </c>
    </row>
    <row r="15" spans="2:8">
      <c r="B15" t="s">
        <v>650</v>
      </c>
      <c r="C15" t="s">
        <v>490</v>
      </c>
      <c r="D15" t="s">
        <v>74</v>
      </c>
      <c r="E15" s="5" t="s">
        <v>23</v>
      </c>
      <c r="F15" t="s">
        <v>108</v>
      </c>
      <c r="G15" t="s">
        <v>73</v>
      </c>
      <c r="H15" s="5">
        <v>27</v>
      </c>
    </row>
    <row r="16" spans="2:8">
      <c r="B16" t="s">
        <v>655</v>
      </c>
      <c r="C16" t="s">
        <v>223</v>
      </c>
      <c r="D16" t="s">
        <v>74</v>
      </c>
      <c r="E16" s="5" t="s">
        <v>23</v>
      </c>
      <c r="F16" t="s">
        <v>105</v>
      </c>
      <c r="G16" t="s">
        <v>73</v>
      </c>
      <c r="H16" s="5">
        <v>27</v>
      </c>
    </row>
    <row r="17" spans="2:8">
      <c r="B17" t="s">
        <v>655</v>
      </c>
      <c r="C17" t="s">
        <v>466</v>
      </c>
      <c r="D17" t="s">
        <v>74</v>
      </c>
      <c r="E17" s="5" t="s">
        <v>23</v>
      </c>
      <c r="F17" t="s">
        <v>445</v>
      </c>
      <c r="G17" t="s">
        <v>73</v>
      </c>
      <c r="H17" s="5">
        <v>27</v>
      </c>
    </row>
    <row r="18" spans="2:8">
      <c r="B18" t="s">
        <v>669</v>
      </c>
      <c r="C18" t="s">
        <v>186</v>
      </c>
      <c r="D18" t="s">
        <v>74</v>
      </c>
      <c r="E18" s="5" t="s">
        <v>23</v>
      </c>
      <c r="F18" t="s">
        <v>109</v>
      </c>
      <c r="G18" t="s">
        <v>73</v>
      </c>
      <c r="H18" s="5">
        <v>27</v>
      </c>
    </row>
    <row r="19" spans="2:8">
      <c r="B19" t="s">
        <v>687</v>
      </c>
      <c r="C19" t="s">
        <v>542</v>
      </c>
      <c r="D19" t="s">
        <v>74</v>
      </c>
      <c r="E19" s="5" t="s">
        <v>22</v>
      </c>
      <c r="F19" t="s">
        <v>113</v>
      </c>
      <c r="G19" t="s">
        <v>73</v>
      </c>
      <c r="H19" s="5">
        <v>27</v>
      </c>
    </row>
    <row r="20" spans="2:8">
      <c r="B20" t="s">
        <v>641</v>
      </c>
      <c r="C20" t="s">
        <v>217</v>
      </c>
      <c r="D20" t="s">
        <v>74</v>
      </c>
      <c r="E20" s="5" t="s">
        <v>23</v>
      </c>
      <c r="F20" t="s">
        <v>102</v>
      </c>
      <c r="G20" t="s">
        <v>73</v>
      </c>
      <c r="H20" s="5">
        <v>25</v>
      </c>
    </row>
    <row r="21" spans="2:8">
      <c r="B21" t="s">
        <v>669</v>
      </c>
      <c r="C21" t="s">
        <v>274</v>
      </c>
      <c r="D21" t="s">
        <v>74</v>
      </c>
      <c r="E21" s="5" t="s">
        <v>23</v>
      </c>
      <c r="F21" t="s">
        <v>110</v>
      </c>
      <c r="G21" t="s">
        <v>73</v>
      </c>
      <c r="H21" s="5">
        <v>24</v>
      </c>
    </row>
    <row r="22" spans="2:8">
      <c r="B22" t="s">
        <v>687</v>
      </c>
      <c r="C22" t="s">
        <v>263</v>
      </c>
      <c r="D22" t="s">
        <v>74</v>
      </c>
      <c r="E22" s="5" t="s">
        <v>23</v>
      </c>
      <c r="F22" t="s">
        <v>105</v>
      </c>
      <c r="G22" t="s">
        <v>73</v>
      </c>
      <c r="H22" s="5">
        <v>23</v>
      </c>
    </row>
    <row r="23" spans="2:8">
      <c r="B23" t="s">
        <v>690</v>
      </c>
      <c r="C23" t="s">
        <v>503</v>
      </c>
      <c r="D23" t="s">
        <v>74</v>
      </c>
      <c r="E23" s="5" t="s">
        <v>23</v>
      </c>
      <c r="F23" t="s">
        <v>108</v>
      </c>
      <c r="G23" t="s">
        <v>73</v>
      </c>
      <c r="H23" s="5">
        <v>23</v>
      </c>
    </row>
    <row r="24" spans="2:8">
      <c r="B24" t="s">
        <v>707</v>
      </c>
      <c r="C24" t="s">
        <v>147</v>
      </c>
      <c r="D24" t="s">
        <v>74</v>
      </c>
      <c r="E24" s="5" t="s">
        <v>23</v>
      </c>
      <c r="F24" t="s">
        <v>106</v>
      </c>
      <c r="G24" t="s">
        <v>73</v>
      </c>
      <c r="H24" s="5">
        <v>22</v>
      </c>
    </row>
    <row r="25" spans="2:8">
      <c r="B25" t="s">
        <v>701</v>
      </c>
      <c r="C25" t="s">
        <v>262</v>
      </c>
      <c r="D25" t="s">
        <v>74</v>
      </c>
      <c r="E25" s="5" t="s">
        <v>23</v>
      </c>
      <c r="F25" t="s">
        <v>105</v>
      </c>
      <c r="G25" t="s">
        <v>73</v>
      </c>
      <c r="H25" s="5">
        <v>21</v>
      </c>
    </row>
    <row r="26" spans="2:8">
      <c r="B26" t="s">
        <v>701</v>
      </c>
      <c r="C26" t="s">
        <v>381</v>
      </c>
      <c r="D26" t="s">
        <v>74</v>
      </c>
      <c r="E26" s="5" t="s">
        <v>23</v>
      </c>
      <c r="F26" t="s">
        <v>105</v>
      </c>
      <c r="G26" t="s">
        <v>73</v>
      </c>
      <c r="H26" s="5">
        <v>20</v>
      </c>
    </row>
    <row r="27" spans="2:8">
      <c r="B27" t="s">
        <v>549</v>
      </c>
      <c r="C27" t="s">
        <v>482</v>
      </c>
      <c r="D27" t="s">
        <v>116</v>
      </c>
      <c r="E27" s="5" t="s">
        <v>21</v>
      </c>
      <c r="F27" t="s">
        <v>26</v>
      </c>
      <c r="G27" t="s">
        <v>73</v>
      </c>
      <c r="H27" s="5">
        <v>19</v>
      </c>
    </row>
    <row r="28" spans="2:8">
      <c r="B28" t="s">
        <v>571</v>
      </c>
      <c r="C28" t="s">
        <v>521</v>
      </c>
      <c r="D28" t="s">
        <v>74</v>
      </c>
      <c r="E28" s="5" t="s">
        <v>23</v>
      </c>
      <c r="F28" t="s">
        <v>445</v>
      </c>
      <c r="G28" t="s">
        <v>73</v>
      </c>
      <c r="H28" s="5">
        <v>19</v>
      </c>
    </row>
    <row r="29" spans="2:8">
      <c r="B29" t="s">
        <v>560</v>
      </c>
      <c r="C29" t="s">
        <v>476</v>
      </c>
      <c r="D29" t="s">
        <v>74</v>
      </c>
      <c r="E29" s="5" t="s">
        <v>82</v>
      </c>
      <c r="F29" t="s">
        <v>98</v>
      </c>
      <c r="G29" t="s">
        <v>73</v>
      </c>
      <c r="H29" s="5">
        <v>18</v>
      </c>
    </row>
    <row r="30" spans="2:8">
      <c r="B30" t="s">
        <v>571</v>
      </c>
      <c r="C30" t="s">
        <v>464</v>
      </c>
      <c r="D30" t="s">
        <v>74</v>
      </c>
      <c r="E30" s="5" t="s">
        <v>23</v>
      </c>
      <c r="F30" t="s">
        <v>81</v>
      </c>
      <c r="G30" t="s">
        <v>73</v>
      </c>
      <c r="H30" s="5">
        <v>18</v>
      </c>
    </row>
    <row r="31" spans="2:8">
      <c r="B31" t="s">
        <v>624</v>
      </c>
      <c r="C31" t="s">
        <v>314</v>
      </c>
      <c r="D31" t="s">
        <v>74</v>
      </c>
      <c r="E31" s="5" t="s">
        <v>23</v>
      </c>
      <c r="F31" t="s">
        <v>105</v>
      </c>
      <c r="G31" t="s">
        <v>73</v>
      </c>
      <c r="H31" s="5">
        <v>18</v>
      </c>
    </row>
    <row r="32" spans="2:8">
      <c r="B32" t="s">
        <v>624</v>
      </c>
      <c r="C32" t="s">
        <v>213</v>
      </c>
      <c r="D32" t="s">
        <v>74</v>
      </c>
      <c r="E32" s="5" t="s">
        <v>82</v>
      </c>
      <c r="F32" t="s">
        <v>98</v>
      </c>
      <c r="G32" t="s">
        <v>73</v>
      </c>
      <c r="H32" s="5">
        <v>18</v>
      </c>
    </row>
    <row r="33" spans="2:8">
      <c r="B33" t="s">
        <v>567</v>
      </c>
      <c r="C33" t="s">
        <v>475</v>
      </c>
      <c r="D33" t="s">
        <v>74</v>
      </c>
      <c r="E33" s="5" t="s">
        <v>23</v>
      </c>
      <c r="F33" t="s">
        <v>108</v>
      </c>
      <c r="G33" t="s">
        <v>73</v>
      </c>
      <c r="H33" s="5">
        <v>17</v>
      </c>
    </row>
    <row r="34" spans="2:8">
      <c r="B34" t="s">
        <v>571</v>
      </c>
      <c r="C34" t="s">
        <v>134</v>
      </c>
      <c r="D34" t="s">
        <v>74</v>
      </c>
      <c r="E34" s="5" t="s">
        <v>23</v>
      </c>
      <c r="F34" t="s">
        <v>103</v>
      </c>
      <c r="G34" t="s">
        <v>73</v>
      </c>
      <c r="H34" s="5">
        <v>17</v>
      </c>
    </row>
    <row r="35" spans="2:8">
      <c r="B35" t="s">
        <v>571</v>
      </c>
      <c r="C35" t="s">
        <v>319</v>
      </c>
      <c r="D35" t="s">
        <v>74</v>
      </c>
      <c r="E35" s="5" t="s">
        <v>23</v>
      </c>
      <c r="F35" t="s">
        <v>105</v>
      </c>
      <c r="G35" t="s">
        <v>73</v>
      </c>
      <c r="H35" s="5">
        <v>17</v>
      </c>
    </row>
    <row r="36" spans="2:8">
      <c r="B36" t="s">
        <v>628</v>
      </c>
      <c r="C36" t="s">
        <v>323</v>
      </c>
      <c r="D36" t="s">
        <v>74</v>
      </c>
      <c r="E36" s="5" t="s">
        <v>82</v>
      </c>
      <c r="F36" t="s">
        <v>100</v>
      </c>
      <c r="G36" t="s">
        <v>73</v>
      </c>
      <c r="H36" s="5">
        <v>17</v>
      </c>
    </row>
    <row r="37" spans="2:8">
      <c r="B37" t="s">
        <v>608</v>
      </c>
      <c r="C37" t="s">
        <v>260</v>
      </c>
      <c r="D37" t="s">
        <v>74</v>
      </c>
      <c r="E37" s="5" t="s">
        <v>82</v>
      </c>
      <c r="F37" t="s">
        <v>98</v>
      </c>
      <c r="G37" t="s">
        <v>73</v>
      </c>
      <c r="H37" s="5">
        <v>16</v>
      </c>
    </row>
    <row r="38" spans="2:8">
      <c r="B38" t="s">
        <v>644</v>
      </c>
      <c r="C38" t="s">
        <v>171</v>
      </c>
      <c r="D38" t="s">
        <v>74</v>
      </c>
      <c r="E38" s="5" t="s">
        <v>23</v>
      </c>
      <c r="F38" t="s">
        <v>103</v>
      </c>
      <c r="G38" t="s">
        <v>73</v>
      </c>
      <c r="H38" s="5">
        <v>16</v>
      </c>
    </row>
    <row r="39" spans="2:8">
      <c r="B39" t="s">
        <v>690</v>
      </c>
      <c r="C39" t="s">
        <v>592</v>
      </c>
      <c r="D39" t="s">
        <v>74</v>
      </c>
      <c r="E39" s="5" t="s">
        <v>21</v>
      </c>
      <c r="F39" t="s">
        <v>26</v>
      </c>
      <c r="G39" t="s">
        <v>73</v>
      </c>
      <c r="H39" s="5">
        <v>16</v>
      </c>
    </row>
    <row r="40" spans="2:8">
      <c r="B40" t="s">
        <v>608</v>
      </c>
      <c r="C40" t="s">
        <v>125</v>
      </c>
      <c r="D40" t="s">
        <v>74</v>
      </c>
      <c r="E40" s="5" t="s">
        <v>23</v>
      </c>
      <c r="F40" t="s">
        <v>111</v>
      </c>
      <c r="G40" t="s">
        <v>73</v>
      </c>
      <c r="H40" s="5">
        <v>15</v>
      </c>
    </row>
    <row r="41" spans="2:8">
      <c r="B41" t="s">
        <v>637</v>
      </c>
      <c r="C41" t="s">
        <v>528</v>
      </c>
      <c r="D41" t="s">
        <v>74</v>
      </c>
      <c r="E41" s="5" t="s">
        <v>22</v>
      </c>
      <c r="F41" t="s">
        <v>113</v>
      </c>
      <c r="G41" t="s">
        <v>73</v>
      </c>
      <c r="H41" s="5">
        <v>15</v>
      </c>
    </row>
    <row r="42" spans="2:8">
      <c r="B42" t="s">
        <v>650</v>
      </c>
      <c r="C42" t="s">
        <v>517</v>
      </c>
      <c r="D42" t="s">
        <v>74</v>
      </c>
      <c r="E42" s="5" t="s">
        <v>21</v>
      </c>
      <c r="F42" t="s">
        <v>26</v>
      </c>
      <c r="G42" t="s">
        <v>73</v>
      </c>
      <c r="H42" s="5">
        <v>15</v>
      </c>
    </row>
    <row r="43" spans="2:8">
      <c r="B43" t="s">
        <v>637</v>
      </c>
      <c r="C43" t="s">
        <v>537</v>
      </c>
      <c r="D43" t="s">
        <v>74</v>
      </c>
      <c r="E43" s="5" t="s">
        <v>21</v>
      </c>
      <c r="F43" t="s">
        <v>26</v>
      </c>
      <c r="G43" t="s">
        <v>73</v>
      </c>
      <c r="H43" s="5">
        <v>14</v>
      </c>
    </row>
    <row r="44" spans="2:8">
      <c r="B44" t="s">
        <v>655</v>
      </c>
      <c r="C44" t="s">
        <v>264</v>
      </c>
      <c r="D44" t="s">
        <v>74</v>
      </c>
      <c r="E44" s="5" t="s">
        <v>23</v>
      </c>
      <c r="F44" t="s">
        <v>105</v>
      </c>
      <c r="G44" t="s">
        <v>73</v>
      </c>
      <c r="H44" s="5">
        <v>14</v>
      </c>
    </row>
    <row r="45" spans="2:8">
      <c r="B45" t="s">
        <v>681</v>
      </c>
      <c r="C45" t="s">
        <v>376</v>
      </c>
      <c r="D45" t="s">
        <v>74</v>
      </c>
      <c r="E45" s="5" t="s">
        <v>23</v>
      </c>
      <c r="F45" t="s">
        <v>102</v>
      </c>
      <c r="G45" t="s">
        <v>73</v>
      </c>
      <c r="H45" s="5">
        <v>14</v>
      </c>
    </row>
    <row r="46" spans="2:8">
      <c r="B46" t="s">
        <v>692</v>
      </c>
      <c r="C46" t="s">
        <v>552</v>
      </c>
      <c r="D46" t="s">
        <v>74</v>
      </c>
      <c r="E46" s="5" t="s">
        <v>23</v>
      </c>
      <c r="F46" t="s">
        <v>445</v>
      </c>
      <c r="G46" t="s">
        <v>73</v>
      </c>
      <c r="H46" s="5">
        <v>14</v>
      </c>
    </row>
    <row r="47" spans="2:8">
      <c r="B47" t="s">
        <v>697</v>
      </c>
      <c r="C47" t="s">
        <v>451</v>
      </c>
      <c r="D47" t="s">
        <v>74</v>
      </c>
      <c r="E47" s="5" t="s">
        <v>21</v>
      </c>
      <c r="F47" t="s">
        <v>26</v>
      </c>
      <c r="G47" t="s">
        <v>73</v>
      </c>
      <c r="H47" s="5">
        <v>14</v>
      </c>
    </row>
    <row r="48" spans="2:8">
      <c r="B48" t="s">
        <v>628</v>
      </c>
      <c r="C48" t="s">
        <v>244</v>
      </c>
      <c r="D48" t="s">
        <v>74</v>
      </c>
      <c r="E48" s="5" t="s">
        <v>23</v>
      </c>
      <c r="F48" t="s">
        <v>107</v>
      </c>
      <c r="G48" t="s">
        <v>73</v>
      </c>
      <c r="H48" s="5">
        <v>13</v>
      </c>
    </row>
    <row r="49" spans="2:8">
      <c r="B49" t="s">
        <v>641</v>
      </c>
      <c r="C49" t="s">
        <v>195</v>
      </c>
      <c r="D49" t="s">
        <v>74</v>
      </c>
      <c r="E49" s="5" t="s">
        <v>82</v>
      </c>
      <c r="F49" t="s">
        <v>100</v>
      </c>
      <c r="G49" t="s">
        <v>73</v>
      </c>
      <c r="H49" s="5">
        <v>13</v>
      </c>
    </row>
    <row r="50" spans="2:8">
      <c r="B50" t="s">
        <v>686</v>
      </c>
      <c r="C50" t="s">
        <v>191</v>
      </c>
      <c r="D50" t="s">
        <v>74</v>
      </c>
      <c r="E50" s="5" t="s">
        <v>82</v>
      </c>
      <c r="F50" t="s">
        <v>100</v>
      </c>
      <c r="G50" t="s">
        <v>73</v>
      </c>
      <c r="H50" s="5">
        <v>13</v>
      </c>
    </row>
    <row r="51" spans="2:8">
      <c r="B51" t="s">
        <v>687</v>
      </c>
      <c r="C51" t="s">
        <v>177</v>
      </c>
      <c r="D51" t="s">
        <v>74</v>
      </c>
      <c r="E51" s="5" t="s">
        <v>82</v>
      </c>
      <c r="F51" t="s">
        <v>100</v>
      </c>
      <c r="G51" t="s">
        <v>73</v>
      </c>
      <c r="H51" s="5">
        <v>13</v>
      </c>
    </row>
    <row r="52" spans="2:8">
      <c r="B52" t="s">
        <v>707</v>
      </c>
      <c r="C52" t="s">
        <v>529</v>
      </c>
      <c r="D52" t="s">
        <v>74</v>
      </c>
      <c r="E52" s="5" t="s">
        <v>21</v>
      </c>
      <c r="F52" t="s">
        <v>26</v>
      </c>
      <c r="G52" t="s">
        <v>73</v>
      </c>
      <c r="H52" s="5">
        <v>13</v>
      </c>
    </row>
    <row r="53" spans="2:8">
      <c r="B53" t="s">
        <v>641</v>
      </c>
      <c r="C53" t="s">
        <v>258</v>
      </c>
      <c r="D53" t="s">
        <v>74</v>
      </c>
      <c r="E53" s="5" t="s">
        <v>23</v>
      </c>
      <c r="F53" t="s">
        <v>109</v>
      </c>
      <c r="G53" t="s">
        <v>73</v>
      </c>
      <c r="H53" s="5">
        <v>12</v>
      </c>
    </row>
    <row r="54" spans="2:8">
      <c r="B54" t="s">
        <v>644</v>
      </c>
      <c r="C54" t="s">
        <v>467</v>
      </c>
      <c r="D54" t="s">
        <v>74</v>
      </c>
      <c r="E54" s="5" t="s">
        <v>23</v>
      </c>
      <c r="F54" t="s">
        <v>445</v>
      </c>
      <c r="G54" t="s">
        <v>73</v>
      </c>
      <c r="H54" s="5">
        <v>12</v>
      </c>
    </row>
    <row r="55" spans="2:8">
      <c r="B55" t="s">
        <v>660</v>
      </c>
      <c r="C55" t="s">
        <v>290</v>
      </c>
      <c r="D55" t="s">
        <v>74</v>
      </c>
      <c r="E55" s="5" t="s">
        <v>23</v>
      </c>
      <c r="F55" t="s">
        <v>102</v>
      </c>
      <c r="G55" t="s">
        <v>73</v>
      </c>
      <c r="H55" s="5">
        <v>12</v>
      </c>
    </row>
    <row r="56" spans="2:8">
      <c r="B56" t="s">
        <v>669</v>
      </c>
      <c r="C56" t="s">
        <v>533</v>
      </c>
      <c r="D56" t="s">
        <v>74</v>
      </c>
      <c r="E56" s="5" t="s">
        <v>21</v>
      </c>
      <c r="F56" t="s">
        <v>26</v>
      </c>
      <c r="G56" t="s">
        <v>73</v>
      </c>
      <c r="H56" s="5">
        <v>12</v>
      </c>
    </row>
    <row r="57" spans="2:8">
      <c r="B57" t="s">
        <v>690</v>
      </c>
      <c r="C57" t="s">
        <v>531</v>
      </c>
      <c r="D57" t="s">
        <v>74</v>
      </c>
      <c r="E57" s="5" t="s">
        <v>22</v>
      </c>
      <c r="F57" t="s">
        <v>113</v>
      </c>
      <c r="G57" t="s">
        <v>73</v>
      </c>
      <c r="H57" s="5">
        <v>12</v>
      </c>
    </row>
    <row r="58" spans="2:8">
      <c r="B58" t="s">
        <v>614</v>
      </c>
      <c r="C58" t="s">
        <v>459</v>
      </c>
      <c r="D58" t="s">
        <v>74</v>
      </c>
      <c r="E58" s="5" t="s">
        <v>23</v>
      </c>
      <c r="F58" t="s">
        <v>445</v>
      </c>
      <c r="G58" t="s">
        <v>73</v>
      </c>
      <c r="H58" s="5">
        <v>11</v>
      </c>
    </row>
    <row r="59" spans="2:8">
      <c r="B59" t="s">
        <v>614</v>
      </c>
      <c r="C59" t="s">
        <v>522</v>
      </c>
      <c r="D59" t="s">
        <v>74</v>
      </c>
      <c r="E59" s="5" t="s">
        <v>23</v>
      </c>
      <c r="F59" t="s">
        <v>445</v>
      </c>
      <c r="G59" t="s">
        <v>73</v>
      </c>
      <c r="H59" s="5">
        <v>11</v>
      </c>
    </row>
    <row r="60" spans="2:8">
      <c r="B60" t="s">
        <v>641</v>
      </c>
      <c r="C60" t="s">
        <v>328</v>
      </c>
      <c r="D60" t="s">
        <v>74</v>
      </c>
      <c r="E60" s="5" t="s">
        <v>23</v>
      </c>
      <c r="F60" t="s">
        <v>102</v>
      </c>
      <c r="G60" t="s">
        <v>73</v>
      </c>
      <c r="H60" s="5">
        <v>11</v>
      </c>
    </row>
    <row r="61" spans="2:8">
      <c r="B61" t="s">
        <v>660</v>
      </c>
      <c r="C61" t="s">
        <v>322</v>
      </c>
      <c r="D61" t="s">
        <v>74</v>
      </c>
      <c r="E61" s="5" t="s">
        <v>23</v>
      </c>
      <c r="F61" t="s">
        <v>101</v>
      </c>
      <c r="G61" t="s">
        <v>73</v>
      </c>
      <c r="H61" s="5">
        <v>11</v>
      </c>
    </row>
    <row r="62" spans="2:8">
      <c r="B62" t="s">
        <v>660</v>
      </c>
      <c r="C62" t="s">
        <v>138</v>
      </c>
      <c r="D62" t="s">
        <v>74</v>
      </c>
      <c r="E62" s="5" t="s">
        <v>23</v>
      </c>
      <c r="F62" t="s">
        <v>105</v>
      </c>
      <c r="G62" t="s">
        <v>73</v>
      </c>
      <c r="H62" s="5">
        <v>11</v>
      </c>
    </row>
    <row r="63" spans="2:8">
      <c r="B63" t="s">
        <v>686</v>
      </c>
      <c r="C63" t="s">
        <v>278</v>
      </c>
      <c r="D63" t="s">
        <v>74</v>
      </c>
      <c r="E63" s="5" t="s">
        <v>23</v>
      </c>
      <c r="F63" t="s">
        <v>109</v>
      </c>
      <c r="G63" t="s">
        <v>73</v>
      </c>
      <c r="H63" s="5">
        <v>11</v>
      </c>
    </row>
    <row r="64" spans="2:8">
      <c r="B64" t="s">
        <v>692</v>
      </c>
      <c r="C64" t="s">
        <v>540</v>
      </c>
      <c r="D64" t="s">
        <v>74</v>
      </c>
      <c r="E64" s="5" t="s">
        <v>21</v>
      </c>
      <c r="F64" t="s">
        <v>26</v>
      </c>
      <c r="G64" t="s">
        <v>73</v>
      </c>
      <c r="H64" s="5">
        <v>11</v>
      </c>
    </row>
    <row r="65" spans="2:8">
      <c r="B65" t="s">
        <v>707</v>
      </c>
      <c r="C65" t="s">
        <v>553</v>
      </c>
      <c r="D65" t="s">
        <v>74</v>
      </c>
      <c r="E65" s="5" t="s">
        <v>23</v>
      </c>
      <c r="F65" t="s">
        <v>445</v>
      </c>
      <c r="G65" t="s">
        <v>73</v>
      </c>
      <c r="H65" s="5">
        <v>11</v>
      </c>
    </row>
    <row r="66" spans="2:8">
      <c r="B66" t="s">
        <v>711</v>
      </c>
      <c r="C66" t="s">
        <v>277</v>
      </c>
      <c r="D66" t="s">
        <v>74</v>
      </c>
      <c r="E66" s="5" t="s">
        <v>23</v>
      </c>
      <c r="F66" t="s">
        <v>101</v>
      </c>
      <c r="G66" t="s">
        <v>73</v>
      </c>
      <c r="H66" s="5">
        <v>11</v>
      </c>
    </row>
    <row r="67" spans="2:8">
      <c r="B67" t="s">
        <v>687</v>
      </c>
      <c r="C67" t="s">
        <v>345</v>
      </c>
      <c r="D67" t="s">
        <v>74</v>
      </c>
      <c r="E67" s="5" t="s">
        <v>23</v>
      </c>
      <c r="F67" t="s">
        <v>105</v>
      </c>
      <c r="G67" t="s">
        <v>73</v>
      </c>
      <c r="H67" s="5">
        <v>10</v>
      </c>
    </row>
    <row r="68" spans="2:8">
      <c r="B68" t="s">
        <v>700</v>
      </c>
      <c r="C68" t="s">
        <v>489</v>
      </c>
      <c r="D68" t="s">
        <v>74</v>
      </c>
      <c r="E68" s="5" t="s">
        <v>23</v>
      </c>
      <c r="F68" t="s">
        <v>445</v>
      </c>
      <c r="G68" t="s">
        <v>73</v>
      </c>
      <c r="H68" s="5">
        <v>10</v>
      </c>
    </row>
    <row r="69" spans="2:8">
      <c r="B69" t="s">
        <v>701</v>
      </c>
      <c r="C69" t="s">
        <v>532</v>
      </c>
      <c r="D69" t="s">
        <v>74</v>
      </c>
      <c r="E69" s="5" t="s">
        <v>22</v>
      </c>
      <c r="F69" t="s">
        <v>113</v>
      </c>
      <c r="G69" t="s">
        <v>73</v>
      </c>
      <c r="H69" s="5">
        <v>10</v>
      </c>
    </row>
  </sheetData>
  <sortState ref="B4:H71">
    <sortCondition descending="1" ref="H4"/>
  </sortState>
  <pageMargins left="0.511811024" right="0.511811024" top="0.78740157499999996" bottom="0.78740157499999996" header="0.31496062000000002" footer="0.31496062000000002"/>
  <pageSetup paperSize="9" scale="86" orientation="portrait" horizontalDpi="300" verticalDpi="300" r:id="rId1"/>
  <colBreaks count="1" manualBreakCount="1"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19</vt:i4>
      </vt:variant>
    </vt:vector>
  </HeadingPairs>
  <TitlesOfParts>
    <vt:vector size="21" baseType="lpstr">
      <vt:lpstr>Alerta</vt:lpstr>
      <vt:lpstr>PlanilhaBranca</vt:lpstr>
      <vt:lpstr>CadastroNome!Area_de_extracao</vt:lpstr>
      <vt:lpstr>Controle!Area_de_extracao</vt:lpstr>
      <vt:lpstr>TEMP_Turmas!Area_de_extracao</vt:lpstr>
      <vt:lpstr>Turmas!Area_de_extracao</vt:lpstr>
      <vt:lpstr>ImprimirEstatistica!Area_de_impressao</vt:lpstr>
      <vt:lpstr>ImprimirUsuariosAssiduos!Area_de_impressao</vt:lpstr>
      <vt:lpstr>Relatorio!Area_de_impressao</vt:lpstr>
      <vt:lpstr>Catálogo</vt:lpstr>
      <vt:lpstr>ControlePedidos</vt:lpstr>
      <vt:lpstr>CadastroNome!Criterios</vt:lpstr>
      <vt:lpstr>Controle!Criterios</vt:lpstr>
      <vt:lpstr>TEMP_Turmas!Criterios</vt:lpstr>
      <vt:lpstr>Turmas!Criterios</vt:lpstr>
      <vt:lpstr>DataPedido</vt:lpstr>
      <vt:lpstr>PreçoCatalg_PnlhContr</vt:lpstr>
      <vt:lpstr>ImprimirEstatistica!Titulos_de_impressao</vt:lpstr>
      <vt:lpstr>ImprimirUsuariosAssiduos!Titulos_de_impressao</vt:lpstr>
      <vt:lpstr>Relatorio!Titulos_de_impressao</vt:lpstr>
      <vt:lpstr>ValorPG_PnlhContr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Aluno do SENAI</cp:lastModifiedBy>
  <cp:lastPrinted>2020-01-13T19:02:37Z</cp:lastPrinted>
  <dcterms:created xsi:type="dcterms:W3CDTF">2015-02-07T13:41:32Z</dcterms:created>
  <dcterms:modified xsi:type="dcterms:W3CDTF">2021-02-22T18:57:33Z</dcterms:modified>
</cp:coreProperties>
</file>