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arindal\Desktop\"/>
    </mc:Choice>
  </mc:AlternateContent>
  <xr:revisionPtr revIDLastSave="0" documentId="13_ncr:81_{11BDB8EA-85E8-4351-BDD9-E6EB896C1FF8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Summary" sheetId="1" r:id="rId1"/>
    <sheet name="Compatibility test results" sheetId="2" r:id="rId2"/>
    <sheet name="Details" sheetId="3" r:id="rId3"/>
  </sheets>
  <definedNames>
    <definedName name="Z_32798D5D_D4AD_4F3B_9D40_764D7C6106DD_.wvu.Cols" localSheetId="2" hidden="1">Details!$B:$B</definedName>
    <definedName name="Z_32798D5D_D4AD_4F3B_9D40_764D7C6106DD_.wvu.Rows" localSheetId="2" hidden="1">Details!$3:$3</definedName>
    <definedName name="Z_7E303295_EB53_4210_9CF0_1B7FBE0DABB6_.wvu.Cols" localSheetId="2" hidden="1">Details!$B:$B</definedName>
    <definedName name="Z_7E303295_EB53_4210_9CF0_1B7FBE0DABB6_.wvu.Rows" localSheetId="2" hidden="1">Details!$3:$3</definedName>
  </definedNames>
  <calcPr calcId="191029"/>
  <customWorkbookViews>
    <customWorkbookView name="Tharinda Liyanage - Personal View" guid="{32798D5D-D4AD-4F3B-9D40-764D7C6106DD}" mergeInterval="0" personalView="1" maximized="1" xWindow="-1928" yWindow="-8" windowWidth="1936" windowHeight="1056" activeSheetId="3"/>
    <customWorkbookView name="Kasun Ratnayake - Personal View" guid="{7E303295-EB53-4210-9CF0-1B7FBE0DABB6}" mergeInterval="0" personalView="1" maximized="1" xWindow="1912" yWindow="-8" windowWidth="1936" windowHeight="1066" activeSheetId="2"/>
    <customWorkbookView name="Chamal Asela Perera - Personal View" guid="{D5FB9189-B54F-43A6-9987-CC8123D2D388}" mergeInterval="0" personalView="1" maximized="1" xWindow="-1688" yWindow="-181" windowWidth="1696" windowHeight="1026" activeSheetId="2"/>
    <customWorkbookView name="Mihiri Lekamge - Personal View" guid="{3C7A8347-6D1E-4BB2-A034-91D1A62F54C5}" mergeInterval="0" personalView="1" maximized="1" xWindow="1672" yWindow="-8" windowWidth="1696" windowHeight="1026" activeSheetId="2"/>
    <customWorkbookView name="Chamath Didulanga - Personal View" guid="{9B0E2558-00C1-48E2-A7EF-49F1779E1FFB}" mergeInterval="0" personalView="1" maximized="1" xWindow="-8" yWindow="-8" windowWidth="1936" windowHeight="1056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E12" i="2" l="1"/>
  <c r="C16" i="2" l="1"/>
  <c r="C7" i="2"/>
  <c r="C12" i="2"/>
  <c r="E25" i="2" l="1"/>
  <c r="G25" i="2"/>
  <c r="G22" i="2"/>
  <c r="G19" i="2"/>
  <c r="G18" i="2"/>
  <c r="G17" i="2"/>
  <c r="G16" i="2"/>
  <c r="G15" i="2"/>
  <c r="G14" i="2"/>
  <c r="G12" i="2"/>
  <c r="G11" i="2"/>
  <c r="G9" i="2"/>
  <c r="G8" i="2"/>
  <c r="G7" i="2"/>
  <c r="E22" i="2"/>
  <c r="E19" i="2"/>
  <c r="E18" i="2"/>
  <c r="E17" i="2"/>
  <c r="E16" i="2"/>
  <c r="E15" i="2"/>
  <c r="E14" i="2"/>
  <c r="E11" i="2"/>
  <c r="E9" i="2"/>
  <c r="E8" i="2"/>
  <c r="E7" i="2"/>
  <c r="C22" i="2"/>
  <c r="C19" i="2"/>
  <c r="C18" i="2"/>
  <c r="C17" i="2"/>
  <c r="C15" i="2"/>
  <c r="C14" i="2"/>
  <c r="C11" i="2"/>
  <c r="C9" i="2"/>
  <c r="C8" i="2"/>
  <c r="G6" i="2" l="1"/>
  <c r="E6" i="2"/>
  <c r="C6" i="2"/>
</calcChain>
</file>

<file path=xl/sharedStrings.xml><?xml version="1.0" encoding="utf-8"?>
<sst xmlns="http://schemas.openxmlformats.org/spreadsheetml/2006/main" count="119" uniqueCount="66">
  <si>
    <t>Third party Product:</t>
  </si>
  <si>
    <t>Release Date:</t>
  </si>
  <si>
    <t>Product version:</t>
  </si>
  <si>
    <t>Summary of Test Execution</t>
  </si>
  <si>
    <t>Responsiveness of the SO application tested</t>
  </si>
  <si>
    <t xml:space="preserve">Special comments </t>
  </si>
  <si>
    <t>Issues / Bugs found</t>
  </si>
  <si>
    <t>Description</t>
  </si>
  <si>
    <t>ENV1</t>
  </si>
  <si>
    <t>ENV2</t>
  </si>
  <si>
    <t>ENV3</t>
  </si>
  <si>
    <t>Release date</t>
  </si>
  <si>
    <t>Issues</t>
  </si>
  <si>
    <t>(No Selection)</t>
  </si>
  <si>
    <t xml:space="preserve">Filter By SO Product  : </t>
  </si>
  <si>
    <t>SO Product</t>
  </si>
  <si>
    <t>Environment</t>
  </si>
  <si>
    <t xml:space="preserve">Passed \ Failed </t>
  </si>
  <si>
    <t>Please select the value from the dropdown</t>
  </si>
  <si>
    <t>SUMMARY OF COMPATIBILITY TESTING</t>
  </si>
  <si>
    <t>Smoke tests run</t>
  </si>
  <si>
    <t>Smoke test run</t>
  </si>
  <si>
    <t>SuperOffice Product</t>
  </si>
  <si>
    <t>SuperOfice Version</t>
  </si>
  <si>
    <t>SO version</t>
  </si>
  <si>
    <t>Compatibility Report</t>
  </si>
  <si>
    <t>Passed</t>
  </si>
  <si>
    <t>None</t>
  </si>
  <si>
    <t>OK</t>
  </si>
  <si>
    <t xml:space="preserve">Webtools and maillink
</t>
  </si>
  <si>
    <t xml:space="preserve">Sales and CS client
</t>
  </si>
  <si>
    <t>Cross Table viewer</t>
  </si>
  <si>
    <t>Windows 11 , Office 365</t>
  </si>
  <si>
    <t>Windows 11</t>
  </si>
  <si>
    <t>OCT,2021</t>
  </si>
  <si>
    <t xml:space="preserve">
Windows 11 21H2
Office365: Version 2110
Edge: 95.0.1020.40</t>
  </si>
  <si>
    <t>Windows 11 21H2</t>
  </si>
  <si>
    <t>WT: 12.1.7774.826</t>
  </si>
  <si>
    <t>8.1.6709</t>
  </si>
  <si>
    <t>Sales and Customer Service clients</t>
  </si>
  <si>
    <t>Cross Table Viewer</t>
  </si>
  <si>
    <t>Release_10.0.2_2021.10.30-01</t>
  </si>
  <si>
    <t>Smoke test on default Edge browser compatibility with Sales and CS clients</t>
  </si>
  <si>
    <t>New installation, download released version from prod Download service:
Trayapp:
- download the config file and connect with the site
- Create and edit document
- delete document
- Add preferances
- Create an alarm
- Delete the site and add again
- Web admin document template editing with Trayapp
Maillink
- Archive email. Verify in client, both when client is configured to use  Outlook maillink and web inbox.
- Verified arcived mail in CRM, and open th email
- Create a appointment
- Create new request
- Archive attchment
- Lookup known sender - verify no new tab is opened in browser every time a new sender is looked up. A sender previously looked up, will open a new tab (new)
- Send and archive mail twice, verify authentication not needed 
change default email template and archive a mail
- Create Document mailing in Custoemer Center
- Web Admin Outlook Import</t>
  </si>
  <si>
    <t xml:space="preserve">Sales Client:
- UI Look and feel, 
- New dashboard
- Selection
- company
- Web admin tasks, (Timezone, Outlook Import, Create associate, Create document template)
Customer Service
- UI Look &amp; Feel
- Create request
- Contact,
- Mailing
- Forms
- Create and execute CRM scripts
- Customer center
</t>
  </si>
  <si>
    <t>Preview a Sales report with CrossTable viewer</t>
  </si>
  <si>
    <t>Yes</t>
  </si>
  <si>
    <t>No</t>
  </si>
  <si>
    <t>Install and preview Dcube Sales report</t>
  </si>
  <si>
    <t>SO product version</t>
  </si>
  <si>
    <t>Webtools &amp; Maillink</t>
  </si>
  <si>
    <t>Sales and CS clients</t>
  </si>
  <si>
    <t>CrossTable Viewer</t>
  </si>
  <si>
    <t>Third party Product</t>
  </si>
  <si>
    <t>Product version</t>
  </si>
  <si>
    <t>Performed test on all the functionalities in webtools and mail link</t>
  </si>
  <si>
    <t xml:space="preserve"> - Run SuperOffice10.exe and install necessay executables
 - Login to admin client                                                                                                                                                                                                                                             - Login to Reporter studio and create a report                                                                                                                                                                                                                                                                 - Install SOTravel Gateway service                                                                                                                                                                                                                                                                 - Login to Travel Gatway anc create a task</t>
  </si>
  <si>
    <t xml:space="preserve">Windows Modules
</t>
  </si>
  <si>
    <t xml:space="preserve">Webtools and Maillink
</t>
  </si>
  <si>
    <t>Windows 11 , Edge Browser
Chrome 95.0.4638.69</t>
  </si>
  <si>
    <t>Windows 11 21H2
Edge: 95.0.1020.40
Chrome : 95.0.4638.69</t>
  </si>
  <si>
    <t>Windows 11 21H2
Edge: 95.0.1020.40
Chrome 95.0.4638.69</t>
  </si>
  <si>
    <t xml:space="preserve">Release_10.0.2_2021.11.08-03 </t>
  </si>
  <si>
    <t xml:space="preserve">Install Superoffice10.exe and make these files copied to the machine. Log in to win modules </t>
  </si>
  <si>
    <t>Win Modules</t>
  </si>
  <si>
    <t>Admin client, 
Reporter Studio, 
Travel 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</si>
</sst>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theme="3" tint="0.39997558519241921"/>
      <name val="Calibri"/>
      <family val="2"/>
      <scheme val="minor"/>
    </font>
    <font>
      <b/>
      <sz val="12"/>
      <name val="Calibri"/>
      <family val="2"/>
      <scheme val="minor"/>
    </font>
    <font>
      <b/>
      <sz val="13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</cellStyleXfs>
  <cellXfs count="11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5" fillId="0" borderId="0" xfId="0" applyFont="1" applyBorder="1" applyAlignment="1">
      <alignment vertical="top"/>
    </xf>
    <xf numFmtId="0" fontId="4" fillId="0" borderId="0" xfId="0" applyFont="1" applyBorder="1" applyAlignment="1">
      <alignment horizontal="right"/>
    </xf>
    <xf numFmtId="0" fontId="3" fillId="4" borderId="4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0" fillId="0" borderId="0" xfId="0" applyFont="1"/>
    <xf numFmtId="0" fontId="1" fillId="0" borderId="0" xfId="0" applyFont="1" applyAlignment="1">
      <alignment wrapText="1"/>
    </xf>
    <xf numFmtId="0" fontId="3" fillId="0" borderId="0" xfId="0" applyFont="1" applyFill="1" applyBorder="1" applyAlignment="1">
      <alignment horizontal="left" vertical="top" wrapText="1"/>
    </xf>
    <xf numFmtId="14" fontId="8" fillId="0" borderId="0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0" fontId="1" fillId="0" borderId="0" xfId="0" applyFont="1" applyFill="1" applyBorder="1"/>
    <xf numFmtId="0" fontId="2" fillId="0" borderId="0" xfId="1" applyFont="1" applyFill="1" applyAlignment="1">
      <alignment vertical="center"/>
    </xf>
    <xf numFmtId="14" fontId="8" fillId="0" borderId="17" xfId="0" applyNumberFormat="1" applyFont="1" applyFill="1" applyBorder="1" applyAlignment="1">
      <alignment horizontal="left" vertical="top" wrapText="1"/>
    </xf>
    <xf numFmtId="14" fontId="8" fillId="0" borderId="14" xfId="0" applyNumberFormat="1" applyFont="1" applyFill="1" applyBorder="1" applyAlignment="1">
      <alignment horizontal="left" vertical="top" wrapText="1"/>
    </xf>
    <xf numFmtId="0" fontId="3" fillId="4" borderId="12" xfId="0" applyFont="1" applyFill="1" applyBorder="1" applyAlignment="1">
      <alignment horizontal="left" vertical="top"/>
    </xf>
    <xf numFmtId="0" fontId="3" fillId="2" borderId="1" xfId="0" applyFont="1" applyFill="1" applyBorder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vertical="center" wrapText="1"/>
    </xf>
    <xf numFmtId="0" fontId="16" fillId="6" borderId="1" xfId="0" applyFont="1" applyFill="1" applyBorder="1" applyAlignment="1">
      <alignment horizontal="center" vertical="center"/>
    </xf>
    <xf numFmtId="0" fontId="18" fillId="8" borderId="1" xfId="3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top" wrapText="1"/>
    </xf>
    <xf numFmtId="0" fontId="15" fillId="3" borderId="0" xfId="0" applyFont="1" applyFill="1" applyAlignment="1">
      <alignment horizontal="center" wrapText="1"/>
    </xf>
    <xf numFmtId="0" fontId="6" fillId="0" borderId="0" xfId="0" applyFont="1" applyAlignment="1">
      <alignment horizontal="center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8" fillId="0" borderId="19" xfId="0" applyNumberFormat="1" applyFont="1" applyBorder="1" applyAlignment="1">
      <alignment horizontal="left" vertical="top" wrapText="1"/>
    </xf>
    <xf numFmtId="0" fontId="8" fillId="0" borderId="20" xfId="0" applyNumberFormat="1" applyFont="1" applyBorder="1" applyAlignment="1">
      <alignment horizontal="left" vertical="top" wrapText="1"/>
    </xf>
    <xf numFmtId="0" fontId="3" fillId="4" borderId="15" xfId="0" applyFont="1" applyFill="1" applyBorder="1" applyAlignment="1">
      <alignment horizontal="center" vertical="top" wrapText="1"/>
    </xf>
    <xf numFmtId="0" fontId="8" fillId="0" borderId="21" xfId="0" applyNumberFormat="1" applyFont="1" applyBorder="1" applyAlignment="1">
      <alignment horizontal="left" vertical="top" wrapText="1"/>
    </xf>
    <xf numFmtId="0" fontId="9" fillId="4" borderId="5" xfId="0" applyFont="1" applyFill="1" applyBorder="1" applyAlignment="1">
      <alignment horizontal="center" vertical="top" wrapText="1"/>
    </xf>
    <xf numFmtId="0" fontId="10" fillId="4" borderId="6" xfId="0" applyFont="1" applyFill="1" applyBorder="1" applyAlignment="1">
      <alignment vertical="top"/>
    </xf>
    <xf numFmtId="0" fontId="11" fillId="0" borderId="5" xfId="0" applyFont="1" applyFill="1" applyBorder="1" applyAlignment="1">
      <alignment horizontal="center"/>
    </xf>
    <xf numFmtId="0" fontId="10" fillId="0" borderId="6" xfId="0" applyFont="1" applyFill="1" applyBorder="1"/>
    <xf numFmtId="0" fontId="9" fillId="4" borderId="6" xfId="0" applyFont="1" applyFill="1" applyBorder="1" applyAlignment="1">
      <alignment horizontal="center" vertical="top" wrapText="1"/>
    </xf>
    <xf numFmtId="0" fontId="16" fillId="6" borderId="5" xfId="2" applyBorder="1" applyAlignment="1">
      <alignment horizontal="center"/>
    </xf>
    <xf numFmtId="0" fontId="16" fillId="6" borderId="6" xfId="2" applyBorder="1"/>
    <xf numFmtId="0" fontId="10" fillId="0" borderId="3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0" fillId="0" borderId="5" xfId="0" applyFont="1" applyBorder="1" applyAlignment="1">
      <alignment vertical="top" wrapText="1"/>
    </xf>
    <xf numFmtId="0" fontId="12" fillId="0" borderId="15" xfId="0" applyFont="1" applyBorder="1" applyAlignment="1">
      <alignment vertical="top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13" fillId="0" borderId="15" xfId="0" applyFont="1" applyBorder="1" applyAlignment="1">
      <alignment vertical="top" wrapText="1"/>
    </xf>
    <xf numFmtId="0" fontId="10" fillId="5" borderId="5" xfId="0" applyFont="1" applyFill="1" applyBorder="1" applyAlignment="1">
      <alignment horizontal="left" vertical="top" wrapText="1"/>
    </xf>
    <xf numFmtId="0" fontId="10" fillId="5" borderId="6" xfId="0" applyFont="1" applyFill="1" applyBorder="1" applyAlignment="1">
      <alignment horizontal="left" vertical="top" wrapText="1"/>
    </xf>
    <xf numFmtId="0" fontId="11" fillId="5" borderId="14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2" fillId="0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4" borderId="2" xfId="0" applyFont="1" applyFill="1" applyBorder="1" applyAlignment="1">
      <alignment horizontal="left" vertical="top" wrapText="1"/>
    </xf>
    <xf numFmtId="0" fontId="3" fillId="4" borderId="7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3" fillId="0" borderId="18" xfId="0" applyFont="1" applyBorder="1" applyAlignment="1">
      <alignment vertical="top" wrapText="1"/>
    </xf>
    <xf numFmtId="0" fontId="10" fillId="0" borderId="13" xfId="0" applyFont="1" applyBorder="1" applyAlignment="1">
      <alignment vertical="top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 wrapText="1"/>
    </xf>
    <xf numFmtId="0" fontId="16" fillId="6" borderId="8" xfId="2" applyBorder="1" applyAlignment="1">
      <alignment horizontal="center"/>
    </xf>
    <xf numFmtId="0" fontId="16" fillId="6" borderId="9" xfId="2" applyBorder="1"/>
  </cellXfs>
  <cellStyles count="4">
    <cellStyle name="Good" xfId="2" builtinId="26"/>
    <cellStyle name="Neutral" xfId="3" builtinId="28"/>
    <cellStyle name="Normal" xfId="0" builtinId="0"/>
    <cellStyle name="Normal 2" xfId="1" xr:uid="{00000000-0005-0000-0000-000003000000}"/>
  </cellStyles>
  <dxfs count="10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</dxf>
    <dxf>
      <font>
        <strike val="0"/>
        <color auto="1"/>
      </font>
    </dxf>
    <dxf>
      <font>
        <color rgb="FF00B050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theme="4" tint="0.7999816888943144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ctrlProps/ctrlProp1.xml><?xml version="1.0" encoding="utf-8"?>
<formControlPr xmlns="http://schemas.microsoft.com/office/spreadsheetml/2009/9/main" objectType="Drop" dropStyle="combo" dx="16" fmlaLink="$C$4" fmlaRange="Details!$A$3:$A$7" noThreeD="1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1546860</xdr:colOff>
          <xdr:row>3</xdr:row>
          <xdr:rowOff>0</xdr:rowOff>
        </xdr:from>
        <xdr:to>
          <xdr:col>2</xdr:col>
          <xdr:colOff>1965960</xdr:colOff>
          <xdr:row>4</xdr:row>
          <xdr:rowOff>7620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1.xml"/><Relationship Id="rId34" Type="http://schemas.openxmlformats.org/officeDocument/2006/relationships/revisionLog" Target="revisionLog9.xml"/><Relationship Id="rId25" Type="http://schemas.openxmlformats.org/officeDocument/2006/relationships/revisionLog" Target="revisionLog21.xml"/><Relationship Id="rId33" Type="http://schemas.openxmlformats.org/officeDocument/2006/relationships/revisionLog" Target="revisionLog8.xml"/><Relationship Id="rId29" Type="http://schemas.openxmlformats.org/officeDocument/2006/relationships/revisionLog" Target="revisionLog4.xml"/><Relationship Id="rId24" Type="http://schemas.openxmlformats.org/officeDocument/2006/relationships/revisionLog" Target="revisionLog20.xml"/><Relationship Id="rId32" Type="http://schemas.openxmlformats.org/officeDocument/2006/relationships/revisionLog" Target="revisionLog7.xml"/><Relationship Id="rId37" Type="http://schemas.openxmlformats.org/officeDocument/2006/relationships/revisionLog" Target="revisionLog12.xml"/><Relationship Id="rId23" Type="http://schemas.openxmlformats.org/officeDocument/2006/relationships/revisionLog" Target="revisionLog19.xml"/><Relationship Id="rId28" Type="http://schemas.openxmlformats.org/officeDocument/2006/relationships/revisionLog" Target="revisionLog3.xml"/><Relationship Id="rId36" Type="http://schemas.openxmlformats.org/officeDocument/2006/relationships/revisionLog" Target="revisionLog11.xml"/><Relationship Id="rId31" Type="http://schemas.openxmlformats.org/officeDocument/2006/relationships/revisionLog" Target="revisionLog6.xml"/><Relationship Id="rId27" Type="http://schemas.openxmlformats.org/officeDocument/2006/relationships/revisionLog" Target="revisionLog2.xml"/><Relationship Id="rId30" Type="http://schemas.openxmlformats.org/officeDocument/2006/relationships/revisionLog" Target="revisionLog5.xml"/><Relationship Id="rId35" Type="http://schemas.openxmlformats.org/officeDocument/2006/relationships/revisionLog" Target="revisionLog1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6E51F81-DB50-4A8A-8912-160A1FA10702}" diskRevisions="1" revisionId="248" version="37">
  <header guid="{F2A55772-4650-4F72-8B5F-CE93C4E765DE}" dateTime="2021-11-02T12:10:52" maxSheetId="4" userName="Tharinda Liyanage" r:id="rId23" minRId="124" maxRId="165">
    <sheetIdMap count="3">
      <sheetId val="1"/>
      <sheetId val="2"/>
      <sheetId val="3"/>
    </sheetIdMap>
  </header>
  <header guid="{4B07DF79-A451-4324-B4E8-33D07E47E126}" dateTime="2021-11-02T12:12:09" maxSheetId="4" userName="Tharinda Liyanage" r:id="rId24" minRId="167" maxRId="174">
    <sheetIdMap count="3">
      <sheetId val="1"/>
      <sheetId val="2"/>
      <sheetId val="3"/>
    </sheetIdMap>
  </header>
  <header guid="{507746AF-00D1-4FEA-B6A5-49AE22E90A7D}" dateTime="2021-11-02T12:13:25" maxSheetId="4" userName="Tharinda Liyanage" r:id="rId25" minRId="176" maxRId="180">
    <sheetIdMap count="3">
      <sheetId val="1"/>
      <sheetId val="2"/>
      <sheetId val="3"/>
    </sheetIdMap>
  </header>
  <header guid="{1CD2ABB5-592F-416A-B871-90CD1291B8E7}" dateTime="2021-11-02T12:14:23" maxSheetId="4" userName="Tharinda Liyanage" r:id="rId26">
    <sheetIdMap count="3">
      <sheetId val="1"/>
      <sheetId val="2"/>
      <sheetId val="3"/>
    </sheetIdMap>
  </header>
  <header guid="{ECF2E8EC-97B6-415E-8EB5-4BB3A0142437}" dateTime="2021-11-02T12:16:35" maxSheetId="4" userName="Tharinda Liyanage" r:id="rId27">
    <sheetIdMap count="3">
      <sheetId val="1"/>
      <sheetId val="2"/>
      <sheetId val="3"/>
    </sheetIdMap>
  </header>
  <header guid="{7D8A5BF6-B700-494F-AD98-B8ADEB45867C}" dateTime="2021-11-02T12:22:25" maxSheetId="4" userName="Kasun Ratnayake" r:id="rId28">
    <sheetIdMap count="3">
      <sheetId val="1"/>
      <sheetId val="2"/>
      <sheetId val="3"/>
    </sheetIdMap>
  </header>
  <header guid="{680B5B14-9654-4311-A750-B6EA56F3858F}" dateTime="2021-11-02T12:34:08" maxSheetId="4" userName="Kasun Ratnayake" r:id="rId29" minRId="189">
    <sheetIdMap count="3">
      <sheetId val="1"/>
      <sheetId val="2"/>
      <sheetId val="3"/>
    </sheetIdMap>
  </header>
  <header guid="{D7A197C4-9987-40E8-B500-7E2A1A4F2827}" dateTime="2021-11-09T15:47:28" maxSheetId="4" userName="Tharinda Liyanage" r:id="rId30" minRId="190" maxRId="208">
    <sheetIdMap count="3">
      <sheetId val="1"/>
      <sheetId val="2"/>
      <sheetId val="3"/>
    </sheetIdMap>
  </header>
  <header guid="{ACDAB63F-FA2D-4529-8EF6-3ED61CA5BE02}" dateTime="2021-11-09T15:50:43" maxSheetId="4" userName="Tharinda Liyanage" r:id="rId31" minRId="211" maxRId="215">
    <sheetIdMap count="3">
      <sheetId val="1"/>
      <sheetId val="2"/>
      <sheetId val="3"/>
    </sheetIdMap>
  </header>
  <header guid="{E0A0670B-D657-49F6-89E4-910BBFB2E022}" dateTime="2021-11-09T15:51:44" maxSheetId="4" userName="Tharinda Liyanage" r:id="rId32" minRId="218">
    <sheetIdMap count="3">
      <sheetId val="1"/>
      <sheetId val="2"/>
      <sheetId val="3"/>
    </sheetIdMap>
  </header>
  <header guid="{DC4A2EB7-EFCC-4C0C-94F3-B9AD80DF686F}" dateTime="2021-11-09T15:53:02" maxSheetId="4" userName="Tharinda Liyanage" r:id="rId33" minRId="220" maxRId="239">
    <sheetIdMap count="3">
      <sheetId val="1"/>
      <sheetId val="2"/>
      <sheetId val="3"/>
    </sheetIdMap>
  </header>
  <header guid="{0D1DD8C0-20E1-4CBD-98DF-34F7464729A7}" dateTime="2021-11-09T15:54:15" maxSheetId="4" userName="Tharinda Liyanage" r:id="rId34" minRId="240" maxRId="243">
    <sheetIdMap count="3">
      <sheetId val="1"/>
      <sheetId val="2"/>
      <sheetId val="3"/>
    </sheetIdMap>
  </header>
  <header guid="{19389ED9-A56D-488E-B7B8-B8158D101604}" dateTime="2021-11-09T15:54:56" maxSheetId="4" userName="Tharinda Liyanage" r:id="rId35" minRId="244">
    <sheetIdMap count="3">
      <sheetId val="1"/>
      <sheetId val="2"/>
      <sheetId val="3"/>
    </sheetIdMap>
  </header>
  <header guid="{D905F12A-7CBA-49D6-905C-3BC296C86081}" dateTime="2021-11-09T16:01:04" maxSheetId="4" userName="Tharinda Liyanage" r:id="rId36">
    <sheetIdMap count="3">
      <sheetId val="1"/>
      <sheetId val="2"/>
      <sheetId val="3"/>
    </sheetIdMap>
  </header>
  <header guid="{36E51F81-DB50-4A8A-8912-160A1FA10702}" dateTime="2021-11-09T16:01:31" maxSheetId="4" userName="Tharinda Liyanage" r:id="rId37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2798D5D-D4AD-4F3B-9D40-764D7C6106DD}" action="delete"/>
  <rdn rId="0" localSheetId="3" customView="1" name="Z_32798D5D_D4AD_4F3B_9D40_764D7C6106DD_.wvu.Rows" hidden="1" oldHidden="1">
    <formula>Details!$3:$3</formula>
    <oldFormula>Details!$3:$3</oldFormula>
  </rdn>
  <rdn rId="0" localSheetId="3" customView="1" name="Z_32798D5D_D4AD_4F3B_9D40_764D7C6106DD_.wvu.Cols" hidden="1" oldHidden="1">
    <formula>Details!$B:$B</formula>
    <oldFormula>Details!$B:$B</oldFormula>
  </rdn>
  <rcv guid="{32798D5D-D4AD-4F3B-9D40-764D7C6106DD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4" sId="3">
    <oc r="F6" t="inlineStr">
      <is>
        <t>Admin client, Reporter Studio, Travel Gateway</t>
      </is>
    </oc>
    <nc r="F6" t="inlineStr">
      <is>
        <t>Admin client, 
Reporter Studio, 
Travel Gateway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2798D5D-D4AD-4F3B-9D40-764D7C6106DD}" action="delete"/>
  <rdn rId="0" localSheetId="3" customView="1" name="Z_32798D5D_D4AD_4F3B_9D40_764D7C6106DD_.wvu.Rows" hidden="1" oldHidden="1">
    <formula>Details!$3:$3</formula>
  </rdn>
  <rdn rId="0" localSheetId="3" customView="1" name="Z_32798D5D_D4AD_4F3B_9D40_764D7C6106DD_.wvu.Cols" hidden="1" oldHidden="1">
    <formula>Details!$B:$B</formula>
  </rdn>
  <rcv guid="{32798D5D-D4AD-4F3B-9D40-764D7C6106DD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2798D5D-D4AD-4F3B-9D40-764D7C6106DD}" action="delete"/>
  <rdn rId="0" localSheetId="3" customView="1" name="Z_32798D5D_D4AD_4F3B_9D40_764D7C6106DD_.wvu.Rows" hidden="1" oldHidden="1">
    <formula>Details!$3:$3</formula>
    <oldFormula>Details!$3:$3</oldFormula>
  </rdn>
  <rdn rId="0" localSheetId="3" customView="1" name="Z_32798D5D_D4AD_4F3B_9D40_764D7C6106DD_.wvu.Cols" hidden="1" oldHidden="1">
    <formula>Details!$B:$B</formula>
    <oldFormula>Details!$B:$B</oldFormula>
  </rdn>
  <rcv guid="{32798D5D-D4AD-4F3B-9D40-764D7C6106DD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4" sId="3" ref="A7:XFD7" action="deleteRow">
    <rfmt sheetId="3" xfDxf="1" sqref="A7:XFD7" start="0" length="0">
      <dxf>
        <font>
          <color theme="0"/>
          <family val="2"/>
        </font>
        <alignment wrapText="1"/>
      </dxf>
    </rfmt>
    <rcc rId="0" sId="3" dxf="1">
      <nc r="A7" t="inlineStr">
        <is>
          <t>Pocket CRM</t>
        </is>
      </nc>
      <ndxf>
        <font>
          <color theme="0"/>
          <family val="2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7">
        <v>5</v>
      </nc>
      <ndxf>
        <font>
          <color theme="0"/>
          <family val="2"/>
        </font>
        <alignment horizont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7" t="inlineStr">
        <is>
          <t>SQL Server 2019</t>
        </is>
      </nc>
      <ndxf>
        <font>
          <b/>
          <sz val="13"/>
          <color theme="0"/>
          <family val="2"/>
        </font>
        <fill>
          <patternFill patternType="solid">
            <bgColor theme="0" tint="-0.14999847407452621"/>
          </patternFill>
        </fill>
        <alignment horizont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7" t="inlineStr">
        <is>
          <t>SQL Server 2019 (RTM) - 15.0.2000.5 (X64)</t>
        </is>
      </nc>
      <ndxf>
        <font>
          <color rgb="FF000000"/>
          <family val="2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7" t="inlineStr">
        <is>
          <t>03.11.2019</t>
        </is>
      </nc>
      <ndxf>
        <font>
          <sz val="9"/>
          <color rgb="FF222222"/>
          <name val="Tahoma"/>
          <family val="2"/>
        </font>
        <alignment wrapText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F7" t="inlineStr">
        <is>
          <t>Pocket CRM Released client</t>
        </is>
      </nc>
      <ndxf>
        <font>
          <sz val="11"/>
          <color rgb="FF000000"/>
          <name val="Calibri"/>
          <family val="2"/>
          <scheme val="minor"/>
        </font>
        <fill>
          <patternFill patternType="solid">
            <bgColor rgb="FFFFFFFF"/>
          </patternFill>
        </fill>
        <alignment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G7" t="inlineStr">
        <is>
          <t>8.5 R07 (2019.10.30-02)</t>
        </is>
      </nc>
      <ndxf>
        <font>
          <b/>
          <sz val="13"/>
          <color theme="0"/>
          <family val="2"/>
        </font>
        <fill>
          <patternFill patternType="solid">
            <bgColor theme="0" tint="-0.14999847407452621"/>
          </patternFill>
        </fill>
        <alignment horizont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H7" t="inlineStr">
        <is>
          <t>Server: 2019 Standrard 64 bit
Client :9.1.0 - 7255</t>
        </is>
      </nc>
      <ndxf>
        <font>
          <sz val="11"/>
          <color rgb="FF000000"/>
          <name val="Calibri"/>
          <family val="2"/>
          <scheme val="minor"/>
        </font>
        <fill>
          <patternFill patternType="solid">
            <bgColor rgb="FFFFFFFF"/>
          </patternFill>
        </fill>
        <alignment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I7" t="inlineStr">
        <is>
          <t>Passed</t>
        </is>
      </nc>
      <ndxf>
        <font>
          <sz val="11"/>
          <color rgb="FF000000"/>
          <name val="Calibri"/>
          <family val="2"/>
          <scheme val="minor"/>
        </font>
        <fill>
          <patternFill patternType="solid">
            <bgColor rgb="FFFFFFFF"/>
          </patternFill>
        </fill>
        <alignment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J7" t="inlineStr">
        <is>
          <t>Performed the Pocket smoke test with the main test scenarios including:                                                     - Create/Edit/Delete Appointments/Sales                                  - Create/Edit Companies                  
- Upload images related scenarios</t>
        </is>
      </nc>
      <ndxf>
        <font>
          <color theme="0"/>
          <family val="2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K7" t="inlineStr">
        <is>
          <t>OK</t>
        </is>
      </nc>
      <ndxf>
        <font>
          <color rgb="FF000000"/>
          <family val="2"/>
        </font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L7" t="inlineStr">
        <is>
          <t>Pocket client is working as expected and with no compatibility related issues</t>
        </is>
      </nc>
      <ndxf>
        <font>
          <color theme="0"/>
          <family val="2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M7" t="inlineStr">
        <is>
          <t>Installation an functional testing is done. No compatibility bugs were encournted during the test.</t>
        </is>
      </nc>
      <ndxf>
        <font>
          <sz val="11"/>
          <color rgb="FF000000"/>
          <name val="Calibri"/>
          <family val="2"/>
          <scheme val="minor"/>
        </font>
        <fill>
          <patternFill patternType="solid">
            <bgColor rgb="FFFFFFFF"/>
          </patternFill>
        </fill>
        <alignment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N7" t="inlineStr">
        <is>
          <t>None</t>
        </is>
      </nc>
      <ndxf>
        <font>
          <color theme="0"/>
          <family val="2"/>
        </font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O7" t="inlineStr">
        <is>
          <t>Smoke tests run</t>
        </is>
      </nc>
      <ndxf>
        <font>
          <sz val="11"/>
          <color rgb="FF000000"/>
          <name val="Calibri"/>
          <family val="2"/>
          <scheme val="minor"/>
        </font>
        <fill>
          <patternFill patternType="solid">
            <bgColor rgb="FFFFFFFF"/>
          </patternFill>
        </fill>
        <alignment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P7" start="0" length="0">
      <dxf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Q7" start="0" length="0">
      <dxf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R7" start="0" length="0">
      <dxf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S7" start="0" length="0">
      <dxf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T7" start="0" length="0">
      <dxf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U7" start="0" length="0">
      <dxf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V7" start="0" length="0">
      <dxf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W7" start="0" length="0">
      <dxf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X7" start="0" length="0">
      <dxf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Y7" start="0" length="0">
      <dxf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Z7" start="0" length="0">
      <dxf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A7" start="0" length="0">
      <dxf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B7" start="0" length="0">
      <dxf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C7" start="0" length="0">
      <dxf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D7" start="0" length="0">
      <dxf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E7" start="0" length="0">
      <dxf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F7" start="0" length="0">
      <dxf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G7" start="0" length="0">
      <dxf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H7" start="0" length="0">
      <dxf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7" start="0" length="0">
      <dxf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J7" start="0" length="0">
      <dxf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K7" start="0" length="0">
      <dxf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L7" start="0" length="0">
      <dxf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M7" start="0" length="0">
      <dxf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N7" start="0" length="0">
      <dxf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O7" start="0" length="0">
      <dxf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5" sId="3" ref="A7:XFD7" action="deleteRow">
    <rfmt sheetId="3" xfDxf="1" sqref="A7:XFD7" start="0" length="0">
      <dxf>
        <alignment wrapText="1"/>
      </dxf>
    </rfmt>
    <rcc rId="0" sId="3" dxf="1">
      <nc r="A7" t="inlineStr">
        <is>
          <t>WebTools (Trayapp+MailLink)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7">
        <v>6</v>
      </nc>
      <ndxf>
        <font>
          <sz val="10"/>
          <color auto="1"/>
          <name val="Arial"/>
          <family val="2"/>
          <scheme val="none"/>
        </font>
        <alignment horizont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7" t="inlineStr">
        <is>
          <t>SQL Server 2019</t>
        </is>
      </nc>
      <ndxf>
        <font>
          <b/>
          <sz val="13"/>
          <color auto="1"/>
          <name val="Arial"/>
          <family val="2"/>
          <scheme val="none"/>
        </font>
        <fill>
          <patternFill patternType="solid">
            <bgColor theme="0" tint="-0.14999847407452621"/>
          </patternFill>
        </fill>
        <alignment horizont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7" t="inlineStr">
        <is>
          <t>SQL Server 2017 (RTM) - 14.0.1000.169 (X64)</t>
        </is>
      </nc>
      <ndxf>
        <font>
          <sz val="10"/>
          <color rgb="FF000000"/>
          <name val="Arial"/>
          <family val="2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7" t="inlineStr">
        <is>
          <t>03.11.2019</t>
        </is>
      </nc>
      <ndxf>
        <font>
          <sz val="9"/>
          <color rgb="FF222222"/>
          <name val="Tahoma"/>
          <family val="2"/>
          <scheme val="none"/>
        </font>
        <alignment wrapText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7" t="inlineStr">
        <is>
          <t>Webtools for Windows</t>
        </is>
      </nc>
      <ndxf>
        <font>
          <sz val="10"/>
          <color auto="1"/>
          <name val="Arial"/>
          <family val="2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G7" t="inlineStr">
        <is>
          <t>8.5 R07 (2019.10.30-02)</t>
        </is>
      </nc>
      <ndxf>
        <font>
          <b/>
          <sz val="13"/>
          <color auto="1"/>
          <name val="Arial"/>
          <family val="2"/>
          <scheme val="none"/>
        </font>
        <fill>
          <patternFill patternType="solid">
            <bgColor theme="0" tint="-0.14999847407452621"/>
          </patternFill>
        </fill>
        <alignment horizont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H7" t="inlineStr">
        <is>
          <t>Server: 2019 Standrard 64 bit
Client: Windows 8.1x64 bit ; Office 365</t>
        </is>
      </nc>
      <ndxf>
        <font>
          <sz val="11"/>
          <color rgb="FF000000"/>
          <name val="Calibri"/>
          <family val="2"/>
          <scheme val="minor"/>
        </font>
        <fill>
          <patternFill patternType="solid">
            <bgColor rgb="FFFFFFFF"/>
          </patternFill>
        </fill>
        <alignment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I7" t="inlineStr">
        <is>
          <t>Passed</t>
        </is>
      </nc>
      <ndxf>
        <font>
          <sz val="11"/>
          <color rgb="FF000000"/>
          <name val="Calibri"/>
          <family val="2"/>
          <scheme val="minor"/>
        </font>
        <fill>
          <patternFill patternType="solid">
            <bgColor rgb="FFFFFFFF"/>
          </patternFill>
        </fill>
        <alignment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J7" t="inlineStr">
        <is>
          <t>Create documents with Trayapp 
Archive with Outlook/Maillink</t>
        </is>
      </nc>
      <ndxf>
        <font>
          <sz val="10"/>
          <color auto="1"/>
          <name val="Arial"/>
          <family val="2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K7" t="inlineStr">
        <is>
          <t>OK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L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M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7" start="0" length="0">
      <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O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P7" start="0" length="0">
      <dxf>
        <font>
          <sz val="10"/>
          <color theme="0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Q7" start="0" length="0">
      <dxf>
        <font>
          <sz val="10"/>
          <color theme="0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R7" start="0" length="0">
      <dxf>
        <font>
          <sz val="10"/>
          <color theme="0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S7" start="0" length="0">
      <dxf>
        <font>
          <sz val="10"/>
          <color theme="0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T7" start="0" length="0">
      <dxf>
        <font>
          <sz val="10"/>
          <color theme="0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U7" start="0" length="0">
      <dxf>
        <font>
          <sz val="10"/>
          <color theme="0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V7" start="0" length="0">
      <dxf>
        <font>
          <sz val="10"/>
          <color theme="0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W7" start="0" length="0">
      <dxf>
        <font>
          <sz val="10"/>
          <color theme="0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X7" start="0" length="0">
      <dxf>
        <font>
          <sz val="10"/>
          <color theme="0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Y7" start="0" length="0">
      <dxf>
        <font>
          <sz val="10"/>
          <color theme="0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Z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A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B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C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D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E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F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G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H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J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K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L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M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N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O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6" sId="3" ref="A7:XFD7" action="deleteRow">
    <undo index="65535" exp="area" ref3D="1" dr="$B$3:$AO$7" r="G25" sId="2"/>
    <undo index="65535" exp="area" ref3D="1" dr="$B$3:$AO$7" r="G25" sId="2"/>
    <undo index="65535" exp="area" ref3D="1" dr="$B$3:$AO$7" r="E25" sId="2"/>
    <undo index="65535" exp="area" ref3D="1" dr="$B$3:$AO$7" r="E25" sId="2"/>
    <undo index="65535" exp="area" ref3D="1" dr="$B$3:$AO$7" r="C25" sId="2"/>
    <undo index="65535" exp="area" ref3D="1" dr="$B$3:$AO$7" r="C25" sId="2"/>
    <undo index="65535" exp="area" ref3D="1" dr="$B$3:$AO$7" r="G22" sId="2"/>
    <undo index="65535" exp="area" ref3D="1" dr="$B$3:$AO$7" r="G22" sId="2"/>
    <undo index="65535" exp="area" ref3D="1" dr="$B$3:$AO$7" r="E22" sId="2"/>
    <undo index="65535" exp="area" ref3D="1" dr="$B$3:$AO$7" r="E22" sId="2"/>
    <undo index="65535" exp="area" ref3D="1" dr="$B$3:$AO$7" r="C22" sId="2"/>
    <undo index="65535" exp="area" ref3D="1" dr="$B$3:$AO$7" r="C22" sId="2"/>
    <undo index="65535" exp="area" ref3D="1" dr="$B$3:$AO$7" r="G19" sId="2"/>
    <undo index="65535" exp="area" ref3D="1" dr="$B$3:$AO$7" r="G19" sId="2"/>
    <undo index="65535" exp="area" ref3D="1" dr="$B$3:$AO$7" r="E19" sId="2"/>
    <undo index="65535" exp="area" ref3D="1" dr="$B$3:$AO$7" r="E19" sId="2"/>
    <undo index="65535" exp="area" ref3D="1" dr="$B$3:$AO$7" r="C19" sId="2"/>
    <undo index="65535" exp="area" ref3D="1" dr="$B$3:$AO$7" r="C19" sId="2"/>
    <undo index="65535" exp="area" ref3D="1" dr="$B$3:$AO$7" r="G18" sId="2"/>
    <undo index="65535" exp="area" ref3D="1" dr="$B$3:$AO$7" r="G18" sId="2"/>
    <undo index="65535" exp="area" ref3D="1" dr="$B$3:$AO$7" r="E18" sId="2"/>
    <undo index="65535" exp="area" ref3D="1" dr="$B$3:$AO$7" r="E18" sId="2"/>
    <undo index="65535" exp="area" ref3D="1" dr="$B$3:$AO$7" r="C18" sId="2"/>
    <undo index="65535" exp="area" ref3D="1" dr="$B$3:$AO$7" r="C18" sId="2"/>
    <undo index="65535" exp="area" ref3D="1" dr="$B$3:$AO$7" r="G17" sId="2"/>
    <undo index="65535" exp="area" ref3D="1" dr="$B$3:$AO$7" r="G17" sId="2"/>
    <undo index="65535" exp="area" ref3D="1" dr="$B$3:$AO$7" r="E17" sId="2"/>
    <undo index="65535" exp="area" ref3D="1" dr="$B$3:$AO$7" r="E17" sId="2"/>
    <undo index="65535" exp="area" ref3D="1" dr="$B$3:$AO$7" r="C17" sId="2"/>
    <undo index="65535" exp="area" ref3D="1" dr="$B$3:$AO$7" r="C17" sId="2"/>
    <undo index="65535" exp="area" ref3D="1" dr="$B$3:$AO$7" r="G16" sId="2"/>
    <undo index="65535" exp="area" ref3D="1" dr="$B$3:$AO$7" r="G16" sId="2"/>
    <undo index="65535" exp="area" ref3D="1" dr="$B$3:$AO$7" r="E16" sId="2"/>
    <undo index="65535" exp="area" ref3D="1" dr="$B$3:$AO$7" r="E16" sId="2"/>
    <undo index="65535" exp="area" ref3D="1" dr="$B$3:$AO$7" r="C16" sId="2"/>
    <undo index="65535" exp="area" ref3D="1" dr="$B$3:$AO$7" r="C16" sId="2"/>
    <undo index="65535" exp="area" ref3D="1" dr="$B$3:$AO$7" r="G15" sId="2"/>
    <undo index="65535" exp="area" ref3D="1" dr="$B$3:$AO$7" r="G15" sId="2"/>
    <undo index="65535" exp="area" ref3D="1" dr="$B$3:$AO$7" r="E15" sId="2"/>
    <undo index="65535" exp="area" ref3D="1" dr="$B$3:$AO$7" r="E15" sId="2"/>
    <undo index="65535" exp="area" ref3D="1" dr="$B$3:$AO$7" r="C15" sId="2"/>
    <undo index="65535" exp="area" ref3D="1" dr="$B$3:$AO$7" r="C15" sId="2"/>
    <undo index="65535" exp="area" ref3D="1" dr="$B$3:$AO$7" r="G14" sId="2"/>
    <undo index="65535" exp="area" ref3D="1" dr="$B$3:$AO$7" r="G14" sId="2"/>
    <undo index="65535" exp="area" ref3D="1" dr="$B$3:$AO$7" r="E14" sId="2"/>
    <undo index="65535" exp="area" ref3D="1" dr="$B$3:$AO$7" r="E14" sId="2"/>
    <undo index="65535" exp="area" ref3D="1" dr="$B$3:$AO$7" r="C14" sId="2"/>
    <undo index="65535" exp="area" ref3D="1" dr="$B$3:$AO$7" r="C14" sId="2"/>
    <undo index="65535" exp="area" ref3D="1" dr="$B$3:$AO$7" r="G12" sId="2"/>
    <undo index="65535" exp="area" ref3D="1" dr="$B$3:$AO$7" r="G12" sId="2"/>
    <undo index="65535" exp="area" ref3D="1" dr="$B$3:$AO$7" r="E12" sId="2"/>
    <undo index="65535" exp="area" ref3D="1" dr="$B$3:$AO$7" r="E12" sId="2"/>
    <undo index="65535" exp="area" ref3D="1" dr="$B$3:$AO$7" r="C12" sId="2"/>
    <undo index="65535" exp="area" ref3D="1" dr="$B$3:$AO$7" r="C12" sId="2"/>
    <undo index="65535" exp="area" ref3D="1" dr="$B$3:$AO$7" r="G11" sId="2"/>
    <undo index="65535" exp="area" ref3D="1" dr="$B$3:$AO$7" r="G11" sId="2"/>
    <undo index="65535" exp="area" ref3D="1" dr="$B$3:$AO$7" r="E11" sId="2"/>
    <undo index="65535" exp="area" ref3D="1" dr="$B$3:$AO$7" r="E11" sId="2"/>
    <undo index="65535" exp="area" ref3D="1" dr="$B$3:$AO$7" r="C11" sId="2"/>
    <undo index="65535" exp="area" ref3D="1" dr="$B$3:$AO$7" r="C11" sId="2"/>
    <undo index="65535" exp="area" ref3D="1" dr="$B$3:$AO$7" r="G9" sId="2"/>
    <undo index="65535" exp="area" ref3D="1" dr="$B$3:$AO$7" r="G9" sId="2"/>
    <undo index="65535" exp="area" ref3D="1" dr="$B$3:$AO$7" r="E9" sId="2"/>
    <undo index="65535" exp="area" ref3D="1" dr="$B$3:$AO$7" r="E9" sId="2"/>
    <undo index="65535" exp="area" ref3D="1" dr="$B$3:$AO$7" r="C9" sId="2"/>
    <undo index="65535" exp="area" ref3D="1" dr="$B$3:$AO$7" r="C9" sId="2"/>
    <undo index="65535" exp="area" ref3D="1" dr="$B$3:$AO$7" r="G8" sId="2"/>
    <undo index="65535" exp="area" ref3D="1" dr="$B$3:$AO$7" r="G8" sId="2"/>
    <undo index="65535" exp="area" ref3D="1" dr="$B$3:$AO$7" r="E8" sId="2"/>
    <undo index="65535" exp="area" ref3D="1" dr="$B$3:$AO$7" r="E8" sId="2"/>
    <undo index="65535" exp="area" ref3D="1" dr="$B$3:$AO$7" r="C8" sId="2"/>
    <undo index="65535" exp="area" ref3D="1" dr="$B$3:$AO$7" r="C8" sId="2"/>
    <undo index="65535" exp="area" ref3D="1" dr="$B$3:$AO$7" r="G7" sId="2"/>
    <undo index="65535" exp="area" ref3D="1" dr="$B$3:$AO$7" r="G7" sId="2"/>
    <undo index="65535" exp="area" ref3D="1" dr="$B$3:$AO$7" r="E7" sId="2"/>
    <undo index="65535" exp="area" ref3D="1" dr="$B$3:$AO$7" r="E7" sId="2"/>
    <rfmt sheetId="3" xfDxf="1" sqref="A7:XFD7" start="0" length="0">
      <dxf>
        <alignment wrapText="1"/>
      </dxf>
    </rfmt>
    <rcc rId="0" sId="3" dxf="1">
      <nc r="A7" t="inlineStr">
        <is>
          <t>WebTools (Mac)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7">
        <v>7</v>
      </nc>
      <ndxf>
        <font>
          <sz val="10"/>
          <color auto="1"/>
          <name val="Arial"/>
          <family val="2"/>
          <scheme val="none"/>
        </font>
        <alignment horizont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7" t="inlineStr">
        <is>
          <t>SQL Server 2019</t>
        </is>
      </nc>
      <ndxf>
        <font>
          <b/>
          <sz val="13"/>
          <color auto="1"/>
          <name val="Arial"/>
          <family val="2"/>
          <scheme val="none"/>
        </font>
        <fill>
          <patternFill patternType="solid">
            <bgColor theme="0" tint="-0.14999847407452621"/>
          </patternFill>
        </fill>
        <alignment horizont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7" t="inlineStr">
        <is>
          <t>SQL Server 2019 (RTM) - 15.0.2000.5 (X64)</t>
        </is>
      </nc>
      <ndxf>
        <font>
          <sz val="10"/>
          <color rgb="FF000000"/>
          <name val="Arial"/>
          <family val="2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7" t="inlineStr">
        <is>
          <t>03.11.2019</t>
        </is>
      </nc>
      <ndxf>
        <font>
          <sz val="9"/>
          <color rgb="FF222222"/>
          <name val="Tahoma"/>
          <family val="2"/>
          <scheme val="none"/>
        </font>
        <alignment wrapText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7" t="inlineStr">
        <is>
          <t>Web Tools for Mac (Maclink)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G7" t="inlineStr">
        <is>
          <t>8.5 R07 (2019.10.30-02)</t>
        </is>
      </nc>
      <ndxf>
        <font>
          <b/>
          <sz val="13"/>
          <color auto="1"/>
          <name val="Arial"/>
          <family val="2"/>
          <scheme val="none"/>
        </font>
        <fill>
          <patternFill patternType="solid">
            <bgColor theme="0" tint="-0.14999847407452621"/>
          </patternFill>
        </fill>
        <alignment horizont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H7" t="inlineStr">
        <is>
          <t>Server: 2019 Standrard 64 bit
Client: macOS High Sierra</t>
        </is>
      </nc>
      <ndxf>
        <font>
          <sz val="11"/>
          <color rgb="FF000000"/>
          <name val="Calibri"/>
          <family val="2"/>
          <scheme val="minor"/>
        </font>
        <fill>
          <patternFill patternType="solid">
            <bgColor rgb="FFFFFFFF"/>
          </patternFill>
        </fill>
        <alignment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I7" t="inlineStr">
        <is>
          <t>Passed</t>
        </is>
      </nc>
      <ndxf>
        <font>
          <sz val="11"/>
          <color rgb="FF000000"/>
          <name val="Calibri"/>
          <family val="2"/>
          <scheme val="minor"/>
        </font>
        <fill>
          <patternFill patternType="solid">
            <bgColor rgb="FFFFFFFF"/>
          </patternFill>
        </fill>
        <alignment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J7" t="inlineStr">
        <is>
          <t>Performed WebTools (mac) Smoke tests including:
- Login to web tools
- Create / Open / Edit document</t>
        </is>
      </nc>
      <ndxf>
        <font>
          <sz val="10"/>
          <color auto="1"/>
          <name val="Arial"/>
          <family val="2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K7" t="inlineStr">
        <is>
          <t>OK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L7" t="inlineStr">
        <is>
          <t>WebTools (Mac) is working and no issues have identified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M7" t="inlineStr">
        <is>
          <t>No compatibility bugs were found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N7" t="inlineStr">
        <is>
          <t>None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O7" t="inlineStr">
        <is>
          <t>Smoke tests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P7" start="0" length="0">
      <dxf>
        <font>
          <sz val="10"/>
          <color theme="0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Q7" start="0" length="0">
      <dxf>
        <font>
          <sz val="10"/>
          <color theme="0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R7" start="0" length="0">
      <dxf>
        <font>
          <sz val="10"/>
          <color theme="0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S7" start="0" length="0">
      <dxf>
        <font>
          <sz val="10"/>
          <color theme="0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T7" start="0" length="0">
      <dxf>
        <font>
          <sz val="10"/>
          <color theme="0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U7" start="0" length="0">
      <dxf>
        <font>
          <sz val="10"/>
          <color theme="0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V7" start="0" length="0">
      <dxf>
        <font>
          <sz val="10"/>
          <color theme="0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W7" start="0" length="0">
      <dxf>
        <font>
          <sz val="10"/>
          <color theme="0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X7" start="0" length="0">
      <dxf>
        <font>
          <sz val="10"/>
          <color theme="0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Y7" start="0" length="0">
      <dxf>
        <font>
          <sz val="10"/>
          <color theme="0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Z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A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B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C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D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E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F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G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H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J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K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L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M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N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O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7" sId="3" ref="A7:XFD7" action="deleteRow">
    <undo index="65535" exp="area" ref3D="1" dr="B3:$AO$7" r="C7" sId="2"/>
    <undo index="65535" exp="area" ref3D="1" dr="$B$3:$AO$7" r="C7" sId="2"/>
    <rfmt sheetId="3" xfDxf="1" sqref="A7:XFD7" start="0" length="0"/>
  </rrc>
  <rcc rId="128" sId="3" odxf="1" dxf="1">
    <oc r="A4" t="inlineStr">
      <is>
        <t>Sales and Marketing - Win</t>
      </is>
    </oc>
    <nc r="A4" t="inlineStr">
      <is>
        <t xml:space="preserve">Webtools and maillink
</t>
      </is>
    </nc>
    <ndxf>
      <alignment horizontal="left" vertical="center"/>
    </ndxf>
  </rcc>
  <rcc rId="129" sId="3" odxf="1" dxf="1">
    <oc r="A5" t="inlineStr">
      <is>
        <t>Sales and Marketing - Web</t>
      </is>
    </oc>
    <nc r="A5" t="inlineStr">
      <is>
        <t xml:space="preserve">Sales and CS client
</t>
      </is>
    </nc>
    <odxf>
      <alignment horizontal="general" vertical="top"/>
    </odxf>
    <ndxf>
      <alignment horizontal="left" vertical="center"/>
    </ndxf>
  </rcc>
  <rcc rId="130" sId="3" odxf="1" dxf="1">
    <oc r="A6" t="inlineStr">
      <is>
        <t>Customer Service</t>
      </is>
    </oc>
    <nc r="A6" t="inlineStr">
      <is>
        <t>Cross Table viewer</t>
      </is>
    </nc>
    <odxf>
      <alignment vertical="top"/>
    </odxf>
    <ndxf>
      <font>
        <sz val="10"/>
        <color auto="1"/>
        <name val="Arial"/>
        <family val="2"/>
        <scheme val="none"/>
      </font>
      <alignment vertical="center"/>
    </ndxf>
  </rcc>
  <rfmt sheetId="3" sqref="C4" start="0" length="0">
    <dxf>
      <fill>
        <patternFill>
          <bgColor theme="0"/>
        </patternFill>
      </fill>
      <alignment horizontal="left" vertical="center"/>
    </dxf>
  </rfmt>
  <rfmt sheetId="3" sqref="C5" start="0" length="0">
    <dxf>
      <fill>
        <patternFill>
          <bgColor theme="0"/>
        </patternFill>
      </fill>
      <alignment horizontal="left" vertical="center"/>
    </dxf>
  </rfmt>
  <rfmt sheetId="3" sqref="C6" start="0" length="0">
    <dxf>
      <fill>
        <patternFill>
          <bgColor theme="0"/>
        </patternFill>
      </fill>
      <alignment horizontal="left" vertical="center"/>
    </dxf>
  </rfmt>
  <rfmt sheetId="3" sqref="C4" start="0" length="0">
    <dxf>
      <fill>
        <patternFill>
          <bgColor theme="0" tint="-0.14999847407452621"/>
        </patternFill>
      </fill>
      <alignment horizontal="center" vertical="top"/>
    </dxf>
  </rfmt>
  <rfmt sheetId="3" sqref="C5" start="0" length="0">
    <dxf>
      <fill>
        <patternFill>
          <bgColor theme="0" tint="-0.14999847407452621"/>
        </patternFill>
      </fill>
      <alignment horizontal="center" vertical="top"/>
    </dxf>
  </rfmt>
  <rfmt sheetId="3" sqref="C6" start="0" length="0">
    <dxf>
      <fill>
        <patternFill>
          <bgColor theme="0" tint="-0.14999847407452621"/>
        </patternFill>
      </fill>
      <alignment horizontal="center" vertical="top"/>
    </dxf>
  </rfmt>
  <rfmt sheetId="3" sqref="C4:C6">
    <dxf>
      <alignment horizontal="left"/>
    </dxf>
  </rfmt>
  <rcc rId="131" sId="3" odxf="1" dxf="1">
    <oc r="D4" t="inlineStr">
      <is>
        <t>SQL Server 2019 (RTM) - 15.0.2000.5 (X64)
ODBC driver 17.4.2.1 driver</t>
      </is>
    </oc>
    <nc r="D4" t="inlineStr">
      <is>
        <t xml:space="preserve">
Windows 11 21H2
Office365: Version 2110
Edge: 95.0.1020.40</t>
      </is>
    </nc>
    <odxf>
      <font>
        <color rgb="FF000000"/>
        <family val="2"/>
      </font>
      <alignment horizontal="general" vertical="top"/>
    </odxf>
    <ndxf>
      <font>
        <color rgb="FF000000"/>
        <family val="2"/>
      </font>
      <alignment horizontal="left" vertical="center"/>
    </ndxf>
  </rcc>
  <rfmt sheetId="3" sqref="D5" start="0" length="0">
    <dxf>
      <font>
        <color rgb="FF000000"/>
        <family val="2"/>
      </font>
      <alignment horizontal="left" vertical="center"/>
    </dxf>
  </rfmt>
  <rfmt sheetId="3" sqref="D6" start="0" length="0">
    <dxf>
      <font>
        <color rgb="FF000000"/>
        <family val="2"/>
      </font>
      <alignment vertical="center"/>
    </dxf>
  </rfmt>
  <rfmt sheetId="3" sqref="C4:C6">
    <dxf>
      <alignment horizontal="center"/>
    </dxf>
  </rfmt>
  <rfmt sheetId="3" sqref="C4:C6">
    <dxf>
      <alignment horizontal="left"/>
    </dxf>
  </rfmt>
  <rfmt sheetId="3" sqref="C4:C6">
    <dxf>
      <alignment vertical="center"/>
    </dxf>
  </rfmt>
  <rfmt sheetId="3" sqref="E4:E6">
    <dxf>
      <alignment horizontal="center"/>
    </dxf>
  </rfmt>
  <rfmt sheetId="3" sqref="E4:E6">
    <dxf>
      <alignment vertical="bottom"/>
    </dxf>
  </rfmt>
  <rfmt sheetId="3" sqref="E4:E6">
    <dxf>
      <alignment vertical="center"/>
    </dxf>
  </rfmt>
  <rfmt sheetId="3" sqref="E4:E6">
    <dxf>
      <alignment horizontal="left"/>
    </dxf>
  </rfmt>
  <rfmt sheetId="3" s="1" sqref="F4" start="0" length="0">
    <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  <alignment horizontal="left" vertical="center"/>
    </dxf>
  </rfmt>
  <rfmt sheetId="3" sqref="F5" start="0" length="0">
    <dxf>
      <alignment horizontal="left" vertical="center"/>
    </dxf>
  </rfmt>
  <rfmt sheetId="3" sqref="F6" start="0" length="0">
    <dxf>
      <alignment vertical="center"/>
    </dxf>
  </rfmt>
  <rfmt sheetId="3" sqref="G4" start="0" length="0">
    <dxf>
      <font>
        <b val="0"/>
        <sz val="13"/>
        <family val="2"/>
      </font>
      <fill>
        <patternFill patternType="none">
          <bgColor indexed="65"/>
        </patternFill>
      </fill>
      <alignment horizontal="left" vertical="center"/>
    </dxf>
  </rfmt>
  <rfmt sheetId="3" sqref="G5" start="0" length="0">
    <dxf>
      <font>
        <b val="0"/>
        <sz val="13"/>
        <family val="2"/>
      </font>
      <fill>
        <patternFill patternType="none">
          <bgColor indexed="65"/>
        </patternFill>
      </fill>
      <alignment horizontal="left" vertical="center"/>
    </dxf>
  </rfmt>
  <rfmt sheetId="3" sqref="G6" start="0" length="0">
    <dxf>
      <font>
        <b val="0"/>
        <sz val="13"/>
        <family val="2"/>
      </font>
      <fill>
        <patternFill patternType="none">
          <bgColor indexed="65"/>
        </patternFill>
      </fill>
      <alignment horizontal="general" vertical="center"/>
    </dxf>
  </rfmt>
  <rfmt sheetId="3" sqref="G4" start="0" length="0">
    <dxf>
      <font>
        <b/>
        <sz val="13"/>
        <family val="2"/>
      </font>
      <fill>
        <patternFill patternType="solid">
          <bgColor theme="0" tint="-0.14999847407452621"/>
        </patternFill>
      </fill>
    </dxf>
  </rfmt>
  <rfmt sheetId="3" sqref="G5" start="0" length="0">
    <dxf>
      <font>
        <b/>
        <sz val="13"/>
        <family val="2"/>
      </font>
      <fill>
        <patternFill patternType="solid">
          <bgColor theme="0" tint="-0.14999847407452621"/>
        </patternFill>
      </fill>
    </dxf>
  </rfmt>
  <rfmt sheetId="3" sqref="G6" start="0" length="0">
    <dxf>
      <font>
        <b/>
        <sz val="13"/>
        <family val="2"/>
      </font>
      <fill>
        <patternFill patternType="solid">
          <bgColor theme="0" tint="-0.14999847407452621"/>
        </patternFill>
      </fill>
      <alignment horizontal="left"/>
    </dxf>
  </rfmt>
  <rcc rId="132" sId="3" odxf="1" s="1" dxf="1">
    <oc r="H4" t="inlineStr">
      <is>
        <t>Server: 2019 Standrard 64 bit
Client: Windows 10x64 bit ; Office 365</t>
      </is>
    </oc>
    <nc r="H4" t="inlineStr">
      <is>
        <t xml:space="preserve">
Windows 11 21H2
Office365: Version 2110
Edge: 95.0.1020.40</t>
      </is>
    </nc>
    <n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  <alignment horizontal="left" vertical="center"/>
    </ndxf>
  </rcc>
  <rcc rId="133" sId="3" odxf="1" s="1" dxf="1">
    <oc r="H5" t="inlineStr">
      <is>
        <t>Server: 2019 Standrard 64 bit
Client :Windows 8.1,Chrome</t>
      </is>
    </oc>
    <nc r="H5" t="inlineStr">
      <is>
        <t>Windows 11 21H2
Edge: 95.0.1020.40</t>
      </is>
    </nc>
    <n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  <alignment horizontal="left" vertical="center"/>
    </ndxf>
  </rcc>
  <rcc rId="134" sId="3" odxf="1" s="1" dxf="1">
    <oc r="H6" t="inlineStr">
      <is>
        <t>Server: 2019 Standrard 64 bit
Client :Windows 10, Firefox</t>
      </is>
    </oc>
    <nc r="H6" t="inlineStr">
      <is>
        <t>Windows 11 21H2</t>
      </is>
    </nc>
    <n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  <alignment vertical="center"/>
    </ndxf>
  </rcc>
  <rcc rId="135" sId="3" odxf="1" dxf="1">
    <oc r="J5" t="inlineStr">
      <is>
        <t>following tests were carried out,
- Importing of contacts and products.
- Add/edit different types of Selections with multiple criteria
- Recurring apporintments with links
- Preview Reports
- Sorting Archives
- Configure Columns
- Find</t>
      </is>
    </oc>
    <nc r="J5" t="inlineStr">
      <is>
        <t>Smoke test on default Edge browser compatibility with Sales and CS clients</t>
      </is>
    </nc>
    <odxf>
      <alignment horizontal="general" vertical="top"/>
    </odxf>
    <ndxf>
      <font>
        <sz val="10"/>
        <color auto="1"/>
        <name val="Arial"/>
        <family val="2"/>
        <scheme val="none"/>
      </font>
      <alignment horizontal="left" vertical="center"/>
    </ndxf>
  </rcc>
  <rcc rId="136" sId="3" odxf="1" dxf="1">
    <oc r="J4" t="inlineStr">
      <is>
        <t xml:space="preserve">Following tests were carried out,
- Create new company/Contact/Project/Sale/Selections
- Reports
- Sort Columns
- Maillink - Create / Open
- Ribbons - Create
 - DB Setup - Most of functionalities
</t>
      </is>
    </oc>
    <nc r="J4" t="inlineStr">
      <is>
        <t>Performed full test for all the functionalities in webtools and mail link</t>
      </is>
    </nc>
    <odxf>
      <alignment horizontal="general" vertical="top"/>
    </odxf>
    <ndxf>
      <font>
        <sz val="10"/>
        <color auto="1"/>
        <name val="Arial"/>
        <family val="2"/>
        <scheme val="none"/>
      </font>
      <alignment horizontal="left" vertical="center"/>
    </ndxf>
  </rcc>
  <rfmt sheetId="3" sqref="J6" start="0" length="0">
    <dxf>
      <font>
        <sz val="10"/>
        <color auto="1"/>
        <name val="Arial"/>
        <family val="2"/>
        <scheme val="none"/>
      </font>
      <alignment vertical="center"/>
    </dxf>
  </rfmt>
  <rfmt sheetId="3" sqref="I4:I6">
    <dxf>
      <alignment vertical="center"/>
    </dxf>
  </rfmt>
  <rfmt sheetId="3" sqref="A2:O2" start="0" length="2147483647">
    <dxf>
      <font>
        <b/>
      </font>
    </dxf>
  </rfmt>
  <rfmt sheetId="3" s="1" sqref="L4" start="0" length="0">
    <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  <alignment horizontal="center" vertical="center"/>
    </dxf>
  </rfmt>
  <rcc rId="137" sId="3">
    <oc r="L4" t="inlineStr">
      <is>
        <t xml:space="preserve">Some of the DBSetup.exe functionalities were not working. But it was not a compatibility issue. </t>
      </is>
    </oc>
    <nc r="L4" t="inlineStr">
      <is>
        <t>none</t>
      </is>
    </nc>
  </rcc>
  <rcc rId="138" sId="3" odxf="1" dxf="1">
    <oc r="L5" t="inlineStr">
      <is>
        <t>Bug #67989 logged which is related to Web product configurator. It was missing SQL server 2019 under DB system dropdown</t>
      </is>
    </oc>
    <nc r="L5" t="inlineStr">
      <is>
        <t>none</t>
      </is>
    </nc>
    <odxf>
      <alignment horizontal="general" vertical="top"/>
    </odxf>
    <ndxf>
      <alignment horizontal="center" vertical="center"/>
    </ndxf>
  </rcc>
  <rcc rId="139" sId="3" odxf="1" dxf="1">
    <oc r="L6" t="inlineStr">
      <is>
        <t>The service functions are working as expected and with no compatibility dependancies or issues related to.</t>
      </is>
    </oc>
    <nc r="L6" t="inlineStr">
      <is>
        <t>none</t>
      </is>
    </nc>
    <odxf>
      <alignment horizontal="general" vertical="top"/>
    </odxf>
    <ndxf>
      <alignment horizontal="center" vertical="center"/>
    </ndxf>
  </rcc>
  <rcc rId="140" sId="3" odxf="1" s="1" dxf="1">
    <oc r="M4" t="inlineStr">
      <is>
        <t>Installation an functional testing is done. No compatibility bugs were encournted during the test.</t>
      </is>
    </oc>
    <nc r="M4" t="inlineStr">
      <is>
        <t>New installation, download released version from prod Download service:
Trayapp:
- download the config file and connect with the site
- Create and edit document
- delete document
- Add preferances
- Create an alarm
- Delete the site and add again
- Web admin document template editing with Trayapp
Maillink
- Archive email. Verify in client, both when client is configured to use  Outlook maillink and web inbox.
- Verified arcived mail in CRM, and open th email
- Create a appointment
- Create new request
- Archive attchment
- Lookup known sender - verify no new tab is opened in browser every time a new sender is looked up. A sender previously looked up, will open a new tab (new)
- Send and archive mail twice, verify authentication not needed 
change default email template and archive a mail
- Create Document mailing in Custoemer Center
- Web Admin Outlook Import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  <alignment horizontal="left" vertical="center"/>
    </ndxf>
  </rcc>
  <rcc rId="141" sId="3" odxf="1" s="1" dxf="1">
    <oc r="M5" t="inlineStr">
      <is>
        <t>Installation an functional testing is done. No compatibility bugs were encournted during the test.</t>
      </is>
    </oc>
    <nc r="M5" t="inlineStr">
      <is>
        <t xml:space="preserve">Sales Client:
- UI Look and feel, 
- New dashboard
- Selection
- company
- Web admin tasks, (Timezone, Outlook Import, Create associate, Create document template)
Customer Service
- UI Look &amp; Feel
- Create request
- Contact,
- Mailing
- Forms
- Create and execute CRM scripts
- Customer center
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  <alignment horizontal="left" vertical="center"/>
    </ndxf>
  </rcc>
  <rcc rId="142" sId="3" odxf="1" s="1" dxf="1">
    <oc r="M6" t="inlineStr">
      <is>
        <t>Installation an functional testing is done. No compatibility bugs were encournted during the test.</t>
      </is>
    </oc>
    <nc r="M6" t="inlineStr">
      <is>
        <t>Preview a Sales report with CrossTable viewer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  <alignment vertical="center"/>
    </ndxf>
  </rcc>
  <rcc rId="143" sId="3" odxf="1" dxf="1">
    <oc r="N4" t="inlineStr">
      <is>
        <t>None</t>
      </is>
    </oc>
    <nc r="N4">
      <v>20109</v>
    </nc>
    <odxf/>
    <ndxf>
      <font>
        <sz val="10"/>
        <color auto="1"/>
        <name val="Arial"/>
        <family val="2"/>
        <scheme val="none"/>
      </font>
    </ndxf>
  </rcc>
  <rcc rId="144" sId="3" odxf="1" s="1" dxf="1">
    <oc r="O4" t="inlineStr">
      <is>
        <t>Smoke tests run</t>
      </is>
    </oc>
    <nc r="O4" t="inlineStr">
      <is>
        <t>Yes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  <alignment vertical="center"/>
    </ndxf>
  </rcc>
  <rcc rId="145" sId="3" odxf="1" dxf="1">
    <oc r="N5">
      <v>67989</v>
    </oc>
    <nc r="N5" t="inlineStr">
      <is>
        <t>No</t>
      </is>
    </nc>
    <odxf>
      <font>
        <b/>
        <family val="2"/>
      </font>
    </odxf>
    <ndxf>
      <font>
        <b val="0"/>
        <sz val="10"/>
        <color auto="1"/>
        <name val="Arial"/>
        <family val="2"/>
        <scheme val="none"/>
      </font>
    </ndxf>
  </rcc>
  <rcc rId="146" sId="3" odxf="1" s="1" dxf="1">
    <oc r="O5" t="inlineStr">
      <is>
        <t>Smoke tests run</t>
      </is>
    </oc>
    <nc r="O5" t="inlineStr">
      <is>
        <t>Yes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  <alignment vertical="center"/>
    </ndxf>
  </rcc>
  <rcc rId="147" sId="3" odxf="1" dxf="1">
    <oc r="N6" t="inlineStr">
      <is>
        <t>None</t>
      </is>
    </oc>
    <nc r="N6" t="inlineStr">
      <is>
        <t>No</t>
      </is>
    </nc>
    <odxf/>
    <ndxf>
      <font>
        <sz val="10"/>
        <color auto="1"/>
        <name val="Arial"/>
        <family val="2"/>
        <scheme val="none"/>
      </font>
    </ndxf>
  </rcc>
  <rcc rId="148" sId="3" odxf="1" s="1" dxf="1">
    <oc r="O6" t="inlineStr">
      <is>
        <t>Smoke tests run</t>
      </is>
    </oc>
    <nc r="O6" t="inlineStr">
      <is>
        <t>Yes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  <alignment vertical="center"/>
    </ndxf>
  </rcc>
  <rfmt sheetId="3" sqref="A2:O2">
    <dxf>
      <alignment vertical="center"/>
    </dxf>
  </rfmt>
  <rfmt sheetId="3" sqref="A2:O2">
    <dxf>
      <alignment vertical="top"/>
    </dxf>
  </rfmt>
  <rfmt sheetId="3" sqref="C4:C6">
    <dxf>
      <fill>
        <patternFill>
          <bgColor theme="0"/>
        </patternFill>
      </fill>
    </dxf>
  </rfmt>
  <rfmt sheetId="3" sqref="G4:G6">
    <dxf>
      <fill>
        <patternFill>
          <bgColor theme="0"/>
        </patternFill>
      </fill>
    </dxf>
  </rfmt>
  <rfmt sheetId="3" sqref="C2:G2">
    <dxf>
      <fill>
        <patternFill>
          <bgColor theme="0"/>
        </patternFill>
      </fill>
    </dxf>
  </rfmt>
  <rcc rId="149" sId="3" odxf="1" dxf="1">
    <oc r="C4" t="inlineStr">
      <is>
        <t>SQL Server 2019</t>
      </is>
    </oc>
    <nc r="C4" t="inlineStr">
      <is>
        <t>Windows 11 , Office 365</t>
      </is>
    </nc>
    <ndxf>
      <font>
        <b val="0"/>
        <sz val="13"/>
        <family val="2"/>
      </font>
      <fill>
        <patternFill patternType="none">
          <bgColor indexed="65"/>
        </patternFill>
      </fill>
    </ndxf>
  </rcc>
  <rcc rId="150" sId="3" odxf="1" dxf="1">
    <oc r="E4" t="inlineStr">
      <is>
        <t>03.11.2019</t>
      </is>
    </oc>
    <nc r="E4" t="inlineStr">
      <is>
        <t>OCT,2021</t>
      </is>
    </nc>
    <ndxf>
      <font>
        <sz val="9"/>
        <color rgb="FF222222"/>
        <name val="Tahoma"/>
        <family val="2"/>
      </font>
      <alignment wrapText="1"/>
    </ndxf>
  </rcc>
  <rcc rId="151" sId="3">
    <oc r="F4" t="inlineStr">
      <is>
        <t>SM win client, Dbsetup, SO Ribbon, MailLink</t>
      </is>
    </oc>
    <nc r="F4" t="inlineStr">
      <is>
        <t xml:space="preserve">Webtools and maillink
</t>
      </is>
    </nc>
  </rcc>
  <rcc rId="152" sId="3" odxf="1" dxf="1">
    <oc r="G4" t="inlineStr">
      <is>
        <t>8.5 R07 (2019.10.30-02)</t>
      </is>
    </oc>
    <nc r="G4" t="inlineStr">
      <is>
        <t>WT: 12.1.7774.826</t>
      </is>
    </nc>
    <ndxf>
      <font>
        <b val="0"/>
        <sz val="13"/>
        <family val="2"/>
      </font>
      <fill>
        <patternFill patternType="none">
          <bgColor indexed="65"/>
        </patternFill>
      </fill>
    </ndxf>
  </rcc>
  <rcc rId="153" sId="3" odxf="1" dxf="1">
    <oc r="C5" t="inlineStr">
      <is>
        <t>SQL Server 2019</t>
      </is>
    </oc>
    <nc r="C5" t="inlineStr">
      <is>
        <t>Windows 11 , Edge Browser</t>
      </is>
    </nc>
    <ndxf>
      <font>
        <b val="0"/>
        <sz val="13"/>
        <family val="2"/>
      </font>
      <fill>
        <patternFill patternType="none">
          <bgColor indexed="65"/>
        </patternFill>
      </fill>
    </ndxf>
  </rcc>
  <rcc rId="154" sId="3">
    <oc r="D5" t="inlineStr">
      <is>
        <t>SQL Server 2019 (RTM) - 15.0.2000.5 (X64)</t>
      </is>
    </oc>
    <nc r="D5" t="inlineStr">
      <is>
        <t>Windows 11 21H2
Edge: 95.0.1020.40</t>
      </is>
    </nc>
  </rcc>
  <rcc rId="155" sId="3" odxf="1" dxf="1">
    <oc r="E5" t="inlineStr">
      <is>
        <t>03.11.2019</t>
      </is>
    </oc>
    <nc r="E5" t="inlineStr">
      <is>
        <t>OCT,2021</t>
      </is>
    </nc>
    <ndxf>
      <font>
        <sz val="9"/>
        <color rgb="FF222222"/>
        <name val="Tahoma"/>
        <family val="2"/>
      </font>
      <alignment wrapText="1"/>
    </ndxf>
  </rcc>
  <rcc rId="156" sId="3">
    <oc r="F5" t="inlineStr">
      <is>
        <t>SM Web</t>
      </is>
    </oc>
    <nc r="F5" t="inlineStr">
      <is>
        <t>Sales and Customer Service clients</t>
      </is>
    </nc>
  </rcc>
  <rcc rId="157" sId="3" odxf="1" dxf="1">
    <oc r="G5" t="inlineStr">
      <is>
        <t>8.5 R07 (2019.10.30-02)</t>
      </is>
    </oc>
    <nc r="G5" t="inlineStr">
      <is>
        <t>Release_10.0.2_2021.10.30-01</t>
      </is>
    </nc>
    <ndxf>
      <font>
        <b val="0"/>
        <sz val="13"/>
        <family val="2"/>
      </font>
      <fill>
        <patternFill patternType="none">
          <bgColor indexed="65"/>
        </patternFill>
      </fill>
    </ndxf>
  </rcc>
  <rcc rId="158" sId="3" odxf="1" dxf="1">
    <oc r="C6" t="inlineStr">
      <is>
        <t>SQL Server 2019</t>
      </is>
    </oc>
    <nc r="C6" t="inlineStr">
      <is>
        <t>Windows 11</t>
      </is>
    </nc>
    <ndxf>
      <font>
        <b val="0"/>
        <sz val="13"/>
        <family val="2"/>
      </font>
      <fill>
        <patternFill patternType="none">
          <bgColor indexed="65"/>
        </patternFill>
      </fill>
    </ndxf>
  </rcc>
  <rcc rId="159" sId="3" odxf="1" dxf="1">
    <oc r="D6" t="inlineStr">
      <is>
        <t>SQL Server 2019 (RTM) - 15.0.2000.5 (X64)</t>
      </is>
    </oc>
    <nc r="D6" t="inlineStr">
      <is>
        <t>Windows 11 21H2</t>
      </is>
    </nc>
    <ndxf>
      <alignment horizontal="left"/>
    </ndxf>
  </rcc>
  <rcc rId="160" sId="3" odxf="1" dxf="1">
    <oc r="E6" t="inlineStr">
      <is>
        <t>03.11.2019</t>
      </is>
    </oc>
    <nc r="E6" t="inlineStr">
      <is>
        <t>OCT,2021</t>
      </is>
    </nc>
    <ndxf>
      <font>
        <sz val="9"/>
        <color rgb="FF222222"/>
        <name val="Tahoma"/>
        <family val="2"/>
      </font>
      <alignment wrapText="1"/>
    </ndxf>
  </rcc>
  <rcc rId="161" sId="3" odxf="1" dxf="1">
    <oc r="F6" t="inlineStr">
      <is>
        <t>Customer Service/Mailings</t>
      </is>
    </oc>
    <nc r="F6" t="inlineStr">
      <is>
        <t>Cross Table Viewer</t>
      </is>
    </nc>
    <ndxf>
      <alignment horizontal="left"/>
    </ndxf>
  </rcc>
  <rcc rId="162" sId="3" odxf="1" dxf="1">
    <oc r="G6" t="inlineStr">
      <is>
        <t>8.5 R07 (2019.10.30-02)</t>
      </is>
    </oc>
    <nc r="G6" t="inlineStr">
      <is>
        <t>8.1.6709</t>
      </is>
    </nc>
    <ndxf>
      <font>
        <b val="0"/>
        <sz val="13"/>
        <family val="2"/>
      </font>
      <fill>
        <patternFill patternType="none">
          <bgColor indexed="65"/>
        </patternFill>
      </fill>
    </ndxf>
  </rcc>
  <rfmt sheetId="3" sqref="C4" start="0" length="2147483647">
    <dxf>
      <font>
        <b/>
      </font>
    </dxf>
  </rfmt>
  <rfmt sheetId="3" sqref="C4:C6" start="0" length="2147483647">
    <dxf>
      <font>
        <b val="0"/>
      </font>
    </dxf>
  </rfmt>
  <rfmt sheetId="3" sqref="C4:C6" start="0" length="2147483647">
    <dxf>
      <font>
        <b/>
      </font>
    </dxf>
  </rfmt>
  <rcc rId="163" sId="3" odxf="1" dxf="1">
    <oc r="J6" t="inlineStr">
      <is>
        <t>Following Testing carried out:
- Installation: Run Ejtermsetup /upgrade
- Create extra tables/ fields creation with different data types 
Create extra fields
 - Functionality : Create/edit entities in the applciation, Find data with different search criteria
 - Using DBSetup, perform SDA export and import of CS data with extra tables and fields.
 - Perfomed Mailing related tasks
- checked if the data that was initially created are  been carried forward after running upgrade script</t>
      </is>
    </oc>
    <nc r="J6" t="inlineStr">
      <is>
        <t>Install and preview Dcube Sales report</t>
      </is>
    </nc>
    <ndxf>
      <font>
        <sz val="10"/>
        <color auto="1"/>
        <name val="Arial"/>
        <family val="2"/>
        <scheme val="none"/>
      </font>
    </ndxf>
  </rcc>
  <rfmt sheetId="3" sqref="C2:O2">
    <dxf>
      <alignment vertical="center"/>
    </dxf>
  </rfmt>
  <rfmt sheetId="3" sqref="C2" start="0" length="0">
    <dxf>
      <font>
        <sz val="13"/>
        <family val="2"/>
      </font>
      <alignment horizontal="general"/>
    </dxf>
  </rfmt>
  <rcc rId="164" sId="3" odxf="1" dxf="1">
    <oc r="G2" t="inlineStr">
      <is>
        <t>SO version</t>
      </is>
    </oc>
    <nc r="G2" t="inlineStr">
      <is>
        <t>SO product version</t>
      </is>
    </nc>
    <ndxf>
      <font>
        <sz val="13"/>
        <family val="2"/>
      </font>
      <alignment horizontal="general"/>
    </ndxf>
  </rcc>
  <rcc rId="165" sId="2">
    <oc r="C4">
      <v>4</v>
    </oc>
    <nc r="C4">
      <v>2</v>
    </nc>
  </rcc>
  <rcv guid="{32798D5D-D4AD-4F3B-9D40-764D7C6106DD}" action="delete"/>
  <rdn rId="0" localSheetId="3" customView="1" name="Z_32798D5D_D4AD_4F3B_9D40_764D7C6106DD_.wvu.Cols" hidden="1" oldHidden="1">
    <formula>Details!$B:$B</formula>
  </rdn>
  <rcv guid="{32798D5D-D4AD-4F3B-9D40-764D7C6106DD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C1">
    <dxf>
      <fill>
        <patternFill>
          <bgColor theme="0" tint="-0.249977111117893"/>
        </patternFill>
      </fill>
    </dxf>
  </rfmt>
  <rcv guid="{32798D5D-D4AD-4F3B-9D40-764D7C6106DD}" action="delete"/>
  <rdn rId="0" localSheetId="3" customView="1" name="Z_32798D5D_D4AD_4F3B_9D40_764D7C6106DD_.wvu.Rows" hidden="1" oldHidden="1">
    <formula>Details!$3:$3</formula>
    <oldFormula>Details!$3:$3</oldFormula>
  </rdn>
  <rdn rId="0" localSheetId="3" customView="1" name="Z_32798D5D_D4AD_4F3B_9D40_764D7C6106DD_.wvu.Cols" hidden="1" oldHidden="1">
    <formula>Details!$B:$B</formula>
    <oldFormula>Details!$B:$B</oldFormula>
  </rdn>
  <rcv guid="{32798D5D-D4AD-4F3B-9D40-764D7C6106DD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" sId="1">
    <oc r="C9" t="inlineStr">
      <is>
        <t>8.5R07 (2019.10.30-02) CRM Win</t>
      </is>
    </oc>
    <nc r="C9" t="inlineStr">
      <is>
        <t>Webtools &amp; Maillink</t>
      </is>
    </nc>
  </rcc>
  <rcc rId="168" sId="1" odxf="1" s="1" dxf="1">
    <oc r="D9" t="inlineStr">
      <is>
        <t>Pass</t>
      </is>
    </oc>
    <nc r="D9" t="inlineStr">
      <is>
        <t>Passed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/>
  </rcc>
  <rcc rId="169" sId="1">
    <oc r="C10" t="inlineStr">
      <is>
        <t>8.5R07 (2019.10.30-02) CRM Web</t>
      </is>
    </oc>
    <nc r="C10" t="inlineStr">
      <is>
        <t>Sales and CS clients</t>
      </is>
    </nc>
  </rcc>
  <rcc rId="170" sId="1" odxf="1" s="1" dxf="1">
    <oc r="D10" t="inlineStr">
      <is>
        <t>Pass</t>
      </is>
    </oc>
    <nc r="D10" t="inlineStr">
      <is>
        <t>Passed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/>
  </rcc>
  <rcc rId="171" sId="1">
    <oc r="C11" t="inlineStr">
      <is>
        <t>8.5R07 (2019.10.30-02) Customer Service</t>
      </is>
    </oc>
    <nc r="C11" t="inlineStr">
      <is>
        <t>CrossTable Viewer</t>
      </is>
    </nc>
  </rcc>
  <rcc rId="172" sId="1" odxf="1" s="1" dxf="1">
    <oc r="D11" t="inlineStr">
      <is>
        <t>Pass</t>
      </is>
    </oc>
    <nc r="D11" t="inlineStr">
      <is>
        <t>Passed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/>
  </rcc>
  <rrc rId="173" sId="1" ref="A12:XFD12" action="deleteRow">
    <rfmt sheetId="1" xfDxf="1" sqref="A12:XFD12" start="0" length="0"/>
    <rcc rId="0" sId="1" dxf="1">
      <nc r="C12" t="inlineStr">
        <is>
          <t>8.5R07 (2019.10.30-02) Pocket</t>
        </is>
      </nc>
      <ndxf>
        <font>
          <b/>
          <sz val="10"/>
          <color auto="1"/>
          <name val="Arial"/>
          <family val="2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2" t="inlineStr">
        <is>
          <t>Pass</t>
        </is>
      </nc>
      <ndxf>
        <font>
          <sz val="11"/>
          <color rgb="FF006100"/>
          <name val="Calibri"/>
          <family val="2"/>
          <scheme val="minor"/>
        </font>
        <fill>
          <patternFill patternType="solid">
            <bgColor rgb="FFC6EFCE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174" sId="1">
    <oc r="D8" t="inlineStr">
      <is>
        <t>SQL Server 2019</t>
      </is>
    </oc>
    <nc r="D8" t="inlineStr">
      <is>
        <t>Windows 11</t>
      </is>
    </nc>
  </rcc>
  <rcv guid="{32798D5D-D4AD-4F3B-9D40-764D7C6106DD}" action="delete"/>
  <rdn rId="0" localSheetId="3" customView="1" name="Z_32798D5D_D4AD_4F3B_9D40_764D7C6106DD_.wvu.Cols" hidden="1" oldHidden="1">
    <formula>Details!$B:$B</formula>
    <oldFormula>Details!$B:$B</oldFormula>
  </rdn>
  <rcv guid="{32798D5D-D4AD-4F3B-9D40-764D7C6106DD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" sId="3">
    <oc r="C2" t="inlineStr">
      <is>
        <t xml:space="preserve">Third party Product: </t>
      </is>
    </oc>
    <nc r="C2" t="inlineStr">
      <is>
        <t>Third party Product</t>
      </is>
    </nc>
  </rcc>
  <rcc rId="177" sId="3">
    <oc r="D2" t="inlineStr">
      <is>
        <t>Product version:</t>
      </is>
    </oc>
    <nc r="D2" t="inlineStr">
      <is>
        <t>Product version</t>
      </is>
    </nc>
  </rcc>
  <rfmt sheetId="3" sqref="I4:I6">
    <dxf>
      <alignment horizontal="center"/>
    </dxf>
  </rfmt>
  <rcc rId="178" sId="3">
    <oc r="L4" t="inlineStr">
      <is>
        <t>none</t>
      </is>
    </oc>
    <nc r="L4" t="inlineStr">
      <is>
        <t>None</t>
      </is>
    </nc>
  </rcc>
  <rcc rId="179" sId="3">
    <oc r="L5" t="inlineStr">
      <is>
        <t>none</t>
      </is>
    </oc>
    <nc r="L5" t="inlineStr">
      <is>
        <t>None</t>
      </is>
    </nc>
  </rcc>
  <rcc rId="180" sId="3">
    <oc r="L6" t="inlineStr">
      <is>
        <t>none</t>
      </is>
    </oc>
    <nc r="L6" t="inlineStr">
      <is>
        <t>None</t>
      </is>
    </nc>
  </rcc>
  <rcv guid="{32798D5D-D4AD-4F3B-9D40-764D7C6106DD}" action="delete"/>
  <rdn rId="0" localSheetId="3" customView="1" name="Z_32798D5D_D4AD_4F3B_9D40_764D7C6106DD_.wvu.Rows" hidden="1" oldHidden="1">
    <formula>Details!$3:$3</formula>
  </rdn>
  <rdn rId="0" localSheetId="3" customView="1" name="Z_32798D5D_D4AD_4F3B_9D40_764D7C6106DD_.wvu.Cols" hidden="1" oldHidden="1">
    <formula>Details!$B:$B</formula>
    <oldFormula>Details!$B:$B</oldFormula>
  </rdn>
  <rcv guid="{32798D5D-D4AD-4F3B-9D40-764D7C6106DD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3" customView="1" name="Z_7E303295_EB53_4210_9CF0_1B7FBE0DABB6_.wvu.Rows" hidden="1" oldHidden="1">
    <formula>Details!$3:$3</formula>
  </rdn>
  <rdn rId="0" localSheetId="3" customView="1" name="Z_7E303295_EB53_4210_9CF0_1B7FBE0DABB6_.wvu.Cols" hidden="1" oldHidden="1">
    <formula>Details!$B:$B</formula>
  </rdn>
  <rcv guid="{7E303295-EB53-4210-9CF0-1B7FBE0DABB6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" sId="3">
    <oc r="J4" t="inlineStr">
      <is>
        <t>Performed full test for all the functionalities in webtools and mail link</t>
      </is>
    </oc>
    <nc r="J4" t="inlineStr">
      <is>
        <t>Performed test on all the functionalities in webtools and mail link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90" sId="3" eol="1" ref="A7:XFD7" action="insertRow">
    <undo index="65535" exp="area" ref3D="1" dr="$B$1:$B$1048576" dn="Z_7E303295_EB53_4210_9CF0_1B7FBE0DABB6_.wvu.Cols" sId="3"/>
    <undo index="65535" exp="area" ref3D="1" dr="$B$1:$B$1048576" dn="Z_32798D5D_D4AD_4F3B_9D40_764D7C6106DD_.wvu.Cols" sId="3"/>
  </rrc>
  <rcc rId="191" sId="3" odxf="1" dxf="1">
    <nc r="C7" t="inlineStr">
      <is>
        <t>Windows 11</t>
      </is>
    </nc>
    <odxf>
      <font>
        <b val="0"/>
        <sz val="10"/>
        <color auto="1"/>
        <name val="Arial"/>
        <scheme val="none"/>
      </font>
      <alignment horizontal="general" vertical="top"/>
      <border outline="0">
        <left/>
        <right/>
        <top/>
        <bottom/>
      </border>
    </odxf>
    <ndxf>
      <font>
        <b/>
        <sz val="10"/>
        <color auto="1"/>
        <name val="Arial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" sId="3" odxf="1" dxf="1">
    <nc r="D7" t="inlineStr">
      <is>
        <t>Windows 11 21H2</t>
      </is>
    </nc>
    <odxf>
      <font>
        <sz val="10"/>
        <color auto="1"/>
        <name val="Arial"/>
        <scheme val="none"/>
      </font>
      <alignment horizontal="general" vertical="top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" sId="3" odxf="1" dxf="1">
    <nc r="E7" t="inlineStr">
      <is>
        <t>OCT,2021</t>
      </is>
    </nc>
    <odxf>
      <font>
        <sz val="10"/>
        <color auto="1"/>
        <name val="Arial"/>
        <scheme val="none"/>
      </font>
      <alignment horizontal="general" vertical="top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" sId="3">
    <nc r="F7" t="inlineStr">
      <is>
        <t>Admin, Reporter Studio, Travel Gateway</t>
      </is>
    </nc>
  </rcc>
  <rfmt sheetId="3" sqref="G7" start="0" length="0">
    <dxf>
      <alignment vertical="bottom" wrapText="0"/>
    </dxf>
  </rfmt>
  <rcc rId="195" sId="3" xfDxf="1" dxf="1">
    <nc r="G7" t="inlineStr">
      <is>
        <t>Retrieving data. Wait a few seconds and try to cut or copy again.</t>
      </is>
    </nc>
    <ndxf>
      <alignment vertical="center" wrapText="1"/>
    </ndxf>
  </rcc>
  <rcc rId="196" sId="3" odxf="1" dxf="1">
    <nc r="H7" t="inlineStr">
      <is>
        <t>Windows 11 21H2</t>
      </is>
    </nc>
    <odxf>
      <font>
        <sz val="10"/>
        <color auto="1"/>
        <name val="Arial"/>
        <scheme val="none"/>
      </font>
      <alignment vertical="top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" sId="3" odxf="1" dxf="1">
    <nc r="I7" t="inlineStr">
      <is>
        <t>Windows 11 21H2</t>
      </is>
    </nc>
    <odxf>
      <font>
        <sz val="10"/>
        <color auto="1"/>
        <name val="Arial"/>
        <scheme val="none"/>
      </font>
      <alignment vertical="top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J7" start="0" length="0">
    <dxf>
      <font>
        <sz val="10"/>
        <color auto="1"/>
        <name val="Arial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8" sId="3">
    <nc r="J7" t="inlineStr">
      <is>
        <t xml:space="preserve">Install Superoffice10.exe and make these files copied to the machine. </t>
      </is>
    </nc>
  </rcc>
  <rcc rId="199" sId="3" odxf="1" dxf="1">
    <nc r="K7" t="inlineStr">
      <is>
        <t>OK</t>
      </is>
    </nc>
    <odxf>
      <font>
        <sz val="10"/>
        <color auto="1"/>
        <name val="Arial"/>
        <scheme val="none"/>
      </font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" sId="3" odxf="1" dxf="1">
    <nc r="L7" t="inlineStr">
      <is>
        <t>None</t>
      </is>
    </nc>
    <odxf>
      <font>
        <sz val="10"/>
        <color auto="1"/>
        <name val="Arial"/>
        <scheme val="none"/>
      </font>
      <alignment horizontal="general" vertical="top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M7" start="0" length="0">
    <dxf>
      <font>
        <sz val="10"/>
        <color auto="1"/>
        <name val="Arial"/>
        <family val="2"/>
        <scheme val="none"/>
      </font>
    </dxf>
  </rfmt>
  <rfmt sheetId="3" sqref="M7" start="0" length="0">
    <dxf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1" sId="3">
    <nc r="M7" t="inlineStr">
      <is>
        <t xml:space="preserve"> - Run SuperOffice10.exe and install necessay executables
 - Login to admin client                                                                                                                                                                                                                                             - Login to Reporter studio and create a report                                                                                                                                                                                                                                                                 - Install SOTravel Gateway service                                                                                                                                                                                                                                                                 - Login to Travel Gatway anc create a task</t>
      </is>
    </nc>
  </rcc>
  <rcc rId="202" sId="3" odxf="1" dxf="1">
    <nc r="N7" t="inlineStr">
      <is>
        <t>No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" sId="3" odxf="1" dxf="1">
    <nc r="O7" t="inlineStr">
      <is>
        <t>Yes</t>
      </is>
    </nc>
    <odxf>
      <font>
        <sz val="10"/>
        <color auto="1"/>
        <name val="Arial"/>
        <scheme val="none"/>
      </font>
      <alignment vertical="top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P7" start="0" length="0">
    <dxf>
      <font>
        <sz val="10"/>
        <color auto="1"/>
        <name val="Arial"/>
        <family val="2"/>
        <scheme val="none"/>
      </font>
      <fill>
        <patternFill patternType="solid">
          <bgColor theme="0" tint="-0.249977111117893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Q7" start="0" length="0">
    <dxf>
      <font>
        <sz val="10"/>
        <color auto="1"/>
        <name val="Arial"/>
        <family val="2"/>
        <scheme val="none"/>
      </font>
      <fill>
        <patternFill patternType="solid">
          <bgColor theme="0" tint="-0.249977111117893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R7" start="0" length="0">
    <dxf>
      <font>
        <sz val="10"/>
        <color auto="1"/>
        <name val="Arial"/>
        <family val="2"/>
        <scheme val="none"/>
      </font>
      <fill>
        <patternFill patternType="solid">
          <bgColor theme="0" tint="-0.249977111117893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S7" start="0" length="0">
    <dxf>
      <font>
        <sz val="10"/>
        <color auto="1"/>
        <name val="Arial"/>
        <family val="2"/>
        <scheme val="none"/>
      </font>
      <fill>
        <patternFill patternType="solid">
          <bgColor theme="0" tint="-0.249977111117893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T7" start="0" length="0">
    <dxf>
      <font>
        <sz val="10"/>
        <color auto="1"/>
        <name val="Arial"/>
        <family val="2"/>
        <scheme val="none"/>
      </font>
      <fill>
        <patternFill patternType="solid">
          <bgColor theme="0" tint="-0.249977111117893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U7" start="0" length="0">
    <dxf>
      <font>
        <sz val="10"/>
        <color auto="1"/>
        <name val="Arial"/>
        <family val="2"/>
        <scheme val="none"/>
      </font>
      <fill>
        <patternFill patternType="solid">
          <bgColor theme="0" tint="-0.249977111117893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V7" start="0" length="0">
    <dxf>
      <font>
        <sz val="10"/>
        <color auto="1"/>
        <name val="Arial"/>
        <family val="2"/>
        <scheme val="none"/>
      </font>
      <fill>
        <patternFill patternType="solid">
          <bgColor theme="0" tint="-0.249977111117893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W7" start="0" length="0">
    <dxf>
      <font>
        <sz val="10"/>
        <color auto="1"/>
        <name val="Arial"/>
        <family val="2"/>
        <scheme val="none"/>
      </font>
      <fill>
        <patternFill patternType="solid">
          <bgColor theme="0" tint="-0.249977111117893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X7" start="0" length="0">
    <dxf>
      <font>
        <sz val="10"/>
        <color auto="1"/>
        <name val="Arial"/>
        <family val="2"/>
        <scheme val="none"/>
      </font>
      <fill>
        <patternFill patternType="solid">
          <bgColor theme="0" tint="-0.249977111117893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Y7" start="0" length="0">
    <dxf>
      <font>
        <sz val="10"/>
        <color auto="1"/>
        <name val="Arial"/>
        <family val="2"/>
        <scheme val="none"/>
      </font>
      <fill>
        <patternFill patternType="solid">
          <bgColor theme="0" tint="-0.249977111117893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Z7" start="0" length="0">
    <dxf>
      <font>
        <sz val="10"/>
        <color auto="1"/>
        <name val="Arial"/>
        <family val="2"/>
        <scheme val="none"/>
      </font>
      <fill>
        <patternFill patternType="solid">
          <bgColor theme="0" tint="-0.249977111117893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A7" start="0" length="0">
    <dxf>
      <font>
        <sz val="10"/>
        <color auto="1"/>
        <name val="Arial"/>
        <family val="2"/>
        <scheme val="none"/>
      </font>
      <fill>
        <patternFill patternType="solid">
          <bgColor theme="0" tint="-0.249977111117893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B7" start="0" length="0">
    <dxf>
      <font>
        <sz val="10"/>
        <color auto="1"/>
        <name val="Arial"/>
        <family val="2"/>
        <scheme val="none"/>
      </font>
      <fill>
        <patternFill patternType="solid">
          <bgColor theme="0" tint="-0.249977111117893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C7" start="0" length="0">
    <dxf>
      <font>
        <sz val="10"/>
        <color auto="1"/>
        <name val="Arial"/>
        <family val="2"/>
        <scheme val="none"/>
      </font>
      <fill>
        <patternFill patternType="solid">
          <bgColor theme="0" tint="-0.249977111117893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D7" start="0" length="0">
    <dxf>
      <font>
        <sz val="10"/>
        <color auto="1"/>
        <name val="Arial"/>
        <family val="2"/>
        <scheme val="none"/>
      </font>
      <fill>
        <patternFill patternType="solid">
          <bgColor theme="0" tint="-0.249977111117893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E7" start="0" length="0">
    <dxf>
      <font>
        <sz val="10"/>
        <color auto="1"/>
        <name val="Arial"/>
        <family val="2"/>
        <scheme val="none"/>
      </font>
      <fill>
        <patternFill patternType="solid">
          <bgColor theme="0" tint="-0.249977111117893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F7" start="0" length="0">
    <dxf>
      <font>
        <sz val="10"/>
        <color auto="1"/>
        <name val="Arial"/>
        <family val="2"/>
        <scheme val="none"/>
      </font>
      <fill>
        <patternFill patternType="solid">
          <bgColor theme="0" tint="-0.249977111117893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G7" start="0" length="0">
    <dxf>
      <font>
        <sz val="10"/>
        <color auto="1"/>
        <name val="Arial"/>
        <family val="2"/>
        <scheme val="none"/>
      </font>
      <fill>
        <patternFill patternType="solid">
          <bgColor theme="0" tint="-0.249977111117893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H7" start="0" length="0">
    <dxf>
      <font>
        <sz val="10"/>
        <color auto="1"/>
        <name val="Arial"/>
        <family val="2"/>
        <scheme val="none"/>
      </font>
      <fill>
        <patternFill patternType="solid">
          <bgColor theme="0" tint="-0.249977111117893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I7" start="0" length="0">
    <dxf>
      <font>
        <sz val="10"/>
        <color auto="1"/>
        <name val="Arial"/>
        <family val="2"/>
        <scheme val="none"/>
      </font>
      <fill>
        <patternFill patternType="solid">
          <bgColor theme="0" tint="-0.249977111117893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J7" start="0" length="0">
    <dxf>
      <font>
        <sz val="10"/>
        <color auto="1"/>
        <name val="Arial"/>
        <family val="2"/>
        <scheme val="none"/>
      </font>
      <fill>
        <patternFill patternType="solid">
          <bgColor theme="0" tint="-0.249977111117893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K7" start="0" length="0">
    <dxf>
      <font>
        <sz val="10"/>
        <color auto="1"/>
        <name val="Arial"/>
        <family val="2"/>
        <scheme val="none"/>
      </font>
      <fill>
        <patternFill patternType="solid">
          <bgColor theme="0" tint="-0.249977111117893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L7" start="0" length="0">
    <dxf>
      <font>
        <sz val="10"/>
        <color auto="1"/>
        <name val="Arial"/>
        <family val="2"/>
        <scheme val="none"/>
      </font>
      <fill>
        <patternFill patternType="solid">
          <bgColor theme="0" tint="-0.249977111117893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M7" start="0" length="0">
    <dxf>
      <font>
        <sz val="10"/>
        <color auto="1"/>
        <name val="Arial"/>
        <family val="2"/>
        <scheme val="none"/>
      </font>
      <fill>
        <patternFill patternType="solid">
          <bgColor theme="0" tint="-0.249977111117893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N7" start="0" length="0">
    <dxf>
      <font>
        <sz val="10"/>
        <color auto="1"/>
        <name val="Arial"/>
        <family val="2"/>
        <scheme val="none"/>
      </font>
      <fill>
        <patternFill patternType="solid">
          <bgColor theme="0" tint="-0.249977111117893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O7" start="0" length="0">
    <dxf>
      <font>
        <sz val="10"/>
        <color auto="1"/>
        <name val="Arial"/>
        <family val="2"/>
        <scheme val="none"/>
      </font>
      <fill>
        <patternFill patternType="solid">
          <bgColor theme="0" tint="-0.249977111117893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6:A7" start="0" length="0">
    <dxf>
      <border>
        <left style="thin">
          <color indexed="64"/>
        </left>
      </border>
    </dxf>
  </rfmt>
  <rfmt sheetId="3" sqref="A7:K7" start="0" length="0">
    <dxf>
      <border>
        <bottom style="thin">
          <color indexed="64"/>
        </bottom>
      </border>
    </dxf>
  </rfmt>
  <rcc rId="204" sId="3" odxf="1" dxf="1">
    <nc r="A7" t="inlineStr">
      <is>
        <t xml:space="preserve">Windows Modules
</t>
      </is>
    </nc>
    <ndxf>
      <font>
        <sz val="10"/>
        <color auto="1"/>
        <name val="Arial"/>
        <family val="2"/>
        <scheme val="none"/>
      </font>
    </ndxf>
  </rcc>
  <rcc rId="205" sId="3">
    <oc r="A4" t="inlineStr">
      <is>
        <t xml:space="preserve">Webtools and maillink
</t>
      </is>
    </oc>
    <nc r="A4" t="inlineStr">
      <is>
        <t xml:space="preserve">Webtools and Maillink
</t>
      </is>
    </nc>
  </rcc>
  <rcc rId="206" sId="3">
    <oc r="C5" t="inlineStr">
      <is>
        <t>Windows 11 , Edge Browser</t>
      </is>
    </oc>
    <nc r="C5" t="inlineStr">
      <is>
        <t>Windows 11 , Edge Browser
Chrome 95.0.4638.69</t>
      </is>
    </nc>
  </rcc>
  <rcc rId="207" sId="3">
    <oc r="D5" t="inlineStr">
      <is>
        <t>Windows 11 21H2
Edge: 95.0.1020.40</t>
      </is>
    </oc>
    <nc r="D5" t="inlineStr">
      <is>
        <t>Windows 11 21H2
Edge: 95.0.1020.40
Chrome : 95.0.4638.69</t>
      </is>
    </nc>
  </rcc>
  <rcc rId="208" sId="3">
    <oc r="H5" t="inlineStr">
      <is>
        <t>Windows 11 21H2
Edge: 95.0.1020.40</t>
      </is>
    </oc>
    <nc r="H5" t="inlineStr">
      <is>
        <t>Windows 11 21H2
Edge: 95.0.1020.40
Chrome 95.0.4638.69</t>
      </is>
    </nc>
  </rcc>
  <rcv guid="{32798D5D-D4AD-4F3B-9D40-764D7C6106DD}" action="delete"/>
  <rdn rId="0" localSheetId="3" customView="1" name="Z_32798D5D_D4AD_4F3B_9D40_764D7C6106DD_.wvu.Rows" hidden="1" oldHidden="1">
    <formula>Details!$3:$3</formula>
    <oldFormula>Details!$3:$3</oldFormula>
  </rdn>
  <rdn rId="0" localSheetId="3" customView="1" name="Z_32798D5D_D4AD_4F3B_9D40_764D7C6106DD_.wvu.Cols" hidden="1" oldHidden="1">
    <formula>Details!$B:$B</formula>
    <oldFormula>Details!$B:$B</oldFormula>
  </rdn>
  <rcv guid="{32798D5D-D4AD-4F3B-9D40-764D7C6106DD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7">
    <dxf>
      <alignment horizontal="center"/>
    </dxf>
  </rfmt>
  <rfmt sheetId="3" sqref="F7">
    <dxf>
      <alignment vertical="center"/>
    </dxf>
  </rfmt>
  <rfmt sheetId="3" sqref="F7">
    <dxf>
      <alignment vertical="top"/>
    </dxf>
  </rfmt>
  <rfmt sheetId="3" sqref="F7">
    <dxf>
      <alignment vertical="center"/>
    </dxf>
  </rfmt>
  <rfmt sheetId="3" sqref="F7">
    <dxf>
      <alignment horizontal="left"/>
    </dxf>
  </rfmt>
  <rfmt sheetId="3" sqref="A7">
    <dxf>
      <alignment vertical="center"/>
    </dxf>
  </rfmt>
  <rfmt sheetId="3" sqref="A7">
    <dxf>
      <alignment horizontal="center"/>
    </dxf>
  </rfmt>
  <rfmt sheetId="3" sqref="A7">
    <dxf>
      <alignment horizontal="left"/>
    </dxf>
  </rfmt>
  <rfmt sheetId="3" sqref="G7" start="0" length="0">
    <dxf>
      <font>
        <sz val="10"/>
        <color auto="1"/>
        <name val="Arial"/>
        <family val="2"/>
        <scheme val="none"/>
      </font>
      <alignment vertical="bottom" wrapText="0"/>
      <border outline="0">
        <left/>
        <right/>
        <top/>
        <bottom/>
      </border>
    </dxf>
  </rfmt>
  <rfmt sheetId="3" xfDxf="1" sqref="G7" start="0" length="0">
    <dxf>
      <font>
        <sz val="9"/>
        <color rgb="FF000000"/>
        <name val="Calibri"/>
        <family val="2"/>
      </font>
    </dxf>
  </rfmt>
  <rcc rId="211" sId="3" odxf="1" dxf="1">
    <oc r="G7" t="inlineStr">
      <is>
        <t>Retrieving data. Wait a few seconds and try to cut or copy again.</t>
      </is>
    </oc>
    <nc r="G7" t="inlineStr">
      <is>
        <t xml:space="preserve">Release_10.0.2_2021.11.08-03 </t>
      </is>
    </nc>
    <ndxf>
      <font>
        <sz val="9"/>
        <color rgb="FF000000"/>
        <name val="Calibri"/>
        <family val="2"/>
      </font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" sId="3" odxf="1" s="1" dxf="1">
    <oc r="I7" t="inlineStr">
      <is>
        <t>Windows 11 21H2</t>
      </is>
    </oc>
    <nc r="I7" t="inlineStr">
      <is>
        <t>Passed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rgb="FF000000"/>
        <name val="Calibri"/>
        <family val="2"/>
        <scheme val="minor"/>
      </font>
      <fill>
        <patternFill patternType="solid">
          <bgColor rgb="FFFFFFFF"/>
        </patternFill>
      </fill>
      <alignment horizontal="center"/>
    </ndxf>
  </rcc>
  <rcc rId="213" sId="3">
    <oc r="J7" t="inlineStr">
      <is>
        <t xml:space="preserve">Install Superoffice10.exe and make these files copied to the machine. </t>
      </is>
    </oc>
    <nc r="J7" t="inlineStr">
      <is>
        <t xml:space="preserve">Install Superoffice10.exe and make these files copied to the machine. Log in to win modules </t>
      </is>
    </nc>
  </rcc>
  <rcc rId="214" sId="3">
    <nc r="B7">
      <v>5</v>
    </nc>
  </rcc>
  <rcc rId="215" sId="3" odxf="1" dxf="1">
    <oc r="F7" t="inlineStr">
      <is>
        <t>Admin, Reporter Studio, Travel Gateway</t>
      </is>
    </oc>
    <nc r="F7" t="inlineStr">
      <is>
        <t>Admin client, Reporter Studio, Travel Gateway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dn rId="0" localSheetId="3" customView="1" name="Z_32798D5D_D4AD_4F3B_9D40_764D7C6106DD_.wvu.Cols" hidden="1" oldHidden="1">
    <oldFormula>Details!$B:$B</oldFormula>
  </rdn>
  <rcv guid="{32798D5D-D4AD-4F3B-9D40-764D7C6106DD}" action="delete"/>
  <rdn rId="0" localSheetId="3" customView="1" name="Z_32798D5D_D4AD_4F3B_9D40_764D7C6106DD_.wvu.Rows" hidden="1" oldHidden="1">
    <formula>Details!$3:$3</formula>
    <oldFormula>Details!$3:$3</oldFormula>
  </rdn>
  <rcv guid="{32798D5D-D4AD-4F3B-9D40-764D7C6106DD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7" start="0" length="0">
    <dxf>
      <font>
        <sz val="10"/>
        <color auto="1"/>
        <name val="Arial"/>
        <family val="2"/>
        <scheme val="none"/>
      </font>
      <alignment horizontal="center"/>
    </dxf>
  </rfmt>
  <rcc rId="218" sId="2">
    <oc r="C4">
      <v>2</v>
    </oc>
    <nc r="C4">
      <v>4</v>
    </nc>
  </rcc>
  <rfmt sheetId="3" sqref="B4" start="0" length="0">
    <dxf/>
  </rfmt>
  <rfmt sheetId="3" sqref="B5" start="0" length="0">
    <dxf/>
  </rfmt>
  <rfmt sheetId="3" sqref="B6" start="0" length="0">
    <dxf/>
  </rfmt>
  <rfmt sheetId="3" sqref="B7" start="0" length="0">
    <dxf/>
  </rfmt>
  <rdn rId="0" localSheetId="3" customView="1" name="Z_32798D5D_D4AD_4F3B_9D40_764D7C6106DD_.wvu.Rows" hidden="1" oldHidden="1">
    <oldFormula>Details!$3:$3</oldFormula>
  </rdn>
  <rcv guid="{32798D5D-D4AD-4F3B-9D40-764D7C6106DD}" action="delete"/>
  <rcv guid="{32798D5D-D4AD-4F3B-9D40-764D7C6106DD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3:B7">
    <dxf>
      <alignment vertical="center"/>
    </dxf>
  </rfmt>
  <rcc rId="220" sId="2">
    <oc r="C4">
      <v>4</v>
    </oc>
    <nc r="C4">
      <v>3</v>
    </nc>
  </rcc>
  <rrc rId="221" sId="3" ref="A6:XFD6" action="insertRow">
    <undo index="65535" exp="area" ref3D="1" dr="$B$1:$B$1048576" dn="Z_7E303295_EB53_4210_9CF0_1B7FBE0DABB6_.wvu.Cols" sId="3"/>
  </rrc>
  <rcc rId="222" sId="3">
    <oc r="B7">
      <v>4</v>
    </oc>
    <nc r="B7">
      <v>5</v>
    </nc>
  </rcc>
  <rcc rId="223" sId="3">
    <oc r="B8">
      <v>5</v>
    </oc>
    <nc r="B8">
      <v>6</v>
    </nc>
  </rcc>
  <rcc rId="224" sId="3">
    <nc r="A6" t="inlineStr">
      <is>
        <t xml:space="preserve">Windows Modules
</t>
      </is>
    </nc>
  </rcc>
  <rcc rId="225" sId="3">
    <nc r="C6" t="inlineStr">
      <is>
        <t>Windows 11</t>
      </is>
    </nc>
  </rcc>
  <rcc rId="226" sId="3">
    <nc r="D6" t="inlineStr">
      <is>
        <t>Windows 11 21H2</t>
      </is>
    </nc>
  </rcc>
  <rcc rId="227" sId="3">
    <nc r="E6" t="inlineStr">
      <is>
        <t>OCT,2021</t>
      </is>
    </nc>
  </rcc>
  <rcc rId="228" sId="3">
    <nc r="F6" t="inlineStr">
      <is>
        <t>Admin client, Reporter Studio, Travel Gateway</t>
      </is>
    </nc>
  </rcc>
  <rcc rId="229" sId="3">
    <nc r="G6" t="inlineStr">
      <is>
        <t xml:space="preserve">Release_10.0.2_2021.11.08-03 </t>
      </is>
    </nc>
  </rcc>
  <rcc rId="230" sId="3" odxf="1" dxf="1">
    <nc r="H6" t="inlineStr">
      <is>
        <t>Windows 11 21H2</t>
      </is>
    </nc>
    <odxf>
      <alignment horizontal="left"/>
    </odxf>
    <ndxf>
      <alignment horizontal="general"/>
    </ndxf>
  </rcc>
  <rcc rId="231" sId="3">
    <nc r="I6" t="inlineStr">
      <is>
        <t>Passed</t>
      </is>
    </nc>
  </rcc>
  <rcc rId="232" sId="3" odxf="1" dxf="1">
    <nc r="J6" t="inlineStr">
      <is>
        <t xml:space="preserve">Install Superoffice10.exe and make these files copied to the machine. Log in to win modules </t>
      </is>
    </nc>
    <odxf>
      <font>
        <sz val="10"/>
        <color auto="1"/>
        <name val="Arial"/>
        <scheme val="none"/>
      </font>
      <alignment horizontal="left"/>
    </odxf>
    <ndxf>
      <font>
        <sz val="10"/>
        <color auto="1"/>
        <name val="Arial"/>
        <family val="2"/>
        <scheme val="none"/>
      </font>
      <alignment horizontal="general"/>
    </ndxf>
  </rcc>
  <rcc rId="233" sId="3">
    <nc r="K6" t="inlineStr">
      <is>
        <t>OK</t>
      </is>
    </nc>
  </rcc>
  <rcc rId="234" sId="3">
    <nc r="L6" t="inlineStr">
      <is>
        <t>None</t>
      </is>
    </nc>
  </rcc>
  <rcc rId="235" sId="3">
    <nc r="M6" t="inlineStr">
      <is>
        <t xml:space="preserve"> - Run SuperOffice10.exe and install necessay executables
 - Login to admin client                                                                                                                                                                                                                                             - Login to Reporter studio and create a report                                                                                                                                                                                                                                                                 - Install SOTravel Gateway service                                                                                                                                                                                                                                                                 - Login to Travel Gatway anc create a task</t>
      </is>
    </nc>
  </rcc>
  <rcc rId="236" sId="3">
    <nc r="N6" t="inlineStr">
      <is>
        <t>No</t>
      </is>
    </nc>
  </rcc>
  <rcc rId="237" sId="3">
    <nc r="O6" t="inlineStr">
      <is>
        <t>Yes</t>
      </is>
    </nc>
  </rcc>
  <rcc rId="238" sId="3">
    <nc r="B6">
      <v>4</v>
    </nc>
  </rcc>
  <rrc rId="239" sId="3" ref="A8:XFD8" action="deleteRow">
    <undo index="65535" exp="area" ref3D="1" dr="$B$1:$B$1048576" dn="Z_7E303295_EB53_4210_9CF0_1B7FBE0DABB6_.wvu.Cols" sId="3"/>
    <rfmt sheetId="3" xfDxf="1" sqref="A8:XFD8" start="0" length="0">
      <dxf>
        <alignment wrapText="1"/>
      </dxf>
    </rfmt>
    <rcc rId="0" sId="3" dxf="1">
      <nc r="A8" t="inlineStr">
        <is>
          <t xml:space="preserve">Windows Modules
</t>
        </is>
      </nc>
      <ndxf>
        <font>
          <sz val="10"/>
          <color auto="1"/>
          <name val="Arial"/>
          <family val="2"/>
          <scheme val="none"/>
        </font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8">
        <v>6</v>
      </nc>
      <ndxf>
        <font>
          <sz val="10"/>
          <color auto="1"/>
          <name val="Arial"/>
          <family val="2"/>
          <scheme val="none"/>
        </font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8" t="inlineStr">
        <is>
          <t>Windows 11</t>
        </is>
      </nc>
      <ndxf>
        <font>
          <b/>
          <sz val="10"/>
          <color auto="1"/>
          <name val="Arial"/>
          <family val="2"/>
          <scheme val="none"/>
        </font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8" t="inlineStr">
        <is>
          <t>Windows 11 21H2</t>
        </is>
      </nc>
      <ndxf>
        <font>
          <sz val="10"/>
          <color auto="1"/>
          <name val="Arial"/>
          <family val="2"/>
          <scheme val="none"/>
        </font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8" t="inlineStr">
        <is>
          <t>OCT,2021</t>
        </is>
      </nc>
      <ndxf>
        <font>
          <sz val="10"/>
          <color auto="1"/>
          <name val="Arial"/>
          <family val="2"/>
          <scheme val="none"/>
        </font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8" t="inlineStr">
        <is>
          <t>Admin client, Reporter Studio, Travel Gateway</t>
        </is>
      </nc>
      <ndxf>
        <font>
          <sz val="10"/>
          <color auto="1"/>
          <name val="Arial"/>
          <family val="2"/>
          <scheme val="none"/>
        </font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G8" t="inlineStr">
        <is>
          <t xml:space="preserve">Release_10.0.2_2021.11.08-03 </t>
        </is>
      </nc>
      <ndxf>
        <font>
          <sz val="10"/>
          <color auto="1"/>
          <name val="Arial"/>
          <family val="2"/>
          <scheme val="none"/>
        </font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H8" t="inlineStr">
        <is>
          <t>Windows 11 21H2</t>
        </is>
      </nc>
      <ndxf>
        <font>
          <sz val="10"/>
          <color auto="1"/>
          <name val="Arial"/>
          <family val="2"/>
          <scheme val="none"/>
        </font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I8" t="inlineStr">
        <is>
          <t>Passed</t>
        </is>
      </nc>
      <ndxf>
        <font>
          <sz val="11"/>
          <color rgb="FF000000"/>
          <name val="Calibri"/>
          <family val="2"/>
          <scheme val="minor"/>
        </font>
        <fill>
          <patternFill patternType="solid">
            <bgColor rgb="FFFFFFFF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J8" t="inlineStr">
        <is>
          <t xml:space="preserve">Install Superoffice10.exe and make these files copied to the machine. Log in to win modules </t>
        </is>
      </nc>
      <ndxf>
        <font>
          <sz val="10"/>
          <color auto="1"/>
          <name val="Arial"/>
          <family val="2"/>
          <scheme val="none"/>
        </font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K8" t="inlineStr">
        <is>
          <t>OK</t>
        </is>
      </nc>
      <ndxf>
        <font>
          <sz val="10"/>
          <color auto="1"/>
          <name val="Arial"/>
          <family val="2"/>
          <scheme val="none"/>
        </font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L8" t="inlineStr">
        <is>
          <t>None</t>
        </is>
      </nc>
      <ndxf>
        <font>
          <sz val="10"/>
          <color auto="1"/>
          <name val="Arial"/>
          <family val="2"/>
          <scheme val="none"/>
        </font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M8" t="inlineStr">
        <is>
          <t xml:space="preserve"> - Run SuperOffice10.exe and install necessay executables
 - Login to admin client                                                                                                                                                                                                                                             - Login to Reporter studio and create a report                                                                                                                                                                                                                                                                 - Install SOTravel Gateway service                                                                                                                                                                                                                                                                 - Login to Travel Gatway anc create a task</t>
        </is>
      </nc>
      <ndxf>
        <font>
          <sz val="10"/>
          <color auto="1"/>
          <name val="Arial"/>
          <family val="2"/>
          <scheme val="none"/>
        </font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N8" t="inlineStr">
        <is>
          <t>No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O8" t="inlineStr">
        <is>
          <t>Yes</t>
        </is>
      </nc>
      <ndxf>
        <font>
          <sz val="10"/>
          <color auto="1"/>
          <name val="Arial"/>
          <family val="2"/>
          <scheme val="none"/>
        </font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P8" start="0" length="0">
      <dxf>
        <font>
          <sz val="10"/>
          <color auto="1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Q8" start="0" length="0">
      <dxf>
        <font>
          <sz val="10"/>
          <color auto="1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R8" start="0" length="0">
      <dxf>
        <font>
          <sz val="10"/>
          <color auto="1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S8" start="0" length="0">
      <dxf>
        <font>
          <sz val="10"/>
          <color auto="1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T8" start="0" length="0">
      <dxf>
        <font>
          <sz val="10"/>
          <color auto="1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U8" start="0" length="0">
      <dxf>
        <font>
          <sz val="10"/>
          <color auto="1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V8" start="0" length="0">
      <dxf>
        <font>
          <sz val="10"/>
          <color auto="1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W8" start="0" length="0">
      <dxf>
        <font>
          <sz val="10"/>
          <color auto="1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X8" start="0" length="0">
      <dxf>
        <font>
          <sz val="10"/>
          <color auto="1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Y8" start="0" length="0">
      <dxf>
        <font>
          <sz val="10"/>
          <color auto="1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Z8" start="0" length="0">
      <dxf>
        <font>
          <sz val="10"/>
          <color auto="1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A8" start="0" length="0">
      <dxf>
        <font>
          <sz val="10"/>
          <color auto="1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B8" start="0" length="0">
      <dxf>
        <font>
          <sz val="10"/>
          <color auto="1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C8" start="0" length="0">
      <dxf>
        <font>
          <sz val="10"/>
          <color auto="1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D8" start="0" length="0">
      <dxf>
        <font>
          <sz val="10"/>
          <color auto="1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E8" start="0" length="0">
      <dxf>
        <font>
          <sz val="10"/>
          <color auto="1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F8" start="0" length="0">
      <dxf>
        <font>
          <sz val="10"/>
          <color auto="1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G8" start="0" length="0">
      <dxf>
        <font>
          <sz val="10"/>
          <color auto="1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H8" start="0" length="0">
      <dxf>
        <font>
          <sz val="10"/>
          <color auto="1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8" start="0" length="0">
      <dxf>
        <font>
          <sz val="10"/>
          <color auto="1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J8" start="0" length="0">
      <dxf>
        <font>
          <sz val="10"/>
          <color auto="1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K8" start="0" length="0">
      <dxf>
        <font>
          <sz val="10"/>
          <color auto="1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L8" start="0" length="0">
      <dxf>
        <font>
          <sz val="10"/>
          <color auto="1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M8" start="0" length="0">
      <dxf>
        <font>
          <sz val="10"/>
          <color auto="1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N8" start="0" length="0">
      <dxf>
        <font>
          <sz val="10"/>
          <color auto="1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O8" start="0" length="0">
      <dxf>
        <font>
          <sz val="10"/>
          <color auto="1"/>
          <name val="Arial"/>
          <family val="2"/>
          <scheme val="none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" sId="2">
    <oc r="C4">
      <v>3</v>
    </oc>
    <nc r="C4">
      <v>4</v>
    </nc>
  </rcc>
  <rrc rId="241" sId="1" ref="A11:XFD11" action="insertRow"/>
  <rcc rId="242" sId="1">
    <nc r="C11" t="inlineStr">
      <is>
        <t>Win Modules</t>
      </is>
    </nc>
  </rcc>
  <rcc rId="243" sId="1">
    <nc r="D11" t="inlineStr">
      <is>
        <t>Passed</t>
      </is>
    </nc>
  </rcc>
  <rcv guid="{32798D5D-D4AD-4F3B-9D40-764D7C6106DD}" action="delete"/>
  <rcv guid="{32798D5D-D4AD-4F3B-9D40-764D7C6106DD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D12"/>
  <sheetViews>
    <sheetView showGridLines="0" workbookViewId="0">
      <selection activeCell="D20" sqref="D20"/>
    </sheetView>
  </sheetViews>
  <sheetFormatPr defaultRowHeight="13.2" x14ac:dyDescent="0.25"/>
  <cols>
    <col min="1" max="1" width="3" customWidth="1"/>
    <col min="2" max="2" width="12.109375" customWidth="1"/>
    <col min="3" max="3" width="52.6640625" customWidth="1"/>
    <col min="4" max="4" width="23" customWidth="1"/>
    <col min="5" max="5" width="25.88671875" customWidth="1"/>
    <col min="6" max="6" width="20.33203125" customWidth="1"/>
  </cols>
  <sheetData>
    <row r="4" spans="3:4" ht="21" x14ac:dyDescent="0.4">
      <c r="C4" s="52" t="s">
        <v>19</v>
      </c>
      <c r="D4" s="52"/>
    </row>
    <row r="8" spans="3:4" x14ac:dyDescent="0.25">
      <c r="C8" s="37" t="s">
        <v>15</v>
      </c>
      <c r="D8" s="38" t="s">
        <v>33</v>
      </c>
    </row>
    <row r="9" spans="3:4" ht="14.4" x14ac:dyDescent="0.25">
      <c r="C9" s="22" t="s">
        <v>50</v>
      </c>
      <c r="D9" s="48" t="s">
        <v>26</v>
      </c>
    </row>
    <row r="10" spans="3:4" ht="14.4" x14ac:dyDescent="0.25">
      <c r="C10" s="22" t="s">
        <v>51</v>
      </c>
      <c r="D10" s="48" t="s">
        <v>26</v>
      </c>
    </row>
    <row r="11" spans="3:4" ht="14.4" x14ac:dyDescent="0.25">
      <c r="C11" s="22" t="s">
        <v>64</v>
      </c>
      <c r="D11" s="48" t="s">
        <v>26</v>
      </c>
    </row>
    <row r="12" spans="3:4" ht="14.4" x14ac:dyDescent="0.25">
      <c r="C12" s="22" t="s">
        <v>52</v>
      </c>
      <c r="D12" s="48" t="s">
        <v>26</v>
      </c>
    </row>
  </sheetData>
  <customSheetViews>
    <customSheetView guid="{32798D5D-D4AD-4F3B-9D40-764D7C6106DD}" showGridLines="0">
      <selection activeCell="D20" sqref="D20"/>
      <pageMargins left="0.7" right="0.7" top="0.75" bottom="0.75" header="0.3" footer="0.3"/>
    </customSheetView>
    <customSheetView guid="{7E303295-EB53-4210-9CF0-1B7FBE0DABB6}" showGridLines="0">
      <selection activeCell="D17" sqref="D17"/>
      <pageMargins left="0.7" right="0.7" top="0.75" bottom="0.75" header="0.3" footer="0.3"/>
    </customSheetView>
    <customSheetView guid="{D5FB9189-B54F-43A6-9987-CC8123D2D388}" showGridLines="0">
      <selection activeCell="G10" sqref="G10"/>
      <pageMargins left="0.7" right="0.7" top="0.75" bottom="0.75" header="0.3" footer="0.3"/>
    </customSheetView>
    <customSheetView guid="{3C7A8347-6D1E-4BB2-A034-91D1A62F54C5}" showGridLines="0">
      <selection activeCell="C31" sqref="C31"/>
      <pageMargins left="0.7" right="0.7" top="0.75" bottom="0.75" header="0.3" footer="0.3"/>
    </customSheetView>
    <customSheetView guid="{9B0E2558-00C1-48E2-A7EF-49F1779E1FFB}" showGridLines="0">
      <selection activeCell="G10" sqref="G10"/>
      <pageMargins left="0.7" right="0.7" top="0.75" bottom="0.75" header="0.3" footer="0.3"/>
    </customSheetView>
  </customSheetViews>
  <mergeCells count="1"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32"/>
  <sheetViews>
    <sheetView showGridLines="0" workbookViewId="0">
      <selection activeCell="F13" sqref="F13"/>
    </sheetView>
  </sheetViews>
  <sheetFormatPr defaultRowHeight="13.2" x14ac:dyDescent="0.25"/>
  <cols>
    <col min="1" max="1" width="5.109375" customWidth="1"/>
    <col min="2" max="2" width="23.33203125" customWidth="1"/>
    <col min="3" max="3" width="45.6640625" customWidth="1"/>
    <col min="4" max="4" width="24.88671875" customWidth="1"/>
    <col min="5" max="5" width="15.109375" customWidth="1"/>
    <col min="6" max="6" width="45.6640625" customWidth="1"/>
    <col min="8" max="8" width="46" customWidth="1"/>
    <col min="10" max="10" width="45" customWidth="1"/>
  </cols>
  <sheetData>
    <row r="2" spans="2:10" ht="22.8" x14ac:dyDescent="0.25">
      <c r="B2" s="92" t="s">
        <v>25</v>
      </c>
      <c r="C2" s="92"/>
      <c r="D2" s="93"/>
      <c r="E2" s="93"/>
      <c r="F2" s="93"/>
      <c r="G2" s="18"/>
      <c r="H2" s="18"/>
      <c r="I2" s="1"/>
      <c r="J2" s="1"/>
    </row>
    <row r="3" spans="2:10" x14ac:dyDescent="0.25">
      <c r="C3" s="2"/>
    </row>
    <row r="4" spans="2:10" ht="13.8" x14ac:dyDescent="0.25">
      <c r="B4" s="6" t="s">
        <v>14</v>
      </c>
      <c r="C4" s="11">
        <v>4</v>
      </c>
      <c r="D4" s="94"/>
      <c r="E4" s="95"/>
      <c r="F4" s="95"/>
    </row>
    <row r="5" spans="2:10" ht="14.4" thickBot="1" x14ac:dyDescent="0.3">
      <c r="B5" s="3"/>
      <c r="C5" s="5" t="s">
        <v>18</v>
      </c>
    </row>
    <row r="6" spans="2:10" ht="13.8" thickBot="1" x14ac:dyDescent="0.3">
      <c r="B6" s="2"/>
      <c r="C6" s="58" t="str">
        <f>IF(C7="errorMSG","errorMSG","Env1")</f>
        <v>Env1</v>
      </c>
      <c r="D6" s="59"/>
      <c r="E6" s="58" t="str">
        <f>IF(E7="errorMSG","errorMSG","Env2")</f>
        <v>errorMSG</v>
      </c>
      <c r="F6" s="62"/>
      <c r="G6" s="58" t="str">
        <f>IF(G7="errorMSG","errorMSG","Env3")</f>
        <v>errorMSG</v>
      </c>
      <c r="H6" s="62"/>
    </row>
    <row r="7" spans="2:10" ht="15" customHeight="1" thickBot="1" x14ac:dyDescent="0.3">
      <c r="B7" s="50" t="s">
        <v>0</v>
      </c>
      <c r="C7" s="53" t="str">
        <f>IF(ISBLANK(VLOOKUP($C$4,Details!$B$3:$AO$7,2,FALSE)),"errorMSG",VLOOKUP($C$4,Details!B3:$AO$7,2,FALSE))</f>
        <v>Windows 11</v>
      </c>
      <c r="D7" s="54"/>
      <c r="E7" s="53" t="str">
        <f>IF(ISBLANK(VLOOKUP($C$4,Details!$B$3:$AO$7,15,FALSE)),"errorMSG",VLOOKUP($C$4,Details!$B$3:$AO$7,15,FALSE))</f>
        <v>errorMSG</v>
      </c>
      <c r="F7" s="55"/>
      <c r="G7" s="53" t="str">
        <f>IF(ISBLANK(VLOOKUP($C$4,Details!$B$3:$AO$7,28,FALSE)),"errorMSG",VLOOKUP($C$4,Details!$B$3:$AO$7,28,FALSE))</f>
        <v>errorMSG</v>
      </c>
      <c r="H7" s="55"/>
    </row>
    <row r="8" spans="2:10" ht="28.5" customHeight="1" thickBot="1" x14ac:dyDescent="0.3">
      <c r="B8" s="50" t="s">
        <v>2</v>
      </c>
      <c r="C8" s="56" t="str">
        <f>IF(ISBLANK(VLOOKUP($C$4,Details!$B$3:$AO$7,3,FALSE)),"errorMSG",VLOOKUP($C$4,Details!$B$3:$AO$7,3,FALSE))</f>
        <v>Windows 11 21H2</v>
      </c>
      <c r="D8" s="110"/>
      <c r="E8" s="56" t="str">
        <f>IF(ISBLANK(VLOOKUP($C$4,Details!$B$3:$AO$7,16,FALSE)),"errorMSG",VLOOKUP($C$4,Details!$B$3:$AO$7,16,FALSE))</f>
        <v>errorMSG</v>
      </c>
      <c r="F8" s="57"/>
      <c r="G8" s="56" t="str">
        <f>IF(ISBLANK(VLOOKUP($C$4,Details!$B$3:$AO$7,29,FALSE)),"errorMSG",VLOOKUP($C$4,Details!$B$3:$AO$7,29,FALSE))</f>
        <v>errorMSG</v>
      </c>
      <c r="H8" s="57"/>
      <c r="J8" s="2"/>
    </row>
    <row r="9" spans="2:10" ht="14.25" customHeight="1" thickBot="1" x14ac:dyDescent="0.3">
      <c r="B9" s="8" t="s">
        <v>1</v>
      </c>
      <c r="C9" s="53" t="str">
        <f>IF(ISBLANK(VLOOKUP($C$4,Details!$B$3:$AO$7,4,FALSE)),"errorMSG",VLOOKUP($C$4,Details!$B$3:$AO$7,4,FALSE))</f>
        <v>OCT,2021</v>
      </c>
      <c r="D9" s="54"/>
      <c r="E9" s="60" t="str">
        <f>IF(ISBLANK(VLOOKUP($C$4,Details!$B$3:$AO$7,17,FALSE)),"errorMSG",VLOOKUP($C$4,Details!$B$3:$AO$7,17,FALSE))</f>
        <v>errorMSG</v>
      </c>
      <c r="F9" s="61"/>
      <c r="G9" s="63" t="str">
        <f>IF(ISBLANK(VLOOKUP($C$4,Details!$B$3:$AO$7,30,FALSE)),"errorMSG",VLOOKUP($C$4,Details!$B$3:$AO$7,30,FALSE))</f>
        <v>errorMSG</v>
      </c>
      <c r="H9" s="61"/>
      <c r="J9" s="2"/>
    </row>
    <row r="10" spans="2:10" s="16" customFormat="1" ht="21" customHeight="1" thickBot="1" x14ac:dyDescent="0.3">
      <c r="B10" s="14"/>
      <c r="C10" s="19"/>
      <c r="D10" s="15"/>
      <c r="E10" s="15"/>
      <c r="F10" s="15"/>
      <c r="G10" s="15"/>
      <c r="H10" s="15"/>
      <c r="J10" s="17"/>
    </row>
    <row r="11" spans="2:10" ht="14.25" customHeight="1" thickBot="1" x14ac:dyDescent="0.3">
      <c r="B11" s="8" t="s">
        <v>22</v>
      </c>
      <c r="C11" s="71" t="str">
        <f>IF(ISBLANK(VLOOKUP($C$4,Details!$B$3:$AO$7,5,FALSE)),"errorMSG",VLOOKUP($C$4,Details!$B$3:$AO$7,5,FALSE))</f>
        <v>Admin client, 
Reporter Studio, 
Travel Gateway</v>
      </c>
      <c r="D11" s="71"/>
      <c r="E11" s="71" t="str">
        <f>IF(ISBLANK(VLOOKUP($C$4,Details!$B$3:$AO$7,18,FALSE)),"errorMSG",VLOOKUP($C$4,Details!$B$3:$AO$7,18,FALSE))</f>
        <v>errorMSG</v>
      </c>
      <c r="F11" s="71"/>
      <c r="G11" s="71" t="str">
        <f>IF(ISBLANK(VLOOKUP($C$4,Details!$B$3:$AO$7,31,FALSE)),"errorMSG",VLOOKUP($C$4,Details!$B$3:$AO$7,31,FALSE))</f>
        <v>errorMSG</v>
      </c>
      <c r="H11" s="71"/>
      <c r="J11" s="2"/>
    </row>
    <row r="12" spans="2:10" ht="22.8" customHeight="1" thickBot="1" x14ac:dyDescent="0.3">
      <c r="B12" s="8" t="s">
        <v>23</v>
      </c>
      <c r="C12" s="72" t="str">
        <f>IF(ISBLANK(VLOOKUP($C$4,Details!$B$3:$AO$7,6,FALSE)),"errorMSG",VLOOKUP($C$4,Details!$B$3:$AO$7,6,FALSE))</f>
        <v xml:space="preserve">Release_10.0.2_2021.11.08-03 </v>
      </c>
      <c r="D12" s="72"/>
      <c r="E12" s="72" t="str">
        <f>IF(ISBLANK(VLOOKUP($C$4,Details!$B$3:$AO$7,19,FALSE)),"errorMSG",VLOOKUP($C$4,Details!$B$3:$AO$7,19,FALSE))</f>
        <v>errorMSG</v>
      </c>
      <c r="F12" s="72"/>
      <c r="G12" s="71" t="str">
        <f>IF(ISBLANK(VLOOKUP($C$4,Details!$B$3:$AO$7,32,FALSE)),"errorMSG",VLOOKUP($C$4,Details!$B$3:$AO$7,32,FALSE))</f>
        <v>errorMSG</v>
      </c>
      <c r="H12" s="71"/>
      <c r="J12" s="2"/>
    </row>
    <row r="13" spans="2:10" s="16" customFormat="1" ht="22.5" customHeight="1" thickBot="1" x14ac:dyDescent="0.3">
      <c r="B13" s="14"/>
      <c r="C13" s="20"/>
      <c r="D13" s="20"/>
      <c r="E13" s="15"/>
      <c r="F13" s="15"/>
      <c r="G13" s="15"/>
      <c r="H13" s="15"/>
      <c r="J13" s="17"/>
    </row>
    <row r="14" spans="2:10" ht="63.6" customHeight="1" thickBot="1" x14ac:dyDescent="0.3">
      <c r="B14" s="8" t="s">
        <v>16</v>
      </c>
      <c r="C14" s="64" t="str">
        <f>IF(ISBLANK(VLOOKUP($C$4,Details!$B$3:$AO$7,7,FALSE)),"errorMSG",VLOOKUP($C$4,Details!$B$3:$AO$7,7,FALSE))</f>
        <v>Windows 11 21H2</v>
      </c>
      <c r="D14" s="65"/>
      <c r="E14" s="64" t="str">
        <f>IF(ISBLANK(VLOOKUP($C$4,Details!$B$3:$AO$7,20,FALSE)),"errorMSG",VLOOKUP($C$4,Details!$B$3:$AO$7,20,FALSE))</f>
        <v>errorMSG</v>
      </c>
      <c r="F14" s="68"/>
      <c r="G14" s="64" t="str">
        <f>IF(ISBLANK(VLOOKUP($C$4,Details!$B$3:$AO$7,33,FALSE)),"errorMSG",VLOOKUP($C$4,Details!$B$3:$AO$7,33,FALSE))</f>
        <v>errorMSG</v>
      </c>
      <c r="H14" s="65"/>
    </row>
    <row r="15" spans="2:10" ht="15" thickBot="1" x14ac:dyDescent="0.35">
      <c r="B15" s="7" t="s">
        <v>17</v>
      </c>
      <c r="C15" s="111" t="str">
        <f>IF(ISBLANK(VLOOKUP($C$4,Details!$B$3:$AO$7,8,FALSE)),"errorMSG",VLOOKUP($C$4,Details!$B$3:$AO$7,8,FALSE))</f>
        <v>Passed</v>
      </c>
      <c r="D15" s="112"/>
      <c r="E15" s="69" t="str">
        <f>IF(ISBLANK(VLOOKUP($C$4,Details!$B$3:$AO$7,21,FALSE)),"errorMSG",VLOOKUP($C$4,Details!$B$3:$AO$7,21,FALSE))</f>
        <v>errorMSG</v>
      </c>
      <c r="F15" s="70"/>
      <c r="G15" s="66" t="str">
        <f>IF(ISBLANK(VLOOKUP($C$4,Details!$B$3:$AO$7,34,FALSE)),"errorMSG",VLOOKUP($C$4,Details!$B$3:$AO$7,34,FALSE))</f>
        <v>errorMSG</v>
      </c>
      <c r="H15" s="67"/>
    </row>
    <row r="16" spans="2:10" ht="68.25" customHeight="1" thickBot="1" x14ac:dyDescent="0.3">
      <c r="B16" s="21" t="s">
        <v>7</v>
      </c>
      <c r="C16" s="73" t="str">
        <f>IF(ISBLANK(VLOOKUP($C$4,Details!$B$3:$AO$7,9,FALSE)),"errorMSG",VLOOKUP($C$4,Details!$B$3:$AO$7,9,FALSE))</f>
        <v xml:space="preserve">Install Superoffice10.exe and make these files copied to the machine. Log in to win modules </v>
      </c>
      <c r="D16" s="99"/>
      <c r="E16" s="86" t="str">
        <f>IF(ISBLANK(VLOOKUP($C$4,Details!$B$3:$AO$7,22,FALSE)),"errorMSG",VLOOKUP($C$4,Details!$B$3:$AO$7,22,FALSE))</f>
        <v>errorMSG</v>
      </c>
      <c r="F16" s="74"/>
      <c r="G16" s="73" t="str">
        <f>IF(ISBLANK(VLOOKUP($C$4,Details!$B$3:$AO$7,35,FALSE)),"errorMSG",VLOOKUP($C$4,Details!$B$3:$AO$7,35,FALSE))</f>
        <v>errorMSG</v>
      </c>
      <c r="H16" s="74"/>
    </row>
    <row r="17" spans="2:8" ht="94.5" customHeight="1" thickBot="1" x14ac:dyDescent="0.3">
      <c r="B17" s="8" t="s">
        <v>4</v>
      </c>
      <c r="C17" s="100" t="str">
        <f>IF(ISBLANK(VLOOKUP($C$4,Details!$B$3:$AO$7,10,FALSE)),"errorMSG",VLOOKUP($C$4,Details!$B$3:$AO$7,10,FALSE))</f>
        <v>OK</v>
      </c>
      <c r="D17" s="101"/>
      <c r="E17" s="73" t="str">
        <f>IF(ISBLANK(VLOOKUP($C$4,Details!$B$3:$AO$7,23,FALSE)),"errorMSG",VLOOKUP($C$4,Details!$B$3:$AO$7,23,FALSE))</f>
        <v>errorMSG</v>
      </c>
      <c r="F17" s="87"/>
      <c r="G17" s="73" t="str">
        <f>IF(ISBLANK(VLOOKUP($C$4,Details!$B$3:$AO$7,36,FALSE)),"errorMSG",VLOOKUP($C$4,Details!$B$3:$AO$7,36,FALSE))</f>
        <v>errorMSG</v>
      </c>
      <c r="H17" s="81"/>
    </row>
    <row r="18" spans="2:8" ht="74.25" customHeight="1" thickBot="1" x14ac:dyDescent="0.3">
      <c r="B18" s="9" t="s">
        <v>5</v>
      </c>
      <c r="C18" s="73" t="str">
        <f>IF(ISBLANK(VLOOKUP($C$4,Details!$B$3:$AO$7,11,FALSE)),"errorMSG",VLOOKUP($C$4,Details!$B$3:$AO$7,11,FALSE))</f>
        <v>None</v>
      </c>
      <c r="D18" s="81"/>
      <c r="E18" s="73" t="str">
        <f>IF(ISBLANK(VLOOKUP($C$4,Details!$B$3:$AO$7,24,FALSE)),"errorMSG",VLOOKUP($C$4,Details!$B$3:$AO$7,24,FALSE))</f>
        <v>errorMSG</v>
      </c>
      <c r="F18" s="81"/>
      <c r="G18" s="73" t="str">
        <f>IF(ISBLANK(VLOOKUP($C$4,Details!$B$3:$AO$7,37,FALSE)),"errorMSG",VLOOKUP($C$4,Details!$B$3:$AO$7,37,FALSE))</f>
        <v>errorMSG</v>
      </c>
      <c r="H18" s="81"/>
    </row>
    <row r="19" spans="2:8" ht="22.5" customHeight="1" x14ac:dyDescent="0.25">
      <c r="B19" s="96" t="s">
        <v>3</v>
      </c>
      <c r="C19" s="82" t="str">
        <f>IF(ISBLANK(VLOOKUP($C$4,Details!$B$3:$AO$7,12,FALSE)),"errorMSG",VLOOKUP($C$4,Details!$B$3:$AO$7,12,FALSE))</f>
        <v xml:space="preserve"> - Run SuperOffice10.exe and install necessay executables
 - Login to admin client                                                                                                                                                                                                                                             - Login to Reporter studio and create a report                                                                                                                                                                                                                                                                 - Install SOTravel Gateway service                                                                                                                                                                                                                                                                 - Login to Travel Gatway anc create a task</v>
      </c>
      <c r="D19" s="83"/>
      <c r="E19" s="82" t="str">
        <f>IF(ISBLANK(VLOOKUP($C$4,Details!$B$3:$AO$7,25,FALSE)),"errorMSG",VLOOKUP($C$4,Details!$B$3:$AO$7,25,FALSE))</f>
        <v>errorMSG</v>
      </c>
      <c r="F19" s="83"/>
      <c r="G19" s="82" t="str">
        <f>IF(ISBLANK(VLOOKUP($C$4,Details!$B$3:$AO$7,38,FALSE)),"errorMSG",VLOOKUP($C$4,Details!$B$3:$AO$7,38,FALSE))</f>
        <v>errorMSG</v>
      </c>
      <c r="H19" s="83"/>
    </row>
    <row r="20" spans="2:8" x14ac:dyDescent="0.25">
      <c r="B20" s="97"/>
      <c r="C20" s="84"/>
      <c r="D20" s="85"/>
      <c r="E20" s="84"/>
      <c r="F20" s="85"/>
      <c r="G20" s="84"/>
      <c r="H20" s="85"/>
    </row>
    <row r="21" spans="2:8" ht="50.25" customHeight="1" thickBot="1" x14ac:dyDescent="0.3">
      <c r="B21" s="98"/>
      <c r="C21" s="100"/>
      <c r="D21" s="102"/>
      <c r="E21" s="84"/>
      <c r="F21" s="85"/>
      <c r="G21" s="84"/>
      <c r="H21" s="85"/>
    </row>
    <row r="22" spans="2:8" ht="54" customHeight="1" thickBot="1" x14ac:dyDescent="0.3">
      <c r="B22" s="7" t="s">
        <v>20</v>
      </c>
      <c r="C22" s="88" t="str">
        <f>IF(ISBLANK(VLOOKUP($C$4,Details!$B$3:$AO$7,14,FALSE)),"errorMSG",VLOOKUP($C$4,Details!$B$3:$AO$7,14,FALSE))</f>
        <v>Yes</v>
      </c>
      <c r="D22" s="109"/>
      <c r="E22" s="88" t="str">
        <f>IF(ISBLANK(VLOOKUP($C$4,Details!$B$3:$AO$7,27,FALSE)),"errorMSG",VLOOKUP($C$4,Details!$B$3:$AO$7,27,FALSE))</f>
        <v>errorMSG</v>
      </c>
      <c r="F22" s="89"/>
      <c r="G22" s="90" t="str">
        <f>IF(ISBLANK(VLOOKUP($C$4,Details!$B$3:$AO$7,40,FALSE)),"errorMSG",VLOOKUP($C$4,Details!$B$3:$AO$7,40,FALSE))</f>
        <v>errorMSG</v>
      </c>
      <c r="H22" s="91"/>
    </row>
    <row r="23" spans="2:8" ht="13.8" x14ac:dyDescent="0.3">
      <c r="B23" s="10"/>
      <c r="C23" s="12"/>
      <c r="D23" s="12"/>
      <c r="E23" s="12"/>
      <c r="F23" s="12"/>
      <c r="G23" s="12"/>
      <c r="H23" s="12"/>
    </row>
    <row r="24" spans="2:8" ht="14.4" thickBot="1" x14ac:dyDescent="0.35">
      <c r="B24" s="10"/>
      <c r="C24" s="12"/>
      <c r="D24" s="12"/>
      <c r="E24" s="12"/>
      <c r="F24" s="12"/>
      <c r="G24" s="12"/>
      <c r="H24" s="12"/>
    </row>
    <row r="25" spans="2:8" ht="13.5" customHeight="1" x14ac:dyDescent="0.25">
      <c r="B25" s="96" t="s">
        <v>6</v>
      </c>
      <c r="C25" s="103" t="str">
        <f>IF(ISBLANK(VLOOKUP($C$4,Details!$B$3:$AO$7,13,FALSE)),"errorMSG",VLOOKUP($C$4,Details!$B$3:$AO$7,13,FALSE))</f>
        <v>No</v>
      </c>
      <c r="D25" s="104"/>
      <c r="E25" s="75" t="str">
        <f>IF(ISBLANK(VLOOKUP($C$4,Details!$B$3:$AO$7,26,FALSE)),"errorMSG",VLOOKUP($C$4,Details!$B$3:$AO$7,26,FALSE))</f>
        <v>errorMSG</v>
      </c>
      <c r="F25" s="76"/>
      <c r="G25" s="75" t="str">
        <f>IF(ISBLANK(VLOOKUP($C$4,Details!$B$3:$AO$7,39,FALSE)),"errorMSG",VLOOKUP($C$4,Details!$B$3:$AO$7,39,FALSE))</f>
        <v>errorMSG</v>
      </c>
      <c r="H25" s="76"/>
    </row>
    <row r="26" spans="2:8" x14ac:dyDescent="0.25">
      <c r="B26" s="97"/>
      <c r="C26" s="105"/>
      <c r="D26" s="106"/>
      <c r="E26" s="77"/>
      <c r="F26" s="78"/>
      <c r="G26" s="77"/>
      <c r="H26" s="78"/>
    </row>
    <row r="27" spans="2:8" x14ac:dyDescent="0.25">
      <c r="B27" s="97"/>
      <c r="C27" s="105"/>
      <c r="D27" s="106"/>
      <c r="E27" s="77"/>
      <c r="F27" s="78"/>
      <c r="G27" s="77"/>
      <c r="H27" s="78"/>
    </row>
    <row r="28" spans="2:8" ht="13.8" thickBot="1" x14ac:dyDescent="0.3">
      <c r="B28" s="98"/>
      <c r="C28" s="107"/>
      <c r="D28" s="108"/>
      <c r="E28" s="79"/>
      <c r="F28" s="80"/>
      <c r="G28" s="79"/>
      <c r="H28" s="80"/>
    </row>
    <row r="31" spans="2:8" x14ac:dyDescent="0.25">
      <c r="D31" s="4"/>
    </row>
    <row r="32" spans="2:8" x14ac:dyDescent="0.25">
      <c r="C32" s="4"/>
    </row>
  </sheetData>
  <customSheetViews>
    <customSheetView guid="{32798D5D-D4AD-4F3B-9D40-764D7C6106DD}" showGridLines="0">
      <selection activeCell="F13" sqref="F13"/>
      <pageMargins left="0.70866141732283472" right="0.70866141732283472" top="0.74803149606299213" bottom="0.74803149606299213" header="0.31496062992125984" footer="0.31496062992125984"/>
      <pageSetup orientation="landscape" r:id="rId1"/>
    </customSheetView>
    <customSheetView guid="{7E303295-EB53-4210-9CF0-1B7FBE0DABB6}" showGridLines="0">
      <selection activeCell="F13" sqref="F13"/>
      <pageMargins left="0.70866141732283472" right="0.70866141732283472" top="0.74803149606299213" bottom="0.74803149606299213" header="0.31496062992125984" footer="0.31496062992125984"/>
      <pageSetup orientation="landscape" r:id="rId2"/>
    </customSheetView>
    <customSheetView guid="{D5FB9189-B54F-43A6-9987-CC8123D2D388}" showGridLines="0">
      <pageMargins left="0.70866141732283472" right="0.70866141732283472" top="0.74803149606299213" bottom="0.74803149606299213" header="0.31496062992125984" footer="0.31496062992125984"/>
      <pageSetup orientation="landscape" r:id="rId3"/>
    </customSheetView>
    <customSheetView guid="{3C7A8347-6D1E-4BB2-A034-91D1A62F54C5}" showGridLines="0" topLeftCell="A19">
      <selection activeCell="D45" sqref="D45"/>
      <pageMargins left="0.70866141732283472" right="0.70866141732283472" top="0.74803149606299213" bottom="0.74803149606299213" header="0.31496062992125984" footer="0.31496062992125984"/>
      <pageSetup orientation="landscape" r:id="rId4"/>
    </customSheetView>
    <customSheetView guid="{9B0E2558-00C1-48E2-A7EF-49F1779E1FFB}" showGridLines="0" topLeftCell="A7">
      <selection activeCell="C22" sqref="C22:D22"/>
      <pageMargins left="0.70866141732283472" right="0.70866141732283472" top="0.74803149606299213" bottom="0.74803149606299213" header="0.31496062992125984" footer="0.31496062992125984"/>
      <pageSetup orientation="landscape" r:id="rId5"/>
    </customSheetView>
  </customSheetViews>
  <mergeCells count="46">
    <mergeCell ref="B2:F2"/>
    <mergeCell ref="D4:F4"/>
    <mergeCell ref="B25:B28"/>
    <mergeCell ref="C16:D16"/>
    <mergeCell ref="B19:B21"/>
    <mergeCell ref="C18:D18"/>
    <mergeCell ref="C17:D17"/>
    <mergeCell ref="C19:D21"/>
    <mergeCell ref="C25:D28"/>
    <mergeCell ref="C22:D22"/>
    <mergeCell ref="C7:D7"/>
    <mergeCell ref="C8:D8"/>
    <mergeCell ref="C14:D14"/>
    <mergeCell ref="C15:D15"/>
    <mergeCell ref="C11:D11"/>
    <mergeCell ref="C12:D12"/>
    <mergeCell ref="G16:H16"/>
    <mergeCell ref="E25:F28"/>
    <mergeCell ref="G25:H28"/>
    <mergeCell ref="G18:H18"/>
    <mergeCell ref="G19:H21"/>
    <mergeCell ref="E18:F18"/>
    <mergeCell ref="E19:F21"/>
    <mergeCell ref="G17:H17"/>
    <mergeCell ref="E16:F16"/>
    <mergeCell ref="E17:F17"/>
    <mergeCell ref="E22:F22"/>
    <mergeCell ref="G22:H22"/>
    <mergeCell ref="G14:H14"/>
    <mergeCell ref="G15:H15"/>
    <mergeCell ref="E14:F14"/>
    <mergeCell ref="E15:F15"/>
    <mergeCell ref="E11:F11"/>
    <mergeCell ref="E12:F12"/>
    <mergeCell ref="G11:H11"/>
    <mergeCell ref="G12:H12"/>
    <mergeCell ref="C9:D9"/>
    <mergeCell ref="E7:F7"/>
    <mergeCell ref="E8:F8"/>
    <mergeCell ref="C6:D6"/>
    <mergeCell ref="G8:H8"/>
    <mergeCell ref="E9:F9"/>
    <mergeCell ref="G7:H7"/>
    <mergeCell ref="G6:H6"/>
    <mergeCell ref="E6:F6"/>
    <mergeCell ref="G9:H9"/>
  </mergeCells>
  <conditionalFormatting sqref="C14:H14">
    <cfRule type="cellIs" dxfId="9" priority="3" operator="equal">
      <formula>0</formula>
    </cfRule>
  </conditionalFormatting>
  <conditionalFormatting sqref="C15:H15">
    <cfRule type="cellIs" dxfId="8" priority="17" operator="equal">
      <formula>"Fail"</formula>
    </cfRule>
    <cfRule type="cellIs" dxfId="7" priority="18" operator="equal">
      <formula>"Pass"</formula>
    </cfRule>
  </conditionalFormatting>
  <conditionalFormatting sqref="F11">
    <cfRule type="cellIs" dxfId="6" priority="14" stopIfTrue="1" operator="equal">
      <formula>0</formula>
    </cfRule>
  </conditionalFormatting>
  <conditionalFormatting sqref="H11">
    <cfRule type="cellIs" dxfId="5" priority="12" stopIfTrue="1" operator="equal">
      <formula>0</formula>
    </cfRule>
  </conditionalFormatting>
  <conditionalFormatting sqref="H12">
    <cfRule type="cellIs" dxfId="4" priority="11" stopIfTrue="1" operator="equal">
      <formula>0</formula>
    </cfRule>
  </conditionalFormatting>
  <conditionalFormatting sqref="C25:H28">
    <cfRule type="cellIs" dxfId="3" priority="8" operator="equal">
      <formula>"No issues found"</formula>
    </cfRule>
    <cfRule type="cellIs" dxfId="2" priority="9" operator="notEqual">
      <formula>"No issues found"</formula>
    </cfRule>
  </conditionalFormatting>
  <conditionalFormatting sqref="C7:H28">
    <cfRule type="cellIs" dxfId="1" priority="4" operator="equal">
      <formula>0</formula>
    </cfRule>
  </conditionalFormatting>
  <conditionalFormatting sqref="C6:H28">
    <cfRule type="cellIs" dxfId="0" priority="1" operator="equal">
      <formula>"errorMSG"</formula>
    </cfRule>
  </conditionalFormatting>
  <pageMargins left="0.70866141732283472" right="0.70866141732283472" top="0.74803149606299213" bottom="0.74803149606299213" header="0.31496062992125984" footer="0.31496062992125984"/>
  <pageSetup orientation="landscape" r:id="rId6"/>
  <drawing r:id="rId7"/>
  <legacyDrawing r:id="rId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9" name="Drop Down 10">
              <controlPr defaultSize="0" autoLine="0" autoPict="0">
                <anchor>
                  <from>
                    <xdr:col>1</xdr:col>
                    <xdr:colOff>1546860</xdr:colOff>
                    <xdr:row>3</xdr:row>
                    <xdr:rowOff>0</xdr:rowOff>
                  </from>
                  <to>
                    <xdr:col>2</xdr:col>
                    <xdr:colOff>1965960</xdr:colOff>
                    <xdr:row>4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3"/>
  <sheetViews>
    <sheetView tabSelected="1" topLeftCell="A5" zoomScale="85" zoomScaleNormal="85" workbookViewId="0">
      <selection activeCell="B1" sqref="B1:B1048576"/>
    </sheetView>
  </sheetViews>
  <sheetFormatPr defaultColWidth="9.109375" defaultRowHeight="13.2" x14ac:dyDescent="0.25"/>
  <cols>
    <col min="1" max="1" width="24.88671875" style="23" bestFit="1" customWidth="1"/>
    <col min="2" max="2" width="4.33203125" style="23" hidden="1" customWidth="1"/>
    <col min="3" max="3" width="31.5546875" style="23" customWidth="1"/>
    <col min="4" max="4" width="23" style="23" customWidth="1"/>
    <col min="5" max="5" width="14.6640625" style="23" customWidth="1"/>
    <col min="6" max="6" width="20.44140625" style="23" customWidth="1"/>
    <col min="7" max="7" width="22.44140625" style="23" customWidth="1"/>
    <col min="8" max="8" width="26.5546875" style="23" customWidth="1"/>
    <col min="9" max="9" width="22.88671875" style="23" customWidth="1"/>
    <col min="10" max="10" width="22.5546875" style="23" customWidth="1"/>
    <col min="11" max="11" width="25.77734375" style="35" customWidth="1"/>
    <col min="12" max="12" width="13.44140625" style="23" customWidth="1"/>
    <col min="13" max="13" width="59.33203125" style="23" customWidth="1"/>
    <col min="14" max="14" width="22.5546875" style="35" customWidth="1"/>
    <col min="15" max="15" width="22.88671875" style="23" customWidth="1"/>
    <col min="16" max="16" width="29.109375" style="23" customWidth="1"/>
    <col min="17" max="17" width="16.6640625" style="23" customWidth="1"/>
    <col min="18" max="18" width="12.44140625" style="23" bestFit="1" customWidth="1"/>
    <col min="19" max="19" width="24.88671875" style="23" customWidth="1"/>
    <col min="20" max="20" width="22.6640625" style="23" customWidth="1"/>
    <col min="21" max="21" width="33" style="23" customWidth="1"/>
    <col min="22" max="22" width="24.88671875" style="23" customWidth="1"/>
    <col min="23" max="23" width="28.5546875" style="23" customWidth="1"/>
    <col min="24" max="24" width="26.109375" style="23" customWidth="1"/>
    <col min="25" max="25" width="43.109375" style="23" customWidth="1"/>
    <col min="26" max="28" width="24.88671875" style="23" customWidth="1"/>
    <col min="29" max="30" width="24.88671875" style="23" bestFit="1" customWidth="1"/>
    <col min="31" max="33" width="24.88671875" style="23" customWidth="1"/>
    <col min="34" max="34" width="32" style="23" bestFit="1" customWidth="1"/>
    <col min="35" max="35" width="16" style="23" customWidth="1"/>
    <col min="36" max="36" width="13.88671875" style="23" customWidth="1"/>
    <col min="37" max="37" width="14.5546875" style="23" customWidth="1"/>
    <col min="38" max="38" width="11.33203125" style="23" customWidth="1"/>
    <col min="39" max="39" width="13.5546875" style="23" customWidth="1"/>
    <col min="40" max="16384" width="9.109375" style="23"/>
  </cols>
  <sheetData>
    <row r="1" spans="1:41" s="24" customFormat="1" ht="16.8" x14ac:dyDescent="0.3">
      <c r="A1" s="13"/>
      <c r="B1" s="13"/>
      <c r="C1" s="51" t="s">
        <v>8</v>
      </c>
      <c r="D1" s="13"/>
      <c r="E1" s="13"/>
      <c r="F1" s="13"/>
      <c r="G1" s="26"/>
      <c r="H1" s="13"/>
      <c r="I1" s="13"/>
      <c r="J1" s="13"/>
      <c r="K1" s="32"/>
      <c r="L1" s="13"/>
      <c r="M1" s="13"/>
      <c r="N1" s="32"/>
      <c r="O1" s="13"/>
      <c r="P1" s="29" t="s">
        <v>9</v>
      </c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30"/>
      <c r="AC1" s="29" t="s">
        <v>10</v>
      </c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30"/>
    </row>
    <row r="2" spans="1:41" s="24" customFormat="1" ht="26.4" x14ac:dyDescent="0.25">
      <c r="A2" s="44"/>
      <c r="B2" s="45"/>
      <c r="C2" s="47" t="s">
        <v>53</v>
      </c>
      <c r="D2" s="47" t="s">
        <v>54</v>
      </c>
      <c r="E2" s="47" t="s">
        <v>11</v>
      </c>
      <c r="F2" s="47" t="s">
        <v>15</v>
      </c>
      <c r="G2" s="47" t="s">
        <v>49</v>
      </c>
      <c r="H2" s="43" t="s">
        <v>16</v>
      </c>
      <c r="I2" s="43" t="s">
        <v>17</v>
      </c>
      <c r="J2" s="43" t="s">
        <v>7</v>
      </c>
      <c r="K2" s="36" t="s">
        <v>4</v>
      </c>
      <c r="L2" s="43" t="s">
        <v>5</v>
      </c>
      <c r="M2" s="43" t="s">
        <v>3</v>
      </c>
      <c r="N2" s="36" t="s">
        <v>12</v>
      </c>
      <c r="O2" s="43" t="s">
        <v>21</v>
      </c>
      <c r="P2" s="31" t="s">
        <v>0</v>
      </c>
      <c r="Q2" s="31" t="s">
        <v>2</v>
      </c>
      <c r="R2" s="31" t="s">
        <v>11</v>
      </c>
      <c r="S2" s="31" t="s">
        <v>15</v>
      </c>
      <c r="T2" s="31" t="s">
        <v>24</v>
      </c>
      <c r="U2" s="31" t="s">
        <v>16</v>
      </c>
      <c r="V2" s="31" t="s">
        <v>17</v>
      </c>
      <c r="W2" s="31" t="s">
        <v>7</v>
      </c>
      <c r="X2" s="31"/>
      <c r="Y2" s="31"/>
      <c r="Z2" s="31"/>
      <c r="AA2" s="31" t="s">
        <v>12</v>
      </c>
      <c r="AB2" s="31" t="s">
        <v>21</v>
      </c>
      <c r="AC2" s="31" t="s">
        <v>0</v>
      </c>
      <c r="AD2" s="31" t="s">
        <v>2</v>
      </c>
      <c r="AE2" s="31" t="s">
        <v>11</v>
      </c>
      <c r="AF2" s="31" t="s">
        <v>15</v>
      </c>
      <c r="AG2" s="31" t="s">
        <v>24</v>
      </c>
      <c r="AH2" s="31" t="s">
        <v>16</v>
      </c>
      <c r="AI2" s="31" t="s">
        <v>17</v>
      </c>
      <c r="AJ2" s="31" t="s">
        <v>7</v>
      </c>
      <c r="AK2" s="31"/>
      <c r="AL2" s="31"/>
      <c r="AM2" s="31"/>
      <c r="AN2" s="31" t="s">
        <v>12</v>
      </c>
      <c r="AO2" s="31" t="s">
        <v>21</v>
      </c>
    </row>
    <row r="3" spans="1:41" s="24" customFormat="1" hidden="1" x14ac:dyDescent="0.25">
      <c r="A3" s="27" t="s">
        <v>13</v>
      </c>
      <c r="B3" s="33">
        <v>1</v>
      </c>
      <c r="C3" s="28">
        <v>0</v>
      </c>
      <c r="D3" s="27">
        <v>0</v>
      </c>
      <c r="E3" s="27">
        <v>0</v>
      </c>
      <c r="F3" s="27">
        <v>0</v>
      </c>
      <c r="G3" s="28">
        <v>0</v>
      </c>
      <c r="H3" s="27">
        <v>0</v>
      </c>
      <c r="I3" s="27">
        <v>0</v>
      </c>
      <c r="J3" s="27">
        <v>0</v>
      </c>
      <c r="K3" s="33">
        <v>0</v>
      </c>
      <c r="L3" s="27">
        <v>0</v>
      </c>
      <c r="M3" s="27">
        <v>0</v>
      </c>
      <c r="N3" s="33">
        <v>0</v>
      </c>
      <c r="O3" s="27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</row>
    <row r="4" spans="1:41" s="24" customFormat="1" ht="316.8" x14ac:dyDescent="0.25">
      <c r="A4" s="39" t="s">
        <v>58</v>
      </c>
      <c r="B4" s="33">
        <v>2</v>
      </c>
      <c r="C4" s="46" t="s">
        <v>32</v>
      </c>
      <c r="D4" s="39" t="s">
        <v>35</v>
      </c>
      <c r="E4" s="39" t="s">
        <v>34</v>
      </c>
      <c r="F4" s="39" t="s">
        <v>29</v>
      </c>
      <c r="G4" s="39" t="s">
        <v>37</v>
      </c>
      <c r="H4" s="39" t="s">
        <v>35</v>
      </c>
      <c r="I4" s="49" t="s">
        <v>26</v>
      </c>
      <c r="J4" s="42" t="s">
        <v>55</v>
      </c>
      <c r="K4" s="33" t="s">
        <v>28</v>
      </c>
      <c r="L4" s="33" t="s">
        <v>27</v>
      </c>
      <c r="M4" s="39" t="s">
        <v>43</v>
      </c>
      <c r="N4" s="34">
        <v>20109</v>
      </c>
      <c r="O4" s="41" t="s">
        <v>46</v>
      </c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</row>
    <row r="5" spans="1:41" s="24" customFormat="1" ht="253.2" customHeight="1" x14ac:dyDescent="0.25">
      <c r="A5" s="39" t="s">
        <v>30</v>
      </c>
      <c r="B5" s="33">
        <v>3</v>
      </c>
      <c r="C5" s="46" t="s">
        <v>59</v>
      </c>
      <c r="D5" s="39" t="s">
        <v>60</v>
      </c>
      <c r="E5" s="39" t="s">
        <v>34</v>
      </c>
      <c r="F5" s="39" t="s">
        <v>39</v>
      </c>
      <c r="G5" s="39" t="s">
        <v>41</v>
      </c>
      <c r="H5" s="39" t="s">
        <v>61</v>
      </c>
      <c r="I5" s="49" t="s">
        <v>26</v>
      </c>
      <c r="J5" s="42" t="s">
        <v>42</v>
      </c>
      <c r="K5" s="33" t="s">
        <v>28</v>
      </c>
      <c r="L5" s="33" t="s">
        <v>27</v>
      </c>
      <c r="M5" s="39" t="s">
        <v>44</v>
      </c>
      <c r="N5" s="34" t="s">
        <v>47</v>
      </c>
      <c r="O5" s="41" t="s">
        <v>46</v>
      </c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</row>
    <row r="6" spans="1:41" s="24" customFormat="1" ht="117" customHeight="1" x14ac:dyDescent="0.25">
      <c r="A6" s="39" t="s">
        <v>57</v>
      </c>
      <c r="B6" s="33">
        <v>4</v>
      </c>
      <c r="C6" s="46" t="s">
        <v>33</v>
      </c>
      <c r="D6" s="39" t="s">
        <v>36</v>
      </c>
      <c r="E6" s="39" t="s">
        <v>34</v>
      </c>
      <c r="F6" s="39" t="s">
        <v>65</v>
      </c>
      <c r="G6" s="39" t="s">
        <v>62</v>
      </c>
      <c r="H6" s="41" t="s">
        <v>36</v>
      </c>
      <c r="I6" s="49" t="s">
        <v>26</v>
      </c>
      <c r="J6" s="41" t="s">
        <v>63</v>
      </c>
      <c r="K6" s="33" t="s">
        <v>28</v>
      </c>
      <c r="L6" s="33" t="s">
        <v>27</v>
      </c>
      <c r="M6" s="39" t="s">
        <v>56</v>
      </c>
      <c r="N6" s="34" t="s">
        <v>47</v>
      </c>
      <c r="O6" s="41" t="s">
        <v>46</v>
      </c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</row>
    <row r="7" spans="1:41" s="24" customFormat="1" ht="112.8" customHeight="1" x14ac:dyDescent="0.25">
      <c r="A7" s="40" t="s">
        <v>31</v>
      </c>
      <c r="B7" s="33">
        <v>5</v>
      </c>
      <c r="C7" s="46" t="s">
        <v>33</v>
      </c>
      <c r="D7" s="39" t="s">
        <v>36</v>
      </c>
      <c r="E7" s="39" t="s">
        <v>34</v>
      </c>
      <c r="F7" s="39" t="s">
        <v>40</v>
      </c>
      <c r="G7" s="39" t="s">
        <v>38</v>
      </c>
      <c r="H7" s="41" t="s">
        <v>36</v>
      </c>
      <c r="I7" s="49" t="s">
        <v>26</v>
      </c>
      <c r="J7" s="41" t="s">
        <v>48</v>
      </c>
      <c r="K7" s="33" t="s">
        <v>28</v>
      </c>
      <c r="L7" s="33" t="s">
        <v>27</v>
      </c>
      <c r="M7" s="40" t="s">
        <v>45</v>
      </c>
      <c r="N7" s="34" t="s">
        <v>47</v>
      </c>
      <c r="O7" s="41" t="s">
        <v>46</v>
      </c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</row>
    <row r="12" spans="1:41" x14ac:dyDescent="0.25">
      <c r="E12" s="25"/>
      <c r="F12" s="25"/>
      <c r="G12" s="25"/>
    </row>
    <row r="13" spans="1:41" x14ac:dyDescent="0.25">
      <c r="H13" s="13"/>
    </row>
  </sheetData>
  <customSheetViews>
    <customSheetView guid="{32798D5D-D4AD-4F3B-9D40-764D7C6106DD}" scale="85" hiddenRows="1" hiddenColumns="1" topLeftCell="A5">
      <selection activeCell="B1" sqref="B1:B1048576"/>
      <pageMargins left="0.7" right="0.7" top="0.75" bottom="0.75" header="0.3" footer="0.3"/>
      <pageSetup paperSize="9" orientation="portrait" r:id="rId1"/>
    </customSheetView>
    <customSheetView guid="{7E303295-EB53-4210-9CF0-1B7FBE0DABB6}" scale="80" hiddenRows="1" hiddenColumns="1">
      <selection activeCell="G4" sqref="G4"/>
      <pageMargins left="0.7" right="0.7" top="0.75" bottom="0.75" header="0.3" footer="0.3"/>
      <pageSetup paperSize="9" orientation="portrait" r:id="rId2"/>
    </customSheetView>
    <customSheetView guid="{D5FB9189-B54F-43A6-9987-CC8123D2D388}" scale="80">
      <selection activeCell="T8" sqref="T8"/>
      <pageMargins left="0.7" right="0.7" top="0.75" bottom="0.75" header="0.3" footer="0.3"/>
      <pageSetup paperSize="9" orientation="portrait" r:id="rId3"/>
    </customSheetView>
    <customSheetView guid="{3C7A8347-6D1E-4BB2-A034-91D1A62F54C5}" scale="80">
      <selection activeCell="D13" sqref="D13"/>
      <pageMargins left="0.7" right="0.7" top="0.75" bottom="0.75" header="0.3" footer="0.3"/>
      <pageSetup paperSize="9" orientation="portrait" r:id="rId4"/>
    </customSheetView>
    <customSheetView guid="{9B0E2558-00C1-48E2-A7EF-49F1779E1FFB}" scale="80">
      <selection activeCell="J6" sqref="J6"/>
      <pageMargins left="0.7" right="0.7" top="0.75" bottom="0.75" header="0.3" footer="0.3"/>
      <pageSetup paperSize="9" orientation="portrait" r:id="rId5"/>
    </customSheetView>
  </customSheetView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Compatibility test results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Janith Gunasekara</dc:creator>
  <cp:lastModifiedBy>Tharinda Liyanage</cp:lastModifiedBy>
  <cp:lastPrinted>2009-09-01T13:09:32Z</cp:lastPrinted>
  <dcterms:created xsi:type="dcterms:W3CDTF">2004-10-12T05:16:39Z</dcterms:created>
  <dcterms:modified xsi:type="dcterms:W3CDTF">2021-11-09T10:31:31Z</dcterms:modified>
</cp:coreProperties>
</file>