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bov/Documents/МАИ/Аэродинамика/6 семестр/Курсовая работа/AeroKursach/Тамбов/"/>
    </mc:Choice>
  </mc:AlternateContent>
  <xr:revisionPtr revIDLastSave="0" documentId="13_ncr:1_{482D7D7F-7C7B-8844-97FE-812B9475CFCD}" xr6:coauthVersionLast="47" xr6:coauthVersionMax="47" xr10:uidLastSave="{00000000-0000-0000-0000-000000000000}"/>
  <bookViews>
    <workbookView xWindow="0" yWindow="500" windowWidth="28800" windowHeight="16060" xr2:uid="{507D8B9C-88C0-8D47-895B-9C70E3C9306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E40" i="1"/>
  <c r="C40" i="1"/>
  <c r="D39" i="1"/>
  <c r="E39" i="1"/>
  <c r="C39" i="1"/>
  <c r="D38" i="1"/>
  <c r="E38" i="1"/>
  <c r="C38" i="1"/>
  <c r="D37" i="1"/>
  <c r="E37" i="1"/>
  <c r="C37" i="1"/>
  <c r="E43" i="1"/>
  <c r="D43" i="1"/>
  <c r="C43" i="1"/>
  <c r="D33" i="1"/>
  <c r="E33" i="1"/>
  <c r="C33" i="1"/>
  <c r="D30" i="1"/>
  <c r="E30" i="1"/>
  <c r="C30" i="1"/>
  <c r="D29" i="1"/>
  <c r="E29" i="1"/>
  <c r="C29" i="1"/>
  <c r="E27" i="1"/>
  <c r="E28" i="1" s="1"/>
  <c r="D27" i="1"/>
  <c r="D28" i="1" s="1"/>
  <c r="C27" i="1"/>
  <c r="C28" i="1" s="1"/>
  <c r="C47" i="1"/>
  <c r="C48" i="1" s="1"/>
  <c r="C49" i="1" s="1"/>
  <c r="C77" i="1"/>
  <c r="H77" i="1"/>
  <c r="G77" i="1"/>
  <c r="F77" i="1"/>
  <c r="E77" i="1"/>
  <c r="D77" i="1"/>
  <c r="D68" i="1"/>
  <c r="E68" i="1"/>
  <c r="F68" i="1"/>
  <c r="G68" i="1"/>
  <c r="H68" i="1"/>
  <c r="C68" i="1"/>
  <c r="D55" i="1"/>
  <c r="D56" i="1" s="1"/>
  <c r="D57" i="1" s="1"/>
  <c r="E55" i="1"/>
  <c r="E56" i="1" s="1"/>
  <c r="E57" i="1" s="1"/>
  <c r="F55" i="1"/>
  <c r="F56" i="1" s="1"/>
  <c r="F57" i="1" s="1"/>
  <c r="G55" i="1"/>
  <c r="G56" i="1" s="1"/>
  <c r="G57" i="1" s="1"/>
  <c r="H55" i="1"/>
  <c r="H56" i="1" s="1"/>
  <c r="H57" i="1" s="1"/>
  <c r="C55" i="1"/>
  <c r="C56" i="1" s="1"/>
  <c r="C57" i="1" s="1"/>
  <c r="H47" i="1"/>
  <c r="H48" i="1" s="1"/>
  <c r="H49" i="1" s="1"/>
  <c r="D47" i="1"/>
  <c r="D48" i="1" s="1"/>
  <c r="D49" i="1" s="1"/>
  <c r="E47" i="1"/>
  <c r="E48" i="1" s="1"/>
  <c r="E49" i="1" s="1"/>
  <c r="F47" i="1"/>
  <c r="F48" i="1" s="1"/>
  <c r="F49" i="1" s="1"/>
  <c r="G47" i="1"/>
  <c r="G48" i="1" s="1"/>
  <c r="G49" i="1" s="1"/>
  <c r="D18" i="1"/>
  <c r="E18" i="1"/>
  <c r="F18" i="1"/>
  <c r="G18" i="1"/>
  <c r="H18" i="1"/>
  <c r="C18" i="1"/>
  <c r="H20" i="1"/>
  <c r="G20" i="1"/>
  <c r="F20" i="1"/>
  <c r="E20" i="1"/>
  <c r="D20" i="1"/>
  <c r="C20" i="1"/>
  <c r="D14" i="1"/>
  <c r="E14" i="1"/>
  <c r="F14" i="1"/>
  <c r="G14" i="1"/>
  <c r="H14" i="1"/>
  <c r="C14" i="1"/>
  <c r="D12" i="1"/>
  <c r="E12" i="1"/>
  <c r="F12" i="1"/>
  <c r="G12" i="1"/>
  <c r="H12" i="1"/>
  <c r="C12" i="1"/>
  <c r="C3" i="1"/>
  <c r="D5" i="1"/>
  <c r="E5" i="1"/>
  <c r="F5" i="1"/>
  <c r="G5" i="1"/>
  <c r="H5" i="1"/>
  <c r="C5" i="1"/>
  <c r="D3" i="1"/>
  <c r="E3" i="1"/>
  <c r="F3" i="1"/>
  <c r="G3" i="1"/>
  <c r="H3" i="1"/>
</calcChain>
</file>

<file path=xl/sharedStrings.xml><?xml version="1.0" encoding="utf-8"?>
<sst xmlns="http://schemas.openxmlformats.org/spreadsheetml/2006/main" count="27" uniqueCount="3">
  <si>
    <t>1,3</t>
  </si>
  <si>
    <t>1,6</t>
  </si>
  <si>
    <t>1,8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</si>
</sst>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443967</xdr:colOff>
      <xdr:row>1</xdr:row>
      <xdr:rowOff>82740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C814076-C8C9-7C4F-9160-80A663CEC43C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C814076-C8C9-7C4F-9160-80A663CEC43C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162591</xdr:colOff>
      <xdr:row>2</xdr:row>
      <xdr:rowOff>90345</xdr:rowOff>
    </xdr:from>
    <xdr:ext cx="684867" cy="4017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11DA635-75A7-CD4D-B6EC-A1CE6FE90A4B}"/>
                </a:ext>
              </a:extLst>
            </xdr:cNvPr>
            <xdr:cNvSpPr txBox="1"/>
          </xdr:nvSpPr>
          <xdr:spPr>
            <a:xfrm>
              <a:off x="991513" y="622680"/>
              <a:ext cx="684867" cy="4017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∞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d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нос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11DA635-75A7-CD4D-B6EC-A1CE6FE90A4B}"/>
                </a:ext>
              </a:extLst>
            </xdr:cNvPr>
            <xdr:cNvSpPr txBox="1"/>
          </xdr:nvSpPr>
          <xdr:spPr>
            <a:xfrm>
              <a:off x="991513" y="622680"/>
              <a:ext cx="684867" cy="4017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√(|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| )/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нос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261452</xdr:colOff>
      <xdr:row>3</xdr:row>
      <xdr:rowOff>75135</xdr:rowOff>
    </xdr:from>
    <xdr:ext cx="591379" cy="1833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6580517-5BE2-484D-BFC0-66BAC06CA1F5}"/>
                </a:ext>
              </a:extLst>
            </xdr:cNvPr>
            <xdr:cNvSpPr txBox="1"/>
          </xdr:nvSpPr>
          <xdr:spPr>
            <a:xfrm>
              <a:off x="1090374" y="1215854"/>
              <a:ext cx="591379" cy="183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нос+цил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6580517-5BE2-484D-BFC0-66BAC06CA1F5}"/>
                </a:ext>
              </a:extLst>
            </xdr:cNvPr>
            <xdr:cNvSpPr txBox="1"/>
          </xdr:nvSpPr>
          <xdr:spPr>
            <a:xfrm>
              <a:off x="1090374" y="1215854"/>
              <a:ext cx="591379" cy="183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нос+цил)^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337500</xdr:colOff>
      <xdr:row>1</xdr:row>
      <xdr:rowOff>75136</xdr:rowOff>
    </xdr:from>
    <xdr:ext cx="4160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0FA8106-F787-D44E-A5FC-248BA032DAFB}"/>
                </a:ext>
              </a:extLst>
            </xdr:cNvPr>
            <xdr:cNvSpPr txBox="1"/>
          </xdr:nvSpPr>
          <xdr:spPr>
            <a:xfrm>
              <a:off x="7911871" y="280465"/>
              <a:ext cx="4160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нос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0FA8106-F787-D44E-A5FC-248BA032DAFB}"/>
                </a:ext>
              </a:extLst>
            </xdr:cNvPr>
            <xdr:cNvSpPr txBox="1"/>
          </xdr:nvSpPr>
          <xdr:spPr>
            <a:xfrm>
              <a:off x="7911871" y="280465"/>
              <a:ext cx="4160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нос=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223734</xdr:colOff>
      <xdr:row>2</xdr:row>
      <xdr:rowOff>219931</xdr:rowOff>
    </xdr:from>
    <xdr:ext cx="559320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CD226BD-CE57-9E4F-BA80-0DD548C60DA2}"/>
                </a:ext>
              </a:extLst>
            </xdr:cNvPr>
            <xdr:cNvSpPr txBox="1"/>
          </xdr:nvSpPr>
          <xdr:spPr>
            <a:xfrm>
              <a:off x="7798105" y="752266"/>
              <a:ext cx="55932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корм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CD226BD-CE57-9E4F-BA80-0DD548C60DA2}"/>
                </a:ext>
              </a:extLst>
            </xdr:cNvPr>
            <xdr:cNvSpPr txBox="1"/>
          </xdr:nvSpPr>
          <xdr:spPr>
            <a:xfrm>
              <a:off x="7798105" y="752266"/>
              <a:ext cx="559320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корм^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380239</xdr:colOff>
      <xdr:row>4</xdr:row>
      <xdr:rowOff>68444</xdr:rowOff>
    </xdr:from>
    <xdr:ext cx="249364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7997E04-F4EE-1A43-8488-1495D573D8C9}"/>
                </a:ext>
              </a:extLst>
            </xdr:cNvPr>
            <xdr:cNvSpPr txBox="1"/>
          </xdr:nvSpPr>
          <xdr:spPr>
            <a:xfrm>
              <a:off x="1209161" y="1566588"/>
              <a:ext cx="24936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ф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7997E04-F4EE-1A43-8488-1495D573D8C9}"/>
                </a:ext>
              </a:extLst>
            </xdr:cNvPr>
            <xdr:cNvSpPr txBox="1"/>
          </xdr:nvSpPr>
          <xdr:spPr>
            <a:xfrm>
              <a:off x="1209161" y="1566588"/>
              <a:ext cx="249364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ф^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215824</xdr:colOff>
      <xdr:row>5</xdr:row>
      <xdr:rowOff>33309</xdr:rowOff>
    </xdr:from>
    <xdr:ext cx="394595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DC8EAD1-27FE-EB37-C496-A18DD7720650}"/>
                </a:ext>
              </a:extLst>
            </xdr:cNvPr>
            <xdr:cNvSpPr txBox="1"/>
          </xdr:nvSpPr>
          <xdr:spPr>
            <a:xfrm>
              <a:off x="9448040" y="1858459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 b="0" i="1">
                        <a:latin typeface="Cambria Math" panose="02040503050406030204" pitchFamily="18" charset="0"/>
                      </a:rPr>
                      <m:t>2.1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DC8EAD1-27FE-EB37-C496-A18DD7720650}"/>
                </a:ext>
              </a:extLst>
            </xdr:cNvPr>
            <xdr:cNvSpPr txBox="1"/>
          </xdr:nvSpPr>
          <xdr:spPr>
            <a:xfrm>
              <a:off x="9448040" y="1858459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2000" b="0" i="0">
                  <a:latin typeface="Cambria Math" panose="02040503050406030204" pitchFamily="18" charset="0"/>
                </a:rPr>
                <a:t>2.1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</xdr:col>
      <xdr:colOff>443967</xdr:colOff>
      <xdr:row>10</xdr:row>
      <xdr:rowOff>82740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52F1F0A-525B-F44C-86B3-20321E7B84A9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52F1F0A-525B-F44C-86B3-20321E7B84A9}"/>
                </a:ext>
              </a:extLst>
            </xdr:cNvPr>
            <xdr:cNvSpPr txBox="1"/>
          </xdr:nvSpPr>
          <xdr:spPr>
            <a:xfrm>
              <a:off x="1272889" y="288069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139776</xdr:colOff>
      <xdr:row>11</xdr:row>
      <xdr:rowOff>59925</xdr:rowOff>
    </xdr:from>
    <xdr:ext cx="82041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4C75403-388C-2840-8AE2-973DB8DC530A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begChr m:val="|"/>
                            <m:endChr m:val="|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4C75403-388C-2840-8AE2-973DB8DC530A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r>
                <a:rPr lang="ru-RU" sz="1100" i="0">
                  <a:latin typeface="Cambria Math" panose="02040503050406030204" pitchFamily="18" charset="0"/>
                </a:rPr>
                <a:t>√(|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|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10</xdr:row>
      <xdr:rowOff>90346</xdr:rowOff>
    </xdr:from>
    <xdr:ext cx="3109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CAB8788-4707-D74F-81CA-97815EE6C273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CAB8788-4707-D74F-81CA-97815EE6C273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383130</xdr:colOff>
      <xdr:row>12</xdr:row>
      <xdr:rowOff>101751</xdr:rowOff>
    </xdr:from>
    <xdr:ext cx="411651" cy="359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6D2E5B-8CB1-BC7F-7964-1B478E0235EB}"/>
                </a:ext>
              </a:extLst>
            </xdr:cNvPr>
            <xdr:cNvSpPr txBox="1"/>
          </xdr:nvSpPr>
          <xdr:spPr>
            <a:xfrm>
              <a:off x="1212052" y="3820494"/>
              <a:ext cx="411651" cy="359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𝑦𝑎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ккр</m:t>
                            </m:r>
                          </m:sub>
                          <m:sup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6D2E5B-8CB1-BC7F-7964-1B478E0235EB}"/>
                </a:ext>
              </a:extLst>
            </xdr:cNvPr>
            <xdr:cNvSpPr txBox="1"/>
          </xdr:nvSpPr>
          <xdr:spPr>
            <a:xfrm>
              <a:off x="1212052" y="3820494"/>
              <a:ext cx="411651" cy="359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ккр^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𝛼)/𝜆_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375523</xdr:colOff>
      <xdr:row>13</xdr:row>
      <xdr:rowOff>78938</xdr:rowOff>
    </xdr:from>
    <xdr:ext cx="411651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FB6B99F-6D73-BB27-FAFF-F863FEAD8C7B}"/>
                </a:ext>
              </a:extLst>
            </xdr:cNvPr>
            <xdr:cNvSpPr txBox="1"/>
          </xdr:nvSpPr>
          <xdr:spPr>
            <a:xfrm>
              <a:off x="1204445" y="4383249"/>
              <a:ext cx="41165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ккр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FB6B99F-6D73-BB27-FAFF-F863FEAD8C7B}"/>
                </a:ext>
              </a:extLst>
            </xdr:cNvPr>
            <xdr:cNvSpPr txBox="1"/>
          </xdr:nvSpPr>
          <xdr:spPr>
            <a:xfrm>
              <a:off x="1204445" y="4383249"/>
              <a:ext cx="41165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ккр^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16</xdr:row>
      <xdr:rowOff>97950</xdr:rowOff>
    </xdr:from>
    <xdr:ext cx="155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2379EB8-56CD-8047-89AF-3B6CB5C88C2C}"/>
                </a:ext>
              </a:extLst>
            </xdr:cNvPr>
            <xdr:cNvSpPr txBox="1"/>
          </xdr:nvSpPr>
          <xdr:spPr>
            <a:xfrm>
              <a:off x="1310913" y="51779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2379EB8-56CD-8047-89AF-3B6CB5C88C2C}"/>
                </a:ext>
              </a:extLst>
            </xdr:cNvPr>
            <xdr:cNvSpPr txBox="1"/>
          </xdr:nvSpPr>
          <xdr:spPr>
            <a:xfrm>
              <a:off x="1310913" y="51779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139776</xdr:colOff>
      <xdr:row>17</xdr:row>
      <xdr:rowOff>59925</xdr:rowOff>
    </xdr:from>
    <xdr:ext cx="82041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3936CC8-E884-D246-B902-5A51A1BDA4A8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begChr m:val="|"/>
                            <m:endChr m:val="|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3936CC8-E884-D246-B902-5A51A1BDA4A8}"/>
                </a:ext>
              </a:extLst>
            </xdr:cNvPr>
            <xdr:cNvSpPr txBox="1"/>
          </xdr:nvSpPr>
          <xdr:spPr>
            <a:xfrm>
              <a:off x="968698" y="3284356"/>
              <a:ext cx="82041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r>
                <a:rPr lang="ru-RU" sz="1100" i="0">
                  <a:latin typeface="Cambria Math" panose="02040503050406030204" pitchFamily="18" charset="0"/>
                </a:rPr>
                <a:t>√(|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|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16</xdr:row>
      <xdr:rowOff>90346</xdr:rowOff>
    </xdr:from>
    <xdr:ext cx="3109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7685A36D-FF7A-A644-B695-BA8BBC300EFB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7685A36D-FF7A-A644-B695-BA8BBC300EFB}"/>
                </a:ext>
              </a:extLst>
            </xdr:cNvPr>
            <xdr:cNvSpPr txBox="1"/>
          </xdr:nvSpPr>
          <xdr:spPr>
            <a:xfrm>
              <a:off x="8056362" y="2949747"/>
              <a:ext cx="3109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383130</xdr:colOff>
      <xdr:row>18</xdr:row>
      <xdr:rowOff>101751</xdr:rowOff>
    </xdr:from>
    <xdr:ext cx="399533" cy="358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EE590269-95A1-C144-AC00-2F32A90619ED}"/>
                </a:ext>
              </a:extLst>
            </xdr:cNvPr>
            <xdr:cNvSpPr txBox="1"/>
          </xdr:nvSpPr>
          <xdr:spPr>
            <a:xfrm>
              <a:off x="1212052" y="6033488"/>
              <a:ext cx="399533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𝑦𝑎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кго</m:t>
                            </m:r>
                          </m:sub>
                          <m:sup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EE590269-95A1-C144-AC00-2F32A90619ED}"/>
                </a:ext>
              </a:extLst>
            </xdr:cNvPr>
            <xdr:cNvSpPr txBox="1"/>
          </xdr:nvSpPr>
          <xdr:spPr>
            <a:xfrm>
              <a:off x="1212052" y="6033488"/>
              <a:ext cx="399533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кго^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𝛼)/𝜆_</a:t>
              </a:r>
              <a:r>
                <a:rPr lang="ru-RU" sz="1100" b="0" i="0">
                  <a:latin typeface="Cambria Math" panose="02040503050406030204" pitchFamily="18" charset="0"/>
                </a:rPr>
                <a:t>к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360314</xdr:colOff>
      <xdr:row>19</xdr:row>
      <xdr:rowOff>116962</xdr:rowOff>
    </xdr:from>
    <xdr:ext cx="399533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D1FA73C-8EF9-4B4C-B822-A5128A6C0722}"/>
                </a:ext>
              </a:extLst>
            </xdr:cNvPr>
            <xdr:cNvSpPr txBox="1"/>
          </xdr:nvSpPr>
          <xdr:spPr>
            <a:xfrm>
              <a:off x="1189236" y="6619058"/>
              <a:ext cx="39953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кго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D1FA73C-8EF9-4B4C-B822-A5128A6C0722}"/>
                </a:ext>
              </a:extLst>
            </xdr:cNvPr>
            <xdr:cNvSpPr txBox="1"/>
          </xdr:nvSpPr>
          <xdr:spPr>
            <a:xfrm>
              <a:off x="1189236" y="6619058"/>
              <a:ext cx="39953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𝑦𝑎</a:t>
              </a:r>
              <a:r>
                <a:rPr lang="ru-RU" sz="1100" b="0" i="0">
                  <a:latin typeface="Cambria Math" panose="02040503050406030204" pitchFamily="18" charset="0"/>
                </a:rPr>
                <a:t>кго^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223520</xdr:colOff>
      <xdr:row>20</xdr:row>
      <xdr:rowOff>60960</xdr:rowOff>
    </xdr:from>
    <xdr:ext cx="394595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EDD6FD40-6CA4-7249-9F44-F4396FCF84AE}"/>
                </a:ext>
              </a:extLst>
            </xdr:cNvPr>
            <xdr:cNvSpPr txBox="1"/>
          </xdr:nvSpPr>
          <xdr:spPr>
            <a:xfrm>
              <a:off x="9499600" y="7030720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 b="0" i="1">
                        <a:latin typeface="Cambria Math" panose="02040503050406030204" pitchFamily="18" charset="0"/>
                      </a:rPr>
                      <m:t>2.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ru-RU" sz="20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EDD6FD40-6CA4-7249-9F44-F4396FCF84AE}"/>
                </a:ext>
              </a:extLst>
            </xdr:cNvPr>
            <xdr:cNvSpPr txBox="1"/>
          </xdr:nvSpPr>
          <xdr:spPr>
            <a:xfrm>
              <a:off x="9499600" y="7030720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2000" b="0" i="0">
                  <a:latin typeface="Cambria Math" panose="02040503050406030204" pitchFamily="18" charset="0"/>
                </a:rPr>
                <a:t>2.</a:t>
              </a:r>
              <a:r>
                <a:rPr lang="en-US" sz="2000" b="0" i="0">
                  <a:latin typeface="Cambria Math" panose="02040503050406030204" pitchFamily="18" charset="0"/>
                </a:rPr>
                <a:t>2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</xdr:col>
      <xdr:colOff>481991</xdr:colOff>
      <xdr:row>45</xdr:row>
      <xdr:rowOff>97950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3884D39-61E6-FD46-99D0-F63381BD62FB}"/>
                </a:ext>
              </a:extLst>
            </xdr:cNvPr>
            <xdr:cNvSpPr txBox="1"/>
          </xdr:nvSpPr>
          <xdr:spPr>
            <a:xfrm>
              <a:off x="1311724" y="155665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3884D39-61E6-FD46-99D0-F63381BD62FB}"/>
                </a:ext>
              </a:extLst>
            </xdr:cNvPr>
            <xdr:cNvSpPr txBox="1"/>
          </xdr:nvSpPr>
          <xdr:spPr>
            <a:xfrm>
              <a:off x="1311724" y="155665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46</xdr:row>
      <xdr:rowOff>119192</xdr:rowOff>
    </xdr:from>
    <xdr:ext cx="2497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AFF0FCC-483B-1643-8FCC-E2F261D70A90}"/>
                </a:ext>
              </a:extLst>
            </xdr:cNvPr>
            <xdr:cNvSpPr txBox="1"/>
          </xdr:nvSpPr>
          <xdr:spPr>
            <a:xfrm>
              <a:off x="1240442" y="15943392"/>
              <a:ext cx="2497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AFF0FCC-483B-1643-8FCC-E2F261D70A90}"/>
                </a:ext>
              </a:extLst>
            </xdr:cNvPr>
            <xdr:cNvSpPr txBox="1"/>
          </xdr:nvSpPr>
          <xdr:spPr>
            <a:xfrm>
              <a:off x="1240442" y="15943392"/>
              <a:ext cx="2497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𝑅𝑒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45</xdr:row>
      <xdr:rowOff>90346</xdr:rowOff>
    </xdr:from>
    <xdr:ext cx="31361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0993D06-5FBE-F346-B7DA-CEA3706FFDBC}"/>
                </a:ext>
              </a:extLst>
            </xdr:cNvPr>
            <xdr:cNvSpPr txBox="1"/>
          </xdr:nvSpPr>
          <xdr:spPr>
            <a:xfrm>
              <a:off x="8367195" y="15558946"/>
              <a:ext cx="3136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0993D06-5FBE-F346-B7DA-CEA3706FFDBC}"/>
                </a:ext>
              </a:extLst>
            </xdr:cNvPr>
            <xdr:cNvSpPr txBox="1"/>
          </xdr:nvSpPr>
          <xdr:spPr>
            <a:xfrm>
              <a:off x="8367195" y="15558946"/>
              <a:ext cx="3136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46</xdr:row>
      <xdr:rowOff>90346</xdr:rowOff>
    </xdr:from>
    <xdr:ext cx="3459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B9B8C23-33E6-D147-97C4-C6D14421FC51}"/>
                </a:ext>
              </a:extLst>
            </xdr:cNvPr>
            <xdr:cNvSpPr txBox="1"/>
          </xdr:nvSpPr>
          <xdr:spPr>
            <a:xfrm>
              <a:off x="8367195" y="15914546"/>
              <a:ext cx="34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B9B8C23-33E6-D147-97C4-C6D14421FC51}"/>
                </a:ext>
              </a:extLst>
            </xdr:cNvPr>
            <xdr:cNvSpPr txBox="1"/>
          </xdr:nvSpPr>
          <xdr:spPr>
            <a:xfrm>
              <a:off x="8367195" y="15914546"/>
              <a:ext cx="34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414865</xdr:colOff>
      <xdr:row>47</xdr:row>
      <xdr:rowOff>71968</xdr:rowOff>
    </xdr:from>
    <xdr:ext cx="25853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4EA7FF4-E7D8-33AA-B337-4E8A4BD20330}"/>
                </a:ext>
              </a:extLst>
            </xdr:cNvPr>
            <xdr:cNvSpPr txBox="1"/>
          </xdr:nvSpPr>
          <xdr:spPr>
            <a:xfrm>
              <a:off x="8398932" y="163195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4EA7FF4-E7D8-33AA-B337-4E8A4BD20330}"/>
                </a:ext>
              </a:extLst>
            </xdr:cNvPr>
            <xdr:cNvSpPr txBox="1"/>
          </xdr:nvSpPr>
          <xdr:spPr>
            <a:xfrm>
              <a:off x="8398932" y="163195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457200</xdr:colOff>
      <xdr:row>47</xdr:row>
      <xdr:rowOff>71967</xdr:rowOff>
    </xdr:from>
    <xdr:ext cx="171585" cy="1800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793ED06-5FB0-5F2B-060A-294BC0C53C71}"/>
                </a:ext>
              </a:extLst>
            </xdr:cNvPr>
            <xdr:cNvSpPr txBox="1"/>
          </xdr:nvSpPr>
          <xdr:spPr>
            <a:xfrm>
              <a:off x="1286933" y="16319500"/>
              <a:ext cx="171585" cy="180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𝛿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793ED06-5FB0-5F2B-060A-294BC0C53C71}"/>
                </a:ext>
              </a:extLst>
            </xdr:cNvPr>
            <xdr:cNvSpPr txBox="1"/>
          </xdr:nvSpPr>
          <xdr:spPr>
            <a:xfrm>
              <a:off x="1286933" y="16319500"/>
              <a:ext cx="171585" cy="180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ru-RU" sz="1100" b="0" i="0">
                  <a:latin typeface="Cambria Math" panose="02040503050406030204" pitchFamily="18" charset="0"/>
                </a:rPr>
                <a:t> 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366194</xdr:colOff>
      <xdr:row>48</xdr:row>
      <xdr:rowOff>73412</xdr:rowOff>
    </xdr:from>
    <xdr:ext cx="334579" cy="1847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2BA0137-4AD5-0A4F-BA26-3CA04232BD2C}"/>
                </a:ext>
              </a:extLst>
            </xdr:cNvPr>
            <xdr:cNvSpPr txBox="1"/>
          </xdr:nvSpPr>
          <xdr:spPr>
            <a:xfrm>
              <a:off x="8350261" y="16668079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2BA0137-4AD5-0A4F-BA26-3CA04232BD2C}"/>
                </a:ext>
              </a:extLst>
            </xdr:cNvPr>
            <xdr:cNvSpPr txBox="1"/>
          </xdr:nvSpPr>
          <xdr:spPr>
            <a:xfrm>
              <a:off x="8350261" y="16668079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298461</xdr:colOff>
      <xdr:row>49</xdr:row>
      <xdr:rowOff>81879</xdr:rowOff>
    </xdr:from>
    <xdr:ext cx="4308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90A5E8F-2AE3-6E48-8C09-FED2BEA17AD1}"/>
                </a:ext>
              </a:extLst>
            </xdr:cNvPr>
            <xdr:cNvSpPr txBox="1"/>
          </xdr:nvSpPr>
          <xdr:spPr>
            <a:xfrm>
              <a:off x="8282528" y="17023679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90A5E8F-2AE3-6E48-8C09-FED2BEA17AD1}"/>
                </a:ext>
              </a:extLst>
            </xdr:cNvPr>
            <xdr:cNvSpPr txBox="1"/>
          </xdr:nvSpPr>
          <xdr:spPr>
            <a:xfrm>
              <a:off x="8282528" y="17023679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440266</xdr:colOff>
      <xdr:row>48</xdr:row>
      <xdr:rowOff>80433</xdr:rowOff>
    </xdr:from>
    <xdr:ext cx="2193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EC6507-6C04-BAE8-41A4-6B25BDE17FD4}"/>
                </a:ext>
              </a:extLst>
            </xdr:cNvPr>
            <xdr:cNvSpPr txBox="1"/>
          </xdr:nvSpPr>
          <xdr:spPr>
            <a:xfrm>
              <a:off x="1269999" y="166751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пс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EC6507-6C04-BAE8-41A4-6B25BDE17FD4}"/>
                </a:ext>
              </a:extLst>
            </xdr:cNvPr>
            <xdr:cNvSpPr txBox="1"/>
          </xdr:nvSpPr>
          <xdr:spPr>
            <a:xfrm>
              <a:off x="1269999" y="166751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_пс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372532</xdr:colOff>
      <xdr:row>50</xdr:row>
      <xdr:rowOff>88900</xdr:rowOff>
    </xdr:from>
    <xdr:ext cx="334579" cy="1921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F4C105D-F3CB-5B9D-46A8-3D09AC7EABD8}"/>
                </a:ext>
              </a:extLst>
            </xdr:cNvPr>
            <xdr:cNvSpPr txBox="1"/>
          </xdr:nvSpPr>
          <xdr:spPr>
            <a:xfrm>
              <a:off x="8356599" y="17377833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ф</m:t>
                            </m:r>
                          </m:sub>
                        </m:sSub>
                      </m:e>
                    </m:acc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F4C105D-F3CB-5B9D-46A8-3D09AC7EABD8}"/>
                </a:ext>
              </a:extLst>
            </xdr:cNvPr>
            <xdr:cNvSpPr txBox="1"/>
          </xdr:nvSpPr>
          <xdr:spPr>
            <a:xfrm>
              <a:off x="8356599" y="17377833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_ф ) ̅=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53</xdr:row>
      <xdr:rowOff>97950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6D20016-ED7D-114E-9796-188A67FCEDD4}"/>
                </a:ext>
              </a:extLst>
            </xdr:cNvPr>
            <xdr:cNvSpPr txBox="1"/>
          </xdr:nvSpPr>
          <xdr:spPr>
            <a:xfrm>
              <a:off x="1311724" y="18174283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6D20016-ED7D-114E-9796-188A67FCEDD4}"/>
                </a:ext>
              </a:extLst>
            </xdr:cNvPr>
            <xdr:cNvSpPr txBox="1"/>
          </xdr:nvSpPr>
          <xdr:spPr>
            <a:xfrm>
              <a:off x="1311724" y="18174283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54</xdr:row>
      <xdr:rowOff>119192</xdr:rowOff>
    </xdr:from>
    <xdr:ext cx="2497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7E3B3DE-E651-0F4C-88C7-C0143A3516C2}"/>
                </a:ext>
              </a:extLst>
            </xdr:cNvPr>
            <xdr:cNvSpPr txBox="1"/>
          </xdr:nvSpPr>
          <xdr:spPr>
            <a:xfrm>
              <a:off x="1240442" y="18551125"/>
              <a:ext cx="2497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7E3B3DE-E651-0F4C-88C7-C0143A3516C2}"/>
                </a:ext>
              </a:extLst>
            </xdr:cNvPr>
            <xdr:cNvSpPr txBox="1"/>
          </xdr:nvSpPr>
          <xdr:spPr>
            <a:xfrm>
              <a:off x="1240442" y="18551125"/>
              <a:ext cx="2497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𝑅𝑒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53</xdr:row>
      <xdr:rowOff>90346</xdr:rowOff>
    </xdr:from>
    <xdr:ext cx="31361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C1D6269-E2AF-3540-9392-3E741A9F8A23}"/>
                </a:ext>
              </a:extLst>
            </xdr:cNvPr>
            <xdr:cNvSpPr txBox="1"/>
          </xdr:nvSpPr>
          <xdr:spPr>
            <a:xfrm>
              <a:off x="8367195" y="18166679"/>
              <a:ext cx="3136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C1D6269-E2AF-3540-9392-3E741A9F8A23}"/>
                </a:ext>
              </a:extLst>
            </xdr:cNvPr>
            <xdr:cNvSpPr txBox="1"/>
          </xdr:nvSpPr>
          <xdr:spPr>
            <a:xfrm>
              <a:off x="8367195" y="18166679"/>
              <a:ext cx="3136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383128</xdr:colOff>
      <xdr:row>54</xdr:row>
      <xdr:rowOff>90346</xdr:rowOff>
    </xdr:from>
    <xdr:ext cx="3459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1B2527D8-612D-5843-A7CF-C6AADEF6B780}"/>
                </a:ext>
              </a:extLst>
            </xdr:cNvPr>
            <xdr:cNvSpPr txBox="1"/>
          </xdr:nvSpPr>
          <xdr:spPr>
            <a:xfrm>
              <a:off x="8367195" y="18522279"/>
              <a:ext cx="34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1B2527D8-612D-5843-A7CF-C6AADEF6B780}"/>
                </a:ext>
              </a:extLst>
            </xdr:cNvPr>
            <xdr:cNvSpPr txBox="1"/>
          </xdr:nvSpPr>
          <xdr:spPr>
            <a:xfrm>
              <a:off x="8367195" y="18522279"/>
              <a:ext cx="345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414865</xdr:colOff>
      <xdr:row>55</xdr:row>
      <xdr:rowOff>71968</xdr:rowOff>
    </xdr:from>
    <xdr:ext cx="25853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11705A83-EC96-5C4D-9012-FE11DDD7DFF4}"/>
                </a:ext>
              </a:extLst>
            </xdr:cNvPr>
            <xdr:cNvSpPr txBox="1"/>
          </xdr:nvSpPr>
          <xdr:spPr>
            <a:xfrm>
              <a:off x="8398932" y="188849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11705A83-EC96-5C4D-9012-FE11DDD7DFF4}"/>
                </a:ext>
              </a:extLst>
            </xdr:cNvPr>
            <xdr:cNvSpPr txBox="1"/>
          </xdr:nvSpPr>
          <xdr:spPr>
            <a:xfrm>
              <a:off x="8398932" y="18884901"/>
              <a:ext cx="258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𝑎=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457200</xdr:colOff>
      <xdr:row>55</xdr:row>
      <xdr:rowOff>71967</xdr:rowOff>
    </xdr:from>
    <xdr:ext cx="171585" cy="1800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7EF42B2-F690-3842-B77A-159F03FA3E04}"/>
                </a:ext>
              </a:extLst>
            </xdr:cNvPr>
            <xdr:cNvSpPr txBox="1"/>
          </xdr:nvSpPr>
          <xdr:spPr>
            <a:xfrm>
              <a:off x="1286933" y="18884900"/>
              <a:ext cx="171585" cy="180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𝛿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7EF42B2-F690-3842-B77A-159F03FA3E04}"/>
                </a:ext>
              </a:extLst>
            </xdr:cNvPr>
            <xdr:cNvSpPr txBox="1"/>
          </xdr:nvSpPr>
          <xdr:spPr>
            <a:xfrm>
              <a:off x="1286933" y="18884900"/>
              <a:ext cx="171585" cy="180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ru-RU" sz="1100" b="0" i="0">
                  <a:latin typeface="Cambria Math" panose="02040503050406030204" pitchFamily="18" charset="0"/>
                </a:rPr>
                <a:t> 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366194</xdr:colOff>
      <xdr:row>56</xdr:row>
      <xdr:rowOff>73412</xdr:rowOff>
    </xdr:from>
    <xdr:ext cx="334579" cy="1847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9199F0FB-BA84-704A-9D4D-42F4B4FC19A7}"/>
                </a:ext>
              </a:extLst>
            </xdr:cNvPr>
            <xdr:cNvSpPr txBox="1"/>
          </xdr:nvSpPr>
          <xdr:spPr>
            <a:xfrm>
              <a:off x="8350261" y="19233479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9199F0FB-BA84-704A-9D4D-42F4B4FC19A7}"/>
                </a:ext>
              </a:extLst>
            </xdr:cNvPr>
            <xdr:cNvSpPr txBox="1"/>
          </xdr:nvSpPr>
          <xdr:spPr>
            <a:xfrm>
              <a:off x="8350261" y="19233479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298461</xdr:colOff>
      <xdr:row>57</xdr:row>
      <xdr:rowOff>81879</xdr:rowOff>
    </xdr:from>
    <xdr:ext cx="4308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D32AF40C-165E-A448-A316-66F09B4A5CA1}"/>
                </a:ext>
              </a:extLst>
            </xdr:cNvPr>
            <xdr:cNvSpPr txBox="1"/>
          </xdr:nvSpPr>
          <xdr:spPr>
            <a:xfrm>
              <a:off x="8282528" y="19597546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D32AF40C-165E-A448-A316-66F09B4A5CA1}"/>
                </a:ext>
              </a:extLst>
            </xdr:cNvPr>
            <xdr:cNvSpPr txBox="1"/>
          </xdr:nvSpPr>
          <xdr:spPr>
            <a:xfrm>
              <a:off x="8282528" y="19597546"/>
              <a:ext cx="4308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440266</xdr:colOff>
      <xdr:row>56</xdr:row>
      <xdr:rowOff>80433</xdr:rowOff>
    </xdr:from>
    <xdr:ext cx="2193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503F344B-2C38-1940-BFDF-D40BEBE92834}"/>
                </a:ext>
              </a:extLst>
            </xdr:cNvPr>
            <xdr:cNvSpPr txBox="1"/>
          </xdr:nvSpPr>
          <xdr:spPr>
            <a:xfrm>
              <a:off x="1269999" y="192405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пс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503F344B-2C38-1940-BFDF-D40BEBE92834}"/>
                </a:ext>
              </a:extLst>
            </xdr:cNvPr>
            <xdr:cNvSpPr txBox="1"/>
          </xdr:nvSpPr>
          <xdr:spPr>
            <a:xfrm>
              <a:off x="1269999" y="192405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_пс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372532</xdr:colOff>
      <xdr:row>58</xdr:row>
      <xdr:rowOff>88900</xdr:rowOff>
    </xdr:from>
    <xdr:ext cx="334579" cy="1921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3B21346-4036-184F-980A-77738DDED34F}"/>
                </a:ext>
              </a:extLst>
            </xdr:cNvPr>
            <xdr:cNvSpPr txBox="1"/>
          </xdr:nvSpPr>
          <xdr:spPr>
            <a:xfrm>
              <a:off x="8356599" y="19951700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ф</m:t>
                            </m:r>
                          </m:sub>
                        </m:sSub>
                      </m:e>
                    </m:acc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53B21346-4036-184F-980A-77738DDED34F}"/>
                </a:ext>
              </a:extLst>
            </xdr:cNvPr>
            <xdr:cNvSpPr txBox="1"/>
          </xdr:nvSpPr>
          <xdr:spPr>
            <a:xfrm>
              <a:off x="8356599" y="19951700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_ф ) ̅=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61</xdr:row>
      <xdr:rowOff>97950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76D2D90-D5AC-9C4A-BF68-385F56A17390}"/>
                </a:ext>
              </a:extLst>
            </xdr:cNvPr>
            <xdr:cNvSpPr txBox="1"/>
          </xdr:nvSpPr>
          <xdr:spPr>
            <a:xfrm>
              <a:off x="1311724" y="207481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76D2D90-D5AC-9C4A-BF68-385F56A17390}"/>
                </a:ext>
              </a:extLst>
            </xdr:cNvPr>
            <xdr:cNvSpPr txBox="1"/>
          </xdr:nvSpPr>
          <xdr:spPr>
            <a:xfrm>
              <a:off x="1311724" y="207481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62</xdr:row>
      <xdr:rowOff>119192</xdr:rowOff>
    </xdr:from>
    <xdr:ext cx="19652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D9F0EA47-D7EC-0343-87AB-0F68D99D12E5}"/>
                </a:ext>
              </a:extLst>
            </xdr:cNvPr>
            <xdr:cNvSpPr txBox="1"/>
          </xdr:nvSpPr>
          <xdr:spPr>
            <a:xfrm>
              <a:off x="1240442" y="21116525"/>
              <a:ext cx="196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D9F0EA47-D7EC-0343-87AB-0F68D99D12E5}"/>
                </a:ext>
              </a:extLst>
            </xdr:cNvPr>
            <xdr:cNvSpPr txBox="1"/>
          </xdr:nvSpPr>
          <xdr:spPr>
            <a:xfrm>
              <a:off x="1240442" y="21116525"/>
              <a:ext cx="196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414866</xdr:colOff>
      <xdr:row>64</xdr:row>
      <xdr:rowOff>88899</xdr:rowOff>
    </xdr:from>
    <xdr:ext cx="180626" cy="1846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22EC4790-158A-A641-B275-B9898C245905}"/>
                </a:ext>
              </a:extLst>
            </xdr:cNvPr>
            <xdr:cNvSpPr txBox="1"/>
          </xdr:nvSpPr>
          <xdr:spPr>
            <a:xfrm>
              <a:off x="1244599" y="21865166"/>
              <a:ext cx="18062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22EC4790-158A-A641-B275-B9898C245905}"/>
                </a:ext>
              </a:extLst>
            </xdr:cNvPr>
            <xdr:cNvSpPr txBox="1"/>
          </xdr:nvSpPr>
          <xdr:spPr>
            <a:xfrm>
              <a:off x="1244599" y="21865166"/>
              <a:ext cx="18062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351442</xdr:colOff>
      <xdr:row>63</xdr:row>
      <xdr:rowOff>85325</xdr:rowOff>
    </xdr:from>
    <xdr:ext cx="28059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A3DECDB3-7607-8F45-8F98-8FC1EACCCA5B}"/>
                </a:ext>
              </a:extLst>
            </xdr:cNvPr>
            <xdr:cNvSpPr txBox="1"/>
          </xdr:nvSpPr>
          <xdr:spPr>
            <a:xfrm>
              <a:off x="1181175" y="21505992"/>
              <a:ext cx="280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A3DECDB3-7607-8F45-8F98-8FC1EACCCA5B}"/>
                </a:ext>
              </a:extLst>
            </xdr:cNvPr>
            <xdr:cNvSpPr txBox="1"/>
          </xdr:nvSpPr>
          <xdr:spPr>
            <a:xfrm>
              <a:off x="1181175" y="21505992"/>
              <a:ext cx="280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406400</xdr:colOff>
      <xdr:row>65</xdr:row>
      <xdr:rowOff>76200</xdr:rowOff>
    </xdr:from>
    <xdr:ext cx="2193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960F2F4-8791-764E-996B-5D4F4F96F9B8}"/>
                </a:ext>
              </a:extLst>
            </xdr:cNvPr>
            <xdr:cNvSpPr txBox="1"/>
          </xdr:nvSpPr>
          <xdr:spPr>
            <a:xfrm>
              <a:off x="1236133" y="222250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пс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960F2F4-8791-764E-996B-5D4F4F96F9B8}"/>
                </a:ext>
              </a:extLst>
            </xdr:cNvPr>
            <xdr:cNvSpPr txBox="1"/>
          </xdr:nvSpPr>
          <xdr:spPr>
            <a:xfrm>
              <a:off x="1236133" y="22225000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_пс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397933</xdr:colOff>
      <xdr:row>66</xdr:row>
      <xdr:rowOff>67733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A1D00A8F-3777-7844-BDEB-C87670255BB7}"/>
                </a:ext>
              </a:extLst>
            </xdr:cNvPr>
            <xdr:cNvSpPr txBox="1"/>
          </xdr:nvSpPr>
          <xdr:spPr>
            <a:xfrm>
              <a:off x="1227666" y="22572133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A1D00A8F-3777-7844-BDEB-C87670255BB7}"/>
                </a:ext>
              </a:extLst>
            </xdr:cNvPr>
            <xdr:cNvSpPr txBox="1"/>
          </xdr:nvSpPr>
          <xdr:spPr>
            <a:xfrm>
              <a:off x="1227666" y="22572133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347133</xdr:colOff>
      <xdr:row>67</xdr:row>
      <xdr:rowOff>76202</xdr:rowOff>
    </xdr:from>
    <xdr:ext cx="3048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743348C4-26A2-B647-9391-21D35435AF82}"/>
                </a:ext>
              </a:extLst>
            </xdr:cNvPr>
            <xdr:cNvSpPr txBox="1"/>
          </xdr:nvSpPr>
          <xdr:spPr>
            <a:xfrm>
              <a:off x="1176866" y="22902335"/>
              <a:ext cx="3048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743348C4-26A2-B647-9391-21D35435AF82}"/>
                </a:ext>
              </a:extLst>
            </xdr:cNvPr>
            <xdr:cNvSpPr txBox="1"/>
          </xdr:nvSpPr>
          <xdr:spPr>
            <a:xfrm>
              <a:off x="1176866" y="22902335"/>
              <a:ext cx="3048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70</xdr:row>
      <xdr:rowOff>97950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91E9222F-B2E2-F341-8BB0-BB4E578D78E1}"/>
                </a:ext>
              </a:extLst>
            </xdr:cNvPr>
            <xdr:cNvSpPr txBox="1"/>
          </xdr:nvSpPr>
          <xdr:spPr>
            <a:xfrm>
              <a:off x="1311724" y="2367761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91E9222F-B2E2-F341-8BB0-BB4E578D78E1}"/>
                </a:ext>
              </a:extLst>
            </xdr:cNvPr>
            <xdr:cNvSpPr txBox="1"/>
          </xdr:nvSpPr>
          <xdr:spPr>
            <a:xfrm>
              <a:off x="1311724" y="23677617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71</xdr:row>
      <xdr:rowOff>119192</xdr:rowOff>
    </xdr:from>
    <xdr:ext cx="19652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FCC326BE-7489-B74F-B9E8-0822B86D26ED}"/>
                </a:ext>
              </a:extLst>
            </xdr:cNvPr>
            <xdr:cNvSpPr txBox="1"/>
          </xdr:nvSpPr>
          <xdr:spPr>
            <a:xfrm>
              <a:off x="1240442" y="24071392"/>
              <a:ext cx="196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FCC326BE-7489-B74F-B9E8-0822B86D26ED}"/>
                </a:ext>
              </a:extLst>
            </xdr:cNvPr>
            <xdr:cNvSpPr txBox="1"/>
          </xdr:nvSpPr>
          <xdr:spPr>
            <a:xfrm>
              <a:off x="1240442" y="24071392"/>
              <a:ext cx="196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414866</xdr:colOff>
      <xdr:row>73</xdr:row>
      <xdr:rowOff>88899</xdr:rowOff>
    </xdr:from>
    <xdr:ext cx="180626" cy="1846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FA7E223E-AACD-DF4A-B081-ED7BDF5D8AD2}"/>
                </a:ext>
              </a:extLst>
            </xdr:cNvPr>
            <xdr:cNvSpPr txBox="1"/>
          </xdr:nvSpPr>
          <xdr:spPr>
            <a:xfrm>
              <a:off x="1244599" y="24820032"/>
              <a:ext cx="18062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FA7E223E-AACD-DF4A-B081-ED7BDF5D8AD2}"/>
                </a:ext>
              </a:extLst>
            </xdr:cNvPr>
            <xdr:cNvSpPr txBox="1"/>
          </xdr:nvSpPr>
          <xdr:spPr>
            <a:xfrm>
              <a:off x="1244599" y="24820032"/>
              <a:ext cx="180626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351442</xdr:colOff>
      <xdr:row>72</xdr:row>
      <xdr:rowOff>85325</xdr:rowOff>
    </xdr:from>
    <xdr:ext cx="28059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C3B390E2-D220-E049-9914-7ED2517272BB}"/>
                </a:ext>
              </a:extLst>
            </xdr:cNvPr>
            <xdr:cNvSpPr txBox="1"/>
          </xdr:nvSpPr>
          <xdr:spPr>
            <a:xfrm>
              <a:off x="1181175" y="24443925"/>
              <a:ext cx="280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C3B390E2-D220-E049-9914-7ED2517272BB}"/>
                </a:ext>
              </a:extLst>
            </xdr:cNvPr>
            <xdr:cNvSpPr txBox="1"/>
          </xdr:nvSpPr>
          <xdr:spPr>
            <a:xfrm>
              <a:off x="1181175" y="24443925"/>
              <a:ext cx="2805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406400</xdr:colOff>
      <xdr:row>74</xdr:row>
      <xdr:rowOff>76200</xdr:rowOff>
    </xdr:from>
    <xdr:ext cx="2193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EC1F8E20-4F6F-DA48-81D7-D6B35732B46B}"/>
                </a:ext>
              </a:extLst>
            </xdr:cNvPr>
            <xdr:cNvSpPr txBox="1"/>
          </xdr:nvSpPr>
          <xdr:spPr>
            <a:xfrm>
              <a:off x="1236133" y="25205267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пс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EC1F8E20-4F6F-DA48-81D7-D6B35732B46B}"/>
                </a:ext>
              </a:extLst>
            </xdr:cNvPr>
            <xdr:cNvSpPr txBox="1"/>
          </xdr:nvSpPr>
          <xdr:spPr>
            <a:xfrm>
              <a:off x="1236133" y="25205267"/>
              <a:ext cx="21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_пс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397933</xdr:colOff>
      <xdr:row>75</xdr:row>
      <xdr:rowOff>67733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8E44E487-B7F7-7B4B-8529-82E997D033EA}"/>
                </a:ext>
              </a:extLst>
            </xdr:cNvPr>
            <xdr:cNvSpPr txBox="1"/>
          </xdr:nvSpPr>
          <xdr:spPr>
            <a:xfrm>
              <a:off x="1227666" y="25527000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8E44E487-B7F7-7B4B-8529-82E997D033EA}"/>
                </a:ext>
              </a:extLst>
            </xdr:cNvPr>
            <xdr:cNvSpPr txBox="1"/>
          </xdr:nvSpPr>
          <xdr:spPr>
            <a:xfrm>
              <a:off x="1227666" y="25527000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347133</xdr:colOff>
      <xdr:row>76</xdr:row>
      <xdr:rowOff>76202</xdr:rowOff>
    </xdr:from>
    <xdr:ext cx="3048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E2584F2F-74F8-184D-B589-E7F97C0422BB}"/>
                </a:ext>
              </a:extLst>
            </xdr:cNvPr>
            <xdr:cNvSpPr txBox="1"/>
          </xdr:nvSpPr>
          <xdr:spPr>
            <a:xfrm>
              <a:off x="1176866" y="25891069"/>
              <a:ext cx="3048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𝛼𝛼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E2584F2F-74F8-184D-B589-E7F97C0422BB}"/>
                </a:ext>
              </a:extLst>
            </xdr:cNvPr>
            <xdr:cNvSpPr txBox="1"/>
          </xdr:nvSpPr>
          <xdr:spPr>
            <a:xfrm>
              <a:off x="1176866" y="25891069"/>
              <a:ext cx="3048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220134</xdr:colOff>
      <xdr:row>77</xdr:row>
      <xdr:rowOff>54187</xdr:rowOff>
    </xdr:from>
    <xdr:ext cx="394595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194A7283-D097-CC4E-A830-BFF757D5A3DD}"/>
                </a:ext>
              </a:extLst>
            </xdr:cNvPr>
            <xdr:cNvSpPr txBox="1"/>
          </xdr:nvSpPr>
          <xdr:spPr>
            <a:xfrm>
              <a:off x="9863667" y="26250054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2000" b="0" i="1">
                        <a:latin typeface="Cambria Math" panose="02040503050406030204" pitchFamily="18" charset="0"/>
                      </a:rPr>
                      <m:t>2.3</m:t>
                    </m:r>
                  </m:oMath>
                </m:oMathPara>
              </a14:m>
              <a:endParaRPr lang="ru-RU" sz="2000"/>
            </a:p>
          </xdr:txBody>
        </xdr:sp>
      </mc:Choice>
      <mc:Fallback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194A7283-D097-CC4E-A830-BFF757D5A3DD}"/>
                </a:ext>
              </a:extLst>
            </xdr:cNvPr>
            <xdr:cNvSpPr txBox="1"/>
          </xdr:nvSpPr>
          <xdr:spPr>
            <a:xfrm>
              <a:off x="9863667" y="26250054"/>
              <a:ext cx="39459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2000" b="0" i="0">
                  <a:latin typeface="Cambria Math" panose="02040503050406030204" pitchFamily="18" charset="0"/>
                </a:rPr>
                <a:t>2.3</a:t>
              </a:r>
              <a:endParaRPr lang="ru-RU" sz="2000"/>
            </a:p>
          </xdr:txBody>
        </xdr:sp>
      </mc:Fallback>
    </mc:AlternateContent>
    <xdr:clientData/>
  </xdr:oneCellAnchor>
  <xdr:oneCellAnchor>
    <xdr:from>
      <xdr:col>1</xdr:col>
      <xdr:colOff>481991</xdr:colOff>
      <xdr:row>25</xdr:row>
      <xdr:rowOff>97950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28C53BE2-901D-AE4D-A3D8-80759E10C167}"/>
                </a:ext>
              </a:extLst>
            </xdr:cNvPr>
            <xdr:cNvSpPr txBox="1"/>
          </xdr:nvSpPr>
          <xdr:spPr>
            <a:xfrm>
              <a:off x="1311724" y="9360483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28C53BE2-901D-AE4D-A3D8-80759E10C167}"/>
                </a:ext>
              </a:extLst>
            </xdr:cNvPr>
            <xdr:cNvSpPr txBox="1"/>
          </xdr:nvSpPr>
          <xdr:spPr>
            <a:xfrm>
              <a:off x="1311724" y="9360483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26</xdr:row>
      <xdr:rowOff>119192</xdr:rowOff>
    </xdr:from>
    <xdr:ext cx="373949" cy="1887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003521E3-808E-A549-801E-8BF682BD6DAD}"/>
                </a:ext>
              </a:extLst>
            </xdr:cNvPr>
            <xdr:cNvSpPr txBox="1"/>
          </xdr:nvSpPr>
          <xdr:spPr>
            <a:xfrm>
              <a:off x="1240442" y="8518125"/>
              <a:ext cx="373949" cy="188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 ф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003521E3-808E-A549-801E-8BF682BD6DAD}"/>
                </a:ext>
              </a:extLst>
            </xdr:cNvPr>
            <xdr:cNvSpPr txBox="1"/>
          </xdr:nvSpPr>
          <xdr:spPr>
            <a:xfrm>
              <a:off x="1240442" y="8518125"/>
              <a:ext cx="373949" cy="188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 ̅_(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 ф)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25</xdr:row>
      <xdr:rowOff>90346</xdr:rowOff>
    </xdr:from>
    <xdr:ext cx="30957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97908787-A247-6A4D-97FB-8230F0E0ED86}"/>
                </a:ext>
              </a:extLst>
            </xdr:cNvPr>
            <xdr:cNvSpPr txBox="1"/>
          </xdr:nvSpPr>
          <xdr:spPr>
            <a:xfrm>
              <a:off x="8062395" y="8116746"/>
              <a:ext cx="309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б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97908787-A247-6A4D-97FB-8230F0E0ED86}"/>
                </a:ext>
              </a:extLst>
            </xdr:cNvPr>
            <xdr:cNvSpPr txBox="1"/>
          </xdr:nvSpPr>
          <xdr:spPr>
            <a:xfrm>
              <a:off x="8062395" y="8116746"/>
              <a:ext cx="309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б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332328</xdr:colOff>
      <xdr:row>26</xdr:row>
      <xdr:rowOff>98812</xdr:rowOff>
    </xdr:from>
    <xdr:ext cx="3642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1897782F-7C8C-2742-BBDE-2BF124F887F4}"/>
                </a:ext>
              </a:extLst>
            </xdr:cNvPr>
            <xdr:cNvSpPr txBox="1"/>
          </xdr:nvSpPr>
          <xdr:spPr>
            <a:xfrm>
              <a:off x="8011595" y="8497745"/>
              <a:ext cx="364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зк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1897782F-7C8C-2742-BBDE-2BF124F887F4}"/>
                </a:ext>
              </a:extLst>
            </xdr:cNvPr>
            <xdr:cNvSpPr txBox="1"/>
          </xdr:nvSpPr>
          <xdr:spPr>
            <a:xfrm>
              <a:off x="8011595" y="8497745"/>
              <a:ext cx="364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зк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289995</xdr:colOff>
      <xdr:row>27</xdr:row>
      <xdr:rowOff>98813</xdr:rowOff>
    </xdr:from>
    <xdr:ext cx="4253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7587F936-F114-B040-BC51-263656EBFD1E}"/>
                </a:ext>
              </a:extLst>
            </xdr:cNvPr>
            <xdr:cNvSpPr txBox="1"/>
          </xdr:nvSpPr>
          <xdr:spPr>
            <a:xfrm>
              <a:off x="7969262" y="8878746"/>
              <a:ext cx="4253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7587F936-F114-B040-BC51-263656EBFD1E}"/>
                </a:ext>
              </a:extLst>
            </xdr:cNvPr>
            <xdr:cNvSpPr txBox="1"/>
          </xdr:nvSpPr>
          <xdr:spPr>
            <a:xfrm>
              <a:off x="7969262" y="8878746"/>
              <a:ext cx="4253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179929</xdr:colOff>
      <xdr:row>28</xdr:row>
      <xdr:rowOff>107280</xdr:rowOff>
    </xdr:from>
    <xdr:ext cx="576953" cy="1794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6717F06E-CEA0-F24F-83D9-0658FCDF059C}"/>
                </a:ext>
              </a:extLst>
            </xdr:cNvPr>
            <xdr:cNvSpPr txBox="1"/>
          </xdr:nvSpPr>
          <xdr:spPr>
            <a:xfrm>
              <a:off x="5369996" y="9242813"/>
              <a:ext cx="576953" cy="179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дозв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6717F06E-CEA0-F24F-83D9-0658FCDF059C}"/>
                </a:ext>
              </a:extLst>
            </xdr:cNvPr>
            <xdr:cNvSpPr txBox="1"/>
          </xdr:nvSpPr>
          <xdr:spPr>
            <a:xfrm>
              <a:off x="5369996" y="9242813"/>
              <a:ext cx="576953" cy="179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дозв)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27</xdr:row>
      <xdr:rowOff>119192</xdr:rowOff>
    </xdr:from>
    <xdr:ext cx="3656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839F9E91-D849-D64D-95E9-53B0C5699D26}"/>
                </a:ext>
              </a:extLst>
            </xdr:cNvPr>
            <xdr:cNvSpPr txBox="1"/>
          </xdr:nvSpPr>
          <xdr:spPr>
            <a:xfrm>
              <a:off x="1240442" y="8899125"/>
              <a:ext cx="365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свз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839F9E91-D849-D64D-95E9-53B0C5699D26}"/>
                </a:ext>
              </a:extLst>
            </xdr:cNvPr>
            <xdr:cNvSpPr txBox="1"/>
          </xdr:nvSpPr>
          <xdr:spPr>
            <a:xfrm>
              <a:off x="1240442" y="8899125"/>
              <a:ext cx="365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 свз)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323861</xdr:colOff>
      <xdr:row>29</xdr:row>
      <xdr:rowOff>175012</xdr:rowOff>
    </xdr:from>
    <xdr:ext cx="3754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BE6605F2-4482-FE44-9373-990EA303A46E}"/>
                </a:ext>
              </a:extLst>
            </xdr:cNvPr>
            <xdr:cNvSpPr txBox="1"/>
          </xdr:nvSpPr>
          <xdr:spPr>
            <a:xfrm>
              <a:off x="5818728" y="9810079"/>
              <a:ext cx="375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пк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BE6605F2-4482-FE44-9373-990EA303A46E}"/>
                </a:ext>
              </a:extLst>
            </xdr:cNvPr>
            <xdr:cNvSpPr txBox="1"/>
          </xdr:nvSpPr>
          <xdr:spPr>
            <a:xfrm>
              <a:off x="5818728" y="9810079"/>
              <a:ext cx="375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пк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30</xdr:row>
      <xdr:rowOff>90346</xdr:rowOff>
    </xdr:from>
    <xdr:ext cx="334579" cy="1847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8CC0FA00-20FA-9C40-8CA4-8C0AD87EF5F3}"/>
                </a:ext>
              </a:extLst>
            </xdr:cNvPr>
            <xdr:cNvSpPr txBox="1"/>
          </xdr:nvSpPr>
          <xdr:spPr>
            <a:xfrm>
              <a:off x="5573195" y="9996346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8CC0FA00-20FA-9C40-8CA4-8C0AD87EF5F3}"/>
                </a:ext>
              </a:extLst>
            </xdr:cNvPr>
            <xdr:cNvSpPr txBox="1"/>
          </xdr:nvSpPr>
          <xdr:spPr>
            <a:xfrm>
              <a:off x="5573195" y="9996346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143933</xdr:colOff>
      <xdr:row>28</xdr:row>
      <xdr:rowOff>38100</xdr:rowOff>
    </xdr:from>
    <xdr:ext cx="1136978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431CE5A4-5951-4C84-1D82-3D6EB5ECAFBD}"/>
                </a:ext>
              </a:extLst>
            </xdr:cNvPr>
            <xdr:cNvSpPr txBox="1"/>
          </xdr:nvSpPr>
          <xdr:spPr>
            <a:xfrm>
              <a:off x="973666" y="9215967"/>
              <a:ext cx="113697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ctd</m:t>
                        </m:r>
                      </m:fName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пк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431CE5A4-5951-4C84-1D82-3D6EB5ECAFBD}"/>
                </a:ext>
              </a:extLst>
            </xdr:cNvPr>
            <xdr:cNvSpPr txBox="1"/>
          </xdr:nvSpPr>
          <xdr:spPr>
            <a:xfrm>
              <a:off x="973666" y="9215967"/>
              <a:ext cx="113697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∗ctd⁡〖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</a:rPr>
                <a:t>пк</a:t>
              </a:r>
              <a:r>
                <a:rPr lang="en-US" sz="1100" b="0" i="0">
                  <a:latin typeface="Cambria Math" panose="02040503050406030204" pitchFamily="18" charset="0"/>
                </a:rPr>
                <a:t>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220133</xdr:colOff>
      <xdr:row>29</xdr:row>
      <xdr:rowOff>88897</xdr:rowOff>
    </xdr:from>
    <xdr:ext cx="884538" cy="4212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8A1D3850-E244-44EB-DE86-630EB743B4DB}"/>
                </a:ext>
              </a:extLst>
            </xdr:cNvPr>
            <xdr:cNvSpPr txBox="1"/>
          </xdr:nvSpPr>
          <xdr:spPr>
            <a:xfrm>
              <a:off x="1049866" y="9723964"/>
              <a:ext cx="884538" cy="4212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ф</m:t>
                            </m:r>
                          </m:sub>
                        </m:s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ad>
                          <m:radPr>
                            <m:degHide m:val="o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б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8A1D3850-E244-44EB-DE86-630EB743B4DB}"/>
                </a:ext>
              </a:extLst>
            </xdr:cNvPr>
            <xdr:cNvSpPr txBox="1"/>
          </xdr:nvSpPr>
          <xdr:spPr>
            <a:xfrm>
              <a:off x="1049866" y="9723964"/>
              <a:ext cx="884538" cy="4212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_ф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∗√(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))/</a:t>
              </a:r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latin typeface="Cambria Math" panose="02040503050406030204" pitchFamily="18" charset="0"/>
                </a:rPr>
                <a:t>_б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491067</xdr:colOff>
      <xdr:row>30</xdr:row>
      <xdr:rowOff>101599</xdr:rowOff>
    </xdr:from>
    <xdr:ext cx="4497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4CAFA06F-A617-8241-87D6-973BB5FD6190}"/>
                </a:ext>
              </a:extLst>
            </xdr:cNvPr>
            <xdr:cNvSpPr txBox="1"/>
          </xdr:nvSpPr>
          <xdr:spPr>
            <a:xfrm>
              <a:off x="1320800" y="10320866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свз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4CAFA06F-A617-8241-87D6-973BB5FD6190}"/>
                </a:ext>
              </a:extLst>
            </xdr:cNvPr>
            <xdr:cNvSpPr txBox="1"/>
          </xdr:nvSpPr>
          <xdr:spPr>
            <a:xfrm>
              <a:off x="1320800" y="10320866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свз)^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31</xdr:row>
      <xdr:rowOff>90346</xdr:rowOff>
    </xdr:from>
    <xdr:ext cx="334579" cy="1921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B9755991-E6B7-D549-9093-D039D23AE7FB}"/>
                </a:ext>
              </a:extLst>
            </xdr:cNvPr>
            <xdr:cNvSpPr txBox="1"/>
          </xdr:nvSpPr>
          <xdr:spPr>
            <a:xfrm>
              <a:off x="5877995" y="10682146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B9755991-E6B7-D549-9093-D039D23AE7FB}"/>
                </a:ext>
              </a:extLst>
            </xdr:cNvPr>
            <xdr:cNvSpPr txBox="1"/>
          </xdr:nvSpPr>
          <xdr:spPr>
            <a:xfrm>
              <a:off x="5877995" y="10682146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 ̅_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524934</xdr:colOff>
      <xdr:row>31</xdr:row>
      <xdr:rowOff>97366</xdr:rowOff>
    </xdr:from>
    <xdr:ext cx="387350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C1B17BFD-7BC6-B585-F4D2-99D5590E408C}"/>
                </a:ext>
              </a:extLst>
            </xdr:cNvPr>
            <xdr:cNvSpPr txBox="1"/>
          </xdr:nvSpPr>
          <xdr:spPr>
            <a:xfrm>
              <a:off x="1354667" y="10689166"/>
              <a:ext cx="38735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нп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C1B17BFD-7BC6-B585-F4D2-99D5590E408C}"/>
                </a:ext>
              </a:extLst>
            </xdr:cNvPr>
            <xdr:cNvSpPr txBox="1"/>
          </xdr:nvSpPr>
          <xdr:spPr>
            <a:xfrm>
              <a:off x="1354667" y="10689166"/>
              <a:ext cx="38735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𝑦𝑎 </a:t>
              </a:r>
              <a:r>
                <a:rPr lang="ru-RU" sz="1100" b="0" i="0">
                  <a:latin typeface="Cambria Math" panose="02040503050406030204" pitchFamily="18" charset="0"/>
                </a:rPr>
                <a:t>нп)^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533400</xdr:colOff>
      <xdr:row>32</xdr:row>
      <xdr:rowOff>110067</xdr:rowOff>
    </xdr:from>
    <xdr:ext cx="4497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99413A4A-E7C8-E944-A251-96A137AD9FA8}"/>
                </a:ext>
              </a:extLst>
            </xdr:cNvPr>
            <xdr:cNvSpPr txBox="1"/>
          </xdr:nvSpPr>
          <xdr:spPr>
            <a:xfrm>
              <a:off x="1363133" y="11074400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свз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99413A4A-E7C8-E944-A251-96A137AD9FA8}"/>
                </a:ext>
              </a:extLst>
            </xdr:cNvPr>
            <xdr:cNvSpPr txBox="1"/>
          </xdr:nvSpPr>
          <xdr:spPr>
            <a:xfrm>
              <a:off x="1363133" y="11074400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 свз)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481991</xdr:colOff>
      <xdr:row>35</xdr:row>
      <xdr:rowOff>97950</xdr:rowOff>
    </xdr:from>
    <xdr:ext cx="1553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042383DB-32BD-3042-B1B5-81EC8808D020}"/>
                </a:ext>
              </a:extLst>
            </xdr:cNvPr>
            <xdr:cNvSpPr txBox="1"/>
          </xdr:nvSpPr>
          <xdr:spPr>
            <a:xfrm>
              <a:off x="1311724" y="81243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042383DB-32BD-3042-B1B5-81EC8808D020}"/>
                </a:ext>
              </a:extLst>
            </xdr:cNvPr>
            <xdr:cNvSpPr txBox="1"/>
          </xdr:nvSpPr>
          <xdr:spPr>
            <a:xfrm>
              <a:off x="1311724" y="8124350"/>
              <a:ext cx="155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36</xdr:row>
      <xdr:rowOff>119192</xdr:rowOff>
    </xdr:from>
    <xdr:ext cx="373949" cy="1887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B4E59F00-E18B-ED4A-8F98-5C8A31FE9842}"/>
                </a:ext>
              </a:extLst>
            </xdr:cNvPr>
            <xdr:cNvSpPr txBox="1"/>
          </xdr:nvSpPr>
          <xdr:spPr>
            <a:xfrm>
              <a:off x="1240442" y="8518125"/>
              <a:ext cx="373949" cy="188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 ф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B4E59F00-E18B-ED4A-8F98-5C8A31FE9842}"/>
                </a:ext>
              </a:extLst>
            </xdr:cNvPr>
            <xdr:cNvSpPr txBox="1"/>
          </xdr:nvSpPr>
          <xdr:spPr>
            <a:xfrm>
              <a:off x="1240442" y="8518125"/>
              <a:ext cx="373949" cy="188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 ̅_(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 ф)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35</xdr:row>
      <xdr:rowOff>90346</xdr:rowOff>
    </xdr:from>
    <xdr:ext cx="30957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D5D159BB-B91B-804A-81A5-786AD19409AF}"/>
                </a:ext>
              </a:extLst>
            </xdr:cNvPr>
            <xdr:cNvSpPr txBox="1"/>
          </xdr:nvSpPr>
          <xdr:spPr>
            <a:xfrm>
              <a:off x="5877995" y="8116746"/>
              <a:ext cx="309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б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D5D159BB-B91B-804A-81A5-786AD19409AF}"/>
                </a:ext>
              </a:extLst>
            </xdr:cNvPr>
            <xdr:cNvSpPr txBox="1"/>
          </xdr:nvSpPr>
          <xdr:spPr>
            <a:xfrm>
              <a:off x="5877995" y="8116746"/>
              <a:ext cx="309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б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332328</xdr:colOff>
      <xdr:row>36</xdr:row>
      <xdr:rowOff>98812</xdr:rowOff>
    </xdr:from>
    <xdr:ext cx="3642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681D8F06-2008-514B-9300-245FF01599F0}"/>
                </a:ext>
              </a:extLst>
            </xdr:cNvPr>
            <xdr:cNvSpPr txBox="1"/>
          </xdr:nvSpPr>
          <xdr:spPr>
            <a:xfrm>
              <a:off x="5827195" y="8497745"/>
              <a:ext cx="364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зк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681D8F06-2008-514B-9300-245FF01599F0}"/>
                </a:ext>
              </a:extLst>
            </xdr:cNvPr>
            <xdr:cNvSpPr txBox="1"/>
          </xdr:nvSpPr>
          <xdr:spPr>
            <a:xfrm>
              <a:off x="5827195" y="8497745"/>
              <a:ext cx="364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зк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289995</xdr:colOff>
      <xdr:row>37</xdr:row>
      <xdr:rowOff>98813</xdr:rowOff>
    </xdr:from>
    <xdr:ext cx="4253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9EE948F7-69D4-1242-A1C8-87CAC363DD72}"/>
                </a:ext>
              </a:extLst>
            </xdr:cNvPr>
            <xdr:cNvSpPr txBox="1"/>
          </xdr:nvSpPr>
          <xdr:spPr>
            <a:xfrm>
              <a:off x="5784862" y="8878746"/>
              <a:ext cx="4253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кнп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9EE948F7-69D4-1242-A1C8-87CAC363DD72}"/>
                </a:ext>
              </a:extLst>
            </xdr:cNvPr>
            <xdr:cNvSpPr txBox="1"/>
          </xdr:nvSpPr>
          <xdr:spPr>
            <a:xfrm>
              <a:off x="5784862" y="8878746"/>
              <a:ext cx="4253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кнп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179929</xdr:colOff>
      <xdr:row>38</xdr:row>
      <xdr:rowOff>107280</xdr:rowOff>
    </xdr:from>
    <xdr:ext cx="576953" cy="1794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F67D8B58-C10C-7448-A3B0-A87214A90728}"/>
                </a:ext>
              </a:extLst>
            </xdr:cNvPr>
            <xdr:cNvSpPr txBox="1"/>
          </xdr:nvSpPr>
          <xdr:spPr>
            <a:xfrm>
              <a:off x="5674796" y="9285147"/>
              <a:ext cx="576953" cy="179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дозв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F67D8B58-C10C-7448-A3B0-A87214A90728}"/>
                </a:ext>
              </a:extLst>
            </xdr:cNvPr>
            <xdr:cNvSpPr txBox="1"/>
          </xdr:nvSpPr>
          <xdr:spPr>
            <a:xfrm>
              <a:off x="5674796" y="9285147"/>
              <a:ext cx="576953" cy="179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дозв)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410709</xdr:colOff>
      <xdr:row>37</xdr:row>
      <xdr:rowOff>119192</xdr:rowOff>
    </xdr:from>
    <xdr:ext cx="3656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6FB0E5B8-870A-174A-970A-BC83B625D530}"/>
                </a:ext>
              </a:extLst>
            </xdr:cNvPr>
            <xdr:cNvSpPr txBox="1"/>
          </xdr:nvSpPr>
          <xdr:spPr>
            <a:xfrm>
              <a:off x="1240442" y="8899125"/>
              <a:ext cx="365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свз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6FB0E5B8-870A-174A-970A-BC83B625D530}"/>
                </a:ext>
              </a:extLst>
            </xdr:cNvPr>
            <xdr:cNvSpPr txBox="1"/>
          </xdr:nvSpPr>
          <xdr:spPr>
            <a:xfrm>
              <a:off x="1240442" y="8899125"/>
              <a:ext cx="3656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 свз)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323861</xdr:colOff>
      <xdr:row>39</xdr:row>
      <xdr:rowOff>175012</xdr:rowOff>
    </xdr:from>
    <xdr:ext cx="3754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E086D609-4962-7F43-BBCA-5E607E2B700A}"/>
                </a:ext>
              </a:extLst>
            </xdr:cNvPr>
            <xdr:cNvSpPr txBox="1"/>
          </xdr:nvSpPr>
          <xdr:spPr>
            <a:xfrm>
              <a:off x="5818728" y="9810079"/>
              <a:ext cx="375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пк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E086D609-4962-7F43-BBCA-5E607E2B700A}"/>
                </a:ext>
              </a:extLst>
            </xdr:cNvPr>
            <xdr:cNvSpPr txBox="1"/>
          </xdr:nvSpPr>
          <xdr:spPr>
            <a:xfrm>
              <a:off x="5818728" y="9810079"/>
              <a:ext cx="375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пк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40</xdr:row>
      <xdr:rowOff>90346</xdr:rowOff>
    </xdr:from>
    <xdr:ext cx="334579" cy="1847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9661A33C-AEA6-3441-972F-EEFBD4465C22}"/>
                </a:ext>
              </a:extLst>
            </xdr:cNvPr>
            <xdr:cNvSpPr txBox="1"/>
          </xdr:nvSpPr>
          <xdr:spPr>
            <a:xfrm>
              <a:off x="5877995" y="10309613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9661A33C-AEA6-3441-972F-EEFBD4465C22}"/>
                </a:ext>
              </a:extLst>
            </xdr:cNvPr>
            <xdr:cNvSpPr txBox="1"/>
          </xdr:nvSpPr>
          <xdr:spPr>
            <a:xfrm>
              <a:off x="5877995" y="10309613"/>
              <a:ext cx="33457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143933</xdr:colOff>
      <xdr:row>38</xdr:row>
      <xdr:rowOff>38100</xdr:rowOff>
    </xdr:from>
    <xdr:ext cx="1136978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DF477202-09F0-DB4C-8C46-3042E7A10B56}"/>
                </a:ext>
              </a:extLst>
            </xdr:cNvPr>
            <xdr:cNvSpPr txBox="1"/>
          </xdr:nvSpPr>
          <xdr:spPr>
            <a:xfrm>
              <a:off x="973666" y="9215967"/>
              <a:ext cx="113697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ctd</m:t>
                        </m:r>
                      </m:fName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пк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DF477202-09F0-DB4C-8C46-3042E7A10B56}"/>
                </a:ext>
              </a:extLst>
            </xdr:cNvPr>
            <xdr:cNvSpPr txBox="1"/>
          </xdr:nvSpPr>
          <xdr:spPr>
            <a:xfrm>
              <a:off x="973666" y="9215967"/>
              <a:ext cx="113697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∗ctd⁡〖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𝜒_</a:t>
              </a:r>
              <a:r>
                <a:rPr lang="ru-RU" sz="1100" b="0" i="0">
                  <a:latin typeface="Cambria Math" panose="02040503050406030204" pitchFamily="18" charset="0"/>
                </a:rPr>
                <a:t>пк</a:t>
              </a:r>
              <a:r>
                <a:rPr lang="en-US" sz="1100" b="0" i="0">
                  <a:latin typeface="Cambria Math" panose="02040503050406030204" pitchFamily="18" charset="0"/>
                </a:rPr>
                <a:t> 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220133</xdr:colOff>
      <xdr:row>39</xdr:row>
      <xdr:rowOff>88897</xdr:rowOff>
    </xdr:from>
    <xdr:ext cx="884538" cy="4212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CCD77C34-ACE1-464E-ACB7-5A55EAC0A8AF}"/>
                </a:ext>
              </a:extLst>
            </xdr:cNvPr>
            <xdr:cNvSpPr txBox="1"/>
          </xdr:nvSpPr>
          <xdr:spPr>
            <a:xfrm>
              <a:off x="1049866" y="9723964"/>
              <a:ext cx="884538" cy="4212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ф</m:t>
                            </m:r>
                          </m:sub>
                        </m:s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ad>
                          <m:radPr>
                            <m:degHide m:val="on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б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CCD77C34-ACE1-464E-ACB7-5A55EAC0A8AF}"/>
                </a:ext>
              </a:extLst>
            </xdr:cNvPr>
            <xdr:cNvSpPr txBox="1"/>
          </xdr:nvSpPr>
          <xdr:spPr>
            <a:xfrm>
              <a:off x="1049866" y="9723964"/>
              <a:ext cx="884538" cy="4212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_ф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∗√(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∞^</a:t>
              </a:r>
              <a:r>
                <a:rPr lang="en-US" sz="1100" b="0" i="0">
                  <a:latin typeface="Cambria Math" panose="02040503050406030204" pitchFamily="18" charset="0"/>
                </a:rPr>
                <a:t>2−1</a:t>
              </a:r>
              <a:r>
                <a:rPr lang="ru-RU" sz="1100" b="0" i="0">
                  <a:latin typeface="Cambria Math" panose="02040503050406030204" pitchFamily="18" charset="0"/>
                </a:rPr>
                <a:t>))/</a:t>
              </a:r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ru-RU" sz="1100" b="0" i="0">
                  <a:latin typeface="Cambria Math" panose="02040503050406030204" pitchFamily="18" charset="0"/>
                </a:rPr>
                <a:t>_б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491067</xdr:colOff>
      <xdr:row>40</xdr:row>
      <xdr:rowOff>101599</xdr:rowOff>
    </xdr:from>
    <xdr:ext cx="4497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AB44B33B-D16E-F24B-A100-9DFF4B6479F7}"/>
                </a:ext>
              </a:extLst>
            </xdr:cNvPr>
            <xdr:cNvSpPr txBox="1"/>
          </xdr:nvSpPr>
          <xdr:spPr>
            <a:xfrm>
              <a:off x="1320800" y="10320866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свз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AB44B33B-D16E-F24B-A100-9DFF4B6479F7}"/>
                </a:ext>
              </a:extLst>
            </xdr:cNvPr>
            <xdr:cNvSpPr txBox="1"/>
          </xdr:nvSpPr>
          <xdr:spPr>
            <a:xfrm>
              <a:off x="1320800" y="10320866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свз)^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′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383128</xdr:colOff>
      <xdr:row>41</xdr:row>
      <xdr:rowOff>90346</xdr:rowOff>
    </xdr:from>
    <xdr:ext cx="334579" cy="1921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399817FD-9939-C749-89FD-62C960229D15}"/>
                </a:ext>
              </a:extLst>
            </xdr:cNvPr>
            <xdr:cNvSpPr txBox="1"/>
          </xdr:nvSpPr>
          <xdr:spPr>
            <a:xfrm>
              <a:off x="5877995" y="10682146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</m:acc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ф</m:t>
                        </m:r>
                      </m:sub>
                    </m:sSub>
                    <m:r>
                      <a:rPr lang="ru-RU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399817FD-9939-C749-89FD-62C960229D15}"/>
                </a:ext>
              </a:extLst>
            </xdr:cNvPr>
            <xdr:cNvSpPr txBox="1"/>
          </xdr:nvSpPr>
          <xdr:spPr>
            <a:xfrm>
              <a:off x="5877995" y="10682146"/>
              <a:ext cx="334579" cy="1921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 ̅_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ф</a:t>
              </a:r>
              <a:r>
                <a:rPr lang="ru-RU" sz="1100" b="0" i="0">
                  <a:latin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524934</xdr:colOff>
      <xdr:row>41</xdr:row>
      <xdr:rowOff>97366</xdr:rowOff>
    </xdr:from>
    <xdr:ext cx="387350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52E6ECC2-E882-5140-958D-899C69FE3DC2}"/>
                </a:ext>
              </a:extLst>
            </xdr:cNvPr>
            <xdr:cNvSpPr txBox="1"/>
          </xdr:nvSpPr>
          <xdr:spPr>
            <a:xfrm>
              <a:off x="1354667" y="10689166"/>
              <a:ext cx="38735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нп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52E6ECC2-E882-5140-958D-899C69FE3DC2}"/>
                </a:ext>
              </a:extLst>
            </xdr:cNvPr>
            <xdr:cNvSpPr txBox="1"/>
          </xdr:nvSpPr>
          <xdr:spPr>
            <a:xfrm>
              <a:off x="1354667" y="10689166"/>
              <a:ext cx="38735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𝑦𝑎 </a:t>
              </a:r>
              <a:r>
                <a:rPr lang="ru-RU" sz="1100" b="0" i="0">
                  <a:latin typeface="Cambria Math" panose="02040503050406030204" pitchFamily="18" charset="0"/>
                </a:rPr>
                <a:t>нп)^</a:t>
              </a:r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533400</xdr:colOff>
      <xdr:row>42</xdr:row>
      <xdr:rowOff>110067</xdr:rowOff>
    </xdr:from>
    <xdr:ext cx="4497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F720FC55-0F40-CC4B-87AA-7C74B62561BD}"/>
                </a:ext>
              </a:extLst>
            </xdr:cNvPr>
            <xdr:cNvSpPr txBox="1"/>
          </xdr:nvSpPr>
          <xdr:spPr>
            <a:xfrm>
              <a:off x="1363133" y="11074400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свз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F720FC55-0F40-CC4B-87AA-7C74B62561BD}"/>
                </a:ext>
              </a:extLst>
            </xdr:cNvPr>
            <xdr:cNvSpPr txBox="1"/>
          </xdr:nvSpPr>
          <xdr:spPr>
            <a:xfrm>
              <a:off x="1363133" y="11074400"/>
              <a:ext cx="449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𝐾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 свз)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8E69-7FB2-674D-9622-2EA6BECDD97C}">
  <dimension ref="A1:L79"/>
  <sheetViews>
    <sheetView tabSelected="1" topLeftCell="A66" zoomScale="106" workbookViewId="0">
      <selection activeCell="N27" sqref="N27"/>
    </sheetView>
  </sheetViews>
  <sheetFormatPr baseColWidth="10" defaultRowHeight="16" x14ac:dyDescent="0.2"/>
  <cols>
    <col min="1" max="1" width="10.83203125" style="1"/>
    <col min="2" max="2" width="17.6640625" style="1" customWidth="1"/>
    <col min="3" max="16384" width="10.83203125" style="1"/>
  </cols>
  <sheetData>
    <row r="1" spans="1:12" x14ac:dyDescent="0.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26" customHeight="1" x14ac:dyDescent="0.2">
      <c r="A2" s="11"/>
      <c r="B2" s="2"/>
      <c r="C2" s="2">
        <v>0.2</v>
      </c>
      <c r="D2" s="2">
        <v>0.4</v>
      </c>
      <c r="E2" s="2">
        <v>0.8</v>
      </c>
      <c r="F2" s="3" t="s">
        <v>0</v>
      </c>
      <c r="G2" s="3" t="s">
        <v>1</v>
      </c>
      <c r="H2" s="3" t="s">
        <v>2</v>
      </c>
      <c r="I2" s="12"/>
      <c r="J2" s="2"/>
      <c r="K2" s="2">
        <v>2.1349999999999998</v>
      </c>
      <c r="L2" s="13"/>
    </row>
    <row r="3" spans="1:12" ht="48" customHeight="1" x14ac:dyDescent="0.2">
      <c r="A3" s="11"/>
      <c r="B3" s="2"/>
      <c r="C3" s="2">
        <f>SQRT(ABS(POWER(C2, 2)-1))/$K$2</f>
        <v>0.45892079490082965</v>
      </c>
      <c r="D3" s="2">
        <f t="shared" ref="D3:H3" si="0">SQRT(ABS(POWER(D2, 2)-1))/$K$2</f>
        <v>0.42928109554621457</v>
      </c>
      <c r="E3" s="2">
        <f t="shared" si="0"/>
        <v>0.28103044496487117</v>
      </c>
      <c r="F3" s="2">
        <f t="shared" si="0"/>
        <v>0.38906903339194737</v>
      </c>
      <c r="G3" s="2">
        <f t="shared" si="0"/>
        <v>0.58501152209821072</v>
      </c>
      <c r="H3" s="2">
        <f t="shared" si="0"/>
        <v>0.70101309354078545</v>
      </c>
      <c r="I3" s="12"/>
      <c r="J3" s="2"/>
      <c r="K3" s="2">
        <v>-3.8999999999999998E-3</v>
      </c>
      <c r="L3" s="13"/>
    </row>
    <row r="4" spans="1:12" ht="28" customHeight="1" thickBot="1" x14ac:dyDescent="0.25">
      <c r="A4" s="11"/>
      <c r="B4" s="4"/>
      <c r="C4" s="4">
        <v>4.7E-2</v>
      </c>
      <c r="D4" s="4">
        <v>4.5999999999999999E-2</v>
      </c>
      <c r="E4" s="4">
        <v>4.1000000000000002E-2</v>
      </c>
      <c r="F4" s="4">
        <v>4.3999999999999997E-2</v>
      </c>
      <c r="G4" s="4">
        <v>0.05</v>
      </c>
      <c r="H4" s="4">
        <v>5.2999999999999999E-2</v>
      </c>
      <c r="I4" s="12"/>
      <c r="J4" s="12"/>
      <c r="K4" s="12"/>
      <c r="L4" s="13"/>
    </row>
    <row r="5" spans="1:12" ht="26" customHeight="1" thickBot="1" x14ac:dyDescent="0.25">
      <c r="A5" s="11"/>
      <c r="B5" s="5"/>
      <c r="C5" s="6">
        <f>C4+$K$3</f>
        <v>4.3099999999999999E-2</v>
      </c>
      <c r="D5" s="6">
        <f t="shared" ref="D5:H5" si="1">D4+$K$3</f>
        <v>4.2099999999999999E-2</v>
      </c>
      <c r="E5" s="6">
        <f t="shared" si="1"/>
        <v>3.7100000000000001E-2</v>
      </c>
      <c r="F5" s="6">
        <f t="shared" si="1"/>
        <v>4.0099999999999997E-2</v>
      </c>
      <c r="G5" s="6">
        <f t="shared" si="1"/>
        <v>4.6100000000000002E-2</v>
      </c>
      <c r="H5" s="7">
        <f t="shared" si="1"/>
        <v>4.9099999999999998E-2</v>
      </c>
      <c r="I5" s="12"/>
      <c r="J5" s="12"/>
      <c r="K5" s="12"/>
      <c r="L5" s="13"/>
    </row>
    <row r="6" spans="1:12" x14ac:dyDescent="0.2">
      <c r="A6" s="11"/>
      <c r="B6" s="12"/>
      <c r="C6" s="12"/>
      <c r="D6" s="12"/>
      <c r="E6" s="12"/>
      <c r="F6" s="12"/>
      <c r="G6" s="12"/>
      <c r="H6" s="12"/>
      <c r="I6" s="12"/>
      <c r="J6" s="12"/>
      <c r="K6" s="16"/>
      <c r="L6" s="17"/>
    </row>
    <row r="7" spans="1:12" ht="17" thickBot="1" x14ac:dyDescent="0.25">
      <c r="A7" s="14"/>
      <c r="B7" s="15"/>
      <c r="C7" s="15"/>
      <c r="D7" s="15"/>
      <c r="E7" s="15"/>
      <c r="F7" s="15"/>
      <c r="G7" s="15"/>
      <c r="H7" s="15"/>
      <c r="I7" s="15"/>
      <c r="J7" s="15"/>
      <c r="K7" s="19"/>
      <c r="L7" s="18"/>
    </row>
    <row r="9" spans="1:12" ht="17" thickBot="1" x14ac:dyDescent="0.25"/>
    <row r="10" spans="1:12" x14ac:dyDescent="0.2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10"/>
    </row>
    <row r="11" spans="1:12" ht="29" customHeight="1" x14ac:dyDescent="0.2">
      <c r="A11" s="11"/>
      <c r="B11" s="2"/>
      <c r="C11" s="2">
        <v>0.2</v>
      </c>
      <c r="D11" s="2">
        <v>0.4</v>
      </c>
      <c r="E11" s="2">
        <v>0.8</v>
      </c>
      <c r="F11" s="3" t="s">
        <v>0</v>
      </c>
      <c r="G11" s="3" t="s">
        <v>1</v>
      </c>
      <c r="H11" s="3" t="s">
        <v>2</v>
      </c>
      <c r="I11" s="12"/>
      <c r="J11" s="2"/>
      <c r="K11" s="2">
        <v>3.5139999999999998</v>
      </c>
      <c r="L11" s="13"/>
    </row>
    <row r="12" spans="1:12" ht="39" customHeight="1" x14ac:dyDescent="0.2">
      <c r="A12" s="11"/>
      <c r="B12" s="2"/>
      <c r="C12" s="2">
        <f>$K$11*SQRT(ABS(POWER(C11, 2)-1))</f>
        <v>3.443002782456035</v>
      </c>
      <c r="D12" s="2">
        <f t="shared" ref="D12:H12" si="2">$K$11*SQRT(ABS(POWER(D11, 2)-1))</f>
        <v>3.220634198414964</v>
      </c>
      <c r="E12" s="2">
        <f t="shared" si="2"/>
        <v>2.1083999999999996</v>
      </c>
      <c r="F12" s="2">
        <f t="shared" si="2"/>
        <v>2.9189476254294116</v>
      </c>
      <c r="G12" s="2">
        <f t="shared" si="2"/>
        <v>4.3889845932743947</v>
      </c>
      <c r="H12" s="2">
        <f t="shared" si="2"/>
        <v>5.2592736228494523</v>
      </c>
      <c r="I12" s="12"/>
      <c r="J12" s="12"/>
      <c r="K12" s="12"/>
      <c r="L12" s="13"/>
    </row>
    <row r="13" spans="1:12" ht="46" customHeight="1" thickBot="1" x14ac:dyDescent="0.25">
      <c r="A13" s="11"/>
      <c r="B13" s="4"/>
      <c r="C13" s="4">
        <v>1.6500000000000001E-2</v>
      </c>
      <c r="D13" s="4">
        <v>1.7000000000000001E-2</v>
      </c>
      <c r="E13" s="4">
        <v>2.0500000000000001E-2</v>
      </c>
      <c r="F13" s="4">
        <v>1.7500000000000002E-2</v>
      </c>
      <c r="G13" s="4">
        <v>1.4E-2</v>
      </c>
      <c r="H13" s="4">
        <v>1.2500000000000001E-2</v>
      </c>
      <c r="I13" s="12"/>
      <c r="J13" s="12"/>
      <c r="K13" s="12"/>
      <c r="L13" s="13"/>
    </row>
    <row r="14" spans="1:12" ht="29" customHeight="1" thickBot="1" x14ac:dyDescent="0.25">
      <c r="A14" s="11"/>
      <c r="B14" s="5"/>
      <c r="C14" s="6">
        <f>C13*$K$11</f>
        <v>5.7980999999999998E-2</v>
      </c>
      <c r="D14" s="6">
        <f t="shared" ref="D14:H14" si="3">D13*$K$11</f>
        <v>5.9737999999999999E-2</v>
      </c>
      <c r="E14" s="6">
        <f t="shared" si="3"/>
        <v>7.2037000000000004E-2</v>
      </c>
      <c r="F14" s="6">
        <f t="shared" si="3"/>
        <v>6.1495000000000001E-2</v>
      </c>
      <c r="G14" s="6">
        <f t="shared" si="3"/>
        <v>4.9195999999999997E-2</v>
      </c>
      <c r="H14" s="7">
        <f t="shared" si="3"/>
        <v>4.3924999999999999E-2</v>
      </c>
      <c r="I14" s="12"/>
      <c r="J14" s="12"/>
      <c r="K14" s="12"/>
      <c r="L14" s="13"/>
    </row>
    <row r="15" spans="1:12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3"/>
    </row>
    <row r="16" spans="1:12" x14ac:dyDescent="0.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3"/>
    </row>
    <row r="17" spans="1:12" ht="30" customHeight="1" x14ac:dyDescent="0.2">
      <c r="A17" s="11"/>
      <c r="B17" s="2"/>
      <c r="C17" s="2">
        <v>0.2</v>
      </c>
      <c r="D17" s="2">
        <v>0.4</v>
      </c>
      <c r="E17" s="2">
        <v>0.8</v>
      </c>
      <c r="F17" s="3" t="s">
        <v>0</v>
      </c>
      <c r="G17" s="3" t="s">
        <v>1</v>
      </c>
      <c r="H17" s="3" t="s">
        <v>2</v>
      </c>
      <c r="I17" s="12"/>
      <c r="J17" s="2"/>
      <c r="K17" s="2">
        <v>1.5980000000000001</v>
      </c>
      <c r="L17" s="13"/>
    </row>
    <row r="18" spans="1:12" ht="37" customHeight="1" x14ac:dyDescent="0.2">
      <c r="A18" s="11"/>
      <c r="B18" s="2"/>
      <c r="C18" s="2">
        <f>$K$17*SQRT(ABS(POWER(C17, 2)-1))</f>
        <v>1.5657138435870075</v>
      </c>
      <c r="D18" s="2">
        <f t="shared" ref="D18:H18" si="4">$K$17*SQRT(ABS(POWER(D17, 2)-1))</f>
        <v>1.4645911921078865</v>
      </c>
      <c r="E18" s="2">
        <f t="shared" si="4"/>
        <v>0.95879999999999987</v>
      </c>
      <c r="F18" s="2">
        <f t="shared" si="4"/>
        <v>1.3273984932943086</v>
      </c>
      <c r="G18" s="2">
        <f t="shared" si="4"/>
        <v>1.9959013602881286</v>
      </c>
      <c r="H18" s="2">
        <f t="shared" si="4"/>
        <v>2.3916674016259036</v>
      </c>
      <c r="I18" s="12"/>
      <c r="J18" s="12"/>
      <c r="K18" s="12"/>
      <c r="L18" s="13"/>
    </row>
    <row r="19" spans="1:12" ht="45" customHeight="1" thickBot="1" x14ac:dyDescent="0.25">
      <c r="A19" s="11"/>
      <c r="B19" s="4"/>
      <c r="C19" s="4">
        <v>2.5000000000000001E-2</v>
      </c>
      <c r="D19" s="4">
        <v>2.6499999999999999E-2</v>
      </c>
      <c r="E19" s="4">
        <v>2.9000000000000001E-2</v>
      </c>
      <c r="F19" s="4">
        <v>2.7E-2</v>
      </c>
      <c r="G19" s="4">
        <v>2.35E-2</v>
      </c>
      <c r="H19" s="4">
        <v>2.1000000000000001E-2</v>
      </c>
      <c r="I19" s="12"/>
      <c r="J19" s="12"/>
      <c r="K19" s="12"/>
      <c r="L19" s="13"/>
    </row>
    <row r="20" spans="1:12" ht="35" customHeight="1" thickBot="1" x14ac:dyDescent="0.25">
      <c r="A20" s="11"/>
      <c r="B20" s="5"/>
      <c r="C20" s="6">
        <f>C19*$K$11</f>
        <v>8.7849999999999998E-2</v>
      </c>
      <c r="D20" s="6">
        <f t="shared" ref="D20" si="5">D19*$K$11</f>
        <v>9.3120999999999995E-2</v>
      </c>
      <c r="E20" s="6">
        <f t="shared" ref="E20" si="6">E19*$K$11</f>
        <v>0.101906</v>
      </c>
      <c r="F20" s="6">
        <f t="shared" ref="F20" si="7">F19*$K$11</f>
        <v>9.487799999999999E-2</v>
      </c>
      <c r="G20" s="6">
        <f t="shared" ref="G20" si="8">G19*$K$11</f>
        <v>8.2579E-2</v>
      </c>
      <c r="H20" s="7">
        <f t="shared" ref="H20" si="9">H19*$K$11</f>
        <v>7.3793999999999998E-2</v>
      </c>
      <c r="I20" s="12"/>
      <c r="J20" s="12"/>
      <c r="K20" s="12"/>
      <c r="L20" s="13"/>
    </row>
    <row r="21" spans="1:12" x14ac:dyDescent="0.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7"/>
    </row>
    <row r="22" spans="1:12" ht="17" thickBo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8"/>
    </row>
    <row r="24" spans="1:12" ht="17" thickBot="1" x14ac:dyDescent="0.25"/>
    <row r="25" spans="1:12" x14ac:dyDescent="0.2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10"/>
    </row>
    <row r="26" spans="1:12" ht="29" customHeight="1" x14ac:dyDescent="0.2">
      <c r="A26" s="11"/>
      <c r="B26" s="2"/>
      <c r="C26" s="3" t="s">
        <v>0</v>
      </c>
      <c r="D26" s="3" t="s">
        <v>1</v>
      </c>
      <c r="E26" s="3" t="s">
        <v>2</v>
      </c>
      <c r="F26" s="21"/>
      <c r="G26" s="2"/>
      <c r="H26" s="2">
        <v>4.1980000000000004</v>
      </c>
      <c r="I26" s="12"/>
      <c r="J26" s="12"/>
      <c r="K26" s="12"/>
      <c r="L26" s="13"/>
    </row>
    <row r="27" spans="1:12" ht="30" customHeight="1" thickBot="1" x14ac:dyDescent="0.25">
      <c r="A27" s="11"/>
      <c r="B27" s="4"/>
      <c r="C27" s="4">
        <f>POWER($H$26, 2)/((SQRT(POWER(C26, 2)-1)-TAN(RADIANS($H$27)))*$H$28)</f>
        <v>1.041102354262978</v>
      </c>
      <c r="D27" s="4">
        <f t="shared" ref="D27" si="10">POWER($H$26, 2)/((SQRT(POWER(D26, 2)-1)-TAN(RADIANS($H$27)))*$H$28)</f>
        <v>0.62088451135064104</v>
      </c>
      <c r="E27" s="4">
        <f>POWER($H$26, 2)/((SQRT(POWER(E26, 2)-1)-TAN(RADIANS($H$27)))*$H$28)</f>
        <v>0.50113560113517641</v>
      </c>
      <c r="F27" s="12"/>
      <c r="G27" s="2"/>
      <c r="H27" s="2">
        <v>12</v>
      </c>
      <c r="I27" s="12"/>
      <c r="J27" s="12"/>
      <c r="K27" s="12"/>
      <c r="L27" s="13"/>
    </row>
    <row r="28" spans="1:12" ht="31" customHeight="1" thickBot="1" x14ac:dyDescent="0.25">
      <c r="A28" s="11"/>
      <c r="B28" s="5"/>
      <c r="C28" s="6">
        <f>1-(C27*(1-$H$29))</f>
        <v>1.1561653531394467</v>
      </c>
      <c r="D28" s="6">
        <f t="shared" ref="D28:E28" si="11">1-(D27*(1-$H$29))</f>
        <v>1.0931326767025962</v>
      </c>
      <c r="E28" s="7">
        <f t="shared" si="11"/>
        <v>1.0751703401702764</v>
      </c>
      <c r="F28" s="12"/>
      <c r="G28" s="2"/>
      <c r="H28" s="2">
        <v>27.385999999999999</v>
      </c>
      <c r="I28" s="12"/>
      <c r="J28" s="12"/>
      <c r="K28" s="12"/>
      <c r="L28" s="13"/>
    </row>
    <row r="29" spans="1:12" ht="36" customHeight="1" x14ac:dyDescent="0.2">
      <c r="A29" s="11"/>
      <c r="B29" s="22"/>
      <c r="C29" s="22">
        <f>SQRT(POWER(C26, 2)-1)*_xlfn.COTH(RADIANS($H$30))</f>
        <v>1.3771372105922117</v>
      </c>
      <c r="D29" s="22">
        <f t="shared" ref="D29:E29" si="12">SQRT(POWER(D26, 2)-1)*_xlfn.COTH(RADIANS($H$30))</f>
        <v>2.0706894318547135</v>
      </c>
      <c r="E29" s="22">
        <f t="shared" si="12"/>
        <v>2.4812851534623195</v>
      </c>
      <c r="F29" s="12"/>
      <c r="G29" s="2"/>
      <c r="H29" s="2">
        <v>1.1499999999999999</v>
      </c>
      <c r="I29" s="12"/>
      <c r="J29" s="12"/>
      <c r="K29" s="12"/>
      <c r="L29" s="13"/>
    </row>
    <row r="30" spans="1:12" ht="46" customHeight="1" x14ac:dyDescent="0.2">
      <c r="A30" s="11"/>
      <c r="B30" s="2"/>
      <c r="C30" s="2">
        <f>($H$31*SQRT(POWER(C26,2)-1))/$H$26</f>
        <v>0.37991228720349457</v>
      </c>
      <c r="D30" s="2">
        <f t="shared" ref="D30:E30" si="13">($H$31*SQRT(POWER(D26,2)-1))/$H$26</f>
        <v>0.57124326617079213</v>
      </c>
      <c r="E30" s="2">
        <f t="shared" si="13"/>
        <v>0.68451473869518509</v>
      </c>
      <c r="F30" s="12"/>
      <c r="G30" s="2"/>
      <c r="H30" s="2">
        <v>40</v>
      </c>
      <c r="I30" s="12"/>
      <c r="J30" s="12"/>
      <c r="K30" s="12"/>
      <c r="L30" s="13"/>
    </row>
    <row r="31" spans="1:12" ht="29" customHeight="1" x14ac:dyDescent="0.2">
      <c r="A31" s="11"/>
      <c r="B31" s="2"/>
      <c r="C31" s="2">
        <v>3.3</v>
      </c>
      <c r="D31" s="2">
        <v>3</v>
      </c>
      <c r="E31" s="2">
        <v>2.5</v>
      </c>
      <c r="F31" s="12"/>
      <c r="G31" s="2"/>
      <c r="H31" s="2">
        <v>1.92</v>
      </c>
      <c r="I31" s="12"/>
      <c r="J31" s="12"/>
      <c r="K31" s="12"/>
      <c r="L31" s="13"/>
    </row>
    <row r="32" spans="1:12" ht="29" customHeight="1" thickBot="1" x14ac:dyDescent="0.25">
      <c r="A32" s="11"/>
      <c r="B32" s="4"/>
      <c r="C32" s="4">
        <v>6.1499999999999999E-2</v>
      </c>
      <c r="D32" s="4">
        <v>4.9200000000000001E-2</v>
      </c>
      <c r="E32" s="4">
        <v>4.3900000000000002E-2</v>
      </c>
      <c r="F32" s="12"/>
      <c r="G32" s="2"/>
      <c r="H32" s="2">
        <v>0.19600000000000001</v>
      </c>
      <c r="I32" s="12"/>
      <c r="J32" s="12"/>
      <c r="K32" s="12"/>
      <c r="L32" s="13"/>
    </row>
    <row r="33" spans="1:12" ht="29" customHeight="1" thickBot="1" x14ac:dyDescent="0.25">
      <c r="A33" s="11"/>
      <c r="B33" s="5"/>
      <c r="C33" s="6">
        <f>C31/(C32*SQRT(POWER(C26,2)-1)*((1/POWER($H$32,2))-1))</f>
        <v>2.5807099309296166</v>
      </c>
      <c r="D33" s="6">
        <f t="shared" ref="D33:E33" si="14">D31/(D32*SQRT(POWER(D26,2)-1)*((1/POWER($H$32,2))-1))</f>
        <v>1.9503778992610066</v>
      </c>
      <c r="E33" s="7">
        <f t="shared" si="14"/>
        <v>1.5201148217242304</v>
      </c>
      <c r="F33" s="12"/>
      <c r="G33" s="12"/>
      <c r="H33" s="12"/>
      <c r="I33" s="12"/>
      <c r="J33" s="12"/>
      <c r="K33" s="12"/>
      <c r="L33" s="13"/>
    </row>
    <row r="34" spans="1:12" ht="29" customHeight="1" x14ac:dyDescent="0.2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3"/>
    </row>
    <row r="35" spans="1:12" ht="29" customHeight="1" x14ac:dyDescent="0.2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3"/>
    </row>
    <row r="36" spans="1:12" ht="29" customHeight="1" x14ac:dyDescent="0.2">
      <c r="A36" s="11"/>
      <c r="B36" s="2"/>
      <c r="C36" s="3" t="s">
        <v>0</v>
      </c>
      <c r="D36" s="3" t="s">
        <v>1</v>
      </c>
      <c r="E36" s="3" t="s">
        <v>2</v>
      </c>
      <c r="F36" s="21"/>
      <c r="G36" s="2"/>
      <c r="H36" s="2">
        <v>2.7</v>
      </c>
      <c r="I36" s="12"/>
      <c r="J36" s="12"/>
      <c r="K36" s="12"/>
      <c r="L36" s="13"/>
    </row>
    <row r="37" spans="1:12" ht="29" customHeight="1" thickBot="1" x14ac:dyDescent="0.25">
      <c r="A37" s="11"/>
      <c r="B37" s="4"/>
      <c r="C37" s="4">
        <f>POWER($H$36, 2)/((SQRT(POWER(C36, 2)-1)-TAN(RADIANS($H$37)))*$H$38)</f>
        <v>5.1929755561849555</v>
      </c>
      <c r="D37" s="4">
        <f t="shared" ref="D37:E37" si="15">POWER($H$36, 2)/((SQRT(POWER(D36, 2)-1)-TAN(RADIANS($H$37)))*$H$38)</f>
        <v>3.4536516012990681</v>
      </c>
      <c r="E37" s="4">
        <f t="shared" si="15"/>
        <v>2.8821515584934527</v>
      </c>
      <c r="F37" s="12"/>
      <c r="G37" s="2"/>
      <c r="H37" s="2">
        <v>0</v>
      </c>
      <c r="I37" s="12"/>
      <c r="J37" s="12"/>
      <c r="K37" s="12"/>
      <c r="L37" s="13"/>
    </row>
    <row r="38" spans="1:12" ht="32" customHeight="1" thickBot="1" x14ac:dyDescent="0.25">
      <c r="A38" s="11"/>
      <c r="B38" s="5"/>
      <c r="C38" s="6">
        <f>1-(C37*(1-$H$39))</f>
        <v>2.2982438890462387</v>
      </c>
      <c r="D38" s="6">
        <f t="shared" ref="D38:E38" si="16">1-(D37*(1-$H$39))</f>
        <v>1.863412900324767</v>
      </c>
      <c r="E38" s="7">
        <f t="shared" si="16"/>
        <v>1.7205378896233632</v>
      </c>
      <c r="F38" s="12"/>
      <c r="G38" s="2"/>
      <c r="H38" s="2">
        <v>1.69</v>
      </c>
      <c r="I38" s="12"/>
      <c r="J38" s="12"/>
      <c r="K38" s="12"/>
      <c r="L38" s="13"/>
    </row>
    <row r="39" spans="1:12" ht="38" customHeight="1" x14ac:dyDescent="0.2">
      <c r="A39" s="11"/>
      <c r="B39" s="22"/>
      <c r="C39" s="22">
        <f>SQRT(POWER(C36, 2)-1)*_xlfn.COTH(RADIANS($H$40))</f>
        <v>1.1047050223943076</v>
      </c>
      <c r="D39" s="22">
        <f t="shared" ref="D39:E39" si="17">SQRT(POWER(D36, 2)-1)*_xlfn.COTH(RADIANS($H$40))</f>
        <v>1.6610552656586925</v>
      </c>
      <c r="E39" s="22">
        <f t="shared" si="17"/>
        <v>1.99042488282159</v>
      </c>
      <c r="F39" s="12"/>
      <c r="G39" s="2"/>
      <c r="H39" s="2">
        <v>1.25</v>
      </c>
      <c r="I39" s="12"/>
      <c r="J39" s="12"/>
      <c r="K39" s="12"/>
      <c r="L39" s="13"/>
    </row>
    <row r="40" spans="1:12" ht="47" customHeight="1" x14ac:dyDescent="0.2">
      <c r="A40" s="11"/>
      <c r="B40" s="2"/>
      <c r="C40" s="2">
        <f>($H$41*SQRT(POWER(C36,2)-1))/$H$36</f>
        <v>0.44117402294164887</v>
      </c>
      <c r="D40" s="2">
        <f t="shared" ref="D40:E40" si="18">($H$41*SQRT(POWER(D36,2)-1))/$H$36</f>
        <v>0.66335756516320765</v>
      </c>
      <c r="E40" s="2">
        <f t="shared" si="18"/>
        <v>0.79489432483464173</v>
      </c>
      <c r="F40" s="12"/>
      <c r="G40" s="2"/>
      <c r="H40" s="2">
        <v>56</v>
      </c>
      <c r="I40" s="12"/>
      <c r="J40" s="12"/>
      <c r="K40" s="12"/>
      <c r="L40" s="13"/>
    </row>
    <row r="41" spans="1:12" ht="29" customHeight="1" x14ac:dyDescent="0.2">
      <c r="A41" s="11"/>
      <c r="B41" s="2"/>
      <c r="C41" s="2">
        <v>3.6</v>
      </c>
      <c r="D41" s="2">
        <v>3.8</v>
      </c>
      <c r="E41" s="2">
        <v>4</v>
      </c>
      <c r="F41" s="12"/>
      <c r="G41" s="2"/>
      <c r="H41" s="2">
        <v>1.4339999999999999</v>
      </c>
      <c r="I41" s="12"/>
      <c r="J41" s="12"/>
      <c r="K41" s="12"/>
      <c r="L41" s="13"/>
    </row>
    <row r="42" spans="1:12" ht="29" customHeight="1" thickBot="1" x14ac:dyDescent="0.25">
      <c r="A42" s="11"/>
      <c r="B42" s="4"/>
      <c r="C42" s="4">
        <v>9.4899999999999998E-2</v>
      </c>
      <c r="D42" s="4">
        <v>8.2600000000000007E-2</v>
      </c>
      <c r="E42" s="4">
        <v>7.3800000000000004E-2</v>
      </c>
      <c r="F42" s="12"/>
      <c r="G42" s="2"/>
      <c r="H42" s="2">
        <v>0.29499999999999998</v>
      </c>
      <c r="I42" s="12"/>
      <c r="J42" s="12"/>
      <c r="K42" s="12"/>
      <c r="L42" s="13"/>
    </row>
    <row r="43" spans="1:12" ht="32" customHeight="1" thickBot="1" x14ac:dyDescent="0.25">
      <c r="A43" s="11"/>
      <c r="B43" s="5"/>
      <c r="C43" s="6">
        <f>C41/(C42*SQRT(POWER(C36,2)-1)*((1/POWER($H$32,2))-1))</f>
        <v>1.824469708809328</v>
      </c>
      <c r="D43" s="6">
        <f t="shared" ref="D43" si="19">D41/(D42*SQRT(POWER(D36,2)-1)*((1/POWER($H$32,2))-1))</f>
        <v>1.4715199840429289</v>
      </c>
      <c r="E43" s="7">
        <f t="shared" ref="E43" si="20">E41/(E42*SQRT(POWER(E36,2)-1)*((1/POWER($H$32,2))-1))</f>
        <v>1.4467867896735764</v>
      </c>
      <c r="F43" s="12"/>
      <c r="G43" s="12"/>
      <c r="H43" s="12"/>
      <c r="I43" s="12"/>
      <c r="J43" s="12"/>
      <c r="K43" s="12"/>
      <c r="L43" s="13"/>
    </row>
    <row r="44" spans="1:12" ht="25" customHeight="1" x14ac:dyDescent="0.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3"/>
    </row>
    <row r="45" spans="1:12" ht="26" customHeight="1" x14ac:dyDescent="0.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3"/>
    </row>
    <row r="46" spans="1:12" ht="28" customHeight="1" x14ac:dyDescent="0.2">
      <c r="A46" s="11"/>
      <c r="B46" s="2"/>
      <c r="C46" s="2">
        <v>0.2</v>
      </c>
      <c r="D46" s="2">
        <v>0.4</v>
      </c>
      <c r="E46" s="2">
        <v>0.8</v>
      </c>
      <c r="F46" s="3" t="s">
        <v>0</v>
      </c>
      <c r="G46" s="3" t="s">
        <v>1</v>
      </c>
      <c r="H46" s="3" t="s">
        <v>2</v>
      </c>
      <c r="I46" s="12"/>
      <c r="J46" s="2"/>
      <c r="K46" s="2">
        <v>8.57</v>
      </c>
      <c r="L46" s="13"/>
    </row>
    <row r="47" spans="1:12" ht="33" customHeight="1" x14ac:dyDescent="0.2">
      <c r="A47" s="11"/>
      <c r="B47" s="2"/>
      <c r="C47" s="2">
        <f>(C46*$K$48*$K$46)/$K$47</f>
        <v>2355979.1136463359</v>
      </c>
      <c r="D47" s="2">
        <f t="shared" ref="D47:G47" si="21">(D46*$K$48*$K$46)/$K$47</f>
        <v>4711958.2272926718</v>
      </c>
      <c r="E47" s="2">
        <f t="shared" si="21"/>
        <v>9423916.4545853436</v>
      </c>
      <c r="F47" s="2">
        <f t="shared" si="21"/>
        <v>15313864.238701185</v>
      </c>
      <c r="G47" s="2">
        <f t="shared" si="21"/>
        <v>18847832.909170687</v>
      </c>
      <c r="H47" s="2">
        <f>(H46*$K$48*$K$46)/$K$47</f>
        <v>21203812.022817027</v>
      </c>
      <c r="I47" s="12"/>
      <c r="J47" s="2"/>
      <c r="K47" s="2">
        <v>2.2790000000000001E-4</v>
      </c>
      <c r="L47" s="13"/>
    </row>
    <row r="48" spans="1:12" ht="27" customHeight="1" thickBot="1" x14ac:dyDescent="0.25">
      <c r="A48" s="11"/>
      <c r="B48" s="4"/>
      <c r="C48" s="4">
        <f>(0.093/POWER(C47,0.2))*($K$46/$K$49)*(1+0.4*C46+0.147*POWER(C46,2)-0.006*POWER(C46,3))</f>
        <v>2.3960224941866035E-2</v>
      </c>
      <c r="D48" s="4">
        <f t="shared" ref="D48:H48" si="22">(0.093/POWER(D47,0.2))*($K$46/$K$49)*(1+0.4*D46+0.147*POWER(D46,2)-0.006*POWER(D46,3))</f>
        <v>2.2727775168948919E-2</v>
      </c>
      <c r="E48" s="4">
        <f t="shared" si="22"/>
        <v>2.3596399064662203E-2</v>
      </c>
      <c r="F48" s="4">
        <f t="shared" si="22"/>
        <v>2.663692390865827E-2</v>
      </c>
      <c r="G48" s="4">
        <f t="shared" si="22"/>
        <v>2.8996379475699816E-2</v>
      </c>
      <c r="H48" s="4">
        <f t="shared" si="22"/>
        <v>3.0732111121619575E-2</v>
      </c>
      <c r="I48" s="12"/>
      <c r="J48" s="2"/>
      <c r="K48" s="2">
        <v>313.26</v>
      </c>
      <c r="L48" s="13"/>
    </row>
    <row r="49" spans="1:12" ht="27" customHeight="1" thickBot="1" x14ac:dyDescent="0.25">
      <c r="A49" s="11"/>
      <c r="B49" s="5"/>
      <c r="C49" s="6">
        <f>1-$K$51*POWER((1+$K$51),2)*($K$51+$K$50*(1+$K$50)-1)*(C48/(1+POWER($K$50,2)))</f>
        <v>0.99247534131941617</v>
      </c>
      <c r="D49" s="6">
        <f t="shared" ref="D49:H49" si="23">1-$K$51*POWER((1+$K$51),2)*($K$51+$K$50*(1+$K$50)-1)*(D48/(1+POWER($K$50,2)))</f>
        <v>0.9928623896006683</v>
      </c>
      <c r="E49" s="6">
        <f t="shared" si="23"/>
        <v>0.99258960007749397</v>
      </c>
      <c r="F49" s="6">
        <f t="shared" si="23"/>
        <v>0.99163472959040899</v>
      </c>
      <c r="G49" s="6">
        <f t="shared" si="23"/>
        <v>0.99089374748957026</v>
      </c>
      <c r="H49" s="7">
        <f t="shared" si="23"/>
        <v>0.99034864458555649</v>
      </c>
      <c r="I49" s="12"/>
      <c r="J49" s="2"/>
      <c r="K49" s="20">
        <v>1.92</v>
      </c>
      <c r="L49" s="13"/>
    </row>
    <row r="50" spans="1:12" ht="27" customHeight="1" x14ac:dyDescent="0.2">
      <c r="A50" s="11"/>
      <c r="B50" s="12"/>
      <c r="C50" s="12"/>
      <c r="D50" s="12"/>
      <c r="E50" s="12"/>
      <c r="F50" s="12"/>
      <c r="G50" s="12"/>
      <c r="H50" s="12"/>
      <c r="I50" s="12"/>
      <c r="J50" s="2"/>
      <c r="K50" s="20">
        <v>3.02</v>
      </c>
      <c r="L50" s="13"/>
    </row>
    <row r="51" spans="1:12" ht="30" customHeight="1" x14ac:dyDescent="0.2">
      <c r="A51" s="11"/>
      <c r="B51" s="12"/>
      <c r="C51" s="12"/>
      <c r="D51" s="12"/>
      <c r="E51" s="12"/>
      <c r="F51" s="12"/>
      <c r="G51" s="12"/>
      <c r="H51" s="12"/>
      <c r="I51" s="12"/>
      <c r="J51" s="2"/>
      <c r="K51" s="2">
        <v>0.19600000000000001</v>
      </c>
      <c r="L51" s="13"/>
    </row>
    <row r="52" spans="1:12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3"/>
    </row>
    <row r="53" spans="1:12" x14ac:dyDescent="0.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3"/>
    </row>
    <row r="54" spans="1:12" ht="28" customHeight="1" x14ac:dyDescent="0.2">
      <c r="A54" s="11"/>
      <c r="B54" s="2"/>
      <c r="C54" s="2">
        <v>0.2</v>
      </c>
      <c r="D54" s="2">
        <v>0.4</v>
      </c>
      <c r="E54" s="2">
        <v>0.8</v>
      </c>
      <c r="F54" s="3" t="s">
        <v>0</v>
      </c>
      <c r="G54" s="3" t="s">
        <v>1</v>
      </c>
      <c r="H54" s="3" t="s">
        <v>2</v>
      </c>
      <c r="I54" s="12"/>
      <c r="J54" s="2"/>
      <c r="K54" s="2">
        <v>15.65</v>
      </c>
      <c r="L54" s="13"/>
    </row>
    <row r="55" spans="1:12" ht="30" customHeight="1" x14ac:dyDescent="0.2">
      <c r="A55" s="11"/>
      <c r="B55" s="2"/>
      <c r="C55" s="2">
        <f>(C54*$K$56*$K$54)/$K$55</f>
        <v>4302342.2553751646</v>
      </c>
      <c r="D55" s="2">
        <f t="shared" ref="D55:H55" si="24">(D54*$K$56*$K$54)/$K$55</f>
        <v>8604684.5107503291</v>
      </c>
      <c r="E55" s="2">
        <f t="shared" si="24"/>
        <v>17209369.021500658</v>
      </c>
      <c r="F55" s="2">
        <f t="shared" si="24"/>
        <v>27965224.659938566</v>
      </c>
      <c r="G55" s="2">
        <f t="shared" si="24"/>
        <v>34418738.043001316</v>
      </c>
      <c r="H55" s="2">
        <f t="shared" si="24"/>
        <v>38721080.298376486</v>
      </c>
      <c r="I55" s="12"/>
      <c r="J55" s="2"/>
      <c r="K55" s="2">
        <v>2.2790000000000001E-4</v>
      </c>
      <c r="L55" s="13"/>
    </row>
    <row r="56" spans="1:12" ht="27" customHeight="1" thickBot="1" x14ac:dyDescent="0.25">
      <c r="A56" s="11"/>
      <c r="B56" s="4"/>
      <c r="C56" s="4">
        <f>(0.093/POWER(C55,0.2))*($K$54/$K$57)*(1+0.4*C54+0.147*POWER(C54,2)-0.006*POWER(C54,3))</f>
        <v>5.1936153806574438E-2</v>
      </c>
      <c r="D56" s="4">
        <f t="shared" ref="D56:H56" si="25">(0.093/POWER(D55,0.2))*($K$54/$K$57)*(1+0.4*D54+0.147*POWER(D54,2)-0.006*POWER(D54,3))</f>
        <v>4.9264697210469707E-2</v>
      </c>
      <c r="E56" s="4">
        <f t="shared" si="25"/>
        <v>5.1147525287304818E-2</v>
      </c>
      <c r="F56" s="4">
        <f t="shared" si="25"/>
        <v>5.7738163160431268E-2</v>
      </c>
      <c r="G56" s="4">
        <f t="shared" si="25"/>
        <v>6.2852516115253915E-2</v>
      </c>
      <c r="H56" s="4">
        <f t="shared" si="25"/>
        <v>6.6614885873807844E-2</v>
      </c>
      <c r="I56" s="12"/>
      <c r="J56" s="2"/>
      <c r="K56" s="2">
        <v>313.26</v>
      </c>
      <c r="L56" s="13"/>
    </row>
    <row r="57" spans="1:12" ht="28" customHeight="1" thickBot="1" x14ac:dyDescent="0.25">
      <c r="A57" s="11"/>
      <c r="B57" s="5"/>
      <c r="C57" s="6">
        <f>1-$K$59*POWER((1+$K$59),2)*($K$59+$K$58*(1+$K$58)-1)*(C56/(1+POWER($K$58,2)))</f>
        <v>0.9725822382182745</v>
      </c>
      <c r="D57" s="6">
        <f t="shared" ref="D57:H57" si="26">1-$K$59*POWER((1+$K$59),2)*($K$59+$K$58*(1+$K$58)-1)*(D56/(1+POWER($K$58,2)))</f>
        <v>0.97399253442224454</v>
      </c>
      <c r="E57" s="6">
        <f t="shared" si="26"/>
        <v>0.97299856532936813</v>
      </c>
      <c r="F57" s="6">
        <f t="shared" si="26"/>
        <v>0.96951928305775481</v>
      </c>
      <c r="G57" s="6">
        <f t="shared" si="26"/>
        <v>0.96681935053088286</v>
      </c>
      <c r="H57" s="7">
        <f t="shared" si="26"/>
        <v>0.9648331472752667</v>
      </c>
      <c r="I57" s="12"/>
      <c r="J57" s="2"/>
      <c r="K57" s="20">
        <v>1.4339999999999999</v>
      </c>
      <c r="L57" s="13"/>
    </row>
    <row r="58" spans="1:12" ht="27" customHeight="1" x14ac:dyDescent="0.2">
      <c r="A58" s="11"/>
      <c r="B58" s="12"/>
      <c r="C58" s="12"/>
      <c r="D58" s="12"/>
      <c r="E58" s="12"/>
      <c r="F58" s="12"/>
      <c r="G58" s="12"/>
      <c r="H58" s="12"/>
      <c r="I58" s="12"/>
      <c r="J58" s="2"/>
      <c r="K58" s="20">
        <v>12.85</v>
      </c>
      <c r="L58" s="13"/>
    </row>
    <row r="59" spans="1:12" ht="30" customHeight="1" x14ac:dyDescent="0.2">
      <c r="A59" s="11"/>
      <c r="B59" s="12"/>
      <c r="C59" s="12"/>
      <c r="D59" s="12"/>
      <c r="E59" s="12"/>
      <c r="F59" s="12"/>
      <c r="G59" s="12"/>
      <c r="H59" s="12"/>
      <c r="I59" s="12"/>
      <c r="J59" s="2"/>
      <c r="K59" s="2">
        <v>0.29499999999999998</v>
      </c>
      <c r="L59" s="13"/>
    </row>
    <row r="60" spans="1:12" x14ac:dyDescent="0.2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</row>
    <row r="61" spans="1:12" x14ac:dyDescent="0.2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3"/>
    </row>
    <row r="62" spans="1:12" ht="27" customHeight="1" x14ac:dyDescent="0.2">
      <c r="A62" s="11"/>
      <c r="B62" s="2"/>
      <c r="C62" s="2">
        <v>0.2</v>
      </c>
      <c r="D62" s="2">
        <v>0.4</v>
      </c>
      <c r="E62" s="2">
        <v>0.8</v>
      </c>
      <c r="F62" s="3" t="s">
        <v>0</v>
      </c>
      <c r="G62" s="3" t="s">
        <v>1</v>
      </c>
      <c r="H62" s="3" t="s">
        <v>2</v>
      </c>
      <c r="I62" s="12"/>
      <c r="J62" s="12"/>
      <c r="K62" s="12"/>
      <c r="L62" s="13"/>
    </row>
    <row r="63" spans="1:12" ht="33" customHeight="1" x14ac:dyDescent="0.2">
      <c r="A63" s="11"/>
      <c r="B63" s="2"/>
      <c r="C63" s="2">
        <v>1.1499999999999999</v>
      </c>
      <c r="D63" s="2">
        <v>1.1499999999999999</v>
      </c>
      <c r="E63" s="2">
        <v>1.1499999999999999</v>
      </c>
      <c r="F63" s="2">
        <v>1.1561999999999999</v>
      </c>
      <c r="G63" s="2">
        <v>1.0931</v>
      </c>
      <c r="H63" s="2">
        <v>1.0751999999999999</v>
      </c>
      <c r="I63" s="12"/>
      <c r="J63" s="12"/>
      <c r="K63" s="12"/>
      <c r="L63" s="13"/>
    </row>
    <row r="64" spans="1:12" ht="28" customHeight="1" x14ac:dyDescent="0.2">
      <c r="A64" s="11"/>
      <c r="B64" s="2"/>
      <c r="C64" s="2">
        <v>0.3</v>
      </c>
      <c r="D64" s="2">
        <v>0.3</v>
      </c>
      <c r="E64" s="2">
        <v>0.3</v>
      </c>
      <c r="F64" s="2">
        <v>2.5807000000000002</v>
      </c>
      <c r="G64" s="2">
        <v>1.9503999999999999</v>
      </c>
      <c r="H64" s="2">
        <v>1.5201</v>
      </c>
      <c r="I64" s="12"/>
      <c r="J64" s="12"/>
      <c r="K64" s="12"/>
      <c r="L64" s="13"/>
    </row>
    <row r="65" spans="1:12" ht="29" customHeight="1" x14ac:dyDescent="0.2">
      <c r="A65" s="11"/>
      <c r="B65" s="2"/>
      <c r="C65" s="2">
        <v>2.3759999999999999</v>
      </c>
      <c r="D65" s="2">
        <v>2.3759999999999999</v>
      </c>
      <c r="E65" s="2">
        <v>2.3759999999999999</v>
      </c>
      <c r="F65" s="2">
        <v>2.3759999999999999</v>
      </c>
      <c r="G65" s="2">
        <v>2.3759999999999999</v>
      </c>
      <c r="H65" s="2">
        <v>2.3759999999999999</v>
      </c>
      <c r="I65" s="12"/>
      <c r="J65" s="12"/>
      <c r="K65" s="12"/>
      <c r="L65" s="13"/>
    </row>
    <row r="66" spans="1:12" ht="28" customHeight="1" x14ac:dyDescent="0.2">
      <c r="A66" s="11"/>
      <c r="B66" s="2"/>
      <c r="C66" s="2">
        <v>0.99247534131941617</v>
      </c>
      <c r="D66" s="2">
        <v>0.9928623896006683</v>
      </c>
      <c r="E66" s="2">
        <v>0.99258960007749397</v>
      </c>
      <c r="F66" s="2">
        <v>0.99163472959040899</v>
      </c>
      <c r="G66" s="2">
        <v>0.99089374748957026</v>
      </c>
      <c r="H66" s="2">
        <v>0.99034864458555649</v>
      </c>
      <c r="I66" s="12"/>
      <c r="J66" s="12"/>
      <c r="K66" s="12"/>
      <c r="L66" s="13"/>
    </row>
    <row r="67" spans="1:12" ht="25" customHeight="1" thickBot="1" x14ac:dyDescent="0.25">
      <c r="A67" s="11"/>
      <c r="B67" s="4"/>
      <c r="C67" s="4">
        <v>0.871</v>
      </c>
      <c r="D67" s="4">
        <v>0.871</v>
      </c>
      <c r="E67" s="4">
        <v>0.871</v>
      </c>
      <c r="F67" s="4">
        <v>0.871</v>
      </c>
      <c r="G67" s="4">
        <v>0.871</v>
      </c>
      <c r="H67" s="4">
        <v>0.871</v>
      </c>
      <c r="I67" s="12"/>
      <c r="J67" s="12"/>
      <c r="K67" s="12"/>
      <c r="L67" s="13"/>
    </row>
    <row r="68" spans="1:12" ht="27" customHeight="1" thickBot="1" x14ac:dyDescent="0.25">
      <c r="A68" s="11"/>
      <c r="B68" s="5"/>
      <c r="C68" s="6">
        <f>(C63+C64)*C65*C66*C67</f>
        <v>2.9781894359907914</v>
      </c>
      <c r="D68" s="6">
        <f t="shared" ref="D68:H68" si="27">(D63+D64)*D65*D66*D67</f>
        <v>2.9793508785520859</v>
      </c>
      <c r="E68" s="6">
        <f t="shared" si="27"/>
        <v>2.9785323001528612</v>
      </c>
      <c r="F68" s="6">
        <f t="shared" si="27"/>
        <v>7.6688067870134606</v>
      </c>
      <c r="G68" s="6">
        <f t="shared" si="27"/>
        <v>6.2411552437022042</v>
      </c>
      <c r="H68" s="7">
        <f t="shared" si="27"/>
        <v>5.3191258962702959</v>
      </c>
      <c r="I68" s="12"/>
      <c r="J68" s="12"/>
      <c r="K68" s="12"/>
      <c r="L68" s="13"/>
    </row>
    <row r="69" spans="1:12" x14ac:dyDescent="0.2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3"/>
    </row>
    <row r="70" spans="1:12" x14ac:dyDescent="0.2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3"/>
    </row>
    <row r="71" spans="1:12" ht="29" customHeight="1" x14ac:dyDescent="0.2">
      <c r="A71" s="11"/>
      <c r="B71" s="2"/>
      <c r="C71" s="2">
        <v>0.2</v>
      </c>
      <c r="D71" s="2">
        <v>0.4</v>
      </c>
      <c r="E71" s="2">
        <v>0.8</v>
      </c>
      <c r="F71" s="3" t="s">
        <v>0</v>
      </c>
      <c r="G71" s="3" t="s">
        <v>1</v>
      </c>
      <c r="H71" s="3" t="s">
        <v>2</v>
      </c>
      <c r="I71" s="12"/>
      <c r="J71" s="12"/>
      <c r="K71" s="12"/>
      <c r="L71" s="13"/>
    </row>
    <row r="72" spans="1:12" ht="32" customHeight="1" x14ac:dyDescent="0.2">
      <c r="A72" s="11"/>
      <c r="B72" s="2"/>
      <c r="C72" s="2">
        <v>1.25</v>
      </c>
      <c r="D72" s="2">
        <v>1.25</v>
      </c>
      <c r="E72" s="2">
        <v>1.25</v>
      </c>
      <c r="F72" s="2">
        <v>2.2982</v>
      </c>
      <c r="G72" s="2">
        <v>1.8633999999999999</v>
      </c>
      <c r="H72" s="2">
        <v>1.7204999999999999</v>
      </c>
      <c r="I72" s="12"/>
      <c r="J72" s="12"/>
      <c r="K72" s="12"/>
      <c r="L72" s="13"/>
    </row>
    <row r="73" spans="1:12" ht="29" customHeight="1" x14ac:dyDescent="0.2">
      <c r="A73" s="11"/>
      <c r="B73" s="2"/>
      <c r="C73" s="2">
        <v>0.45</v>
      </c>
      <c r="D73" s="2">
        <v>0.45</v>
      </c>
      <c r="E73" s="2">
        <v>0.45</v>
      </c>
      <c r="F73" s="2">
        <v>1.8245</v>
      </c>
      <c r="G73" s="2">
        <v>1.4715</v>
      </c>
      <c r="H73" s="2">
        <v>1.4468000000000001</v>
      </c>
      <c r="I73" s="12"/>
      <c r="J73" s="12"/>
      <c r="K73" s="12"/>
      <c r="L73" s="13"/>
    </row>
    <row r="74" spans="1:12" ht="31" customHeight="1" x14ac:dyDescent="0.2">
      <c r="A74" s="11"/>
      <c r="B74" s="2"/>
      <c r="C74" s="2">
        <v>3.76</v>
      </c>
      <c r="D74" s="2">
        <v>3.76</v>
      </c>
      <c r="E74" s="2">
        <v>3.76</v>
      </c>
      <c r="F74" s="2">
        <v>3.76</v>
      </c>
      <c r="G74" s="2">
        <v>3.76</v>
      </c>
      <c r="H74" s="2">
        <v>3.76</v>
      </c>
      <c r="I74" s="12"/>
      <c r="J74" s="12"/>
      <c r="K74" s="12"/>
      <c r="L74" s="13"/>
    </row>
    <row r="75" spans="1:12" ht="26" customHeight="1" x14ac:dyDescent="0.2">
      <c r="A75" s="11"/>
      <c r="B75" s="2"/>
      <c r="C75" s="2">
        <v>0.9725822382182745</v>
      </c>
      <c r="D75" s="2">
        <v>0.97399253442224454</v>
      </c>
      <c r="E75" s="2">
        <v>0.97299856532936813</v>
      </c>
      <c r="F75" s="2">
        <v>0.96951928305775481</v>
      </c>
      <c r="G75" s="2">
        <v>0.96681935053088286</v>
      </c>
      <c r="H75" s="2">
        <v>0.9648331472752667</v>
      </c>
      <c r="I75" s="12"/>
      <c r="J75" s="12"/>
      <c r="K75" s="12"/>
      <c r="L75" s="13"/>
    </row>
    <row r="76" spans="1:12" ht="28" customHeight="1" thickBot="1" x14ac:dyDescent="0.25">
      <c r="A76" s="11"/>
      <c r="B76" s="4"/>
      <c r="C76" s="4">
        <v>0.92600000000000005</v>
      </c>
      <c r="D76" s="4">
        <v>0.92600000000000005</v>
      </c>
      <c r="E76" s="4">
        <v>0.92600000000000005</v>
      </c>
      <c r="F76" s="4">
        <v>0.92600000000000005</v>
      </c>
      <c r="G76" s="4">
        <v>0.92600000000000005</v>
      </c>
      <c r="H76" s="4">
        <v>0.92600000000000005</v>
      </c>
      <c r="I76" s="12"/>
      <c r="J76" s="12"/>
      <c r="K76" s="12"/>
      <c r="L76" s="13"/>
    </row>
    <row r="77" spans="1:12" ht="30" customHeight="1" thickBot="1" x14ac:dyDescent="0.25">
      <c r="A77" s="11"/>
      <c r="B77" s="5"/>
      <c r="C77" s="6">
        <f>(C72+C73)*C74*C75*C76</f>
        <v>5.7567064873560607</v>
      </c>
      <c r="D77" s="6">
        <f t="shared" ref="D77" si="28">(D72+D73)*D74*D75*D76</f>
        <v>5.7650540193049897</v>
      </c>
      <c r="E77" s="6">
        <f t="shared" ref="E77" si="29">(E72+E73)*E74*E75*E76</f>
        <v>5.7591707241960073</v>
      </c>
      <c r="F77" s="6">
        <f t="shared" ref="F77" si="30">(F72+F73)*F74*F75*F76</f>
        <v>13.916724061333417</v>
      </c>
      <c r="G77" s="6">
        <f t="shared" ref="G77" si="31">(G72+G73)*G74*G75*G76</f>
        <v>11.226050237957008</v>
      </c>
      <c r="H77" s="7">
        <f t="shared" ref="H77" si="32">(H72+H73)*H74*H75*H76</f>
        <v>10.639966187438196</v>
      </c>
      <c r="I77" s="12"/>
      <c r="J77" s="12"/>
      <c r="K77" s="12"/>
      <c r="L77" s="13"/>
    </row>
    <row r="78" spans="1:12" x14ac:dyDescent="0.2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7"/>
    </row>
    <row r="79" spans="1:12" ht="17" thickBot="1" x14ac:dyDescent="0.25">
      <c r="A79" s="14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8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2022-05-07T20:52:15Z</dcterms:created>
  <dcterms:modified xsi:type="dcterms:W3CDTF">2022-05-12T17:40:55Z</dcterms:modified>
</cp:coreProperties>
</file>