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usiness Analytics MSc\Semester 2\MN50752\Coursework\"/>
    </mc:Choice>
  </mc:AlternateContent>
  <xr:revisionPtr revIDLastSave="0" documentId="13_ncr:1_{5751F282-917C-41B3-96C9-6F43DE95FA1B}" xr6:coauthVersionLast="47" xr6:coauthVersionMax="47" xr10:uidLastSave="{00000000-0000-0000-0000-000000000000}"/>
  <bookViews>
    <workbookView xWindow="-110" yWindow="-110" windowWidth="19420" windowHeight="10300" firstSheet="1" activeTab="1" xr2:uid="{2E149CA2-F307-49E3-A50D-7A9366DE3E0A}"/>
  </bookViews>
  <sheets>
    <sheet name="Cluster centers table" sheetId="1" r:id="rId1"/>
    <sheet name="Evaluation prediction model" sheetId="5" r:id="rId2"/>
    <sheet name="Data definitions" sheetId="3" r:id="rId3"/>
    <sheet name="Silhouette_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5" l="1"/>
  <c r="I23" i="5"/>
  <c r="I21" i="5"/>
  <c r="G22" i="5"/>
  <c r="G23" i="5"/>
  <c r="G21" i="5"/>
  <c r="C15" i="5"/>
  <c r="C14" i="5"/>
  <c r="G6" i="5"/>
  <c r="G7" i="5"/>
  <c r="G8" i="5"/>
  <c r="G5" i="5"/>
  <c r="O8" i="4"/>
  <c r="O7" i="4"/>
  <c r="O6" i="4"/>
  <c r="O5" i="4"/>
  <c r="O4" i="4"/>
  <c r="J7" i="4"/>
  <c r="J6" i="4"/>
  <c r="J5" i="4"/>
  <c r="J4" i="4"/>
  <c r="E6" i="4"/>
  <c r="E5" i="4"/>
  <c r="E4" i="4"/>
  <c r="D14" i="1"/>
  <c r="D13" i="1"/>
  <c r="D11" i="1"/>
  <c r="D12" i="1"/>
  <c r="D9" i="1"/>
  <c r="D8" i="1"/>
  <c r="D10" i="1"/>
  <c r="D7" i="1"/>
  <c r="D6" i="1"/>
  <c r="D5" i="1"/>
  <c r="D4" i="1"/>
</calcChain>
</file>

<file path=xl/sharedStrings.xml><?xml version="1.0" encoding="utf-8"?>
<sst xmlns="http://schemas.openxmlformats.org/spreadsheetml/2006/main" count="133" uniqueCount="83">
  <si>
    <t>Input variable</t>
  </si>
  <si>
    <t>Overall</t>
  </si>
  <si>
    <t>InDegree</t>
  </si>
  <si>
    <t>OutDegree</t>
  </si>
  <si>
    <t>TotalPosts</t>
  </si>
  <si>
    <t>MeanWordCount</t>
  </si>
  <si>
    <t>LikeRate</t>
  </si>
  <si>
    <t>PercentQuestions</t>
  </si>
  <si>
    <t>PercentURLs</t>
  </si>
  <si>
    <t>MeanPostsPerThread</t>
  </si>
  <si>
    <t>InitiationRatio</t>
  </si>
  <si>
    <t>MeanPostsPerSubForum</t>
  </si>
  <si>
    <t>PercBiNeighbours</t>
  </si>
  <si>
    <t>Cluster</t>
  </si>
  <si>
    <t>Color</t>
  </si>
  <si>
    <t>Indicator</t>
  </si>
  <si>
    <t>High</t>
  </si>
  <si>
    <t>Medium</t>
  </si>
  <si>
    <t>PerBuNeighbours</t>
  </si>
  <si>
    <t>Structural Features</t>
  </si>
  <si>
    <t>Popularity Features</t>
  </si>
  <si>
    <t>Initiation Features</t>
  </si>
  <si>
    <t>Persistence Features</t>
  </si>
  <si>
    <t>Cooperation Features</t>
  </si>
  <si>
    <t>total number of unique network neighbours replying to (or quoting) a user</t>
  </si>
  <si>
    <t>total number of unique network neighbours receiving posts from (or being quoted by) a user</t>
  </si>
  <si>
    <t>total number of posts of a user</t>
  </si>
  <si>
    <t>mean average word sound for all user’s posts</t>
  </si>
  <si>
    <t>percentage of a user’s posts that contain question marks (excluding within URLs)</t>
  </si>
  <si>
    <t>percentage of a user’s posts that contain URLs</t>
  </si>
  <si>
    <t>number of threads initiated / number of threads participated i</t>
  </si>
  <si>
    <t>total number of posts / number of threads participated in</t>
  </si>
  <si>
    <t>total number of posts / number of sub forums participated in</t>
  </si>
  <si>
    <t>number of neighbours a user has both received posts from and posted replies to / total number of unique network neighbours</t>
  </si>
  <si>
    <t>Category</t>
  </si>
  <si>
    <t>Feature</t>
  </si>
  <si>
    <t>Meaning</t>
  </si>
  <si>
    <t>Content Features</t>
  </si>
  <si>
    <t>mean average number of likes per post.</t>
  </si>
  <si>
    <t>k=3</t>
  </si>
  <si>
    <t>Size</t>
  </si>
  <si>
    <t>Ave.sil.width</t>
  </si>
  <si>
    <t>k=4</t>
  </si>
  <si>
    <t>k=5</t>
  </si>
  <si>
    <t>Composition</t>
  </si>
  <si>
    <t>Low</t>
  </si>
  <si>
    <t>Range of SC</t>
  </si>
  <si>
    <t>Interpretaion</t>
  </si>
  <si>
    <t>0.71-1.0</t>
  </si>
  <si>
    <t>0.51-0.70</t>
  </si>
  <si>
    <t>0.26-0.50</t>
  </si>
  <si>
    <t>&lt;0.25</t>
  </si>
  <si>
    <t>A strong structure has been found</t>
  </si>
  <si>
    <t>A reasonable structure has been found</t>
  </si>
  <si>
    <t>The structure is weak and could be artificial</t>
  </si>
  <si>
    <t>No substantial structure has benn found</t>
  </si>
  <si>
    <t>Blogger</t>
  </si>
  <si>
    <t>Engager</t>
  </si>
  <si>
    <t>Novice</t>
  </si>
  <si>
    <t>Influencer</t>
  </si>
  <si>
    <t>Role name</t>
  </si>
  <si>
    <t>Description</t>
  </si>
  <si>
    <t>Lowest in and out degree and total posts, but generally type long word in their posts and have the highest initiation rate.</t>
  </si>
  <si>
    <t>Users who have average in all metrics.</t>
  </si>
  <si>
    <t>High interaction rate per both thead and forum, and high upload the posts.</t>
  </si>
  <si>
    <t>Users who have the highest engagement (LikeRate) and have a lot of friends (Highest in and out degree)</t>
  </si>
  <si>
    <t xml:space="preserve">Influencer </t>
  </si>
  <si>
    <t>Prediction</t>
  </si>
  <si>
    <t>Actual</t>
  </si>
  <si>
    <t>Precision</t>
  </si>
  <si>
    <t>Sensitivity</t>
  </si>
  <si>
    <t>Specificity</t>
  </si>
  <si>
    <t>Accuracy</t>
  </si>
  <si>
    <t>F-measure</t>
  </si>
  <si>
    <t>k</t>
  </si>
  <si>
    <t>Total = 498</t>
  </si>
  <si>
    <t>Position</t>
  </si>
  <si>
    <t>New members</t>
  </si>
  <si>
    <t>Prior members</t>
  </si>
  <si>
    <t>% Prior member</t>
  </si>
  <si>
    <t>% New members</t>
  </si>
  <si>
    <t>Contributor</t>
  </si>
  <si>
    <t>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</si>
</sst>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D0D0D"/>
      <name val="Aptos Display"/>
      <family val="2"/>
      <scheme val="major"/>
    </font>
    <font>
      <sz val="11"/>
      <color rgb="FF0D0D0D"/>
      <name val="Aptos Display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2" fontId="0" fillId="4" borderId="1" xfId="0" applyNumberForma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1" applyFont="1" applyBorder="1"/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2" fontId="0" fillId="4" borderId="1" xfId="0" applyNumberForma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2" fillId="6" borderId="1" xfId="0" applyFont="1" applyFill="1" applyBorder="1"/>
    <xf numFmtId="0" fontId="3" fillId="6" borderId="1" xfId="0" applyFont="1" applyFill="1" applyBorder="1" applyAlignment="1">
      <alignment vertical="center"/>
    </xf>
    <xf numFmtId="0" fontId="0" fillId="6" borderId="1" xfId="0" applyFill="1" applyBorder="1"/>
    <xf numFmtId="164" fontId="0" fillId="6" borderId="1" xfId="1" applyNumberFormat="1" applyFont="1" applyFill="1" applyBorder="1"/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0" fontId="0" fillId="0" borderId="1" xfId="1" applyNumberFormat="1" applyFont="1" applyBorder="1"/>
    <xf numFmtId="0" fontId="2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 wrapText="1"/>
    </xf>
    <xf numFmtId="0" fontId="0" fillId="8" borderId="1" xfId="0" applyFill="1" applyBorder="1"/>
    <xf numFmtId="0" fontId="0" fillId="2" borderId="1" xfId="0" applyFill="1" applyBorder="1"/>
    <xf numFmtId="0" fontId="4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0" fontId="0" fillId="0" borderId="0" xfId="0" applyBorder="1"/>
    <xf numFmtId="0" fontId="4" fillId="7" borderId="0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E052-A79F-43F5-B7BB-BFAD47101E1C}">
  <dimension ref="B3:K16"/>
  <sheetViews>
    <sheetView topLeftCell="A2" workbookViewId="0">
      <selection activeCell="K12" sqref="K12"/>
    </sheetView>
  </sheetViews>
  <sheetFormatPr defaultRowHeight="14.5" x14ac:dyDescent="0.35"/>
  <cols>
    <col min="1" max="1" width="11.08984375" customWidth="1"/>
    <col min="2" max="2" width="14.26953125" customWidth="1"/>
    <col min="3" max="3" width="15.453125" customWidth="1"/>
    <col min="7" max="7" width="11" customWidth="1"/>
  </cols>
  <sheetData>
    <row r="3" spans="2:11" x14ac:dyDescent="0.35">
      <c r="B3" s="16" t="s">
        <v>34</v>
      </c>
      <c r="C3" s="19" t="s">
        <v>0</v>
      </c>
      <c r="D3" s="19" t="s">
        <v>1</v>
      </c>
      <c r="E3" s="20" t="s">
        <v>57</v>
      </c>
      <c r="F3" s="19" t="s">
        <v>56</v>
      </c>
      <c r="G3" s="16" t="s">
        <v>66</v>
      </c>
      <c r="H3" s="19" t="s">
        <v>58</v>
      </c>
      <c r="J3" s="2" t="s">
        <v>15</v>
      </c>
      <c r="K3" s="2" t="s">
        <v>14</v>
      </c>
    </row>
    <row r="4" spans="2:11" x14ac:dyDescent="0.35">
      <c r="B4" s="29" t="s">
        <v>19</v>
      </c>
      <c r="C4" s="17" t="s">
        <v>2</v>
      </c>
      <c r="D4" s="8">
        <f t="shared" ref="D4:D14" si="0">AVERAGE(E4:H4)</f>
        <v>145.39893356602266</v>
      </c>
      <c r="E4" s="6">
        <v>113.8081761006289</v>
      </c>
      <c r="F4" s="6">
        <v>205</v>
      </c>
      <c r="G4" s="5">
        <v>248.44303797468351</v>
      </c>
      <c r="H4" s="7">
        <v>14.344520188778191</v>
      </c>
      <c r="J4" s="4" t="s">
        <v>16</v>
      </c>
      <c r="K4" s="5"/>
    </row>
    <row r="5" spans="2:11" x14ac:dyDescent="0.35">
      <c r="B5" s="29"/>
      <c r="C5" s="17" t="s">
        <v>3</v>
      </c>
      <c r="D5" s="8">
        <f t="shared" si="0"/>
        <v>165.88598234741357</v>
      </c>
      <c r="E5" s="6">
        <v>125.3553459119497</v>
      </c>
      <c r="F5" s="6">
        <v>231.33333333333329</v>
      </c>
      <c r="G5" s="5">
        <v>292.63291139240499</v>
      </c>
      <c r="H5" s="7">
        <v>14.22233875196644</v>
      </c>
      <c r="J5" s="4" t="s">
        <v>17</v>
      </c>
      <c r="K5" s="6"/>
    </row>
    <row r="6" spans="2:11" x14ac:dyDescent="0.35">
      <c r="B6" s="29" t="s">
        <v>37</v>
      </c>
      <c r="C6" s="17" t="s">
        <v>4</v>
      </c>
      <c r="D6" s="8">
        <f t="shared" si="0"/>
        <v>615.32383842047454</v>
      </c>
      <c r="E6" s="6">
        <v>240.8364779874214</v>
      </c>
      <c r="F6" s="5">
        <v>1395</v>
      </c>
      <c r="G6" s="6">
        <v>804.7341772151899</v>
      </c>
      <c r="H6" s="7">
        <v>20.72469847928684</v>
      </c>
      <c r="J6" s="4" t="s">
        <v>45</v>
      </c>
      <c r="K6" s="7"/>
    </row>
    <row r="7" spans="2:11" x14ac:dyDescent="0.35">
      <c r="B7" s="29"/>
      <c r="C7" s="17" t="s">
        <v>5</v>
      </c>
      <c r="D7" s="8">
        <f t="shared" si="0"/>
        <v>107.7715087252394</v>
      </c>
      <c r="E7" s="6">
        <v>103.53076792452831</v>
      </c>
      <c r="F7" s="6">
        <v>103.4525</v>
      </c>
      <c r="G7" s="6">
        <v>107.2226658227848</v>
      </c>
      <c r="H7" s="5">
        <v>116.8801011536445</v>
      </c>
    </row>
    <row r="8" spans="2:11" ht="29" x14ac:dyDescent="0.35">
      <c r="B8" s="29"/>
      <c r="C8" s="17" t="s">
        <v>7</v>
      </c>
      <c r="D8" s="18">
        <f t="shared" si="0"/>
        <v>0.31967702886706267</v>
      </c>
      <c r="E8" s="6">
        <v>0.30401811006289309</v>
      </c>
      <c r="F8" s="5">
        <v>0.3709136666666667</v>
      </c>
      <c r="G8" s="6">
        <v>0.30992108860759487</v>
      </c>
      <c r="H8" s="6">
        <v>0.29385525013109598</v>
      </c>
    </row>
    <row r="9" spans="2:11" x14ac:dyDescent="0.35">
      <c r="B9" s="29"/>
      <c r="C9" s="17" t="s">
        <v>8</v>
      </c>
      <c r="D9" s="8">
        <f t="shared" si="0"/>
        <v>6.034811601887248E-2</v>
      </c>
      <c r="E9" s="6">
        <v>5.5782396226415093E-2</v>
      </c>
      <c r="F9" s="7">
        <v>5.1000333333333342E-2</v>
      </c>
      <c r="G9" s="6">
        <v>6.375497468354431E-2</v>
      </c>
      <c r="H9" s="5">
        <v>7.0854759832197176E-2</v>
      </c>
    </row>
    <row r="10" spans="2:11" ht="29" x14ac:dyDescent="0.35">
      <c r="B10" s="10" t="s">
        <v>20</v>
      </c>
      <c r="C10" s="17" t="s">
        <v>6</v>
      </c>
      <c r="D10" s="8">
        <f t="shared" si="0"/>
        <v>0.68729189437246285</v>
      </c>
      <c r="E10" s="6">
        <v>0.82612882389937103</v>
      </c>
      <c r="F10" s="7">
        <v>0.43228833333333327</v>
      </c>
      <c r="G10" s="5">
        <v>0.95846349367088612</v>
      </c>
      <c r="H10" s="6">
        <v>0.53228692658626109</v>
      </c>
    </row>
    <row r="11" spans="2:11" ht="29" x14ac:dyDescent="0.35">
      <c r="B11" s="10" t="s">
        <v>21</v>
      </c>
      <c r="C11" s="17" t="s">
        <v>10</v>
      </c>
      <c r="D11" s="8">
        <f t="shared" si="0"/>
        <v>0.14675796422771503</v>
      </c>
      <c r="E11" s="6">
        <v>0.1115738836477987</v>
      </c>
      <c r="F11" s="6">
        <v>0.13201599999999999</v>
      </c>
      <c r="G11" s="7">
        <v>8.8034455696202538E-2</v>
      </c>
      <c r="H11" s="5">
        <v>0.25540751756685892</v>
      </c>
    </row>
    <row r="12" spans="2:11" ht="29" x14ac:dyDescent="0.35">
      <c r="B12" s="29" t="s">
        <v>22</v>
      </c>
      <c r="C12" s="17" t="s">
        <v>9</v>
      </c>
      <c r="D12" s="8">
        <f t="shared" si="0"/>
        <v>3.7301778442412195</v>
      </c>
      <c r="E12" s="6">
        <v>2.5764666132075469</v>
      </c>
      <c r="F12" s="5">
        <v>7.5948156666666664</v>
      </c>
      <c r="G12" s="6">
        <v>2.63730946835443</v>
      </c>
      <c r="H12" s="7">
        <v>2.1121196287362349</v>
      </c>
    </row>
    <row r="13" spans="2:11" ht="29" x14ac:dyDescent="0.35">
      <c r="B13" s="29"/>
      <c r="C13" s="17" t="s">
        <v>11</v>
      </c>
      <c r="D13" s="8">
        <f t="shared" si="0"/>
        <v>139.6560445579774</v>
      </c>
      <c r="E13" s="6">
        <v>25.67057974842767</v>
      </c>
      <c r="F13" s="5">
        <v>483.25</v>
      </c>
      <c r="G13" s="6">
        <v>44.553697</v>
      </c>
      <c r="H13" s="7">
        <v>5.1499014834819086</v>
      </c>
    </row>
    <row r="14" spans="2:11" ht="29" x14ac:dyDescent="0.35">
      <c r="B14" s="10" t="s">
        <v>23</v>
      </c>
      <c r="C14" s="17" t="s">
        <v>12</v>
      </c>
      <c r="D14" s="8">
        <f t="shared" si="0"/>
        <v>0.40313734331435852</v>
      </c>
      <c r="E14" s="6">
        <v>0.38570570440251573</v>
      </c>
      <c r="F14" s="5">
        <v>0.54264599999999996</v>
      </c>
      <c r="G14" s="6">
        <v>0.48017822784810132</v>
      </c>
      <c r="H14" s="7">
        <v>0.20401944100681699</v>
      </c>
    </row>
    <row r="16" spans="2:11" x14ac:dyDescent="0.35">
      <c r="B16" s="14"/>
      <c r="C16" s="15"/>
    </row>
  </sheetData>
  <mergeCells count="3">
    <mergeCell ref="B4:B5"/>
    <mergeCell ref="B6:B9"/>
    <mergeCell ref="B12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5F72-C750-4D16-860D-2E9B283529B9}">
  <dimension ref="B3:Q28"/>
  <sheetViews>
    <sheetView tabSelected="1" topLeftCell="A13" workbookViewId="0">
      <selection activeCell="O19" sqref="O19"/>
    </sheetView>
  </sheetViews>
  <sheetFormatPr defaultRowHeight="14.5" x14ac:dyDescent="0.35"/>
  <cols>
    <col min="2" max="2" width="11.54296875" customWidth="1"/>
    <col min="5" max="5" width="10" customWidth="1"/>
    <col min="6" max="6" width="9" customWidth="1"/>
    <col min="7" max="7" width="10" customWidth="1"/>
    <col min="9" max="9" width="9.36328125" bestFit="1" customWidth="1"/>
  </cols>
  <sheetData>
    <row r="3" spans="2:17" x14ac:dyDescent="0.35">
      <c r="B3" s="34" t="s">
        <v>67</v>
      </c>
      <c r="C3" s="31" t="s">
        <v>68</v>
      </c>
      <c r="D3" s="31"/>
      <c r="E3" s="31"/>
      <c r="F3" s="31"/>
      <c r="G3" s="34" t="s">
        <v>75</v>
      </c>
      <c r="J3" s="4" t="s">
        <v>74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</row>
    <row r="4" spans="2:17" ht="29" x14ac:dyDescent="0.35">
      <c r="B4" s="34"/>
      <c r="C4" s="35" t="s">
        <v>57</v>
      </c>
      <c r="D4" s="36" t="s">
        <v>56</v>
      </c>
      <c r="E4" s="37" t="s">
        <v>59</v>
      </c>
      <c r="F4" s="36" t="s">
        <v>58</v>
      </c>
      <c r="G4" s="34"/>
      <c r="J4" s="4" t="s">
        <v>72</v>
      </c>
      <c r="K4" s="4">
        <v>0.97566918199999997</v>
      </c>
      <c r="L4" s="4">
        <v>0.97511669499999998</v>
      </c>
      <c r="M4" s="4">
        <v>0.97732664000000002</v>
      </c>
      <c r="N4" s="4">
        <v>0.97843161300000003</v>
      </c>
      <c r="O4" s="4">
        <v>0.97843161300000003</v>
      </c>
      <c r="P4" s="4">
        <v>0.97898409900000005</v>
      </c>
      <c r="Q4" s="4">
        <v>0.97898409900000005</v>
      </c>
    </row>
    <row r="5" spans="2:17" x14ac:dyDescent="0.35">
      <c r="B5" s="35" t="s">
        <v>57</v>
      </c>
      <c r="C5" s="5">
        <v>59</v>
      </c>
      <c r="D5" s="4">
        <v>0</v>
      </c>
      <c r="E5" s="7">
        <v>1</v>
      </c>
      <c r="F5" s="4">
        <v>0</v>
      </c>
      <c r="G5" s="4">
        <f>SUM(C5:F5)</f>
        <v>60</v>
      </c>
    </row>
    <row r="6" spans="2:17" x14ac:dyDescent="0.35">
      <c r="B6" s="36" t="s">
        <v>56</v>
      </c>
      <c r="C6" s="39">
        <v>0</v>
      </c>
      <c r="D6" s="39">
        <v>0</v>
      </c>
      <c r="E6" s="39">
        <v>0</v>
      </c>
      <c r="F6" s="39">
        <v>0</v>
      </c>
      <c r="G6" s="4">
        <f t="shared" ref="G6:G8" si="0">SUM(C6:F6)</f>
        <v>0</v>
      </c>
      <c r="J6" s="4" t="s">
        <v>74</v>
      </c>
      <c r="K6" s="4">
        <v>14</v>
      </c>
      <c r="L6" s="4">
        <v>15</v>
      </c>
      <c r="M6" s="4">
        <v>16</v>
      </c>
      <c r="N6" s="4">
        <v>17</v>
      </c>
      <c r="O6" s="4">
        <v>18</v>
      </c>
      <c r="P6" s="4">
        <v>19</v>
      </c>
      <c r="Q6" s="4">
        <v>20</v>
      </c>
    </row>
    <row r="7" spans="2:17" x14ac:dyDescent="0.35">
      <c r="B7" s="37" t="s">
        <v>59</v>
      </c>
      <c r="C7" s="4">
        <v>0</v>
      </c>
      <c r="D7" s="7">
        <v>1</v>
      </c>
      <c r="E7" s="38">
        <v>11</v>
      </c>
      <c r="F7" s="4">
        <v>0</v>
      </c>
      <c r="G7" s="4">
        <f t="shared" si="0"/>
        <v>12</v>
      </c>
      <c r="J7" s="4" t="s">
        <v>72</v>
      </c>
      <c r="K7" s="4">
        <v>0.97787606599999999</v>
      </c>
      <c r="L7" s="4">
        <v>0.97787606599999999</v>
      </c>
      <c r="M7" s="4">
        <v>0.977323579</v>
      </c>
      <c r="N7" s="4">
        <v>0.97677109299999998</v>
      </c>
      <c r="O7" s="4">
        <v>0.97621707700000004</v>
      </c>
      <c r="P7" s="4">
        <v>0.97621707700000004</v>
      </c>
      <c r="Q7" s="4">
        <v>0.97621707700000004</v>
      </c>
    </row>
    <row r="8" spans="2:17" x14ac:dyDescent="0.35">
      <c r="B8" s="36" t="s">
        <v>58</v>
      </c>
      <c r="C8" s="7">
        <v>2</v>
      </c>
      <c r="D8" s="4">
        <v>0</v>
      </c>
      <c r="E8" s="4">
        <v>0</v>
      </c>
      <c r="F8" s="38">
        <v>424</v>
      </c>
      <c r="G8" s="4">
        <f t="shared" si="0"/>
        <v>426</v>
      </c>
    </row>
    <row r="9" spans="2:17" x14ac:dyDescent="0.35">
      <c r="J9" s="4" t="s">
        <v>74</v>
      </c>
      <c r="K9" s="4">
        <v>21</v>
      </c>
      <c r="L9" s="4">
        <v>22</v>
      </c>
      <c r="M9" s="4">
        <v>23</v>
      </c>
      <c r="N9" s="4">
        <v>24</v>
      </c>
      <c r="O9" s="4">
        <v>25</v>
      </c>
      <c r="P9" s="4">
        <v>26</v>
      </c>
      <c r="Q9" s="4">
        <v>27</v>
      </c>
    </row>
    <row r="10" spans="2:17" x14ac:dyDescent="0.35">
      <c r="J10" s="4" t="s">
        <v>72</v>
      </c>
      <c r="K10" s="4">
        <v>0.97621554600000005</v>
      </c>
      <c r="L10" s="4">
        <v>0.97621554600000005</v>
      </c>
      <c r="M10" s="4">
        <v>0.97511057400000001</v>
      </c>
      <c r="N10" s="4">
        <v>0.97455808799999999</v>
      </c>
      <c r="O10" s="4">
        <v>0.97455808799999999</v>
      </c>
      <c r="P10" s="4">
        <v>0.97455808799999999</v>
      </c>
      <c r="Q10" s="4">
        <v>0.974005601</v>
      </c>
    </row>
    <row r="11" spans="2:17" x14ac:dyDescent="0.35">
      <c r="B11" s="4" t="s">
        <v>69</v>
      </c>
      <c r="C11" s="11">
        <v>1</v>
      </c>
    </row>
    <row r="12" spans="2:17" x14ac:dyDescent="0.35">
      <c r="B12" s="4" t="s">
        <v>70</v>
      </c>
      <c r="C12" s="33">
        <v>0.9953052</v>
      </c>
    </row>
    <row r="13" spans="2:17" x14ac:dyDescent="0.35">
      <c r="B13" s="4" t="s">
        <v>71</v>
      </c>
      <c r="C13" s="11">
        <v>1</v>
      </c>
      <c r="G13" s="35" t="s">
        <v>57</v>
      </c>
    </row>
    <row r="14" spans="2:17" x14ac:dyDescent="0.35">
      <c r="B14" s="4" t="s">
        <v>72</v>
      </c>
      <c r="C14" s="33">
        <f>C5/G5</f>
        <v>0.98333333333333328</v>
      </c>
      <c r="G14" s="36" t="s">
        <v>56</v>
      </c>
    </row>
    <row r="15" spans="2:17" x14ac:dyDescent="0.35">
      <c r="B15" s="4" t="s">
        <v>73</v>
      </c>
      <c r="C15" s="33">
        <f>(2*C11*C12)/(C12+C11)</f>
        <v>0.99764707674795816</v>
      </c>
      <c r="G15" s="37" t="s">
        <v>59</v>
      </c>
    </row>
    <row r="16" spans="2:17" x14ac:dyDescent="0.35">
      <c r="G16" s="36" t="s">
        <v>58</v>
      </c>
    </row>
    <row r="20" spans="5:14" ht="29" x14ac:dyDescent="0.35">
      <c r="E20" s="16" t="s">
        <v>76</v>
      </c>
      <c r="F20" s="1" t="s">
        <v>78</v>
      </c>
      <c r="G20" s="1" t="s">
        <v>79</v>
      </c>
      <c r="H20" s="1" t="s">
        <v>77</v>
      </c>
      <c r="I20" s="43" t="s">
        <v>80</v>
      </c>
      <c r="K20" s="44"/>
      <c r="L20" s="44"/>
      <c r="M20" s="44"/>
      <c r="N20" s="44"/>
    </row>
    <row r="21" spans="5:14" x14ac:dyDescent="0.35">
      <c r="E21" s="40" t="s">
        <v>81</v>
      </c>
      <c r="F21" s="4">
        <v>259</v>
      </c>
      <c r="G21" s="13">
        <f>F21/SUM($F$21:$F$23)</f>
        <v>0.14317302377003868</v>
      </c>
      <c r="H21" s="4">
        <v>60</v>
      </c>
      <c r="I21" s="13">
        <f>H21/SUM($H$21:$H$23)</f>
        <v>0.12048192771084337</v>
      </c>
      <c r="K21" s="44"/>
      <c r="L21" s="45"/>
      <c r="M21" s="44"/>
      <c r="N21" s="44"/>
    </row>
    <row r="22" spans="5:14" x14ac:dyDescent="0.35">
      <c r="E22" s="42" t="s">
        <v>82</v>
      </c>
      <c r="F22" s="4">
        <v>67</v>
      </c>
      <c r="G22" s="13">
        <f>F22/SUM($F$21:$F$23)</f>
        <v>3.7037037037037035E-2</v>
      </c>
      <c r="H22" s="4">
        <v>12</v>
      </c>
      <c r="I22" s="13">
        <f>H22/SUM($H$21:$H$23)</f>
        <v>2.4096385542168676E-2</v>
      </c>
      <c r="K22" s="44"/>
      <c r="L22" s="46"/>
      <c r="M22" s="44"/>
      <c r="N22" s="44"/>
    </row>
    <row r="23" spans="5:14" x14ac:dyDescent="0.35">
      <c r="E23" s="41" t="s">
        <v>81</v>
      </c>
      <c r="F23" s="4">
        <v>1483</v>
      </c>
      <c r="G23" s="13">
        <f>F23/SUM($F$21:$F$23)</f>
        <v>0.81978993919292431</v>
      </c>
      <c r="H23" s="4">
        <v>426</v>
      </c>
      <c r="I23" s="13">
        <f>H23/SUM($H$21:$H$23)</f>
        <v>0.85542168674698793</v>
      </c>
      <c r="K23" s="44"/>
      <c r="L23" s="47"/>
      <c r="M23" s="44"/>
      <c r="N23" s="44"/>
    </row>
    <row r="24" spans="5:14" x14ac:dyDescent="0.35">
      <c r="K24" s="44"/>
      <c r="L24" s="46"/>
      <c r="M24" s="44"/>
      <c r="N24" s="44"/>
    </row>
    <row r="25" spans="5:14" x14ac:dyDescent="0.35">
      <c r="K25" s="44"/>
      <c r="L25" s="45"/>
      <c r="M25" s="44"/>
      <c r="N25" s="44"/>
    </row>
    <row r="26" spans="5:14" x14ac:dyDescent="0.35">
      <c r="K26" s="44"/>
      <c r="L26" s="46"/>
      <c r="M26" s="44"/>
      <c r="N26" s="44"/>
    </row>
    <row r="27" spans="5:14" x14ac:dyDescent="0.35">
      <c r="K27" s="44"/>
      <c r="L27" s="47"/>
      <c r="M27" s="44"/>
      <c r="N27" s="44"/>
    </row>
    <row r="28" spans="5:14" x14ac:dyDescent="0.35">
      <c r="K28" s="44"/>
      <c r="L28" s="46"/>
      <c r="M28" s="44"/>
      <c r="N28" s="44"/>
    </row>
  </sheetData>
  <mergeCells count="3">
    <mergeCell ref="C3:F3"/>
    <mergeCell ref="B3:B4"/>
    <mergeCell ref="G3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A645-675D-490B-82A8-2B2D8FD29B81}">
  <dimension ref="B2:H19"/>
  <sheetViews>
    <sheetView zoomScale="90" zoomScaleNormal="90" workbookViewId="0">
      <selection activeCell="J12" sqref="J12"/>
    </sheetView>
  </sheetViews>
  <sheetFormatPr defaultRowHeight="14.5" x14ac:dyDescent="0.35"/>
  <cols>
    <col min="2" max="2" width="11.08984375" customWidth="1"/>
    <col min="3" max="3" width="16.453125" customWidth="1"/>
    <col min="4" max="4" width="58.1796875" customWidth="1"/>
    <col min="7" max="7" width="13" customWidth="1"/>
    <col min="8" max="8" width="34.81640625" customWidth="1"/>
  </cols>
  <sheetData>
    <row r="2" spans="2:8" x14ac:dyDescent="0.35">
      <c r="B2" s="1" t="s">
        <v>34</v>
      </c>
      <c r="C2" s="1" t="s">
        <v>35</v>
      </c>
      <c r="D2" s="1" t="s">
        <v>36</v>
      </c>
      <c r="G2" s="12" t="s">
        <v>60</v>
      </c>
      <c r="H2" s="21" t="s">
        <v>61</v>
      </c>
    </row>
    <row r="3" spans="2:8" ht="43.5" x14ac:dyDescent="0.35">
      <c r="B3" s="29" t="s">
        <v>19</v>
      </c>
      <c r="C3" s="3" t="s">
        <v>2</v>
      </c>
      <c r="D3" s="3" t="s">
        <v>24</v>
      </c>
      <c r="G3" s="22" t="s">
        <v>58</v>
      </c>
      <c r="H3" s="3" t="s">
        <v>62</v>
      </c>
    </row>
    <row r="4" spans="2:8" ht="29" x14ac:dyDescent="0.35">
      <c r="B4" s="29"/>
      <c r="C4" s="3" t="s">
        <v>3</v>
      </c>
      <c r="D4" s="3" t="s">
        <v>25</v>
      </c>
      <c r="G4" s="22" t="s">
        <v>57</v>
      </c>
      <c r="H4" s="3" t="s">
        <v>63</v>
      </c>
    </row>
    <row r="5" spans="2:8" ht="29" x14ac:dyDescent="0.35">
      <c r="B5" s="9" t="s">
        <v>20</v>
      </c>
      <c r="C5" s="3" t="s">
        <v>6</v>
      </c>
      <c r="D5" s="3" t="s">
        <v>38</v>
      </c>
      <c r="G5" s="22" t="s">
        <v>56</v>
      </c>
      <c r="H5" s="3" t="s">
        <v>64</v>
      </c>
    </row>
    <row r="6" spans="2:8" ht="43.5" x14ac:dyDescent="0.35">
      <c r="B6" s="29" t="s">
        <v>37</v>
      </c>
      <c r="C6" s="3" t="s">
        <v>7</v>
      </c>
      <c r="D6" s="3" t="s">
        <v>28</v>
      </c>
      <c r="G6" s="22" t="s">
        <v>66</v>
      </c>
      <c r="H6" s="3" t="s">
        <v>65</v>
      </c>
    </row>
    <row r="7" spans="2:8" x14ac:dyDescent="0.35">
      <c r="B7" s="29"/>
      <c r="C7" s="3" t="s">
        <v>8</v>
      </c>
      <c r="D7" s="3" t="s">
        <v>29</v>
      </c>
    </row>
    <row r="8" spans="2:8" x14ac:dyDescent="0.35">
      <c r="B8" s="29"/>
      <c r="C8" s="3" t="s">
        <v>4</v>
      </c>
      <c r="D8" s="3" t="s">
        <v>26</v>
      </c>
    </row>
    <row r="9" spans="2:8" x14ac:dyDescent="0.35">
      <c r="B9" s="29"/>
      <c r="C9" s="3" t="s">
        <v>5</v>
      </c>
      <c r="D9" s="3" t="s">
        <v>27</v>
      </c>
    </row>
    <row r="10" spans="2:8" ht="29" x14ac:dyDescent="0.35">
      <c r="B10" s="9" t="s">
        <v>21</v>
      </c>
      <c r="C10" s="3" t="s">
        <v>10</v>
      </c>
      <c r="D10" s="3" t="s">
        <v>30</v>
      </c>
    </row>
    <row r="11" spans="2:8" ht="29" x14ac:dyDescent="0.35">
      <c r="B11" s="30" t="s">
        <v>22</v>
      </c>
      <c r="C11" s="3" t="s">
        <v>9</v>
      </c>
      <c r="D11" s="3" t="s">
        <v>31</v>
      </c>
    </row>
    <row r="12" spans="2:8" ht="29" x14ac:dyDescent="0.35">
      <c r="B12" s="30"/>
      <c r="C12" s="3" t="s">
        <v>11</v>
      </c>
      <c r="D12" s="3" t="s">
        <v>32</v>
      </c>
    </row>
    <row r="13" spans="2:8" ht="29" x14ac:dyDescent="0.35">
      <c r="B13" s="9" t="s">
        <v>23</v>
      </c>
      <c r="C13" s="3" t="s">
        <v>18</v>
      </c>
      <c r="D13" s="3" t="s">
        <v>33</v>
      </c>
    </row>
    <row r="15" spans="2:8" x14ac:dyDescent="0.35">
      <c r="C15" s="2" t="s">
        <v>46</v>
      </c>
      <c r="D15" s="2" t="s">
        <v>47</v>
      </c>
    </row>
    <row r="16" spans="2:8" x14ac:dyDescent="0.35">
      <c r="C16" s="4" t="s">
        <v>48</v>
      </c>
      <c r="D16" s="4" t="s">
        <v>52</v>
      </c>
    </row>
    <row r="17" spans="3:4" x14ac:dyDescent="0.35">
      <c r="C17" s="4" t="s">
        <v>49</v>
      </c>
      <c r="D17" s="4" t="s">
        <v>53</v>
      </c>
    </row>
    <row r="18" spans="3:4" x14ac:dyDescent="0.35">
      <c r="C18" s="4" t="s">
        <v>50</v>
      </c>
      <c r="D18" s="4" t="s">
        <v>54</v>
      </c>
    </row>
    <row r="19" spans="3:4" x14ac:dyDescent="0.35">
      <c r="C19" s="4" t="s">
        <v>51</v>
      </c>
      <c r="D19" s="4" t="s">
        <v>55</v>
      </c>
    </row>
  </sheetData>
  <mergeCells count="3">
    <mergeCell ref="B3:B4"/>
    <mergeCell ref="B11:B12"/>
    <mergeCell ref="B6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83AD-0AD2-4EBC-A7F6-32EF7D27FD1C}">
  <dimension ref="B2:O8"/>
  <sheetViews>
    <sheetView workbookViewId="0">
      <selection activeCell="G4" sqref="G4:G7"/>
    </sheetView>
  </sheetViews>
  <sheetFormatPr defaultRowHeight="14.5" x14ac:dyDescent="0.35"/>
  <cols>
    <col min="4" max="4" width="11.54296875" customWidth="1"/>
    <col min="5" max="5" width="11.26953125" customWidth="1"/>
    <col min="7" max="7" width="10" customWidth="1"/>
    <col min="9" max="9" width="11.6328125" customWidth="1"/>
    <col min="10" max="10" width="11.26953125" customWidth="1"/>
    <col min="14" max="14" width="11.36328125" customWidth="1"/>
    <col min="15" max="15" width="11.453125" customWidth="1"/>
  </cols>
  <sheetData>
    <row r="2" spans="2:15" x14ac:dyDescent="0.35">
      <c r="B2" s="31" t="s">
        <v>39</v>
      </c>
      <c r="C2" s="31"/>
      <c r="D2" s="31"/>
      <c r="E2" s="31"/>
      <c r="G2" s="32" t="s">
        <v>42</v>
      </c>
      <c r="H2" s="32"/>
      <c r="I2" s="32"/>
      <c r="J2" s="32"/>
      <c r="L2" s="31" t="s">
        <v>43</v>
      </c>
      <c r="M2" s="31"/>
      <c r="N2" s="31"/>
      <c r="O2" s="31"/>
    </row>
    <row r="3" spans="2:15" x14ac:dyDescent="0.35">
      <c r="B3" s="2" t="s">
        <v>13</v>
      </c>
      <c r="C3" s="2" t="s">
        <v>40</v>
      </c>
      <c r="D3" s="2" t="s">
        <v>41</v>
      </c>
      <c r="E3" s="2" t="s">
        <v>44</v>
      </c>
      <c r="G3" s="23" t="s">
        <v>13</v>
      </c>
      <c r="H3" s="23" t="s">
        <v>40</v>
      </c>
      <c r="I3" s="23" t="s">
        <v>41</v>
      </c>
      <c r="J3" s="23" t="s">
        <v>44</v>
      </c>
      <c r="L3" s="2" t="s">
        <v>13</v>
      </c>
      <c r="M3" s="2" t="s">
        <v>40</v>
      </c>
      <c r="N3" s="2" t="s">
        <v>41</v>
      </c>
      <c r="O3" s="2" t="s">
        <v>44</v>
      </c>
    </row>
    <row r="4" spans="2:15" x14ac:dyDescent="0.35">
      <c r="B4" s="4">
        <v>1</v>
      </c>
      <c r="C4" s="4">
        <v>1923</v>
      </c>
      <c r="D4" s="4">
        <v>0.82</v>
      </c>
      <c r="E4" s="11">
        <f>C4/SUM($C$4:$C$6)</f>
        <v>0.8335500650195059</v>
      </c>
      <c r="G4" s="24" t="s">
        <v>57</v>
      </c>
      <c r="H4" s="25">
        <v>318</v>
      </c>
      <c r="I4" s="25">
        <v>0.31</v>
      </c>
      <c r="J4" s="26">
        <f>H4/SUM($H$4:$H$7)</f>
        <v>0.13784135240572171</v>
      </c>
      <c r="L4" s="4">
        <v>1</v>
      </c>
      <c r="M4" s="4">
        <v>1698</v>
      </c>
      <c r="N4" s="4">
        <v>0.82</v>
      </c>
      <c r="O4" s="13">
        <f>M4/SUM($M$4:$M$8)</f>
        <v>0.7360208062418726</v>
      </c>
    </row>
    <row r="5" spans="2:15" x14ac:dyDescent="0.35">
      <c r="B5" s="4">
        <v>2</v>
      </c>
      <c r="C5" s="4">
        <v>318</v>
      </c>
      <c r="D5" s="4">
        <v>0.33</v>
      </c>
      <c r="E5" s="11">
        <f t="shared" ref="E5:E6" si="0">C5/SUM($C$4:$C$6)</f>
        <v>0.13784135240572171</v>
      </c>
      <c r="G5" s="27" t="s">
        <v>56</v>
      </c>
      <c r="H5" s="25">
        <v>3</v>
      </c>
      <c r="I5" s="25">
        <v>0.55000000000000004</v>
      </c>
      <c r="J5" s="26">
        <f>H5/SUM($H$4:$H$7)</f>
        <v>1.3003901170351106E-3</v>
      </c>
      <c r="L5" s="4">
        <v>2</v>
      </c>
      <c r="M5" s="4">
        <v>173</v>
      </c>
      <c r="N5" s="4">
        <v>0.33</v>
      </c>
      <c r="O5" s="13">
        <f>M5/SUM($M$4:$M$8)</f>
        <v>7.4989163415691368E-2</v>
      </c>
    </row>
    <row r="6" spans="2:15" ht="29" x14ac:dyDescent="0.35">
      <c r="B6" s="4">
        <v>3</v>
      </c>
      <c r="C6" s="4">
        <v>66</v>
      </c>
      <c r="D6" s="4">
        <v>0.2</v>
      </c>
      <c r="E6" s="11">
        <f t="shared" si="0"/>
        <v>2.8608582574772431E-2</v>
      </c>
      <c r="G6" s="28" t="s">
        <v>59</v>
      </c>
      <c r="H6" s="25">
        <v>79</v>
      </c>
      <c r="I6" s="25">
        <v>0.32</v>
      </c>
      <c r="J6" s="26">
        <f>H6/SUM($H$4:$H$7)</f>
        <v>3.4243606415257907E-2</v>
      </c>
      <c r="L6" s="4">
        <v>3</v>
      </c>
      <c r="M6" s="4">
        <v>3</v>
      </c>
      <c r="N6" s="4">
        <v>0.2</v>
      </c>
      <c r="O6" s="13">
        <f>M6/SUM($M$4:$M$8)</f>
        <v>1.3003901170351106E-3</v>
      </c>
    </row>
    <row r="7" spans="2:15" x14ac:dyDescent="0.35">
      <c r="G7" s="27" t="s">
        <v>58</v>
      </c>
      <c r="H7" s="25">
        <v>1907</v>
      </c>
      <c r="I7" s="25">
        <v>0.81</v>
      </c>
      <c r="J7" s="26">
        <f>H7/SUM($H$4:$H$7)</f>
        <v>0.82661465106198528</v>
      </c>
      <c r="L7" s="4">
        <v>4</v>
      </c>
      <c r="M7" s="4">
        <v>44</v>
      </c>
      <c r="N7" s="4">
        <v>0.33</v>
      </c>
      <c r="O7" s="13">
        <f>M7/SUM($M$4:$M$8)</f>
        <v>1.9072388383181621E-2</v>
      </c>
    </row>
    <row r="8" spans="2:15" x14ac:dyDescent="0.35">
      <c r="L8" s="4">
        <v>5</v>
      </c>
      <c r="M8" s="4">
        <v>389</v>
      </c>
      <c r="N8" s="4">
        <v>0.32</v>
      </c>
      <c r="O8" s="13">
        <f>M8/SUM($M$4:$M$8)</f>
        <v>0.16861725184221935</v>
      </c>
    </row>
  </sheetData>
  <mergeCells count="3">
    <mergeCell ref="B2:E2"/>
    <mergeCell ref="L2:O2"/>
    <mergeCell ref="G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Cluster centers table</vt:lpstr>
      <vt:lpstr>Evaluation prediction model</vt:lpstr>
      <vt:lpstr>Data definitions</vt:lpstr>
      <vt:lpstr>Silhouette_summary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Suphakorn Homnan</dc:creator>
  <cp:lastModifiedBy>Suphakorn Homnan</cp:lastModifiedBy>
  <dcterms:created xsi:type="dcterms:W3CDTF">2024-04-03T14:32:08Z</dcterms:created>
  <dcterms:modified xsi:type="dcterms:W3CDTF">2024-04-09T23:10:35Z</dcterms:modified>
</cp:coreProperties>
</file>