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XM\Desktop\"/>
    </mc:Choice>
  </mc:AlternateContent>
  <xr:revisionPtr revIDLastSave="0" documentId="13_ncr:1_{2AAF1D37-1205-4F91-8431-326A92C0C0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17" i="1"/>
  <c r="O23" i="1"/>
  <c r="O31" i="1"/>
  <c r="O32" i="1"/>
  <c r="O40" i="1"/>
  <c r="O41" i="1"/>
  <c r="O42" i="1"/>
  <c r="O43" i="1"/>
  <c r="O44" i="1"/>
  <c r="O46" i="1"/>
  <c r="O47" i="1"/>
  <c r="O48" i="1"/>
  <c r="O49" i="1"/>
  <c r="O50" i="1"/>
  <c r="O51" i="1"/>
  <c r="O52" i="1"/>
  <c r="O53" i="1"/>
  <c r="O54" i="1"/>
  <c r="O56" i="1"/>
  <c r="O57" i="1"/>
  <c r="M65" i="1"/>
  <c r="O65" i="1"/>
  <c r="O68" i="1"/>
  <c r="O69" i="1"/>
  <c r="O70" i="1"/>
  <c r="O75" i="1"/>
  <c r="O76" i="1"/>
  <c r="O77" i="1"/>
  <c r="O81" i="1"/>
  <c r="O82" i="1"/>
  <c r="O83" i="1"/>
  <c r="O90" i="1"/>
  <c r="O91" i="1"/>
  <c r="O93" i="1"/>
  <c r="O95" i="1"/>
  <c r="O96" i="1"/>
  <c r="O98" i="1"/>
  <c r="O100" i="1"/>
  <c r="E98" i="1"/>
  <c r="E100" i="1"/>
  <c r="P98" i="1"/>
  <c r="N8" i="1"/>
  <c r="N98" i="1"/>
  <c r="M10" i="1"/>
  <c r="M98" i="1"/>
  <c r="H2" i="1"/>
  <c r="H4" i="1"/>
  <c r="H8" i="1"/>
  <c r="H10" i="1"/>
  <c r="H11" i="1"/>
  <c r="H12" i="1"/>
  <c r="H13" i="1"/>
  <c r="H17" i="1"/>
  <c r="H20" i="1"/>
  <c r="H23" i="1"/>
  <c r="H27" i="1"/>
  <c r="H28" i="1"/>
  <c r="H62" i="1"/>
  <c r="H86" i="1"/>
  <c r="H87" i="1"/>
  <c r="H88" i="1"/>
  <c r="H98" i="1"/>
  <c r="P96" i="1"/>
  <c r="P95" i="1"/>
  <c r="P93" i="1"/>
  <c r="P92" i="1"/>
  <c r="P91" i="1"/>
  <c r="P90" i="1"/>
  <c r="P86" i="1"/>
  <c r="P83" i="1"/>
  <c r="P82" i="1"/>
  <c r="P81" i="1"/>
  <c r="P77" i="1"/>
  <c r="P76" i="1"/>
  <c r="P75" i="1"/>
  <c r="P73" i="1"/>
  <c r="P71" i="1"/>
  <c r="P70" i="1"/>
  <c r="P69" i="1"/>
  <c r="P68" i="1"/>
  <c r="P67" i="1"/>
  <c r="P66" i="1"/>
  <c r="P65" i="1"/>
  <c r="P62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7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8" i="1"/>
  <c r="I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<sst xmlns="http://schemas.openxmlformats.org/spreadsheetml/2006/main" count="248" uniqueCount="215">
  <si>
    <t>品类</t>
  </si>
  <si>
    <t>项目</t>
  </si>
  <si>
    <t>具体设备</t>
    <phoneticPr fontId="4" type="noConversion"/>
  </si>
  <si>
    <t>供应商</t>
  </si>
  <si>
    <t>理想预算价</t>
    <phoneticPr fontId="4" type="noConversion"/>
  </si>
  <si>
    <t>预估单价</t>
    <phoneticPr fontId="4" type="noConversion"/>
  </si>
  <si>
    <t>预估数量</t>
    <phoneticPr fontId="4" type="noConversion"/>
  </si>
  <si>
    <t>预估总价</t>
  </si>
  <si>
    <t>实际单价</t>
    <phoneticPr fontId="4" type="noConversion"/>
  </si>
  <si>
    <t>实际数量</t>
    <phoneticPr fontId="4" type="noConversion"/>
  </si>
  <si>
    <t>实际规格</t>
    <phoneticPr fontId="4" type="noConversion"/>
  </si>
  <si>
    <t>附加费用(安装费用等)</t>
    <phoneticPr fontId="4" type="noConversion"/>
  </si>
  <si>
    <t>已支付</t>
    <phoneticPr fontId="4" type="noConversion"/>
  </si>
  <si>
    <t>剩余款项</t>
    <phoneticPr fontId="4" type="noConversion"/>
  </si>
  <si>
    <t>总价</t>
    <phoneticPr fontId="4" type="noConversion"/>
  </si>
  <si>
    <t>预算出入</t>
    <phoneticPr fontId="4" type="noConversion"/>
  </si>
  <si>
    <t>备注</t>
  </si>
  <si>
    <t>前期大项</t>
    <phoneticPr fontId="4" type="noConversion"/>
  </si>
  <si>
    <t>设计费</t>
    <phoneticPr fontId="4" type="noConversion"/>
  </si>
  <si>
    <t>/</t>
    <phoneticPr fontId="4" type="noConversion"/>
  </si>
  <si>
    <t>设计费优惠1000，订施工打8折</t>
    <phoneticPr fontId="4" type="noConversion"/>
  </si>
  <si>
    <t>第三方监理</t>
    <phoneticPr fontId="4" type="noConversion"/>
  </si>
  <si>
    <t>半包装修公司</t>
    <phoneticPr fontId="4" type="noConversion"/>
  </si>
  <si>
    <t>付款进度：60%+30%（水泥工进场）+10% （结束）</t>
    <phoneticPr fontId="4" type="noConversion"/>
  </si>
  <si>
    <t>垃圾清运费</t>
    <phoneticPr fontId="4" type="noConversion"/>
  </si>
  <si>
    <t>拆旧</t>
    <phoneticPr fontId="4" type="noConversion"/>
  </si>
  <si>
    <t>300元拆阳台危险瓷砖，栏杆</t>
    <phoneticPr fontId="4" type="noConversion"/>
  </si>
  <si>
    <t>吊装</t>
    <phoneticPr fontId="4" type="noConversion"/>
  </si>
  <si>
    <t>约定玻璃木框固定，40元停车费</t>
    <phoneticPr fontId="4" type="noConversion"/>
  </si>
  <si>
    <t>封窗</t>
    <phoneticPr fontId="4" type="noConversion"/>
  </si>
  <si>
    <t>主材</t>
    <phoneticPr fontId="4" type="noConversion"/>
  </si>
  <si>
    <t>砖</t>
  </si>
  <si>
    <t>厨房地墙砖</t>
    <phoneticPr fontId="4" type="noConversion"/>
  </si>
  <si>
    <t>800*800</t>
    <phoneticPr fontId="4" type="noConversion"/>
  </si>
  <si>
    <t>客餐厅阳台通铺</t>
    <phoneticPr fontId="4" type="noConversion"/>
  </si>
  <si>
    <t>600*1200</t>
    <phoneticPr fontId="4" type="noConversion"/>
  </si>
  <si>
    <t>干区墙壁</t>
    <phoneticPr fontId="4" type="noConversion"/>
  </si>
  <si>
    <t>卫生间墙地砖</t>
    <phoneticPr fontId="4" type="noConversion"/>
  </si>
  <si>
    <t>木纹砖</t>
    <phoneticPr fontId="4" type="noConversion"/>
  </si>
  <si>
    <t>瓷砖物流费</t>
    <phoneticPr fontId="4" type="noConversion"/>
  </si>
  <si>
    <t>瓷砖倒角费用</t>
    <phoneticPr fontId="4" type="noConversion"/>
  </si>
  <si>
    <t>美缝剂</t>
  </si>
  <si>
    <t>马贝</t>
    <phoneticPr fontId="4" type="noConversion"/>
  </si>
  <si>
    <t>厕所门</t>
    <phoneticPr fontId="4" type="noConversion"/>
  </si>
  <si>
    <t>1.8双面磨砂+长虹钢化双包套</t>
    <phoneticPr fontId="4" type="noConversion"/>
  </si>
  <si>
    <t>瓷砖贴好了提前3-4天联系测量，微信娜娜。1.8玻璃开门670/平米，加长虹60/平米，加双门套100/平米，共830/平米；1.6固定长虹玻璃隔断单价510；1.6透明移门588；1.6透明固定玻璃460</t>
    <phoneticPr fontId="4" type="noConversion"/>
  </si>
  <si>
    <t>厕所厨房隔断移门</t>
    <phoneticPr fontId="4" type="noConversion"/>
  </si>
  <si>
    <t>1.6单层玻璃+无门套+双把手</t>
    <phoneticPr fontId="4" type="noConversion"/>
  </si>
  <si>
    <t>干区玻璃隔断</t>
    <phoneticPr fontId="4" type="noConversion"/>
  </si>
  <si>
    <t>1.6单层玻璃</t>
    <phoneticPr fontId="4" type="noConversion"/>
  </si>
  <si>
    <t>入户门</t>
    <phoneticPr fontId="4" type="noConversion"/>
  </si>
  <si>
    <t>卡奇</t>
    <phoneticPr fontId="4" type="noConversion"/>
  </si>
  <si>
    <t>泥工进场前3-4天联系安装, 封窗当天上午拆门拆窗敲阳台瓷砖，120灌浆费用</t>
    <phoneticPr fontId="4" type="noConversion"/>
  </si>
  <si>
    <t>卧室门*2</t>
    <phoneticPr fontId="4" type="noConversion"/>
  </si>
  <si>
    <t>柳木烤漆静音门</t>
    <phoneticPr fontId="4" type="noConversion"/>
  </si>
  <si>
    <t>双包套1200，含3合页+门吸，锁需淘宝免费安装，+300加静音条</t>
    <phoneticPr fontId="4" type="noConversion"/>
  </si>
  <si>
    <t>踢脚线</t>
    <phoneticPr fontId="4" type="noConversion"/>
  </si>
  <si>
    <t>整屋</t>
  </si>
  <si>
    <t>实木复合</t>
    <phoneticPr fontId="4" type="noConversion"/>
  </si>
  <si>
    <t>岩板 石材</t>
    <phoneticPr fontId="4" type="noConversion"/>
  </si>
  <si>
    <t>挡水条</t>
    <phoneticPr fontId="4" type="noConversion"/>
  </si>
  <si>
    <t>【德立淋浴房赠送】</t>
    <phoneticPr fontId="4" type="noConversion"/>
  </si>
  <si>
    <t>设备间窗台石</t>
    <phoneticPr fontId="4" type="noConversion"/>
  </si>
  <si>
    <t>【赠送】</t>
    <phoneticPr fontId="4" type="noConversion"/>
  </si>
  <si>
    <t>两飘窗窗台石</t>
    <phoneticPr fontId="4" type="noConversion"/>
  </si>
  <si>
    <t>人造石13044163579</t>
    <phoneticPr fontId="4" type="noConversion"/>
  </si>
  <si>
    <t>【420元/米任意选】</t>
    <phoneticPr fontId="4" type="noConversion"/>
  </si>
  <si>
    <t>岛台台面</t>
    <phoneticPr fontId="4" type="noConversion"/>
  </si>
  <si>
    <t>雪山石哑光面8mm</t>
    <phoneticPr fontId="4" type="noConversion"/>
  </si>
  <si>
    <t>电视背景墙</t>
    <phoneticPr fontId="4" type="noConversion"/>
  </si>
  <si>
    <t>1号纹6mm</t>
    <phoneticPr fontId="4" type="noConversion"/>
  </si>
  <si>
    <t>门槛石</t>
    <phoneticPr fontId="4" type="noConversion"/>
  </si>
  <si>
    <t>燃气排管</t>
    <phoneticPr fontId="4" type="noConversion"/>
  </si>
  <si>
    <t>天然气排管</t>
    <phoneticPr fontId="4" type="noConversion"/>
  </si>
  <si>
    <t>【4分管600元打包6米，超出是40元一米，管材，配件，人工，辅料，阀门全包】</t>
    <phoneticPr fontId="4" type="noConversion"/>
  </si>
  <si>
    <t>定制家具</t>
  </si>
  <si>
    <t>厨房橱柜</t>
  </si>
  <si>
    <t>爱格</t>
    <phoneticPr fontId="4" type="noConversion"/>
  </si>
  <si>
    <t>全屋定制</t>
    <phoneticPr fontId="4" type="noConversion"/>
  </si>
  <si>
    <t>主卧衣柜</t>
  </si>
  <si>
    <t>次卧衣柜</t>
  </si>
  <si>
    <t>大厅储物柜</t>
    <phoneticPr fontId="4" type="noConversion"/>
  </si>
  <si>
    <t>阳台柜</t>
    <phoneticPr fontId="4" type="noConversion"/>
  </si>
  <si>
    <t>木工柜子</t>
    <phoneticPr fontId="4" type="noConversion"/>
  </si>
  <si>
    <t>洗衣机吊柜</t>
    <phoneticPr fontId="4" type="noConversion"/>
  </si>
  <si>
    <t>兔宝宝</t>
    <phoneticPr fontId="4" type="noConversion"/>
  </si>
  <si>
    <t>设备间柜子</t>
    <phoneticPr fontId="4" type="noConversion"/>
  </si>
  <si>
    <t>次卧榻榻米</t>
    <phoneticPr fontId="4" type="noConversion"/>
  </si>
  <si>
    <t>餐厅</t>
  </si>
  <si>
    <t>岛台</t>
    <phoneticPr fontId="4" type="noConversion"/>
  </si>
  <si>
    <t>卫生间</t>
  </si>
  <si>
    <t>浴室台盆</t>
    <phoneticPr fontId="4" type="noConversion"/>
  </si>
  <si>
    <t>洁具</t>
  </si>
  <si>
    <t>水槽</t>
  </si>
  <si>
    <t>厨房水槽</t>
  </si>
  <si>
    <t>欧琳-淘宝</t>
    <phoneticPr fontId="4" type="noConversion"/>
  </si>
  <si>
    <t>手工大单槽，送菜板+沥水篮+卷帘</t>
    <phoneticPr fontId="4" type="noConversion"/>
  </si>
  <si>
    <t>岛台水槽</t>
    <phoneticPr fontId="4" type="noConversion"/>
  </si>
  <si>
    <t>淘宝</t>
    <phoneticPr fontId="4" type="noConversion"/>
  </si>
  <si>
    <t>32*32</t>
    <phoneticPr fontId="4" type="noConversion"/>
  </si>
  <si>
    <t>智能马桶盖</t>
    <phoneticPr fontId="4" type="noConversion"/>
  </si>
  <si>
    <t>松下家饰佳</t>
    <phoneticPr fontId="4" type="noConversion"/>
  </si>
  <si>
    <t>【拨打400或微信找Amanda联系安装】</t>
    <phoneticPr fontId="4" type="noConversion"/>
  </si>
  <si>
    <t>马桶</t>
  </si>
  <si>
    <t>马桶</t>
    <phoneticPr fontId="4" type="noConversion"/>
  </si>
  <si>
    <t>吉博力艾珂</t>
    <phoneticPr fontId="4" type="noConversion"/>
  </si>
  <si>
    <t>龙头</t>
    <phoneticPr fontId="4" type="noConversion"/>
  </si>
  <si>
    <t>卫生间台盆龙头1</t>
    <phoneticPr fontId="4" type="noConversion"/>
  </si>
  <si>
    <t>科勒-淘宝</t>
    <phoneticPr fontId="4" type="noConversion"/>
  </si>
  <si>
    <t>卫生间台盆龙头2</t>
    <phoneticPr fontId="4" type="noConversion"/>
  </si>
  <si>
    <t>岛台龙头</t>
    <phoneticPr fontId="4" type="noConversion"/>
  </si>
  <si>
    <t>滨特尔直饮水</t>
    <phoneticPr fontId="4" type="noConversion"/>
  </si>
  <si>
    <t>厨房龙头</t>
    <phoneticPr fontId="4" type="noConversion"/>
  </si>
  <si>
    <t>花洒</t>
  </si>
  <si>
    <t>花洒</t>
    <phoneticPr fontId="4" type="noConversion"/>
  </si>
  <si>
    <t>【到货后检查无误联系客服退钱，退300元】</t>
    <phoneticPr fontId="4" type="noConversion"/>
  </si>
  <si>
    <t>淋浴房</t>
  </si>
  <si>
    <t>淋浴房</t>
    <phoneticPr fontId="4" type="noConversion"/>
  </si>
  <si>
    <t>德立(家饰佳)小蜜</t>
    <phoneticPr fontId="4" type="noConversion"/>
  </si>
  <si>
    <t>【水电结束后瓷砖前3-5天联系测量】小蜜返点5个点，联单-200，直播代金券-200，商场满千减百-700，挡水条两个(黑白要选择一个)，送超洁</t>
    <phoneticPr fontId="4" type="noConversion"/>
  </si>
  <si>
    <t>五金</t>
    <phoneticPr fontId="4" type="noConversion"/>
  </si>
  <si>
    <t>开关面板</t>
  </si>
  <si>
    <t>施耐德</t>
    <phoneticPr fontId="4" type="noConversion"/>
  </si>
  <si>
    <t>施耐德 团</t>
  </si>
  <si>
    <t>【699套餐叠加8折活动。多退少补，退9折】</t>
    <phoneticPr fontId="4" type="noConversion"/>
  </si>
  <si>
    <t>AP面板</t>
    <phoneticPr fontId="4" type="noConversion"/>
  </si>
  <si>
    <t>全屋wifi</t>
    <phoneticPr fontId="4" type="noConversion"/>
  </si>
  <si>
    <t>Tplink 淘宝</t>
    <phoneticPr fontId="4" type="noConversion"/>
  </si>
  <si>
    <t>R473GP-AC*1-AP1202GI-POE*4</t>
    <phoneticPr fontId="4" type="noConversion"/>
  </si>
  <si>
    <t>地漏</t>
  </si>
  <si>
    <t>卫厨房阳台</t>
    <phoneticPr fontId="4" type="noConversion"/>
  </si>
  <si>
    <t>潜水艇</t>
    <phoneticPr fontId="4" type="noConversion"/>
  </si>
  <si>
    <t>电器</t>
  </si>
  <si>
    <t>全屋电器</t>
  </si>
  <si>
    <t>中央空调</t>
  </si>
  <si>
    <t>外机YVAG008ARSE</t>
    <phoneticPr fontId="4" type="noConversion"/>
  </si>
  <si>
    <t>【水电进场前3天联系定位】</t>
    <phoneticPr fontId="4" type="noConversion"/>
  </si>
  <si>
    <t>次卧YRFC03CB3S</t>
    <phoneticPr fontId="4" type="noConversion"/>
  </si>
  <si>
    <t>主卧YRFC04CB3S</t>
    <phoneticPr fontId="4" type="noConversion"/>
  </si>
  <si>
    <t>地暖</t>
    <phoneticPr fontId="4" type="noConversion"/>
  </si>
  <si>
    <t>客厅YVFC08CD3S</t>
    <phoneticPr fontId="4" type="noConversion"/>
  </si>
  <si>
    <t>全屋净水直饮水</t>
    <phoneticPr fontId="4" type="noConversion"/>
  </si>
  <si>
    <t>前置MBF-10</t>
    <phoneticPr fontId="4" type="noConversion"/>
  </si>
  <si>
    <t>中央净水PCFE40P12</t>
    <phoneticPr fontId="4" type="noConversion"/>
  </si>
  <si>
    <t>末端roGRO-75</t>
    <phoneticPr fontId="4" type="noConversion"/>
  </si>
  <si>
    <t>厨卫电器</t>
  </si>
  <si>
    <t>热水器</t>
    <phoneticPr fontId="4" type="noConversion"/>
  </si>
  <si>
    <t>能率 齐家建材</t>
    <phoneticPr fontId="4" type="noConversion"/>
  </si>
  <si>
    <t>GQ-13H2AFEX</t>
    <phoneticPr fontId="4" type="noConversion"/>
  </si>
  <si>
    <t>【安装前5天预约发货安装】阿姨</t>
    <phoneticPr fontId="4" type="noConversion"/>
  </si>
  <si>
    <t>消毒碗柜</t>
    <phoneticPr fontId="4" type="noConversion"/>
  </si>
  <si>
    <t>海尔（京东）</t>
    <phoneticPr fontId="4" type="noConversion"/>
  </si>
  <si>
    <t>ZQD100F</t>
    <phoneticPr fontId="4" type="noConversion"/>
  </si>
  <si>
    <t>【需要发货时联系客服，安装打4006999999】</t>
    <phoneticPr fontId="4" type="noConversion"/>
  </si>
  <si>
    <t>燃气灶</t>
    <phoneticPr fontId="4" type="noConversion"/>
  </si>
  <si>
    <t>万家乐淘宝</t>
    <phoneticPr fontId="4" type="noConversion"/>
  </si>
  <si>
    <t>万家乐KJ051B-淘宝</t>
    <phoneticPr fontId="4" type="noConversion"/>
  </si>
  <si>
    <r>
      <t>【</t>
    </r>
    <r>
      <rPr>
        <sz val="11"/>
        <color rgb="FFFF0000"/>
        <rFont val="微软雅黑 Light"/>
        <family val="2"/>
        <charset val="134"/>
      </rPr>
      <t>8.25送货</t>
    </r>
    <r>
      <rPr>
        <sz val="11"/>
        <rFont val="微软雅黑 Light"/>
        <family val="2"/>
        <charset val="134"/>
      </rPr>
      <t>】</t>
    </r>
    <phoneticPr fontId="4" type="noConversion"/>
  </si>
  <si>
    <t>油烟机</t>
    <phoneticPr fontId="4" type="noConversion"/>
  </si>
  <si>
    <t>方太X1A</t>
    <phoneticPr fontId="4" type="noConversion"/>
  </si>
  <si>
    <t>【烟管预埋支付60元，收到货后安装时返还包裹中的烟道和发票退钱】</t>
    <phoneticPr fontId="4" type="noConversion"/>
  </si>
  <si>
    <t>洗碗机</t>
    <phoneticPr fontId="4" type="noConversion"/>
  </si>
  <si>
    <t>西门子</t>
    <phoneticPr fontId="4" type="noConversion"/>
  </si>
  <si>
    <t>冰箱</t>
    <phoneticPr fontId="4" type="noConversion"/>
  </si>
  <si>
    <t>KA50NE20TI白色</t>
    <phoneticPr fontId="4" type="noConversion"/>
  </si>
  <si>
    <t>垃圾处理器</t>
    <phoneticPr fontId="4" type="noConversion"/>
  </si>
  <si>
    <t>贝克巴斯 水鹿</t>
    <phoneticPr fontId="4" type="noConversion"/>
  </si>
  <si>
    <t>【收货后群内发买家秀返200元】</t>
    <phoneticPr fontId="4" type="noConversion"/>
  </si>
  <si>
    <t>暖风换气扇</t>
    <phoneticPr fontId="4" type="noConversion"/>
  </si>
  <si>
    <t>奥普E101-京东</t>
    <phoneticPr fontId="4" type="noConversion"/>
  </si>
  <si>
    <t>嵌入式蒸烤箱</t>
    <phoneticPr fontId="4" type="noConversion"/>
  </si>
  <si>
    <t>CS289ABS0W</t>
    <phoneticPr fontId="4" type="noConversion"/>
  </si>
  <si>
    <t>【安装前5天预约发货安装】王宪贵</t>
    <phoneticPr fontId="4" type="noConversion"/>
  </si>
  <si>
    <t>客厅电器</t>
  </si>
  <si>
    <t>电视</t>
    <phoneticPr fontId="4" type="noConversion"/>
  </si>
  <si>
    <t>其他电器</t>
  </si>
  <si>
    <t>洗衣机</t>
  </si>
  <si>
    <t>美的</t>
    <phoneticPr fontId="4" type="noConversion"/>
  </si>
  <si>
    <t>MG100T1WDQC</t>
    <phoneticPr fontId="4" type="noConversion"/>
  </si>
  <si>
    <r>
      <rPr>
        <sz val="11"/>
        <color rgb="FFFF0000"/>
        <rFont val="微软雅黑 Light"/>
        <family val="2"/>
        <charset val="134"/>
      </rPr>
      <t>【6.17发货】</t>
    </r>
    <r>
      <rPr>
        <sz val="11"/>
        <rFont val="微软雅黑 Light"/>
        <family val="2"/>
        <charset val="134"/>
      </rPr>
      <t>支付宝转账，</t>
    </r>
    <r>
      <rPr>
        <sz val="11"/>
        <color rgb="FFFF0000"/>
        <rFont val="微软雅黑 Light"/>
        <family val="2"/>
        <charset val="134"/>
      </rPr>
      <t>6月17号开始配送，21号左右到</t>
    </r>
    <r>
      <rPr>
        <sz val="11"/>
        <rFont val="微软雅黑 Light"/>
        <family val="2"/>
        <charset val="134"/>
      </rPr>
      <t>，苏宁账号可查物流，4008 228 228小天鹅客服打电话安装，安装免费，如果要买洗衣机专用水龙头的话要</t>
    </r>
    <r>
      <rPr>
        <sz val="11"/>
        <color rgb="FF000000"/>
        <rFont val="微软雅黑 Light"/>
        <family val="1"/>
      </rPr>
      <t>100</t>
    </r>
    <r>
      <rPr>
        <sz val="11"/>
        <color rgb="FF000000"/>
        <rFont val="微软雅黑 Light"/>
        <family val="2"/>
        <charset val="134"/>
      </rPr>
      <t>块左右</t>
    </r>
    <phoneticPr fontId="4" type="noConversion"/>
  </si>
  <si>
    <t>烘干机</t>
    <phoneticPr fontId="4" type="noConversion"/>
  </si>
  <si>
    <t>MH100-H1W</t>
    <phoneticPr fontId="4" type="noConversion"/>
  </si>
  <si>
    <t>烟雾报警器</t>
    <phoneticPr fontId="4" type="noConversion"/>
  </si>
  <si>
    <t>小米</t>
    <phoneticPr fontId="4" type="noConversion"/>
  </si>
  <si>
    <t>可视门铃</t>
    <phoneticPr fontId="4" type="noConversion"/>
  </si>
  <si>
    <t>燃气报警器</t>
    <phoneticPr fontId="4" type="noConversion"/>
  </si>
  <si>
    <t>家具</t>
    <phoneticPr fontId="4" type="noConversion"/>
  </si>
  <si>
    <t>客厅</t>
    <phoneticPr fontId="4" type="noConversion"/>
  </si>
  <si>
    <t>沙发</t>
  </si>
  <si>
    <t>餐椅</t>
  </si>
  <si>
    <t>卧室</t>
    <phoneticPr fontId="4" type="noConversion"/>
  </si>
  <si>
    <t>主卧床</t>
  </si>
  <si>
    <t>次卧床架</t>
    <phoneticPr fontId="4" type="noConversion"/>
  </si>
  <si>
    <t>卫生间</t>
    <phoneticPr fontId="4" type="noConversion"/>
  </si>
  <si>
    <t>镜柜浴室柜</t>
    <phoneticPr fontId="4" type="noConversion"/>
  </si>
  <si>
    <t>窗帘</t>
    <phoneticPr fontId="4" type="noConversion"/>
  </si>
  <si>
    <t>阳台窗帘</t>
    <phoneticPr fontId="4" type="noConversion"/>
  </si>
  <si>
    <t>亿联建材</t>
    <phoneticPr fontId="4" type="noConversion"/>
  </si>
  <si>
    <t>透光不透人纱帘</t>
    <phoneticPr fontId="4" type="noConversion"/>
  </si>
  <si>
    <t>双层遮光衬布+静音轨道+安装 +500元</t>
    <phoneticPr fontId="4" type="noConversion"/>
  </si>
  <si>
    <t>主卧窗帘</t>
    <phoneticPr fontId="4" type="noConversion"/>
  </si>
  <si>
    <t>透光不透人纱帘+高遮光双面麻</t>
    <phoneticPr fontId="4" type="noConversion"/>
  </si>
  <si>
    <t>次卧窗帘</t>
    <phoneticPr fontId="4" type="noConversion"/>
  </si>
  <si>
    <t>灯具
（数码）</t>
  </si>
  <si>
    <t>非主灯</t>
    <phoneticPr fontId="4" type="noConversion"/>
  </si>
  <si>
    <t>射灯/灯带</t>
    <phoneticPr fontId="4" type="noConversion"/>
  </si>
  <si>
    <t>主灯</t>
    <phoneticPr fontId="4" type="noConversion"/>
  </si>
  <si>
    <t>饭厅吊灯</t>
    <phoneticPr fontId="4" type="noConversion"/>
  </si>
  <si>
    <t>主卧主灯</t>
    <phoneticPr fontId="4" type="noConversion"/>
  </si>
  <si>
    <t>主卧床头灯</t>
    <phoneticPr fontId="4" type="noConversion"/>
  </si>
  <si>
    <t>绿植</t>
  </si>
  <si>
    <t>装饰品</t>
    <phoneticPr fontId="4" type="noConversion"/>
  </si>
  <si>
    <t>总计</t>
    <phoneticPr fontId="4" type="noConversion"/>
  </si>
  <si>
    <t>理想控制</t>
    <phoneticPr fontId="4" type="noConversion"/>
  </si>
  <si>
    <t>差值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</si>
</sst>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#,##0.0"/>
    <numFmt numFmtId="177" formatCode="[Red]#,##0.00;[Green]\-#,##0.00"/>
    <numFmt numFmtId="178" formatCode="_ * #,##0_ ;_ * \-#,##0_ ;_ * &quot;-&quot;??_ ;_ @_ "/>
    <numFmt numFmtId="179" formatCode="[Red]0;[Green]\-0"/>
  </numFmts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name val="微软雅黑 Light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微软雅黑 Light"/>
      <family val="2"/>
      <charset val="134"/>
    </font>
    <font>
      <sz val="12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b/>
      <sz val="11"/>
      <color theme="0" tint="-0.14999847407452621"/>
      <name val="微软雅黑 Light"/>
      <family val="2"/>
      <charset val="134"/>
    </font>
    <font>
      <sz val="11"/>
      <color theme="0" tint="-0.1499984740745262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5"/>
      <color rgb="FF666666"/>
      <name val="Arial"/>
      <family val="2"/>
    </font>
    <font>
      <sz val="11"/>
      <color rgb="FF000000"/>
      <name val="微软雅黑 Light"/>
      <family val="1"/>
    </font>
    <font>
      <sz val="11"/>
      <color rgb="FF000000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2"/>
      <name val="微软雅黑 Light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DEF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DFF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3" borderId="2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178" fontId="7" fillId="0" borderId="1" xfId="1" applyNumberFormat="1" applyFont="1" applyFill="1" applyBorder="1" applyAlignment="1">
      <alignment horizontal="center" vertical="center" wrapText="1"/>
    </xf>
    <xf numFmtId="176" fontId="7" fillId="4" borderId="1" xfId="1" applyNumberFormat="1" applyFont="1" applyFill="1" applyBorder="1" applyAlignment="1">
      <alignment horizontal="center" vertical="center" wrapText="1"/>
    </xf>
    <xf numFmtId="4" fontId="7" fillId="4" borderId="1" xfId="1" applyNumberFormat="1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 wrapText="1"/>
    </xf>
    <xf numFmtId="176" fontId="7" fillId="5" borderId="1" xfId="1" applyNumberFormat="1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178" fontId="8" fillId="0" borderId="1" xfId="1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3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176" fontId="7" fillId="5" borderId="2" xfId="1" applyNumberFormat="1" applyFont="1" applyFill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6" fontId="7" fillId="5" borderId="3" xfId="1" applyNumberFormat="1" applyFont="1" applyFill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176" fontId="7" fillId="5" borderId="4" xfId="1" applyNumberFormat="1" applyFont="1" applyFill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176" fontId="7" fillId="5" borderId="4" xfId="1" applyNumberFormat="1" applyFont="1" applyFill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176" fontId="7" fillId="5" borderId="2" xfId="0" applyNumberFormat="1" applyFont="1" applyFill="1" applyBorder="1" applyAlignment="1">
      <alignment horizontal="center" vertical="center" wrapText="1"/>
    </xf>
    <xf numFmtId="176" fontId="7" fillId="0" borderId="2" xfId="1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top" wrapText="1"/>
    </xf>
    <xf numFmtId="176" fontId="7" fillId="5" borderId="3" xfId="0" applyNumberFormat="1" applyFont="1" applyFill="1" applyBorder="1" applyAlignment="1">
      <alignment horizontal="center" vertical="center" wrapText="1"/>
    </xf>
    <xf numFmtId="176" fontId="7" fillId="0" borderId="4" xfId="1" applyNumberFormat="1" applyFont="1" applyFill="1" applyBorder="1" applyAlignment="1">
      <alignment horizontal="center" vertical="center" wrapText="1"/>
    </xf>
    <xf numFmtId="176" fontId="7" fillId="5" borderId="4" xfId="0" applyNumberFormat="1" applyFont="1" applyFill="1" applyBorder="1" applyAlignment="1">
      <alignment vertical="center" wrapText="1"/>
    </xf>
    <xf numFmtId="0" fontId="8" fillId="7" borderId="3" xfId="0" applyFont="1" applyFill="1" applyBorder="1" applyAlignment="1">
      <alignment horizontal="center" vertical="top" wrapText="1"/>
    </xf>
    <xf numFmtId="176" fontId="7" fillId="5" borderId="4" xfId="0" applyNumberFormat="1" applyFont="1" applyFill="1" applyBorder="1" applyAlignment="1">
      <alignment horizontal="center" vertical="center" wrapText="1"/>
    </xf>
    <xf numFmtId="176" fontId="7" fillId="0" borderId="4" xfId="1" applyNumberFormat="1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center" wrapText="1"/>
    </xf>
    <xf numFmtId="176" fontId="10" fillId="6" borderId="1" xfId="1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center" vertical="center" wrapText="1"/>
    </xf>
    <xf numFmtId="177" fontId="7" fillId="0" borderId="3" xfId="0" applyNumberFormat="1" applyFont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176" fontId="7" fillId="4" borderId="4" xfId="0" applyNumberFormat="1" applyFont="1" applyFill="1" applyBorder="1" applyAlignment="1">
      <alignment horizontal="center" vertical="center" wrapText="1"/>
    </xf>
    <xf numFmtId="177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76" fontId="7" fillId="4" borderId="4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176" fontId="7" fillId="6" borderId="1" xfId="1" applyNumberFormat="1" applyFont="1" applyFill="1" applyBorder="1" applyAlignment="1">
      <alignment horizontal="center" vertical="center" wrapText="1"/>
    </xf>
    <xf numFmtId="176" fontId="8" fillId="0" borderId="1" xfId="1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7" borderId="0" xfId="0" applyFont="1" applyFill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4" fontId="7" fillId="4" borderId="2" xfId="0" applyNumberFormat="1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top"/>
    </xf>
    <xf numFmtId="0" fontId="6" fillId="7" borderId="0" xfId="0" applyFont="1" applyFill="1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4" fontId="7" fillId="4" borderId="3" xfId="0" applyNumberFormat="1" applyFont="1" applyFill="1" applyBorder="1" applyAlignment="1">
      <alignment horizontal="center" vertical="center" wrapText="1"/>
    </xf>
    <xf numFmtId="176" fontId="7" fillId="0" borderId="3" xfId="1" applyNumberFormat="1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" fontId="7" fillId="4" borderId="4" xfId="0" applyNumberFormat="1" applyFont="1" applyFill="1" applyBorder="1" applyAlignment="1">
      <alignment horizontal="center" vertical="center" wrapText="1"/>
    </xf>
    <xf numFmtId="4" fontId="7" fillId="4" borderId="1" xfId="0" applyNumberFormat="1" applyFont="1" applyFill="1" applyBorder="1" applyAlignment="1">
      <alignment horizontal="center" vertical="center" wrapText="1"/>
    </xf>
    <xf numFmtId="176" fontId="7" fillId="8" borderId="1" xfId="1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176" fontId="7" fillId="0" borderId="2" xfId="1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4" fontId="7" fillId="4" borderId="2" xfId="1" applyNumberFormat="1" applyFont="1" applyFill="1" applyBorder="1" applyAlignment="1">
      <alignment horizontal="center" vertical="center" wrapText="1"/>
    </xf>
    <xf numFmtId="0" fontId="12" fillId="0" borderId="1" xfId="0" applyFont="1" applyBorder="1"/>
    <xf numFmtId="0" fontId="6" fillId="0" borderId="1" xfId="0" applyFont="1" applyBorder="1" applyAlignment="1">
      <alignment horizontal="center"/>
    </xf>
    <xf numFmtId="0" fontId="7" fillId="7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7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4" fontId="7" fillId="4" borderId="3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176" fontId="7" fillId="9" borderId="1" xfId="1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4" fontId="7" fillId="6" borderId="1" xfId="1" applyNumberFormat="1" applyFont="1" applyFill="1" applyBorder="1" applyAlignment="1">
      <alignment horizontal="center" vertical="center" wrapText="1"/>
    </xf>
    <xf numFmtId="176" fontId="7" fillId="6" borderId="1" xfId="0" applyNumberFormat="1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176" fontId="8" fillId="10" borderId="1" xfId="1" applyNumberFormat="1" applyFont="1" applyFill="1" applyBorder="1" applyAlignment="1">
      <alignment horizontal="center" vertical="center" wrapText="1"/>
    </xf>
    <xf numFmtId="4" fontId="8" fillId="10" borderId="1" xfId="1" applyNumberFormat="1" applyFont="1" applyFill="1" applyBorder="1" applyAlignment="1">
      <alignment horizontal="center" vertical="center" wrapText="1"/>
    </xf>
    <xf numFmtId="177" fontId="7" fillId="10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vertical="center" wrapText="1"/>
    </xf>
    <xf numFmtId="176" fontId="7" fillId="11" borderId="1" xfId="1" applyNumberFormat="1" applyFont="1" applyFill="1" applyBorder="1" applyAlignment="1">
      <alignment horizontal="center" vertical="center" wrapText="1"/>
    </xf>
    <xf numFmtId="4" fontId="7" fillId="11" borderId="1" xfId="1" applyNumberFormat="1" applyFont="1" applyFill="1" applyBorder="1" applyAlignment="1">
      <alignment horizontal="center" vertical="center" wrapText="1"/>
    </xf>
    <xf numFmtId="176" fontId="7" fillId="11" borderId="1" xfId="0" applyNumberFormat="1" applyFont="1" applyFill="1" applyBorder="1" applyAlignment="1">
      <alignment horizontal="center" vertical="center" wrapText="1"/>
    </xf>
    <xf numFmtId="177" fontId="7" fillId="11" borderId="1" xfId="0" applyNumberFormat="1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left" vertical="center" wrapText="1"/>
    </xf>
    <xf numFmtId="0" fontId="7" fillId="0" borderId="0" xfId="0" applyFont="1"/>
    <xf numFmtId="179" fontId="7" fillId="11" borderId="1" xfId="1" applyNumberFormat="1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" fontId="7" fillId="0" borderId="1" xfId="1" applyNumberFormat="1" applyFont="1" applyFill="1" applyBorder="1" applyAlignment="1">
      <alignment horizontal="center" vertical="center" wrapText="1"/>
    </xf>
    <xf numFmtId="177" fontId="7" fillId="0" borderId="1" xfId="1" applyNumberFormat="1" applyFont="1" applyFill="1" applyBorder="1" applyAlignment="1">
      <alignment horizontal="center" vertical="center" wrapText="1"/>
    </xf>
    <xf numFmtId="177" fontId="6" fillId="0" borderId="1" xfId="1" applyNumberFormat="1" applyFont="1" applyFill="1" applyBorder="1" applyAlignment="1">
      <alignment horizontal="center" vertical="center" wrapText="1"/>
    </xf>
    <xf numFmtId="0" fontId="17" fillId="0" borderId="0" xfId="0" applyFont="1"/>
    <xf numFmtId="176" fontId="6" fillId="0" borderId="0" xfId="1" applyNumberFormat="1" applyFont="1" applyAlignment="1">
      <alignment horizontal="center"/>
    </xf>
    <xf numFmtId="4" fontId="6" fillId="0" borderId="0" xfId="1" applyNumberFormat="1" applyFont="1" applyAlignment="1">
      <alignment horizontal="center"/>
    </xf>
    <xf numFmtId="176" fontId="6" fillId="0" borderId="0" xfId="1" applyNumberFormat="1" applyFont="1" applyFill="1" applyAlignment="1">
      <alignment horizontal="center"/>
    </xf>
    <xf numFmtId="177" fontId="6" fillId="0" borderId="0" xfId="1" applyNumberFormat="1" applyFont="1" applyFill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"/>
  <sheetViews>
    <sheetView tabSelected="1" workbookViewId="0">
      <selection activeCell="F6" sqref="F6"/>
    </sheetView>
  </sheetViews>
  <sheetFormatPr defaultColWidth="8.625" defaultRowHeight="17.25" outlineLevelRow="1" outlineLevelCol="1" x14ac:dyDescent="0.3"/>
  <cols>
    <col min="1" max="1" width="9.875" style="136" customWidth="1"/>
    <col min="2" max="2" width="15" style="102" customWidth="1"/>
    <col min="3" max="3" width="15.625" style="21" customWidth="1"/>
    <col min="4" max="4" width="13" style="102" hidden="1" customWidth="1"/>
    <col min="5" max="5" width="11.375" style="137" bestFit="1" customWidth="1"/>
    <col min="6" max="6" width="10.625" style="137" customWidth="1"/>
    <col min="7" max="7" width="10.625" style="138" customWidth="1"/>
    <col min="8" max="8" width="10.625" style="137" bestFit="1" customWidth="1"/>
    <col min="9" max="10" width="10.625" style="137" customWidth="1"/>
    <col min="11" max="11" width="14.625" style="137" customWidth="1"/>
    <col min="12" max="12" width="10.625" style="137" customWidth="1"/>
    <col min="13" max="13" width="10.125" style="139" bestFit="1" customWidth="1" outlineLevel="1"/>
    <col min="14" max="15" width="10.125" style="139" customWidth="1" outlineLevel="1"/>
    <col min="16" max="16" width="11.625" style="140" bestFit="1" customWidth="1"/>
    <col min="17" max="17" width="29" style="21" customWidth="1"/>
    <col min="18" max="18" width="11.375" style="6" customWidth="1"/>
    <col min="19" max="16384" width="8.625" style="6"/>
  </cols>
  <sheetData>
    <row r="1" spans="1:18" ht="68.09999999999999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5"/>
    </row>
    <row r="2" spans="1:18" ht="17.100000000000001" customHeight="1" x14ac:dyDescent="0.35">
      <c r="A2" s="7" t="s">
        <v>17</v>
      </c>
      <c r="B2" s="8" t="s">
        <v>18</v>
      </c>
      <c r="C2" s="8"/>
      <c r="D2" s="9"/>
      <c r="E2" s="10">
        <v>5000</v>
      </c>
      <c r="F2" s="10">
        <v>200</v>
      </c>
      <c r="G2" s="11">
        <v>88</v>
      </c>
      <c r="H2" s="10">
        <f>F2*94</f>
        <v>18800</v>
      </c>
      <c r="I2" s="12">
        <v>200</v>
      </c>
      <c r="J2" s="12">
        <v>100</v>
      </c>
      <c r="K2" s="12" t="s">
        <v>19</v>
      </c>
      <c r="L2" s="12" t="s">
        <v>19</v>
      </c>
      <c r="M2" s="13">
        <v>15000</v>
      </c>
      <c r="N2" s="14">
        <v>0</v>
      </c>
      <c r="O2" s="15">
        <v>15000</v>
      </c>
      <c r="P2" s="16">
        <f t="shared" ref="P2:P8" si="0">O2-E2</f>
        <v>10000</v>
      </c>
      <c r="Q2" s="9" t="s">
        <v>20</v>
      </c>
      <c r="R2" s="5"/>
    </row>
    <row r="3" spans="1:18" ht="17.100000000000001" customHeight="1" x14ac:dyDescent="0.35">
      <c r="A3" s="17"/>
      <c r="B3" s="8" t="s">
        <v>21</v>
      </c>
      <c r="C3" s="8"/>
      <c r="D3" s="9"/>
      <c r="E3" s="10">
        <v>0</v>
      </c>
      <c r="F3" s="10">
        <v>0</v>
      </c>
      <c r="G3" s="11">
        <v>0</v>
      </c>
      <c r="H3" s="10">
        <v>0</v>
      </c>
      <c r="I3" s="12">
        <v>4606</v>
      </c>
      <c r="J3" s="12">
        <v>1</v>
      </c>
      <c r="K3" s="12" t="s">
        <v>19</v>
      </c>
      <c r="L3" s="12">
        <v>0</v>
      </c>
      <c r="M3" s="13">
        <v>4606</v>
      </c>
      <c r="N3" s="14">
        <v>0</v>
      </c>
      <c r="O3" s="15">
        <f t="shared" ref="O3:O68" si="1">M3+N3</f>
        <v>4606</v>
      </c>
      <c r="P3" s="16">
        <f t="shared" si="0"/>
        <v>4606</v>
      </c>
      <c r="Q3" s="18"/>
      <c r="R3" s="5"/>
    </row>
    <row r="4" spans="1:18" s="21" customFormat="1" ht="16.5" customHeight="1" x14ac:dyDescent="0.35">
      <c r="A4" s="17"/>
      <c r="B4" s="8" t="s">
        <v>22</v>
      </c>
      <c r="C4" s="19"/>
      <c r="D4" s="8"/>
      <c r="E4" s="10">
        <v>120000</v>
      </c>
      <c r="F4" s="10">
        <v>1200</v>
      </c>
      <c r="G4" s="11">
        <v>88</v>
      </c>
      <c r="H4" s="10">
        <f>F4*G4</f>
        <v>105600</v>
      </c>
      <c r="I4" s="12">
        <v>93000</v>
      </c>
      <c r="J4" s="12">
        <v>1</v>
      </c>
      <c r="K4" s="12" t="s">
        <v>19</v>
      </c>
      <c r="L4" s="12"/>
      <c r="M4" s="15">
        <v>93000</v>
      </c>
      <c r="N4" s="14">
        <v>0</v>
      </c>
      <c r="O4" s="15">
        <v>93000</v>
      </c>
      <c r="P4" s="16">
        <f t="shared" si="0"/>
        <v>-27000</v>
      </c>
      <c r="Q4" s="19" t="s">
        <v>23</v>
      </c>
      <c r="R4" s="20"/>
    </row>
    <row r="5" spans="1:18" s="21" customFormat="1" ht="16.5" customHeight="1" x14ac:dyDescent="0.35">
      <c r="A5" s="17"/>
      <c r="B5" s="8" t="s">
        <v>24</v>
      </c>
      <c r="C5" s="19"/>
      <c r="D5" s="8"/>
      <c r="E5" s="10">
        <v>0</v>
      </c>
      <c r="F5" s="10">
        <v>3000</v>
      </c>
      <c r="G5" s="11">
        <v>1</v>
      </c>
      <c r="H5" s="10">
        <v>3000</v>
      </c>
      <c r="I5" s="12">
        <v>3000</v>
      </c>
      <c r="J5" s="12">
        <v>1</v>
      </c>
      <c r="K5" s="12" t="s">
        <v>19</v>
      </c>
      <c r="L5" s="12">
        <v>0</v>
      </c>
      <c r="M5" s="13">
        <v>3000</v>
      </c>
      <c r="N5" s="12">
        <v>0</v>
      </c>
      <c r="O5" s="15">
        <v>3000</v>
      </c>
      <c r="P5" s="16">
        <f t="shared" si="0"/>
        <v>3000</v>
      </c>
      <c r="Q5" s="19"/>
      <c r="R5" s="20"/>
    </row>
    <row r="6" spans="1:18" s="21" customFormat="1" ht="16.5" customHeight="1" x14ac:dyDescent="0.35">
      <c r="A6" s="17"/>
      <c r="B6" s="8" t="s">
        <v>25</v>
      </c>
      <c r="C6" s="19"/>
      <c r="D6" s="8"/>
      <c r="E6" s="10">
        <v>0</v>
      </c>
      <c r="F6" s="10"/>
      <c r="G6" s="11">
        <v>1</v>
      </c>
      <c r="H6" s="10">
        <v>0</v>
      </c>
      <c r="I6" s="12">
        <v>6700</v>
      </c>
      <c r="J6" s="12"/>
      <c r="K6" s="12"/>
      <c r="L6" s="12">
        <v>520</v>
      </c>
      <c r="M6" s="13">
        <v>6920</v>
      </c>
      <c r="N6" s="12">
        <v>0</v>
      </c>
      <c r="O6" s="15">
        <v>7440</v>
      </c>
      <c r="P6" s="16">
        <f t="shared" si="0"/>
        <v>7440</v>
      </c>
      <c r="Q6" s="19" t="s">
        <v>26</v>
      </c>
      <c r="R6" s="20"/>
    </row>
    <row r="7" spans="1:18" s="21" customFormat="1" ht="16.5" customHeight="1" x14ac:dyDescent="0.35">
      <c r="A7" s="17"/>
      <c r="B7" s="8" t="s">
        <v>27</v>
      </c>
      <c r="C7" s="19"/>
      <c r="D7" s="8"/>
      <c r="E7" s="10">
        <v>2000</v>
      </c>
      <c r="F7" s="10">
        <v>2000</v>
      </c>
      <c r="G7" s="11">
        <v>1</v>
      </c>
      <c r="H7" s="10">
        <v>2000</v>
      </c>
      <c r="I7" s="12">
        <v>3000</v>
      </c>
      <c r="J7" s="12">
        <v>1</v>
      </c>
      <c r="K7" s="12"/>
      <c r="L7" s="12">
        <v>40</v>
      </c>
      <c r="M7" s="13">
        <v>3000</v>
      </c>
      <c r="N7" s="12">
        <v>0</v>
      </c>
      <c r="O7" s="15">
        <v>3040</v>
      </c>
      <c r="P7" s="16">
        <f t="shared" si="0"/>
        <v>1040</v>
      </c>
      <c r="Q7" s="19" t="s">
        <v>28</v>
      </c>
      <c r="R7" s="20"/>
    </row>
    <row r="8" spans="1:18" s="21" customFormat="1" ht="15" customHeight="1" outlineLevel="1" x14ac:dyDescent="0.35">
      <c r="A8" s="22"/>
      <c r="B8" s="8" t="s">
        <v>29</v>
      </c>
      <c r="C8" s="19"/>
      <c r="D8" s="8"/>
      <c r="E8" s="10">
        <v>0</v>
      </c>
      <c r="F8" s="10">
        <v>0</v>
      </c>
      <c r="G8" s="11">
        <v>0</v>
      </c>
      <c r="H8" s="10">
        <f>F8*G8</f>
        <v>0</v>
      </c>
      <c r="I8" s="12">
        <f>O8/J8</f>
        <v>1200.9489916963228</v>
      </c>
      <c r="J8" s="12">
        <v>16.86</v>
      </c>
      <c r="K8" s="12"/>
      <c r="L8" s="12"/>
      <c r="M8" s="15">
        <v>20248</v>
      </c>
      <c r="N8" s="12">
        <f>O8-M8</f>
        <v>0</v>
      </c>
      <c r="O8" s="15">
        <v>20248</v>
      </c>
      <c r="P8" s="16">
        <f t="shared" si="0"/>
        <v>20248</v>
      </c>
      <c r="Q8" s="19"/>
      <c r="R8" s="20"/>
    </row>
    <row r="9" spans="1:18" s="21" customFormat="1" ht="16.5" customHeight="1" outlineLevel="1" x14ac:dyDescent="0.3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0"/>
    </row>
    <row r="10" spans="1:18" s="21" customFormat="1" ht="19.5" customHeight="1" outlineLevel="1" x14ac:dyDescent="0.35">
      <c r="A10" s="24" t="s">
        <v>30</v>
      </c>
      <c r="B10" s="25" t="s">
        <v>31</v>
      </c>
      <c r="C10" s="19" t="s">
        <v>32</v>
      </c>
      <c r="D10" s="8"/>
      <c r="E10" s="10">
        <v>1000</v>
      </c>
      <c r="F10" s="10">
        <v>28</v>
      </c>
      <c r="G10" s="11">
        <v>35</v>
      </c>
      <c r="H10" s="26">
        <f>G10*F10</f>
        <v>980</v>
      </c>
      <c r="I10" s="14">
        <v>1026</v>
      </c>
      <c r="J10" s="14"/>
      <c r="K10" s="14" t="s">
        <v>33</v>
      </c>
      <c r="L10" s="14"/>
      <c r="M10" s="27">
        <f>SUM(O10:O15)</f>
        <v>9600</v>
      </c>
      <c r="N10" s="28">
        <v>0</v>
      </c>
      <c r="O10" s="14">
        <v>1026</v>
      </c>
      <c r="P10" s="16">
        <f t="shared" ref="P10:P26" si="2">O10-E10</f>
        <v>26</v>
      </c>
      <c r="Q10" s="14"/>
      <c r="R10" s="20"/>
    </row>
    <row r="11" spans="1:18" s="21" customFormat="1" ht="16.5" customHeight="1" outlineLevel="1" x14ac:dyDescent="0.35">
      <c r="A11" s="24"/>
      <c r="B11" s="29"/>
      <c r="C11" s="19" t="s">
        <v>34</v>
      </c>
      <c r="D11" s="8"/>
      <c r="E11" s="10">
        <v>3000</v>
      </c>
      <c r="F11" s="10">
        <v>48</v>
      </c>
      <c r="G11" s="11">
        <v>84</v>
      </c>
      <c r="H11" s="26">
        <f t="shared" ref="H11:H13" si="3">G11*F11</f>
        <v>4032</v>
      </c>
      <c r="I11" s="14">
        <v>4032</v>
      </c>
      <c r="J11" s="14"/>
      <c r="K11" s="12" t="s">
        <v>35</v>
      </c>
      <c r="L11" s="14">
        <v>31.85</v>
      </c>
      <c r="M11" s="30"/>
      <c r="N11" s="31"/>
      <c r="O11" s="14">
        <v>4032</v>
      </c>
      <c r="P11" s="16">
        <f t="shared" si="2"/>
        <v>1032</v>
      </c>
      <c r="Q11" s="19"/>
      <c r="R11" s="20"/>
    </row>
    <row r="12" spans="1:18" s="21" customFormat="1" ht="16.5" customHeight="1" outlineLevel="1" x14ac:dyDescent="0.35">
      <c r="A12" s="24"/>
      <c r="B12" s="29"/>
      <c r="C12" s="19" t="s">
        <v>36</v>
      </c>
      <c r="D12" s="8"/>
      <c r="E12" s="10">
        <v>400</v>
      </c>
      <c r="F12" s="10">
        <v>56</v>
      </c>
      <c r="G12" s="11">
        <v>7</v>
      </c>
      <c r="H12" s="26">
        <f t="shared" si="3"/>
        <v>392</v>
      </c>
      <c r="I12" s="14">
        <v>392</v>
      </c>
      <c r="J12" s="14"/>
      <c r="K12" s="12" t="s">
        <v>35</v>
      </c>
      <c r="L12" s="14"/>
      <c r="M12" s="30"/>
      <c r="N12" s="31"/>
      <c r="O12" s="14">
        <v>392</v>
      </c>
      <c r="P12" s="16">
        <f t="shared" si="2"/>
        <v>-8</v>
      </c>
      <c r="Q12" s="19"/>
      <c r="R12" s="20"/>
    </row>
    <row r="13" spans="1:18" s="21" customFormat="1" ht="16.5" customHeight="1" outlineLevel="1" x14ac:dyDescent="0.35">
      <c r="A13" s="24"/>
      <c r="B13" s="29"/>
      <c r="C13" s="19" t="s">
        <v>37</v>
      </c>
      <c r="D13" s="8"/>
      <c r="E13" s="10">
        <v>1000</v>
      </c>
      <c r="F13" s="10">
        <v>31</v>
      </c>
      <c r="G13" s="11">
        <v>39</v>
      </c>
      <c r="H13" s="26">
        <f t="shared" si="3"/>
        <v>1209</v>
      </c>
      <c r="I13" s="14">
        <v>1260</v>
      </c>
      <c r="J13" s="14"/>
      <c r="K13" s="12" t="s">
        <v>35</v>
      </c>
      <c r="L13" s="14"/>
      <c r="M13" s="30"/>
      <c r="N13" s="31"/>
      <c r="O13" s="14">
        <v>1260</v>
      </c>
      <c r="P13" s="16">
        <f t="shared" si="2"/>
        <v>260</v>
      </c>
      <c r="Q13" s="19"/>
      <c r="R13" s="20"/>
    </row>
    <row r="14" spans="1:18" s="21" customFormat="1" ht="16.5" customHeight="1" outlineLevel="1" x14ac:dyDescent="0.35">
      <c r="A14" s="24"/>
      <c r="B14" s="29"/>
      <c r="C14" s="19" t="s">
        <v>38</v>
      </c>
      <c r="D14" s="8"/>
      <c r="E14" s="10">
        <v>3000</v>
      </c>
      <c r="F14" s="10">
        <v>51</v>
      </c>
      <c r="G14" s="11">
        <v>35</v>
      </c>
      <c r="H14" s="10">
        <v>1785</v>
      </c>
      <c r="I14" s="12">
        <v>630</v>
      </c>
      <c r="J14" s="12">
        <v>35</v>
      </c>
      <c r="K14" s="12" t="s">
        <v>35</v>
      </c>
      <c r="L14" s="12"/>
      <c r="M14" s="30"/>
      <c r="N14" s="31"/>
      <c r="O14" s="12">
        <v>630</v>
      </c>
      <c r="P14" s="16">
        <f t="shared" si="2"/>
        <v>-2370</v>
      </c>
      <c r="Q14" s="19"/>
      <c r="R14" s="20"/>
    </row>
    <row r="15" spans="1:18" s="21" customFormat="1" ht="16.5" customHeight="1" outlineLevel="1" x14ac:dyDescent="0.35">
      <c r="A15" s="24"/>
      <c r="B15" s="29"/>
      <c r="C15" s="19" t="s">
        <v>39</v>
      </c>
      <c r="D15" s="8"/>
      <c r="E15" s="10">
        <v>0</v>
      </c>
      <c r="F15" s="10">
        <v>2260</v>
      </c>
      <c r="G15" s="10">
        <v>2260</v>
      </c>
      <c r="H15" s="10">
        <v>2260</v>
      </c>
      <c r="I15" s="12">
        <v>2260</v>
      </c>
      <c r="J15" s="12"/>
      <c r="K15" s="12"/>
      <c r="L15" s="12"/>
      <c r="M15" s="32"/>
      <c r="N15" s="33"/>
      <c r="O15" s="14">
        <v>2260</v>
      </c>
      <c r="P15" s="16">
        <f t="shared" si="2"/>
        <v>2260</v>
      </c>
      <c r="Q15" s="19"/>
      <c r="R15" s="20"/>
    </row>
    <row r="16" spans="1:18" s="21" customFormat="1" ht="16.5" customHeight="1" outlineLevel="1" x14ac:dyDescent="0.35">
      <c r="A16" s="24"/>
      <c r="B16" s="29"/>
      <c r="C16" s="19" t="s">
        <v>40</v>
      </c>
      <c r="D16" s="8"/>
      <c r="E16" s="10">
        <v>0</v>
      </c>
      <c r="F16" s="10">
        <v>0</v>
      </c>
      <c r="G16" s="10">
        <v>0</v>
      </c>
      <c r="H16" s="10">
        <v>0</v>
      </c>
      <c r="I16" s="12">
        <v>1000</v>
      </c>
      <c r="J16" s="12">
        <v>1</v>
      </c>
      <c r="K16" s="12"/>
      <c r="L16" s="14">
        <v>0</v>
      </c>
      <c r="M16" s="34">
        <v>1000</v>
      </c>
      <c r="N16" s="35">
        <v>0</v>
      </c>
      <c r="O16" s="14">
        <v>1000</v>
      </c>
      <c r="P16" s="16">
        <f t="shared" si="2"/>
        <v>1000</v>
      </c>
      <c r="Q16" s="19"/>
      <c r="R16" s="20"/>
    </row>
    <row r="17" spans="1:18" s="21" customFormat="1" ht="15.95" customHeight="1" outlineLevel="1" x14ac:dyDescent="0.35">
      <c r="A17" s="24"/>
      <c r="B17" s="29"/>
      <c r="C17" s="19" t="s">
        <v>41</v>
      </c>
      <c r="D17" s="8"/>
      <c r="E17" s="10">
        <v>3000</v>
      </c>
      <c r="F17" s="10">
        <v>5</v>
      </c>
      <c r="G17" s="11">
        <v>300</v>
      </c>
      <c r="H17" s="10">
        <f>F17*G17</f>
        <v>1500</v>
      </c>
      <c r="I17" s="12">
        <v>10.9</v>
      </c>
      <c r="J17" s="12">
        <v>294</v>
      </c>
      <c r="K17" s="12" t="s">
        <v>42</v>
      </c>
      <c r="L17" s="12">
        <v>0</v>
      </c>
      <c r="M17" s="13">
        <v>2950</v>
      </c>
      <c r="N17" s="12">
        <v>0</v>
      </c>
      <c r="O17" s="15">
        <f t="shared" si="1"/>
        <v>2950</v>
      </c>
      <c r="P17" s="16">
        <f t="shared" si="2"/>
        <v>-50</v>
      </c>
      <c r="Q17" s="19"/>
      <c r="R17" s="20"/>
    </row>
    <row r="18" spans="1:18" s="21" customFormat="1" ht="16.5" customHeight="1" outlineLevel="1" x14ac:dyDescent="0.35">
      <c r="A18" s="24"/>
      <c r="B18" s="29"/>
      <c r="C18" s="19" t="s">
        <v>43</v>
      </c>
      <c r="D18" s="8"/>
      <c r="E18" s="10">
        <v>1500</v>
      </c>
      <c r="F18" s="10">
        <v>1700</v>
      </c>
      <c r="G18" s="11">
        <v>1</v>
      </c>
      <c r="H18" s="10">
        <v>1700</v>
      </c>
      <c r="I18" s="12">
        <v>830</v>
      </c>
      <c r="J18" s="12">
        <v>1</v>
      </c>
      <c r="K18" s="12" t="s">
        <v>44</v>
      </c>
      <c r="L18" s="12"/>
      <c r="M18" s="36">
        <v>500</v>
      </c>
      <c r="N18" s="37">
        <v>0</v>
      </c>
      <c r="O18" s="15"/>
      <c r="P18" s="16">
        <f t="shared" si="2"/>
        <v>-1500</v>
      </c>
      <c r="Q18" s="38" t="s">
        <v>45</v>
      </c>
      <c r="R18" s="20"/>
    </row>
    <row r="19" spans="1:18" s="21" customFormat="1" ht="16.5" customHeight="1" outlineLevel="1" x14ac:dyDescent="0.35">
      <c r="A19" s="24"/>
      <c r="B19" s="29"/>
      <c r="C19" s="19" t="s">
        <v>46</v>
      </c>
      <c r="D19" s="8"/>
      <c r="E19" s="10">
        <v>1500</v>
      </c>
      <c r="F19" s="10">
        <v>380</v>
      </c>
      <c r="G19" s="11">
        <v>2.8</v>
      </c>
      <c r="H19" s="10">
        <v>1064</v>
      </c>
      <c r="I19" s="12"/>
      <c r="J19" s="12"/>
      <c r="K19" s="12" t="s">
        <v>47</v>
      </c>
      <c r="L19" s="12">
        <v>0</v>
      </c>
      <c r="M19" s="39"/>
      <c r="N19" s="40"/>
      <c r="O19" s="41"/>
      <c r="P19" s="16">
        <f t="shared" si="2"/>
        <v>-1500</v>
      </c>
      <c r="Q19" s="42"/>
      <c r="R19" s="20"/>
    </row>
    <row r="20" spans="1:18" s="21" customFormat="1" ht="16.5" customHeight="1" outlineLevel="1" x14ac:dyDescent="0.35">
      <c r="A20" s="24"/>
      <c r="B20" s="29"/>
      <c r="C20" s="19" t="s">
        <v>48</v>
      </c>
      <c r="D20" s="8"/>
      <c r="E20" s="10">
        <v>1000</v>
      </c>
      <c r="F20" s="10">
        <v>380</v>
      </c>
      <c r="G20" s="11">
        <v>0.96</v>
      </c>
      <c r="H20" s="10">
        <f>F20*G20</f>
        <v>364.8</v>
      </c>
      <c r="I20" s="12">
        <v>510</v>
      </c>
      <c r="J20" s="12"/>
      <c r="K20" s="12" t="s">
        <v>49</v>
      </c>
      <c r="L20" s="12"/>
      <c r="M20" s="43"/>
      <c r="N20" s="44"/>
      <c r="O20" s="41"/>
      <c r="P20" s="16">
        <f t="shared" si="2"/>
        <v>-1000</v>
      </c>
      <c r="Q20" s="45"/>
      <c r="R20" s="20"/>
    </row>
    <row r="21" spans="1:18" s="21" customFormat="1" ht="16.5" customHeight="1" outlineLevel="1" x14ac:dyDescent="0.35">
      <c r="A21" s="24"/>
      <c r="B21" s="29"/>
      <c r="C21" s="19" t="s">
        <v>50</v>
      </c>
      <c r="D21" s="8"/>
      <c r="E21" s="10">
        <v>1500</v>
      </c>
      <c r="F21" s="10">
        <v>3760</v>
      </c>
      <c r="G21" s="11">
        <v>1</v>
      </c>
      <c r="H21" s="10">
        <v>3760</v>
      </c>
      <c r="I21" s="12">
        <v>3600</v>
      </c>
      <c r="J21" s="12">
        <v>1</v>
      </c>
      <c r="K21" s="12" t="s">
        <v>51</v>
      </c>
      <c r="L21" s="12">
        <v>120</v>
      </c>
      <c r="M21" s="15">
        <v>3720</v>
      </c>
      <c r="N21" s="12">
        <v>0</v>
      </c>
      <c r="O21" s="15">
        <v>3720</v>
      </c>
      <c r="P21" s="16">
        <f t="shared" si="2"/>
        <v>2220</v>
      </c>
      <c r="Q21" s="46" t="s">
        <v>52</v>
      </c>
      <c r="R21" s="20"/>
    </row>
    <row r="22" spans="1:18" s="21" customFormat="1" ht="16.5" customHeight="1" outlineLevel="1" x14ac:dyDescent="0.35">
      <c r="A22" s="24"/>
      <c r="B22" s="47"/>
      <c r="C22" s="19" t="s">
        <v>53</v>
      </c>
      <c r="D22" s="8"/>
      <c r="E22" s="10">
        <v>2000</v>
      </c>
      <c r="F22" s="10">
        <v>1500</v>
      </c>
      <c r="G22" s="11">
        <v>2</v>
      </c>
      <c r="H22" s="10">
        <v>3000</v>
      </c>
      <c r="I22" s="12">
        <v>1500</v>
      </c>
      <c r="J22" s="12">
        <v>2</v>
      </c>
      <c r="K22" s="12" t="s">
        <v>54</v>
      </c>
      <c r="L22" s="12"/>
      <c r="M22" s="36">
        <v>1500</v>
      </c>
      <c r="N22" s="12"/>
      <c r="O22" s="15">
        <v>3000</v>
      </c>
      <c r="P22" s="16">
        <f t="shared" si="2"/>
        <v>1000</v>
      </c>
      <c r="Q22" s="48" t="s">
        <v>55</v>
      </c>
      <c r="R22" s="20"/>
    </row>
    <row r="23" spans="1:18" s="21" customFormat="1" ht="16.5" customHeight="1" outlineLevel="1" x14ac:dyDescent="0.35">
      <c r="A23" s="24"/>
      <c r="B23" s="8" t="s">
        <v>56</v>
      </c>
      <c r="C23" s="19" t="s">
        <v>57</v>
      </c>
      <c r="D23" s="8"/>
      <c r="E23" s="10">
        <v>200</v>
      </c>
      <c r="F23" s="10">
        <v>15</v>
      </c>
      <c r="G23" s="11">
        <v>60</v>
      </c>
      <c r="H23" s="10">
        <f>G23*F23</f>
        <v>900</v>
      </c>
      <c r="I23" s="12">
        <v>15</v>
      </c>
      <c r="J23" s="12"/>
      <c r="K23" s="12" t="s">
        <v>58</v>
      </c>
      <c r="L23" s="12"/>
      <c r="M23" s="43"/>
      <c r="N23" s="12"/>
      <c r="O23" s="15">
        <f t="shared" ref="O23" si="4">M23+N23</f>
        <v>0</v>
      </c>
      <c r="P23" s="16">
        <f t="shared" si="2"/>
        <v>-200</v>
      </c>
      <c r="Q23" s="19"/>
      <c r="R23" s="20"/>
    </row>
    <row r="24" spans="1:18" s="21" customFormat="1" ht="16.5" customHeight="1" outlineLevel="1" x14ac:dyDescent="0.35">
      <c r="A24" s="24"/>
      <c r="B24" s="49" t="s">
        <v>59</v>
      </c>
      <c r="C24" s="19" t="s">
        <v>60</v>
      </c>
      <c r="D24" s="8"/>
      <c r="E24" s="10">
        <v>30</v>
      </c>
      <c r="F24" s="10">
        <v>30</v>
      </c>
      <c r="G24" s="11">
        <v>2</v>
      </c>
      <c r="H24" s="10">
        <v>60</v>
      </c>
      <c r="I24" s="12">
        <v>0</v>
      </c>
      <c r="J24" s="12">
        <v>2</v>
      </c>
      <c r="K24" s="12"/>
      <c r="L24" s="12">
        <v>0</v>
      </c>
      <c r="M24" s="15">
        <v>0</v>
      </c>
      <c r="N24" s="12">
        <v>0</v>
      </c>
      <c r="O24" s="15">
        <v>0</v>
      </c>
      <c r="P24" s="16">
        <f t="shared" si="2"/>
        <v>-30</v>
      </c>
      <c r="Q24" s="48" t="s">
        <v>61</v>
      </c>
      <c r="R24" s="20"/>
    </row>
    <row r="25" spans="1:18" s="21" customFormat="1" ht="16.5" customHeight="1" outlineLevel="1" x14ac:dyDescent="0.35">
      <c r="A25" s="24"/>
      <c r="B25" s="50"/>
      <c r="C25" s="19" t="s">
        <v>62</v>
      </c>
      <c r="D25" s="8"/>
      <c r="E25" s="10">
        <v>100</v>
      </c>
      <c r="F25" s="10">
        <v>100</v>
      </c>
      <c r="G25" s="10">
        <v>100</v>
      </c>
      <c r="H25" s="10">
        <v>100</v>
      </c>
      <c r="I25" s="12">
        <v>0</v>
      </c>
      <c r="J25" s="12">
        <v>0</v>
      </c>
      <c r="K25" s="12"/>
      <c r="L25" s="12">
        <v>0</v>
      </c>
      <c r="M25" s="15">
        <v>0</v>
      </c>
      <c r="N25" s="12">
        <v>0</v>
      </c>
      <c r="O25" s="15">
        <v>0</v>
      </c>
      <c r="P25" s="16">
        <f t="shared" si="2"/>
        <v>-100</v>
      </c>
      <c r="Q25" s="48" t="s">
        <v>63</v>
      </c>
      <c r="R25" s="20"/>
    </row>
    <row r="26" spans="1:18" s="21" customFormat="1" ht="16.5" customHeight="1" outlineLevel="1" x14ac:dyDescent="0.35">
      <c r="A26" s="24"/>
      <c r="B26" s="50"/>
      <c r="C26" s="19" t="s">
        <v>64</v>
      </c>
      <c r="D26" s="8"/>
      <c r="E26" s="10">
        <v>500</v>
      </c>
      <c r="F26" s="10">
        <v>500</v>
      </c>
      <c r="G26" s="11">
        <v>5</v>
      </c>
      <c r="H26" s="10">
        <v>2500</v>
      </c>
      <c r="I26" s="12">
        <v>460</v>
      </c>
      <c r="J26" s="12">
        <v>4.5</v>
      </c>
      <c r="K26" s="12" t="s">
        <v>65</v>
      </c>
      <c r="L26" s="12">
        <v>80</v>
      </c>
      <c r="M26" s="15">
        <v>1130</v>
      </c>
      <c r="N26" s="12">
        <v>0</v>
      </c>
      <c r="O26" s="15">
        <v>1130</v>
      </c>
      <c r="P26" s="16">
        <f t="shared" si="2"/>
        <v>630</v>
      </c>
      <c r="Q26" s="48" t="s">
        <v>66</v>
      </c>
      <c r="R26" s="20"/>
    </row>
    <row r="27" spans="1:18" s="21" customFormat="1" ht="16.5" customHeight="1" outlineLevel="1" x14ac:dyDescent="0.35">
      <c r="A27" s="24"/>
      <c r="B27" s="50"/>
      <c r="C27" s="19" t="s">
        <v>67</v>
      </c>
      <c r="D27" s="8"/>
      <c r="E27" s="10">
        <v>0</v>
      </c>
      <c r="F27" s="10">
        <v>0</v>
      </c>
      <c r="G27" s="10">
        <v>0</v>
      </c>
      <c r="H27" s="10">
        <f>G27*F27</f>
        <v>0</v>
      </c>
      <c r="I27" s="12">
        <v>3000</v>
      </c>
      <c r="J27" s="12">
        <v>2.85</v>
      </c>
      <c r="K27" s="12" t="s">
        <v>68</v>
      </c>
      <c r="L27" s="12">
        <v>0</v>
      </c>
      <c r="M27" s="36">
        <v>13000</v>
      </c>
      <c r="N27" s="12">
        <v>0</v>
      </c>
      <c r="O27" s="15">
        <v>3000</v>
      </c>
      <c r="P27" s="16">
        <f>O27-H27</f>
        <v>3000</v>
      </c>
      <c r="Q27" s="48"/>
      <c r="R27" s="20"/>
    </row>
    <row r="28" spans="1:18" s="21" customFormat="1" ht="16.5" customHeight="1" outlineLevel="1" x14ac:dyDescent="0.35">
      <c r="A28" s="24"/>
      <c r="B28" s="50"/>
      <c r="C28" s="19" t="s">
        <v>69</v>
      </c>
      <c r="D28" s="8"/>
      <c r="E28" s="10">
        <v>1500</v>
      </c>
      <c r="F28" s="10">
        <v>1000</v>
      </c>
      <c r="G28" s="10">
        <v>7.9</v>
      </c>
      <c r="H28" s="10">
        <f>G28*F28</f>
        <v>7900</v>
      </c>
      <c r="I28" s="12">
        <v>10000</v>
      </c>
      <c r="J28" s="12">
        <v>7.9</v>
      </c>
      <c r="K28" s="12" t="s">
        <v>70</v>
      </c>
      <c r="L28" s="12">
        <v>0</v>
      </c>
      <c r="M28" s="43"/>
      <c r="N28" s="12">
        <v>0</v>
      </c>
      <c r="O28" s="15">
        <v>10000</v>
      </c>
      <c r="P28" s="16">
        <f>O28-H28</f>
        <v>2100</v>
      </c>
      <c r="Q28" s="48"/>
      <c r="R28" s="20"/>
    </row>
    <row r="29" spans="1:18" s="21" customFormat="1" ht="16.5" customHeight="1" outlineLevel="1" x14ac:dyDescent="0.35">
      <c r="A29" s="24"/>
      <c r="B29" s="51"/>
      <c r="C29" s="19" t="s">
        <v>71</v>
      </c>
      <c r="D29" s="8"/>
      <c r="E29" s="10">
        <v>100</v>
      </c>
      <c r="F29" s="10">
        <v>100</v>
      </c>
      <c r="G29" s="11">
        <v>1</v>
      </c>
      <c r="H29" s="10">
        <v>100</v>
      </c>
      <c r="I29" s="12">
        <v>0</v>
      </c>
      <c r="J29" s="12">
        <v>1</v>
      </c>
      <c r="K29" s="12"/>
      <c r="L29" s="12">
        <v>0</v>
      </c>
      <c r="M29" s="15">
        <v>0</v>
      </c>
      <c r="N29" s="12">
        <v>0</v>
      </c>
      <c r="O29" s="15">
        <v>0</v>
      </c>
      <c r="P29" s="16">
        <f>O29-H29</f>
        <v>-100</v>
      </c>
      <c r="Q29" s="48"/>
      <c r="R29" s="20"/>
    </row>
    <row r="30" spans="1:18" s="21" customFormat="1" ht="16.5" customHeight="1" outlineLevel="1" x14ac:dyDescent="0.35">
      <c r="A30" s="52"/>
      <c r="B30" s="53" t="s">
        <v>72</v>
      </c>
      <c r="C30" s="19" t="s">
        <v>73</v>
      </c>
      <c r="D30" s="8"/>
      <c r="E30" s="10">
        <v>0</v>
      </c>
      <c r="F30" s="10">
        <v>0</v>
      </c>
      <c r="G30" s="11">
        <v>0</v>
      </c>
      <c r="H30" s="10">
        <v>0</v>
      </c>
      <c r="I30" s="12">
        <v>600</v>
      </c>
      <c r="J30" s="12">
        <v>10.5</v>
      </c>
      <c r="K30" s="12"/>
      <c r="L30" s="12">
        <v>0</v>
      </c>
      <c r="M30" s="15">
        <v>780</v>
      </c>
      <c r="N30" s="12">
        <v>0</v>
      </c>
      <c r="O30" s="15">
        <v>780</v>
      </c>
      <c r="P30" s="16">
        <f>O30-H30</f>
        <v>780</v>
      </c>
      <c r="Q30" s="48" t="s">
        <v>74</v>
      </c>
      <c r="R30" s="20"/>
    </row>
    <row r="31" spans="1:18" s="21" customFormat="1" ht="16.5" customHeight="1" outlineLevel="1" x14ac:dyDescent="0.35">
      <c r="A31" s="54"/>
      <c r="B31" s="55"/>
      <c r="C31" s="56"/>
      <c r="D31" s="55"/>
      <c r="E31" s="56"/>
      <c r="F31" s="55"/>
      <c r="G31" s="56"/>
      <c r="H31" s="55"/>
      <c r="I31" s="56"/>
      <c r="J31" s="57"/>
      <c r="K31" s="57"/>
      <c r="L31" s="57"/>
      <c r="M31" s="57"/>
      <c r="N31" s="57"/>
      <c r="O31" s="57">
        <f t="shared" si="1"/>
        <v>0</v>
      </c>
      <c r="P31" s="57">
        <f>O31-E31</f>
        <v>0</v>
      </c>
      <c r="Q31" s="56"/>
      <c r="R31" s="20"/>
    </row>
    <row r="32" spans="1:18" s="21" customFormat="1" ht="16.5" customHeight="1" x14ac:dyDescent="0.35">
      <c r="A32" s="58" t="s">
        <v>75</v>
      </c>
      <c r="B32" s="8" t="s">
        <v>76</v>
      </c>
      <c r="C32" s="19" t="s">
        <v>76</v>
      </c>
      <c r="D32" s="25"/>
      <c r="E32" s="59">
        <v>45000</v>
      </c>
      <c r="F32" s="10"/>
      <c r="G32" s="11"/>
      <c r="H32" s="60">
        <v>50000</v>
      </c>
      <c r="I32" s="14">
        <v>10118</v>
      </c>
      <c r="J32" s="14"/>
      <c r="K32" s="14" t="s">
        <v>77</v>
      </c>
      <c r="L32" s="14"/>
      <c r="M32" s="27">
        <v>59000</v>
      </c>
      <c r="N32" s="28"/>
      <c r="O32" s="36">
        <f t="shared" si="1"/>
        <v>59000</v>
      </c>
      <c r="P32" s="61">
        <f>O32-E32</f>
        <v>14000</v>
      </c>
      <c r="Q32" s="19"/>
      <c r="R32" s="20"/>
    </row>
    <row r="33" spans="1:18" s="21" customFormat="1" ht="16.5" customHeight="1" outlineLevel="1" x14ac:dyDescent="0.35">
      <c r="A33" s="24"/>
      <c r="B33" s="25" t="s">
        <v>78</v>
      </c>
      <c r="C33" s="19" t="s">
        <v>79</v>
      </c>
      <c r="D33" s="29"/>
      <c r="E33" s="62"/>
      <c r="F33" s="10"/>
      <c r="G33" s="11"/>
      <c r="H33" s="63"/>
      <c r="I33" s="28">
        <v>48300</v>
      </c>
      <c r="J33" s="14"/>
      <c r="K33" s="14" t="s">
        <v>77</v>
      </c>
      <c r="L33" s="14"/>
      <c r="M33" s="30"/>
      <c r="N33" s="31"/>
      <c r="O33" s="39"/>
      <c r="P33" s="64"/>
      <c r="Q33" s="19"/>
      <c r="R33" s="20"/>
    </row>
    <row r="34" spans="1:18" s="21" customFormat="1" ht="16.5" customHeight="1" outlineLevel="1" x14ac:dyDescent="0.35">
      <c r="A34" s="24"/>
      <c r="B34" s="29"/>
      <c r="C34" s="19" t="s">
        <v>80</v>
      </c>
      <c r="D34" s="29"/>
      <c r="E34" s="62"/>
      <c r="F34" s="10"/>
      <c r="G34" s="11"/>
      <c r="H34" s="63"/>
      <c r="I34" s="31"/>
      <c r="J34" s="14"/>
      <c r="K34" s="14" t="s">
        <v>77</v>
      </c>
      <c r="L34" s="14"/>
      <c r="M34" s="30"/>
      <c r="N34" s="31"/>
      <c r="O34" s="39"/>
      <c r="P34" s="64"/>
      <c r="Q34" s="19"/>
      <c r="R34" s="20"/>
    </row>
    <row r="35" spans="1:18" s="21" customFormat="1" ht="16.5" customHeight="1" outlineLevel="1" x14ac:dyDescent="0.35">
      <c r="A35" s="24"/>
      <c r="B35" s="29"/>
      <c r="C35" s="19" t="s">
        <v>81</v>
      </c>
      <c r="D35" s="29"/>
      <c r="E35" s="62"/>
      <c r="F35" s="10"/>
      <c r="G35" s="11"/>
      <c r="H35" s="63"/>
      <c r="I35" s="31"/>
      <c r="J35" s="14"/>
      <c r="K35" s="14" t="s">
        <v>77</v>
      </c>
      <c r="L35" s="14"/>
      <c r="M35" s="30"/>
      <c r="N35" s="31"/>
      <c r="O35" s="39"/>
      <c r="P35" s="64"/>
      <c r="Q35" s="19"/>
      <c r="R35" s="20"/>
    </row>
    <row r="36" spans="1:18" s="21" customFormat="1" ht="16.5" customHeight="1" outlineLevel="1" x14ac:dyDescent="0.35">
      <c r="A36" s="24"/>
      <c r="B36" s="47"/>
      <c r="C36" s="19" t="s">
        <v>82</v>
      </c>
      <c r="D36" s="47"/>
      <c r="E36" s="65"/>
      <c r="F36" s="10"/>
      <c r="G36" s="11"/>
      <c r="H36" s="66"/>
      <c r="I36" s="33"/>
      <c r="J36" s="14"/>
      <c r="K36" s="14" t="s">
        <v>77</v>
      </c>
      <c r="L36" s="14"/>
      <c r="M36" s="32"/>
      <c r="N36" s="33"/>
      <c r="O36" s="43"/>
      <c r="P36" s="67"/>
      <c r="Q36" s="19"/>
      <c r="R36" s="20"/>
    </row>
    <row r="37" spans="1:18" s="21" customFormat="1" ht="16.5" customHeight="1" outlineLevel="1" x14ac:dyDescent="0.35">
      <c r="A37" s="24"/>
      <c r="B37" s="25" t="s">
        <v>83</v>
      </c>
      <c r="C37" s="19" t="s">
        <v>84</v>
      </c>
      <c r="D37" s="68"/>
      <c r="E37" s="59">
        <v>6000</v>
      </c>
      <c r="F37" s="59">
        <v>230</v>
      </c>
      <c r="G37" s="11"/>
      <c r="H37" s="69"/>
      <c r="I37" s="14"/>
      <c r="J37" s="14"/>
      <c r="K37" s="14" t="s">
        <v>85</v>
      </c>
      <c r="L37" s="14"/>
      <c r="M37" s="27">
        <v>1050</v>
      </c>
      <c r="N37" s="28"/>
      <c r="O37" s="27">
        <v>1050</v>
      </c>
      <c r="P37" s="61">
        <f t="shared" ref="P37" si="5">O37-E37</f>
        <v>-4950</v>
      </c>
      <c r="Q37" s="19"/>
      <c r="R37" s="20"/>
    </row>
    <row r="38" spans="1:18" s="21" customFormat="1" ht="16.5" customHeight="1" outlineLevel="1" x14ac:dyDescent="0.35">
      <c r="A38" s="24"/>
      <c r="B38" s="29"/>
      <c r="C38" s="19" t="s">
        <v>86</v>
      </c>
      <c r="D38" s="68"/>
      <c r="E38" s="62"/>
      <c r="F38" s="62"/>
      <c r="G38" s="11"/>
      <c r="H38" s="69"/>
      <c r="I38" s="14"/>
      <c r="J38" s="14"/>
      <c r="K38" s="14" t="s">
        <v>85</v>
      </c>
      <c r="L38" s="14"/>
      <c r="M38" s="30"/>
      <c r="N38" s="31"/>
      <c r="O38" s="30"/>
      <c r="P38" s="64"/>
      <c r="Q38" s="19"/>
      <c r="R38" s="20"/>
    </row>
    <row r="39" spans="1:18" s="21" customFormat="1" ht="16.5" customHeight="1" outlineLevel="1" x14ac:dyDescent="0.35">
      <c r="A39" s="24"/>
      <c r="B39" s="29"/>
      <c r="C39" s="19" t="s">
        <v>87</v>
      </c>
      <c r="D39" s="68"/>
      <c r="E39" s="65"/>
      <c r="F39" s="65"/>
      <c r="G39" s="11"/>
      <c r="H39" s="69"/>
      <c r="I39" s="14"/>
      <c r="J39" s="14"/>
      <c r="K39" s="14" t="s">
        <v>85</v>
      </c>
      <c r="L39" s="14"/>
      <c r="M39" s="32"/>
      <c r="N39" s="33"/>
      <c r="O39" s="32"/>
      <c r="P39" s="67"/>
      <c r="Q39" s="19"/>
      <c r="R39" s="20"/>
    </row>
    <row r="40" spans="1:18" s="21" customFormat="1" ht="16.5" customHeight="1" outlineLevel="1" x14ac:dyDescent="0.35">
      <c r="A40" s="24"/>
      <c r="B40" s="8" t="s">
        <v>88</v>
      </c>
      <c r="C40" s="19" t="s">
        <v>89</v>
      </c>
      <c r="D40" s="8"/>
      <c r="E40" s="10">
        <v>10000</v>
      </c>
      <c r="F40" s="10"/>
      <c r="G40" s="11"/>
      <c r="H40" s="26">
        <v>10000</v>
      </c>
      <c r="I40" s="14"/>
      <c r="J40" s="14"/>
      <c r="K40" s="14"/>
      <c r="L40" s="14"/>
      <c r="M40" s="13"/>
      <c r="N40" s="14"/>
      <c r="O40" s="15">
        <f t="shared" si="1"/>
        <v>0</v>
      </c>
      <c r="P40" s="16">
        <f t="shared" ref="P40:P58" si="6">O40-E40</f>
        <v>-10000</v>
      </c>
      <c r="Q40" s="19"/>
      <c r="R40" s="20"/>
    </row>
    <row r="41" spans="1:18" s="21" customFormat="1" ht="16.5" customHeight="1" outlineLevel="1" x14ac:dyDescent="0.35">
      <c r="A41" s="24"/>
      <c r="B41" s="68" t="s">
        <v>90</v>
      </c>
      <c r="C41" s="19" t="s">
        <v>91</v>
      </c>
      <c r="D41" s="8"/>
      <c r="E41" s="10">
        <v>3000</v>
      </c>
      <c r="F41" s="10">
        <v>3000</v>
      </c>
      <c r="G41" s="11">
        <v>1</v>
      </c>
      <c r="H41" s="26">
        <v>3000</v>
      </c>
      <c r="I41" s="14">
        <v>6500</v>
      </c>
      <c r="J41" s="14"/>
      <c r="K41" s="14"/>
      <c r="L41" s="14"/>
      <c r="M41" s="34">
        <v>6500</v>
      </c>
      <c r="N41" s="14"/>
      <c r="O41" s="15">
        <f t="shared" si="1"/>
        <v>6500</v>
      </c>
      <c r="P41" s="16">
        <f t="shared" si="6"/>
        <v>3500</v>
      </c>
      <c r="Q41" s="19"/>
      <c r="R41" s="20"/>
    </row>
    <row r="42" spans="1:18" s="21" customFormat="1" ht="16.5" customHeight="1" outlineLevel="1" x14ac:dyDescent="0.35">
      <c r="A42" s="23"/>
      <c r="B42" s="70"/>
      <c r="C42" s="71"/>
      <c r="D42" s="70"/>
      <c r="E42" s="56"/>
      <c r="F42" s="55"/>
      <c r="G42" s="56"/>
      <c r="H42" s="55"/>
      <c r="I42" s="56"/>
      <c r="J42" s="72"/>
      <c r="K42" s="72"/>
      <c r="L42" s="72"/>
      <c r="M42" s="57"/>
      <c r="N42" s="57"/>
      <c r="O42" s="57">
        <f t="shared" si="1"/>
        <v>0</v>
      </c>
      <c r="P42" s="57">
        <f t="shared" si="6"/>
        <v>0</v>
      </c>
      <c r="Q42" s="71"/>
      <c r="R42" s="20"/>
    </row>
    <row r="43" spans="1:18" s="21" customFormat="1" ht="16.5" customHeight="1" x14ac:dyDescent="0.35">
      <c r="A43" s="58" t="s">
        <v>92</v>
      </c>
      <c r="B43" s="25" t="s">
        <v>93</v>
      </c>
      <c r="C43" s="19" t="s">
        <v>94</v>
      </c>
      <c r="D43" s="8" t="s">
        <v>95</v>
      </c>
      <c r="E43" s="10">
        <v>1500</v>
      </c>
      <c r="F43" s="10">
        <v>1500</v>
      </c>
      <c r="G43" s="10">
        <v>1</v>
      </c>
      <c r="H43" s="10">
        <v>1500</v>
      </c>
      <c r="I43" s="12">
        <v>1307.33</v>
      </c>
      <c r="J43" s="12">
        <v>1</v>
      </c>
      <c r="K43" s="73"/>
      <c r="L43" s="12"/>
      <c r="M43" s="15">
        <v>1307.3</v>
      </c>
      <c r="N43" s="12"/>
      <c r="O43" s="15">
        <f t="shared" si="1"/>
        <v>1307.3</v>
      </c>
      <c r="P43" s="16">
        <f t="shared" si="6"/>
        <v>-192.70000000000005</v>
      </c>
      <c r="Q43" s="19" t="s">
        <v>96</v>
      </c>
      <c r="R43" s="20"/>
    </row>
    <row r="44" spans="1:18" s="21" customFormat="1" ht="16.5" customHeight="1" outlineLevel="1" x14ac:dyDescent="0.35">
      <c r="A44" s="24"/>
      <c r="B44" s="47"/>
      <c r="C44" s="19" t="s">
        <v>97</v>
      </c>
      <c r="D44" s="8" t="s">
        <v>98</v>
      </c>
      <c r="E44" s="10">
        <v>1500</v>
      </c>
      <c r="F44" s="10">
        <v>1500</v>
      </c>
      <c r="G44" s="10">
        <v>1</v>
      </c>
      <c r="H44" s="10">
        <v>600</v>
      </c>
      <c r="I44" s="12">
        <v>240.99</v>
      </c>
      <c r="J44" s="12">
        <v>1</v>
      </c>
      <c r="K44" s="12"/>
      <c r="L44" s="12" t="s">
        <v>99</v>
      </c>
      <c r="M44" s="15">
        <v>240.99</v>
      </c>
      <c r="N44" s="12"/>
      <c r="O44" s="15">
        <f t="shared" si="1"/>
        <v>240.99</v>
      </c>
      <c r="P44" s="16">
        <f t="shared" si="6"/>
        <v>-1259.01</v>
      </c>
      <c r="Q44" s="19"/>
      <c r="R44" s="20"/>
    </row>
    <row r="45" spans="1:18" s="21" customFormat="1" ht="16.5" customHeight="1" outlineLevel="1" x14ac:dyDescent="0.35">
      <c r="A45" s="24"/>
      <c r="B45" s="74" t="s">
        <v>100</v>
      </c>
      <c r="C45" s="19" t="s">
        <v>100</v>
      </c>
      <c r="D45" s="8" t="s">
        <v>101</v>
      </c>
      <c r="E45" s="10">
        <v>1000</v>
      </c>
      <c r="F45" s="10">
        <v>2000</v>
      </c>
      <c r="G45" s="11">
        <v>1</v>
      </c>
      <c r="H45" s="10">
        <v>2000</v>
      </c>
      <c r="I45" s="12">
        <v>2059</v>
      </c>
      <c r="J45" s="12">
        <v>1</v>
      </c>
      <c r="K45" s="12"/>
      <c r="L45" s="12">
        <v>0</v>
      </c>
      <c r="M45" s="15">
        <v>2059</v>
      </c>
      <c r="N45" s="12">
        <v>0</v>
      </c>
      <c r="O45" s="15">
        <v>2059</v>
      </c>
      <c r="P45" s="16">
        <f t="shared" si="6"/>
        <v>1059</v>
      </c>
      <c r="Q45" s="75" t="s">
        <v>102</v>
      </c>
      <c r="R45" s="20"/>
    </row>
    <row r="46" spans="1:18" s="21" customFormat="1" ht="16.5" customHeight="1" outlineLevel="1" x14ac:dyDescent="0.35">
      <c r="A46" s="24"/>
      <c r="B46" s="76" t="s">
        <v>103</v>
      </c>
      <c r="C46" s="19" t="s">
        <v>104</v>
      </c>
      <c r="D46" s="8" t="s">
        <v>105</v>
      </c>
      <c r="E46" s="10">
        <v>3000</v>
      </c>
      <c r="F46" s="10">
        <v>4600</v>
      </c>
      <c r="G46" s="11">
        <v>1</v>
      </c>
      <c r="H46" s="10">
        <v>4600</v>
      </c>
      <c r="I46" s="12">
        <v>4100</v>
      </c>
      <c r="J46" s="12">
        <v>1</v>
      </c>
      <c r="K46" s="12"/>
      <c r="L46" s="12">
        <v>0</v>
      </c>
      <c r="M46" s="15">
        <v>4100</v>
      </c>
      <c r="N46" s="12">
        <v>0</v>
      </c>
      <c r="O46" s="15">
        <f t="shared" si="1"/>
        <v>4100</v>
      </c>
      <c r="P46" s="16">
        <f t="shared" si="6"/>
        <v>1100</v>
      </c>
      <c r="Q46" s="77"/>
      <c r="R46" s="20"/>
    </row>
    <row r="47" spans="1:18" s="21" customFormat="1" ht="16.5" customHeight="1" outlineLevel="1" x14ac:dyDescent="0.3">
      <c r="A47" s="24"/>
      <c r="B47" s="25" t="s">
        <v>106</v>
      </c>
      <c r="C47" s="19" t="s">
        <v>107</v>
      </c>
      <c r="D47" s="8" t="s">
        <v>108</v>
      </c>
      <c r="E47" s="10">
        <v>500</v>
      </c>
      <c r="F47" s="10">
        <v>500</v>
      </c>
      <c r="G47" s="11">
        <v>1</v>
      </c>
      <c r="H47" s="10">
        <v>500</v>
      </c>
      <c r="I47" s="12"/>
      <c r="J47" s="12"/>
      <c r="K47" s="12"/>
      <c r="L47" s="12"/>
      <c r="M47" s="15"/>
      <c r="N47" s="12"/>
      <c r="O47" s="15">
        <f t="shared" si="1"/>
        <v>0</v>
      </c>
      <c r="P47" s="16">
        <f t="shared" si="6"/>
        <v>-500</v>
      </c>
      <c r="Q47" s="19"/>
    </row>
    <row r="48" spans="1:18" s="21" customFormat="1" ht="16.5" customHeight="1" outlineLevel="1" x14ac:dyDescent="0.3">
      <c r="A48" s="24"/>
      <c r="B48" s="29"/>
      <c r="C48" s="19" t="s">
        <v>109</v>
      </c>
      <c r="D48" s="8" t="s">
        <v>98</v>
      </c>
      <c r="E48" s="10"/>
      <c r="F48" s="10"/>
      <c r="G48" s="11"/>
      <c r="H48" s="10">
        <v>300</v>
      </c>
      <c r="I48" s="12"/>
      <c r="J48" s="12"/>
      <c r="K48" s="12"/>
      <c r="L48" s="12"/>
      <c r="M48" s="15"/>
      <c r="N48" s="12"/>
      <c r="O48" s="15">
        <f t="shared" si="1"/>
        <v>0</v>
      </c>
      <c r="P48" s="16">
        <f t="shared" si="6"/>
        <v>0</v>
      </c>
      <c r="Q48" s="19"/>
    </row>
    <row r="49" spans="1:18" s="21" customFormat="1" ht="16.5" customHeight="1" outlineLevel="1" x14ac:dyDescent="0.3">
      <c r="A49" s="24"/>
      <c r="B49" s="29"/>
      <c r="C49" s="19" t="s">
        <v>110</v>
      </c>
      <c r="D49" s="8" t="s">
        <v>111</v>
      </c>
      <c r="E49" s="10">
        <v>300</v>
      </c>
      <c r="F49" s="10">
        <v>300</v>
      </c>
      <c r="G49" s="11">
        <v>1</v>
      </c>
      <c r="H49" s="10">
        <v>300</v>
      </c>
      <c r="I49" s="12">
        <v>0</v>
      </c>
      <c r="J49" s="12">
        <v>1</v>
      </c>
      <c r="K49" s="12"/>
      <c r="L49" s="12">
        <v>0</v>
      </c>
      <c r="M49" s="15">
        <v>0</v>
      </c>
      <c r="N49" s="12">
        <v>0</v>
      </c>
      <c r="O49" s="15">
        <f t="shared" si="1"/>
        <v>0</v>
      </c>
      <c r="P49" s="16">
        <f t="shared" si="6"/>
        <v>-300</v>
      </c>
      <c r="Q49" s="19"/>
    </row>
    <row r="50" spans="1:18" s="21" customFormat="1" ht="16.5" customHeight="1" outlineLevel="1" x14ac:dyDescent="0.3">
      <c r="A50" s="24"/>
      <c r="B50" s="47"/>
      <c r="C50" s="19" t="s">
        <v>112</v>
      </c>
      <c r="D50" s="8" t="s">
        <v>95</v>
      </c>
      <c r="E50" s="10">
        <v>300</v>
      </c>
      <c r="F50" s="10">
        <v>300</v>
      </c>
      <c r="G50" s="11">
        <v>1</v>
      </c>
      <c r="H50" s="10">
        <v>300</v>
      </c>
      <c r="I50" s="12">
        <v>488.82</v>
      </c>
      <c r="J50" s="12">
        <v>1</v>
      </c>
      <c r="K50" s="12"/>
      <c r="L50" s="12"/>
      <c r="M50" s="15">
        <v>488.82</v>
      </c>
      <c r="N50" s="12"/>
      <c r="O50" s="15">
        <f t="shared" si="1"/>
        <v>488.82</v>
      </c>
      <c r="P50" s="16">
        <f t="shared" si="6"/>
        <v>188.82</v>
      </c>
      <c r="Q50" s="19"/>
    </row>
    <row r="51" spans="1:18" s="21" customFormat="1" ht="16.5" customHeight="1" outlineLevel="1" x14ac:dyDescent="0.3">
      <c r="A51" s="24"/>
      <c r="B51" s="76" t="s">
        <v>113</v>
      </c>
      <c r="C51" s="19" t="s">
        <v>114</v>
      </c>
      <c r="D51" s="8" t="s">
        <v>95</v>
      </c>
      <c r="E51" s="10">
        <v>1000</v>
      </c>
      <c r="F51" s="10">
        <v>1000</v>
      </c>
      <c r="G51" s="11">
        <v>1</v>
      </c>
      <c r="H51" s="10">
        <v>1000</v>
      </c>
      <c r="I51" s="12">
        <v>412.31</v>
      </c>
      <c r="J51" s="12">
        <v>1</v>
      </c>
      <c r="K51" s="12"/>
      <c r="L51" s="12"/>
      <c r="M51" s="15">
        <v>412.3</v>
      </c>
      <c r="N51" s="12"/>
      <c r="O51" s="15">
        <f t="shared" si="1"/>
        <v>412.3</v>
      </c>
      <c r="P51" s="16">
        <f t="shared" si="6"/>
        <v>-587.70000000000005</v>
      </c>
      <c r="Q51" s="78" t="s">
        <v>115</v>
      </c>
    </row>
    <row r="52" spans="1:18" s="21" customFormat="1" ht="16.5" customHeight="1" outlineLevel="1" x14ac:dyDescent="0.3">
      <c r="A52" s="24"/>
      <c r="B52" s="76" t="s">
        <v>116</v>
      </c>
      <c r="C52" s="19" t="s">
        <v>117</v>
      </c>
      <c r="D52" s="8" t="s">
        <v>118</v>
      </c>
      <c r="E52" s="10">
        <v>3000</v>
      </c>
      <c r="F52" s="10">
        <v>1399</v>
      </c>
      <c r="G52" s="11">
        <v>5.46</v>
      </c>
      <c r="H52" s="10">
        <v>7638</v>
      </c>
      <c r="I52" s="12"/>
      <c r="J52" s="12"/>
      <c r="K52" s="12"/>
      <c r="L52" s="12"/>
      <c r="M52" s="15">
        <v>6300</v>
      </c>
      <c r="N52" s="12"/>
      <c r="O52" s="15">
        <f t="shared" si="1"/>
        <v>6300</v>
      </c>
      <c r="P52" s="16">
        <f t="shared" si="6"/>
        <v>3300</v>
      </c>
      <c r="Q52" s="79" t="s">
        <v>119</v>
      </c>
    </row>
    <row r="53" spans="1:18" s="21" customFormat="1" ht="16.5" customHeight="1" outlineLevel="1" x14ac:dyDescent="0.35">
      <c r="A53" s="23"/>
      <c r="B53" s="70"/>
      <c r="C53" s="71"/>
      <c r="D53" s="70"/>
      <c r="E53" s="10"/>
      <c r="F53" s="10"/>
      <c r="G53" s="11"/>
      <c r="H53" s="10"/>
      <c r="I53" s="72"/>
      <c r="J53" s="72"/>
      <c r="K53" s="72"/>
      <c r="L53" s="72"/>
      <c r="M53" s="57"/>
      <c r="N53" s="57"/>
      <c r="O53" s="57">
        <f t="shared" si="1"/>
        <v>0</v>
      </c>
      <c r="P53" s="57">
        <f t="shared" si="6"/>
        <v>0</v>
      </c>
      <c r="Q53" s="71"/>
      <c r="R53" s="20"/>
    </row>
    <row r="54" spans="1:18" s="21" customFormat="1" ht="16.5" customHeight="1" outlineLevel="1" x14ac:dyDescent="0.35">
      <c r="A54" s="24" t="s">
        <v>120</v>
      </c>
      <c r="B54" s="8" t="s">
        <v>121</v>
      </c>
      <c r="C54" s="19" t="s">
        <v>122</v>
      </c>
      <c r="D54" s="8" t="s">
        <v>123</v>
      </c>
      <c r="E54" s="10">
        <v>3000</v>
      </c>
      <c r="F54" s="10">
        <v>3000</v>
      </c>
      <c r="G54" s="11">
        <v>1</v>
      </c>
      <c r="H54" s="10">
        <v>3000</v>
      </c>
      <c r="I54" s="12"/>
      <c r="J54" s="12"/>
      <c r="K54" s="12"/>
      <c r="L54" s="12"/>
      <c r="M54" s="15">
        <v>2760</v>
      </c>
      <c r="N54" s="12"/>
      <c r="O54" s="15">
        <f t="shared" si="1"/>
        <v>2760</v>
      </c>
      <c r="P54" s="16">
        <f t="shared" si="6"/>
        <v>-240</v>
      </c>
      <c r="Q54" s="79" t="s">
        <v>124</v>
      </c>
      <c r="R54" s="20"/>
    </row>
    <row r="55" spans="1:18" s="21" customFormat="1" ht="16.5" customHeight="1" outlineLevel="1" x14ac:dyDescent="0.35">
      <c r="A55" s="24"/>
      <c r="B55" s="8" t="s">
        <v>125</v>
      </c>
      <c r="C55" s="19" t="s">
        <v>126</v>
      </c>
      <c r="D55" s="8" t="s">
        <v>127</v>
      </c>
      <c r="E55" s="10">
        <v>1000</v>
      </c>
      <c r="F55" s="10">
        <v>1</v>
      </c>
      <c r="G55" s="11">
        <v>1000</v>
      </c>
      <c r="H55" s="10">
        <v>1000</v>
      </c>
      <c r="I55" s="12">
        <v>1641</v>
      </c>
      <c r="J55" s="12">
        <v>1</v>
      </c>
      <c r="K55" s="12" t="s">
        <v>128</v>
      </c>
      <c r="L55" s="12"/>
      <c r="M55" s="15">
        <v>1641</v>
      </c>
      <c r="N55" s="12"/>
      <c r="O55" s="15">
        <v>1641</v>
      </c>
      <c r="P55" s="16">
        <f t="shared" si="6"/>
        <v>641</v>
      </c>
      <c r="Q55" s="19"/>
      <c r="R55" s="20"/>
    </row>
    <row r="56" spans="1:18" s="21" customFormat="1" ht="16.5" customHeight="1" outlineLevel="1" x14ac:dyDescent="0.35">
      <c r="A56" s="24"/>
      <c r="B56" s="8" t="s">
        <v>129</v>
      </c>
      <c r="C56" s="19" t="s">
        <v>130</v>
      </c>
      <c r="D56" s="8" t="s">
        <v>131</v>
      </c>
      <c r="E56" s="10">
        <v>900</v>
      </c>
      <c r="F56" s="10">
        <v>300</v>
      </c>
      <c r="G56" s="11">
        <v>3</v>
      </c>
      <c r="H56" s="10">
        <v>900</v>
      </c>
      <c r="I56" s="12">
        <v>900</v>
      </c>
      <c r="J56" s="12">
        <v>3</v>
      </c>
      <c r="K56" s="12"/>
      <c r="L56" s="12">
        <v>0</v>
      </c>
      <c r="M56" s="15">
        <v>900</v>
      </c>
      <c r="N56" s="12">
        <v>0</v>
      </c>
      <c r="O56" s="15">
        <f t="shared" si="1"/>
        <v>900</v>
      </c>
      <c r="P56" s="16">
        <f t="shared" si="6"/>
        <v>0</v>
      </c>
      <c r="Q56" s="19"/>
      <c r="R56" s="20"/>
    </row>
    <row r="57" spans="1:18" s="21" customFormat="1" ht="16.5" customHeight="1" x14ac:dyDescent="0.35">
      <c r="A57" s="23"/>
      <c r="B57" s="70"/>
      <c r="C57" s="71"/>
      <c r="D57" s="70"/>
      <c r="E57" s="56"/>
      <c r="F57" s="55"/>
      <c r="G57" s="56"/>
      <c r="H57" s="55"/>
      <c r="I57" s="72"/>
      <c r="J57" s="72"/>
      <c r="K57" s="72"/>
      <c r="L57" s="72"/>
      <c r="M57" s="57"/>
      <c r="N57" s="57"/>
      <c r="O57" s="57">
        <f t="shared" si="1"/>
        <v>0</v>
      </c>
      <c r="P57" s="57">
        <f t="shared" si="6"/>
        <v>0</v>
      </c>
      <c r="Q57" s="71"/>
      <c r="R57" s="20"/>
    </row>
    <row r="58" spans="1:18" s="21" customFormat="1" ht="16.5" customHeight="1" x14ac:dyDescent="0.35">
      <c r="A58" s="58" t="s">
        <v>132</v>
      </c>
      <c r="B58" s="25" t="s">
        <v>133</v>
      </c>
      <c r="C58" s="80" t="s">
        <v>134</v>
      </c>
      <c r="D58" s="25"/>
      <c r="E58" s="60">
        <v>26000</v>
      </c>
      <c r="F58" s="59">
        <v>0</v>
      </c>
      <c r="G58" s="81">
        <v>1</v>
      </c>
      <c r="H58" s="59">
        <v>0</v>
      </c>
      <c r="I58" s="37">
        <v>50000</v>
      </c>
      <c r="J58" s="12">
        <v>1</v>
      </c>
      <c r="K58" s="82" t="s">
        <v>135</v>
      </c>
      <c r="L58" s="12">
        <v>0</v>
      </c>
      <c r="M58" s="36">
        <v>58500</v>
      </c>
      <c r="N58" s="37">
        <v>0</v>
      </c>
      <c r="O58" s="36">
        <v>50000</v>
      </c>
      <c r="P58" s="61">
        <f t="shared" si="6"/>
        <v>24000</v>
      </c>
      <c r="Q58" s="83" t="s">
        <v>136</v>
      </c>
      <c r="R58" s="20"/>
    </row>
    <row r="59" spans="1:18" s="21" customFormat="1" ht="16.5" customHeight="1" x14ac:dyDescent="0.35">
      <c r="A59" s="24"/>
      <c r="B59" s="29"/>
      <c r="C59" s="84"/>
      <c r="D59" s="29"/>
      <c r="E59" s="63"/>
      <c r="F59" s="62"/>
      <c r="G59" s="85">
        <v>1</v>
      </c>
      <c r="H59" s="62"/>
      <c r="I59" s="86"/>
      <c r="J59" s="12">
        <v>1</v>
      </c>
      <c r="K59" s="87" t="s">
        <v>137</v>
      </c>
      <c r="L59" s="12">
        <v>0</v>
      </c>
      <c r="M59" s="39"/>
      <c r="N59" s="86"/>
      <c r="O59" s="39"/>
      <c r="P59" s="64"/>
      <c r="Q59" s="19"/>
      <c r="R59" s="20"/>
    </row>
    <row r="60" spans="1:18" s="21" customFormat="1" ht="16.5" customHeight="1" x14ac:dyDescent="0.35">
      <c r="A60" s="24"/>
      <c r="B60" s="29"/>
      <c r="C60" s="88"/>
      <c r="D60" s="29"/>
      <c r="E60" s="63"/>
      <c r="F60" s="65"/>
      <c r="G60" s="85">
        <v>1</v>
      </c>
      <c r="H60" s="65"/>
      <c r="I60" s="86"/>
      <c r="J60" s="12">
        <v>1</v>
      </c>
      <c r="K60" s="87" t="s">
        <v>138</v>
      </c>
      <c r="L60" s="12">
        <v>0</v>
      </c>
      <c r="M60" s="39"/>
      <c r="N60" s="86"/>
      <c r="O60" s="39"/>
      <c r="P60" s="64"/>
      <c r="Q60" s="19"/>
      <c r="R60" s="20"/>
    </row>
    <row r="61" spans="1:18" s="21" customFormat="1" ht="16.5" customHeight="1" x14ac:dyDescent="0.35">
      <c r="A61" s="24"/>
      <c r="B61" s="29"/>
      <c r="C61" s="89" t="s">
        <v>139</v>
      </c>
      <c r="D61" s="47"/>
      <c r="E61" s="66"/>
      <c r="F61" s="10">
        <v>26000</v>
      </c>
      <c r="G61" s="90">
        <v>1</v>
      </c>
      <c r="H61" s="10">
        <v>26000</v>
      </c>
      <c r="I61" s="40"/>
      <c r="J61" s="12">
        <v>1</v>
      </c>
      <c r="K61" s="87" t="s">
        <v>140</v>
      </c>
      <c r="L61" s="12">
        <v>0</v>
      </c>
      <c r="M61" s="39"/>
      <c r="N61" s="86"/>
      <c r="O61" s="43"/>
      <c r="P61" s="67"/>
      <c r="Q61" s="19"/>
      <c r="R61" s="20"/>
    </row>
    <row r="62" spans="1:18" s="21" customFormat="1" ht="16.5" customHeight="1" x14ac:dyDescent="0.35">
      <c r="A62" s="24"/>
      <c r="B62" s="29"/>
      <c r="C62" s="80" t="s">
        <v>141</v>
      </c>
      <c r="D62" s="25"/>
      <c r="E62" s="60">
        <v>15000</v>
      </c>
      <c r="F62" s="10">
        <v>1376</v>
      </c>
      <c r="G62" s="90">
        <v>1</v>
      </c>
      <c r="H62" s="59">
        <f>SUM(F62:F64)</f>
        <v>9634</v>
      </c>
      <c r="I62" s="44">
        <v>980</v>
      </c>
      <c r="J62" s="12">
        <v>1</v>
      </c>
      <c r="K62" s="87" t="s">
        <v>142</v>
      </c>
      <c r="L62" s="12">
        <v>0</v>
      </c>
      <c r="M62" s="39"/>
      <c r="N62" s="86"/>
      <c r="O62" s="39">
        <v>8500</v>
      </c>
      <c r="P62" s="61">
        <f>O62-E62</f>
        <v>-6500</v>
      </c>
      <c r="Q62" s="19"/>
      <c r="R62" s="20"/>
    </row>
    <row r="63" spans="1:18" s="21" customFormat="1" ht="16.5" customHeight="1" x14ac:dyDescent="0.35">
      <c r="A63" s="24"/>
      <c r="B63" s="29"/>
      <c r="C63" s="84"/>
      <c r="D63" s="29"/>
      <c r="E63" s="63"/>
      <c r="F63" s="10">
        <v>5788</v>
      </c>
      <c r="G63" s="90">
        <v>1</v>
      </c>
      <c r="H63" s="62"/>
      <c r="I63" s="44">
        <v>4500</v>
      </c>
      <c r="J63" s="12">
        <v>1</v>
      </c>
      <c r="K63" s="87" t="s">
        <v>143</v>
      </c>
      <c r="L63" s="12">
        <v>0</v>
      </c>
      <c r="M63" s="39"/>
      <c r="N63" s="86"/>
      <c r="O63" s="39"/>
      <c r="P63" s="64"/>
      <c r="Q63" s="19"/>
      <c r="R63" s="20"/>
    </row>
    <row r="64" spans="1:18" s="21" customFormat="1" ht="17.100000000000001" customHeight="1" x14ac:dyDescent="0.35">
      <c r="A64" s="24"/>
      <c r="B64" s="47"/>
      <c r="C64" s="88"/>
      <c r="D64" s="47"/>
      <c r="E64" s="66"/>
      <c r="F64" s="10">
        <v>2470</v>
      </c>
      <c r="G64" s="11">
        <v>1</v>
      </c>
      <c r="H64" s="65"/>
      <c r="I64" s="12">
        <v>3000</v>
      </c>
      <c r="J64" s="12">
        <v>1</v>
      </c>
      <c r="K64" s="87" t="s">
        <v>144</v>
      </c>
      <c r="L64" s="12">
        <v>0</v>
      </c>
      <c r="M64" s="43"/>
      <c r="N64" s="40"/>
      <c r="O64" s="43"/>
      <c r="P64" s="67"/>
      <c r="Q64" s="19"/>
      <c r="R64" s="20"/>
    </row>
    <row r="65" spans="1:18" s="21" customFormat="1" ht="16.5" customHeight="1" x14ac:dyDescent="0.35">
      <c r="A65" s="24"/>
      <c r="B65" s="25" t="s">
        <v>145</v>
      </c>
      <c r="C65" s="19" t="s">
        <v>146</v>
      </c>
      <c r="D65" s="8" t="s">
        <v>147</v>
      </c>
      <c r="E65" s="26">
        <v>6000</v>
      </c>
      <c r="F65" s="26">
        <v>2000</v>
      </c>
      <c r="G65" s="91">
        <v>2</v>
      </c>
      <c r="H65" s="10">
        <v>6000</v>
      </c>
      <c r="I65" s="12">
        <v>3050</v>
      </c>
      <c r="J65" s="12">
        <v>1</v>
      </c>
      <c r="K65" s="87" t="s">
        <v>148</v>
      </c>
      <c r="L65" s="12">
        <v>122</v>
      </c>
      <c r="M65" s="15">
        <f>SUM(I65,L65)</f>
        <v>3172</v>
      </c>
      <c r="N65" s="12"/>
      <c r="O65" s="15">
        <f t="shared" si="1"/>
        <v>3172</v>
      </c>
      <c r="P65" s="16">
        <f>O65-E65</f>
        <v>-2828</v>
      </c>
      <c r="Q65" s="79" t="s">
        <v>149</v>
      </c>
      <c r="R65" s="20"/>
    </row>
    <row r="66" spans="1:18" s="21" customFormat="1" ht="16.5" customHeight="1" x14ac:dyDescent="0.35">
      <c r="A66" s="24"/>
      <c r="B66" s="29"/>
      <c r="C66" s="19" t="s">
        <v>150</v>
      </c>
      <c r="D66" s="8" t="s">
        <v>151</v>
      </c>
      <c r="E66" s="60">
        <v>8000</v>
      </c>
      <c r="F66" s="26">
        <v>2000</v>
      </c>
      <c r="G66" s="91">
        <v>1</v>
      </c>
      <c r="H66" s="10">
        <v>2000</v>
      </c>
      <c r="I66" s="12">
        <v>2000</v>
      </c>
      <c r="J66" s="12">
        <v>1</v>
      </c>
      <c r="K66" s="87" t="s">
        <v>152</v>
      </c>
      <c r="M66" s="15">
        <v>2000</v>
      </c>
      <c r="N66" s="12"/>
      <c r="O66" s="15"/>
      <c r="P66" s="16">
        <f>O66-F66</f>
        <v>-2000</v>
      </c>
      <c r="Q66" s="79" t="s">
        <v>153</v>
      </c>
      <c r="R66" s="20"/>
    </row>
    <row r="67" spans="1:18" s="21" customFormat="1" ht="16.5" customHeight="1" x14ac:dyDescent="0.35">
      <c r="A67" s="24"/>
      <c r="B67" s="29"/>
      <c r="C67" s="19" t="s">
        <v>154</v>
      </c>
      <c r="D67" s="8" t="s">
        <v>155</v>
      </c>
      <c r="E67" s="63"/>
      <c r="F67" s="26">
        <v>1000</v>
      </c>
      <c r="G67" s="91">
        <v>1</v>
      </c>
      <c r="H67" s="10">
        <v>1000</v>
      </c>
      <c r="I67" s="12">
        <v>663</v>
      </c>
      <c r="J67" s="12">
        <v>1</v>
      </c>
      <c r="K67" s="8" t="s">
        <v>156</v>
      </c>
      <c r="L67" s="12"/>
      <c r="M67" s="92">
        <v>663</v>
      </c>
      <c r="N67" s="12"/>
      <c r="O67" s="15"/>
      <c r="P67" s="16">
        <f>O67-F67</f>
        <v>-1000</v>
      </c>
      <c r="Q67" s="79" t="s">
        <v>157</v>
      </c>
      <c r="R67" s="20"/>
    </row>
    <row r="68" spans="1:18" s="21" customFormat="1" ht="16.5" customHeight="1" x14ac:dyDescent="0.35">
      <c r="A68" s="24"/>
      <c r="B68" s="29"/>
      <c r="C68" s="19" t="s">
        <v>158</v>
      </c>
      <c r="D68" s="8" t="s">
        <v>159</v>
      </c>
      <c r="E68" s="66"/>
      <c r="F68" s="26">
        <v>5000</v>
      </c>
      <c r="G68" s="91">
        <v>1</v>
      </c>
      <c r="H68" s="10">
        <v>5000</v>
      </c>
      <c r="I68" s="12">
        <v>5500</v>
      </c>
      <c r="J68" s="12">
        <v>1</v>
      </c>
      <c r="K68" s="12"/>
      <c r="L68" s="12">
        <v>60</v>
      </c>
      <c r="M68" s="15">
        <v>5560</v>
      </c>
      <c r="N68" s="12">
        <v>0</v>
      </c>
      <c r="O68" s="15">
        <f t="shared" si="1"/>
        <v>5560</v>
      </c>
      <c r="P68" s="16">
        <f>O68-F68</f>
        <v>560</v>
      </c>
      <c r="Q68" s="19" t="s">
        <v>160</v>
      </c>
      <c r="R68" s="20"/>
    </row>
    <row r="69" spans="1:18" s="21" customFormat="1" ht="16.5" customHeight="1" x14ac:dyDescent="0.35">
      <c r="A69" s="24"/>
      <c r="B69" s="29"/>
      <c r="C69" s="19" t="s">
        <v>161</v>
      </c>
      <c r="D69" s="8" t="s">
        <v>162</v>
      </c>
      <c r="E69" s="26">
        <v>5000</v>
      </c>
      <c r="F69" s="26"/>
      <c r="G69" s="91"/>
      <c r="H69" s="10">
        <v>5649</v>
      </c>
      <c r="I69" s="12">
        <v>4900</v>
      </c>
      <c r="J69" s="14">
        <v>1</v>
      </c>
      <c r="K69" s="12">
        <v>1</v>
      </c>
      <c r="L69" s="12"/>
      <c r="M69" s="15">
        <v>4900</v>
      </c>
      <c r="N69" s="12"/>
      <c r="O69" s="15">
        <f>M69+N69</f>
        <v>4900</v>
      </c>
      <c r="P69" s="16">
        <f>O69-E69</f>
        <v>-100</v>
      </c>
      <c r="Q69" s="79"/>
      <c r="R69" s="20"/>
    </row>
    <row r="70" spans="1:18" s="21" customFormat="1" ht="16.5" customHeight="1" x14ac:dyDescent="0.35">
      <c r="A70" s="24"/>
      <c r="B70" s="29"/>
      <c r="C70" s="19" t="s">
        <v>163</v>
      </c>
      <c r="D70" s="8" t="s">
        <v>162</v>
      </c>
      <c r="E70" s="26">
        <v>3000</v>
      </c>
      <c r="F70" s="26">
        <v>3000</v>
      </c>
      <c r="G70" s="91">
        <v>1</v>
      </c>
      <c r="H70" s="10">
        <v>3000</v>
      </c>
      <c r="I70" s="12">
        <v>4199</v>
      </c>
      <c r="J70" s="12">
        <v>1</v>
      </c>
      <c r="K70" s="8" t="s">
        <v>164</v>
      </c>
      <c r="L70" s="12"/>
      <c r="M70" s="15">
        <v>4299</v>
      </c>
      <c r="N70" s="12"/>
      <c r="O70" s="15">
        <f t="shared" ref="O70:O96" si="7">M70+N70</f>
        <v>4299</v>
      </c>
      <c r="P70" s="16">
        <f>O70-E70</f>
        <v>1299</v>
      </c>
      <c r="Q70" s="79"/>
      <c r="R70" s="20"/>
    </row>
    <row r="71" spans="1:18" s="21" customFormat="1" ht="16.5" customHeight="1" x14ac:dyDescent="0.35">
      <c r="A71" s="24"/>
      <c r="B71" s="29"/>
      <c r="C71" s="19" t="s">
        <v>165</v>
      </c>
      <c r="D71" s="8" t="s">
        <v>166</v>
      </c>
      <c r="E71" s="26">
        <v>2500</v>
      </c>
      <c r="F71" s="93">
        <v>2500</v>
      </c>
      <c r="G71" s="81">
        <v>1</v>
      </c>
      <c r="H71" s="94">
        <v>2500</v>
      </c>
      <c r="I71" s="95">
        <v>2499</v>
      </c>
      <c r="J71" s="95">
        <v>1</v>
      </c>
      <c r="K71" s="95"/>
      <c r="L71" s="95"/>
      <c r="M71" s="15">
        <v>2499</v>
      </c>
      <c r="N71" s="12">
        <v>-200</v>
      </c>
      <c r="O71" s="15">
        <v>2299</v>
      </c>
      <c r="P71" s="16">
        <f>O71-I71</f>
        <v>-200</v>
      </c>
      <c r="Q71" s="96" t="s">
        <v>167</v>
      </c>
      <c r="R71" s="20"/>
    </row>
    <row r="72" spans="1:18" s="21" customFormat="1" ht="16.5" customHeight="1" x14ac:dyDescent="0.35">
      <c r="A72" s="24"/>
      <c r="B72" s="29"/>
      <c r="C72" s="19" t="s">
        <v>168</v>
      </c>
      <c r="D72" s="8" t="s">
        <v>169</v>
      </c>
      <c r="E72" s="26">
        <v>1000</v>
      </c>
      <c r="F72" s="93">
        <v>1000</v>
      </c>
      <c r="G72" s="81">
        <v>1</v>
      </c>
      <c r="H72" s="94">
        <v>1000</v>
      </c>
      <c r="I72" s="95">
        <v>489</v>
      </c>
      <c r="J72" s="95">
        <v>1</v>
      </c>
      <c r="K72" s="95">
        <v>1</v>
      </c>
      <c r="L72" s="95"/>
      <c r="M72" s="15">
        <v>489</v>
      </c>
      <c r="N72" s="12"/>
      <c r="O72" s="15"/>
      <c r="P72" s="16"/>
      <c r="Q72" s="97"/>
      <c r="R72" s="20"/>
    </row>
    <row r="73" spans="1:18" s="21" customFormat="1" ht="16.5" customHeight="1" x14ac:dyDescent="0.35">
      <c r="A73" s="24"/>
      <c r="B73" s="29"/>
      <c r="C73" s="19" t="s">
        <v>170</v>
      </c>
      <c r="D73" s="8" t="s">
        <v>162</v>
      </c>
      <c r="E73" s="10">
        <v>6000</v>
      </c>
      <c r="F73" s="94">
        <v>5999</v>
      </c>
      <c r="G73" s="98">
        <v>1</v>
      </c>
      <c r="H73" s="94">
        <v>5999</v>
      </c>
      <c r="I73" s="95">
        <v>4600</v>
      </c>
      <c r="J73" s="95">
        <v>1</v>
      </c>
      <c r="K73" s="95" t="s">
        <v>171</v>
      </c>
      <c r="L73" s="95"/>
      <c r="M73" s="15">
        <v>4600</v>
      </c>
      <c r="N73" s="12"/>
      <c r="O73" s="15">
        <v>4600</v>
      </c>
      <c r="P73" s="16">
        <f>O73-E73</f>
        <v>-1400</v>
      </c>
      <c r="Q73" s="96" t="s">
        <v>172</v>
      </c>
      <c r="R73" s="20"/>
    </row>
    <row r="74" spans="1:18" s="21" customFormat="1" ht="16.5" customHeight="1" x14ac:dyDescent="0.35">
      <c r="A74" s="24"/>
      <c r="B74" s="76" t="s">
        <v>173</v>
      </c>
      <c r="C74" s="19" t="s">
        <v>174</v>
      </c>
      <c r="D74" s="8"/>
      <c r="E74" s="10"/>
      <c r="F74" s="10"/>
      <c r="G74" s="11"/>
      <c r="H74" s="10"/>
      <c r="I74" s="12"/>
      <c r="J74" s="12"/>
      <c r="K74" s="99"/>
      <c r="L74" s="12"/>
      <c r="M74" s="15"/>
      <c r="N74" s="12"/>
      <c r="O74" s="15"/>
      <c r="P74" s="16"/>
      <c r="Q74" s="19"/>
      <c r="R74" s="20"/>
    </row>
    <row r="75" spans="1:18" s="21" customFormat="1" ht="16.5" customHeight="1" x14ac:dyDescent="0.35">
      <c r="A75" s="24"/>
      <c r="B75" s="25" t="s">
        <v>175</v>
      </c>
      <c r="C75" s="19" t="s">
        <v>176</v>
      </c>
      <c r="D75" s="100" t="s">
        <v>177</v>
      </c>
      <c r="E75" s="10">
        <v>3000</v>
      </c>
      <c r="F75" s="10">
        <v>3000</v>
      </c>
      <c r="G75" s="11">
        <v>1</v>
      </c>
      <c r="H75" s="26">
        <v>3000</v>
      </c>
      <c r="I75" s="12">
        <v>2999</v>
      </c>
      <c r="J75" s="12">
        <v>1</v>
      </c>
      <c r="K75" s="8" t="s">
        <v>178</v>
      </c>
      <c r="L75" s="12"/>
      <c r="M75" s="15">
        <v>2999</v>
      </c>
      <c r="N75" s="12"/>
      <c r="O75" s="15">
        <f t="shared" si="7"/>
        <v>2999</v>
      </c>
      <c r="P75" s="16">
        <f>O75-E75</f>
        <v>-1</v>
      </c>
      <c r="Q75" s="101" t="s">
        <v>179</v>
      </c>
      <c r="R75" s="20"/>
    </row>
    <row r="76" spans="1:18" s="21" customFormat="1" ht="16.5" customHeight="1" x14ac:dyDescent="0.35">
      <c r="A76" s="24"/>
      <c r="B76" s="29"/>
      <c r="C76" s="19" t="s">
        <v>180</v>
      </c>
      <c r="D76" s="102" t="s">
        <v>177</v>
      </c>
      <c r="E76" s="10">
        <v>3000</v>
      </c>
      <c r="F76" s="10">
        <v>3000</v>
      </c>
      <c r="G76" s="11">
        <v>1</v>
      </c>
      <c r="H76" s="26">
        <v>3000</v>
      </c>
      <c r="I76" s="12">
        <v>2999</v>
      </c>
      <c r="J76" s="12">
        <v>1</v>
      </c>
      <c r="K76" s="8" t="s">
        <v>181</v>
      </c>
      <c r="L76" s="12"/>
      <c r="M76" s="15">
        <v>2999</v>
      </c>
      <c r="N76" s="12"/>
      <c r="O76" s="15">
        <f t="shared" si="7"/>
        <v>2999</v>
      </c>
      <c r="P76" s="16">
        <f>O76-E76</f>
        <v>-1</v>
      </c>
      <c r="Q76" s="103"/>
      <c r="R76" s="20"/>
    </row>
    <row r="77" spans="1:18" s="21" customFormat="1" ht="16.5" customHeight="1" x14ac:dyDescent="0.35">
      <c r="A77" s="52"/>
      <c r="B77" s="29"/>
      <c r="C77" s="19" t="s">
        <v>182</v>
      </c>
      <c r="D77" s="8" t="s">
        <v>183</v>
      </c>
      <c r="E77" s="10">
        <v>300</v>
      </c>
      <c r="F77" s="10">
        <v>300</v>
      </c>
      <c r="G77" s="11">
        <v>1</v>
      </c>
      <c r="H77" s="10">
        <v>300</v>
      </c>
      <c r="I77" s="12">
        <v>129</v>
      </c>
      <c r="J77" s="12">
        <v>1</v>
      </c>
      <c r="K77" s="8" t="s">
        <v>183</v>
      </c>
      <c r="L77" s="12"/>
      <c r="M77" s="15">
        <v>129</v>
      </c>
      <c r="N77" s="12"/>
      <c r="O77" s="15">
        <f t="shared" si="7"/>
        <v>129</v>
      </c>
      <c r="P77" s="16">
        <f>O77-E77</f>
        <v>-171</v>
      </c>
      <c r="Q77" s="104"/>
      <c r="R77" s="20"/>
    </row>
    <row r="78" spans="1:18" s="21" customFormat="1" ht="16.5" customHeight="1" x14ac:dyDescent="0.35">
      <c r="A78" s="52"/>
      <c r="B78" s="29"/>
      <c r="C78" s="19" t="s">
        <v>184</v>
      </c>
      <c r="D78" s="8">
        <v>360</v>
      </c>
      <c r="E78" s="10">
        <v>300</v>
      </c>
      <c r="F78" s="10"/>
      <c r="G78" s="11">
        <v>1</v>
      </c>
      <c r="H78" s="26"/>
      <c r="I78" s="12"/>
      <c r="J78" s="12"/>
      <c r="K78" s="12"/>
      <c r="L78" s="12"/>
      <c r="M78" s="15"/>
      <c r="N78" s="12"/>
      <c r="O78" s="15"/>
      <c r="P78" s="16"/>
      <c r="Q78" s="104"/>
      <c r="R78" s="20"/>
    </row>
    <row r="79" spans="1:18" s="21" customFormat="1" ht="16.5" customHeight="1" x14ac:dyDescent="0.35">
      <c r="A79" s="52"/>
      <c r="B79" s="47"/>
      <c r="C79" s="19" t="s">
        <v>185</v>
      </c>
      <c r="D79" s="8" t="s">
        <v>183</v>
      </c>
      <c r="E79" s="10">
        <v>300</v>
      </c>
      <c r="F79" s="10">
        <v>300</v>
      </c>
      <c r="G79" s="11">
        <v>1</v>
      </c>
      <c r="H79" s="10">
        <v>300</v>
      </c>
      <c r="I79" s="12">
        <v>169</v>
      </c>
      <c r="J79" s="12">
        <v>1</v>
      </c>
      <c r="K79" s="8" t="s">
        <v>183</v>
      </c>
      <c r="L79" s="12"/>
      <c r="M79" s="15">
        <v>169</v>
      </c>
      <c r="N79" s="12"/>
      <c r="O79" s="15"/>
      <c r="P79" s="16"/>
      <c r="Q79" s="104"/>
      <c r="R79" s="20"/>
    </row>
    <row r="80" spans="1:18" s="21" customFormat="1" ht="16.5" customHeight="1" x14ac:dyDescent="0.35">
      <c r="A80" s="23"/>
      <c r="B80" s="70"/>
      <c r="C80" s="71"/>
      <c r="D80" s="70"/>
      <c r="E80" s="56"/>
      <c r="F80" s="55"/>
      <c r="G80" s="56"/>
      <c r="H80" s="55"/>
      <c r="I80" s="72"/>
      <c r="J80" s="72"/>
      <c r="K80" s="72"/>
      <c r="L80" s="72"/>
      <c r="M80" s="72"/>
      <c r="N80" s="72"/>
      <c r="O80" s="72"/>
      <c r="P80" s="72"/>
      <c r="Q80" s="72"/>
      <c r="R80" s="20"/>
    </row>
    <row r="81" spans="1:18" s="21" customFormat="1" ht="16.5" customHeight="1" x14ac:dyDescent="0.35">
      <c r="A81" s="24" t="s">
        <v>186</v>
      </c>
      <c r="B81" s="74" t="s">
        <v>187</v>
      </c>
      <c r="C81" s="19" t="s">
        <v>188</v>
      </c>
      <c r="D81" s="8" t="s">
        <v>98</v>
      </c>
      <c r="E81" s="10">
        <v>4000</v>
      </c>
      <c r="F81" s="10">
        <v>1</v>
      </c>
      <c r="G81" s="11"/>
      <c r="H81" s="10"/>
      <c r="I81" s="12"/>
      <c r="J81" s="12"/>
      <c r="K81" s="12"/>
      <c r="L81" s="12"/>
      <c r="M81" s="15"/>
      <c r="N81" s="12"/>
      <c r="O81" s="15">
        <f t="shared" si="7"/>
        <v>0</v>
      </c>
      <c r="P81" s="16">
        <f>O81-E81</f>
        <v>-4000</v>
      </c>
      <c r="Q81" s="19"/>
      <c r="R81" s="20"/>
    </row>
    <row r="82" spans="1:18" s="21" customFormat="1" ht="16.5" customHeight="1" x14ac:dyDescent="0.35">
      <c r="A82" s="24"/>
      <c r="B82" s="74"/>
      <c r="C82" s="19" t="s">
        <v>189</v>
      </c>
      <c r="D82" s="8" t="s">
        <v>98</v>
      </c>
      <c r="E82" s="105">
        <v>1500</v>
      </c>
      <c r="F82" s="105">
        <v>4</v>
      </c>
      <c r="G82" s="106"/>
      <c r="H82" s="107"/>
      <c r="I82" s="44"/>
      <c r="J82" s="44"/>
      <c r="K82" s="44"/>
      <c r="L82" s="44"/>
      <c r="M82" s="15"/>
      <c r="N82" s="12"/>
      <c r="O82" s="15">
        <f t="shared" si="7"/>
        <v>0</v>
      </c>
      <c r="P82" s="16">
        <f>O82-E82</f>
        <v>-1500</v>
      </c>
      <c r="Q82" s="89"/>
      <c r="R82" s="20"/>
    </row>
    <row r="83" spans="1:18" s="21" customFormat="1" ht="16.5" customHeight="1" x14ac:dyDescent="0.35">
      <c r="A83" s="24"/>
      <c r="B83" s="25" t="s">
        <v>190</v>
      </c>
      <c r="C83" s="19" t="s">
        <v>191</v>
      </c>
      <c r="D83" s="8" t="s">
        <v>98</v>
      </c>
      <c r="E83" s="10">
        <v>2000</v>
      </c>
      <c r="F83" s="10">
        <v>1</v>
      </c>
      <c r="G83" s="11"/>
      <c r="H83" s="10"/>
      <c r="I83" s="12"/>
      <c r="J83" s="12"/>
      <c r="K83" s="12"/>
      <c r="L83" s="12"/>
      <c r="M83" s="15"/>
      <c r="N83" s="12"/>
      <c r="O83" s="15">
        <f t="shared" si="7"/>
        <v>0</v>
      </c>
      <c r="P83" s="16">
        <f>O83-E83</f>
        <v>-2000</v>
      </c>
      <c r="Q83" s="19"/>
      <c r="R83" s="20"/>
    </row>
    <row r="84" spans="1:18" s="21" customFormat="1" ht="16.5" customHeight="1" x14ac:dyDescent="0.35">
      <c r="A84" s="24"/>
      <c r="B84" s="47"/>
      <c r="C84" s="19" t="s">
        <v>192</v>
      </c>
      <c r="D84" s="8">
        <v>1688</v>
      </c>
      <c r="E84" s="10">
        <v>500</v>
      </c>
      <c r="F84" s="10">
        <v>1</v>
      </c>
      <c r="G84" s="11"/>
      <c r="H84" s="10"/>
      <c r="I84" s="12"/>
      <c r="J84" s="12"/>
      <c r="K84" s="12"/>
      <c r="L84" s="12"/>
      <c r="M84" s="15"/>
      <c r="N84" s="12"/>
      <c r="O84" s="15"/>
      <c r="P84" s="16"/>
      <c r="Q84" s="19"/>
      <c r="R84" s="20"/>
    </row>
    <row r="85" spans="1:18" s="21" customFormat="1" ht="16.5" customHeight="1" x14ac:dyDescent="0.35">
      <c r="A85" s="24"/>
      <c r="B85" s="8" t="s">
        <v>193</v>
      </c>
      <c r="C85" s="19" t="s">
        <v>194</v>
      </c>
      <c r="D85" s="8" t="s">
        <v>98</v>
      </c>
      <c r="E85" s="10">
        <v>6500</v>
      </c>
      <c r="F85" s="10">
        <v>1</v>
      </c>
      <c r="G85" s="11"/>
      <c r="H85" s="10"/>
      <c r="I85" s="12"/>
      <c r="J85" s="12"/>
      <c r="K85" s="12"/>
      <c r="L85" s="12"/>
      <c r="M85" s="15">
        <v>6500</v>
      </c>
      <c r="N85" s="12"/>
      <c r="O85" s="15">
        <v>6500</v>
      </c>
      <c r="P85" s="16"/>
      <c r="Q85" s="19"/>
      <c r="R85" s="20"/>
    </row>
    <row r="86" spans="1:18" s="21" customFormat="1" ht="16.5" customHeight="1" x14ac:dyDescent="0.35">
      <c r="A86" s="24"/>
      <c r="B86" s="25" t="s">
        <v>195</v>
      </c>
      <c r="C86" s="19" t="s">
        <v>196</v>
      </c>
      <c r="D86" s="25" t="s">
        <v>197</v>
      </c>
      <c r="E86" s="59">
        <v>1000</v>
      </c>
      <c r="F86" s="10">
        <v>60</v>
      </c>
      <c r="G86" s="10">
        <v>3.3</v>
      </c>
      <c r="H86" s="10">
        <f>F86*G86</f>
        <v>198</v>
      </c>
      <c r="I86" s="12">
        <v>49</v>
      </c>
      <c r="J86" s="12">
        <v>3.3</v>
      </c>
      <c r="K86" s="12" t="s">
        <v>198</v>
      </c>
      <c r="L86" s="12"/>
      <c r="M86" s="36">
        <v>1089</v>
      </c>
      <c r="N86" s="12"/>
      <c r="O86" s="36">
        <v>1089</v>
      </c>
      <c r="P86" s="61">
        <f>O86-E86</f>
        <v>89</v>
      </c>
      <c r="Q86" s="19" t="s">
        <v>199</v>
      </c>
      <c r="R86" s="20"/>
    </row>
    <row r="87" spans="1:18" s="21" customFormat="1" ht="16.5" customHeight="1" x14ac:dyDescent="0.35">
      <c r="A87" s="24"/>
      <c r="B87" s="29"/>
      <c r="C87" s="19" t="s">
        <v>200</v>
      </c>
      <c r="D87" s="29"/>
      <c r="E87" s="62"/>
      <c r="F87" s="10">
        <v>120</v>
      </c>
      <c r="G87" s="10">
        <v>3.5</v>
      </c>
      <c r="H87" s="10">
        <f t="shared" ref="H87:H88" si="8">F87*G87</f>
        <v>420</v>
      </c>
      <c r="I87" s="12">
        <v>117</v>
      </c>
      <c r="J87" s="12">
        <v>3.5</v>
      </c>
      <c r="K87" s="12" t="s">
        <v>201</v>
      </c>
      <c r="L87" s="12"/>
      <c r="M87" s="39"/>
      <c r="N87" s="12"/>
      <c r="O87" s="39"/>
      <c r="P87" s="64"/>
      <c r="Q87" s="19"/>
      <c r="R87" s="20"/>
    </row>
    <row r="88" spans="1:18" s="21" customFormat="1" ht="16.5" customHeight="1" x14ac:dyDescent="0.35">
      <c r="A88" s="24"/>
      <c r="B88" s="47"/>
      <c r="C88" s="19" t="s">
        <v>202</v>
      </c>
      <c r="D88" s="47"/>
      <c r="E88" s="65"/>
      <c r="F88" s="10">
        <v>120</v>
      </c>
      <c r="G88" s="10">
        <v>1.4</v>
      </c>
      <c r="H88" s="10">
        <f t="shared" si="8"/>
        <v>168</v>
      </c>
      <c r="I88" s="12">
        <v>117</v>
      </c>
      <c r="J88" s="12">
        <v>1.4</v>
      </c>
      <c r="K88" s="12" t="s">
        <v>201</v>
      </c>
      <c r="L88" s="12"/>
      <c r="M88" s="43"/>
      <c r="N88" s="12"/>
      <c r="O88" s="43"/>
      <c r="P88" s="67"/>
      <c r="Q88" s="19"/>
      <c r="R88" s="20"/>
    </row>
    <row r="89" spans="1:18" s="21" customFormat="1" ht="16.5" customHeight="1" x14ac:dyDescent="0.35">
      <c r="A89" s="23"/>
      <c r="B89" s="70"/>
      <c r="C89" s="108"/>
      <c r="D89" s="109"/>
      <c r="E89" s="56"/>
      <c r="F89" s="55"/>
      <c r="G89" s="56"/>
      <c r="H89" s="55"/>
      <c r="I89" s="110"/>
      <c r="J89" s="110"/>
      <c r="K89" s="110"/>
      <c r="L89" s="110"/>
      <c r="M89" s="15"/>
      <c r="N89" s="110"/>
      <c r="O89" s="110"/>
      <c r="P89" s="110"/>
      <c r="Q89" s="108"/>
      <c r="R89" s="20"/>
    </row>
    <row r="90" spans="1:18" s="21" customFormat="1" ht="16.5" customHeight="1" x14ac:dyDescent="0.35">
      <c r="A90" s="58" t="s">
        <v>203</v>
      </c>
      <c r="B90" s="8" t="s">
        <v>204</v>
      </c>
      <c r="C90" s="8" t="s">
        <v>205</v>
      </c>
      <c r="D90" s="8" t="s">
        <v>98</v>
      </c>
      <c r="E90" s="10">
        <v>1500</v>
      </c>
      <c r="F90" s="10"/>
      <c r="G90" s="11"/>
      <c r="H90" s="10"/>
      <c r="I90" s="12"/>
      <c r="J90" s="12"/>
      <c r="K90" s="12"/>
      <c r="L90" s="12"/>
      <c r="M90" s="15">
        <v>1980</v>
      </c>
      <c r="N90" s="12"/>
      <c r="O90" s="15">
        <f t="shared" si="7"/>
        <v>1980</v>
      </c>
      <c r="P90" s="16">
        <f>O90-E90</f>
        <v>480</v>
      </c>
      <c r="Q90" s="19"/>
      <c r="R90" s="20"/>
    </row>
    <row r="91" spans="1:18" s="21" customFormat="1" ht="16.5" customHeight="1" x14ac:dyDescent="0.35">
      <c r="A91" s="24"/>
      <c r="B91" s="25" t="s">
        <v>206</v>
      </c>
      <c r="C91" s="8" t="s">
        <v>207</v>
      </c>
      <c r="D91" s="8" t="s">
        <v>98</v>
      </c>
      <c r="E91" s="10">
        <v>500</v>
      </c>
      <c r="F91" s="10"/>
      <c r="G91" s="11"/>
      <c r="H91" s="10"/>
      <c r="I91" s="12"/>
      <c r="J91" s="12"/>
      <c r="K91" s="12"/>
      <c r="L91" s="12"/>
      <c r="M91" s="15">
        <v>854</v>
      </c>
      <c r="N91" s="12"/>
      <c r="O91" s="15">
        <f t="shared" si="7"/>
        <v>854</v>
      </c>
      <c r="P91" s="16">
        <f t="shared" ref="P91:P93" si="9">O91-E91</f>
        <v>354</v>
      </c>
      <c r="Q91" s="19"/>
      <c r="R91" s="20"/>
    </row>
    <row r="92" spans="1:18" s="21" customFormat="1" ht="16.5" customHeight="1" x14ac:dyDescent="0.35">
      <c r="A92" s="24"/>
      <c r="B92" s="29"/>
      <c r="C92" s="8" t="s">
        <v>208</v>
      </c>
      <c r="D92" s="8" t="s">
        <v>98</v>
      </c>
      <c r="E92" s="10">
        <v>300</v>
      </c>
      <c r="F92" s="10"/>
      <c r="G92" s="11"/>
      <c r="H92" s="10"/>
      <c r="I92" s="12"/>
      <c r="J92" s="12"/>
      <c r="K92" s="12"/>
      <c r="L92" s="12"/>
      <c r="M92" s="15">
        <v>364</v>
      </c>
      <c r="N92" s="12"/>
      <c r="O92" s="15">
        <v>364</v>
      </c>
      <c r="P92" s="16">
        <f t="shared" si="9"/>
        <v>64</v>
      </c>
      <c r="Q92" s="19"/>
      <c r="R92" s="20"/>
    </row>
    <row r="93" spans="1:18" s="21" customFormat="1" ht="16.5" customHeight="1" x14ac:dyDescent="0.35">
      <c r="A93" s="24"/>
      <c r="B93" s="47"/>
      <c r="C93" s="8" t="s">
        <v>209</v>
      </c>
      <c r="D93" s="8" t="s">
        <v>98</v>
      </c>
      <c r="E93" s="10">
        <v>150</v>
      </c>
      <c r="F93" s="10"/>
      <c r="G93" s="11"/>
      <c r="H93" s="10"/>
      <c r="I93" s="12"/>
      <c r="J93" s="12"/>
      <c r="K93" s="12"/>
      <c r="L93" s="12"/>
      <c r="M93" s="15"/>
      <c r="N93" s="12"/>
      <c r="O93" s="15">
        <f t="shared" si="7"/>
        <v>0</v>
      </c>
      <c r="P93" s="16">
        <f t="shared" si="9"/>
        <v>-150</v>
      </c>
      <c r="Q93" s="19"/>
      <c r="R93" s="20"/>
    </row>
    <row r="94" spans="1:18" s="21" customFormat="1" ht="16.5" customHeight="1" x14ac:dyDescent="0.35">
      <c r="A94" s="23"/>
      <c r="B94" s="70"/>
      <c r="C94" s="71"/>
      <c r="D94" s="70"/>
      <c r="E94" s="56"/>
      <c r="F94" s="55"/>
      <c r="G94" s="56"/>
      <c r="H94" s="55"/>
      <c r="I94" s="56"/>
      <c r="J94" s="72"/>
      <c r="K94" s="72"/>
      <c r="L94" s="23"/>
      <c r="M94" s="23"/>
      <c r="N94" s="23"/>
      <c r="O94" s="23"/>
      <c r="P94" s="23"/>
      <c r="Q94" s="23"/>
      <c r="R94" s="20"/>
    </row>
    <row r="95" spans="1:18" ht="16.5" customHeight="1" x14ac:dyDescent="0.35">
      <c r="A95" s="24"/>
      <c r="B95" s="8" t="s">
        <v>210</v>
      </c>
      <c r="C95" s="19"/>
      <c r="D95" s="8"/>
      <c r="E95" s="10"/>
      <c r="F95" s="10"/>
      <c r="G95" s="11"/>
      <c r="H95" s="10"/>
      <c r="I95" s="12"/>
      <c r="J95" s="12"/>
      <c r="K95" s="12"/>
      <c r="L95" s="12"/>
      <c r="M95" s="15"/>
      <c r="N95" s="12"/>
      <c r="O95" s="15">
        <f t="shared" si="7"/>
        <v>0</v>
      </c>
      <c r="P95" s="16">
        <f>O95-E95</f>
        <v>0</v>
      </c>
      <c r="Q95" s="19"/>
      <c r="R95" s="5"/>
    </row>
    <row r="96" spans="1:18" ht="16.5" customHeight="1" x14ac:dyDescent="0.35">
      <c r="A96" s="111"/>
      <c r="B96" s="8" t="s">
        <v>211</v>
      </c>
      <c r="C96" s="19"/>
      <c r="D96" s="8"/>
      <c r="E96" s="10"/>
      <c r="F96" s="10"/>
      <c r="G96" s="11"/>
      <c r="H96" s="10"/>
      <c r="I96" s="12"/>
      <c r="J96" s="12"/>
      <c r="K96" s="12"/>
      <c r="L96" s="12"/>
      <c r="M96" s="15"/>
      <c r="N96" s="12"/>
      <c r="O96" s="15">
        <f t="shared" si="7"/>
        <v>0</v>
      </c>
      <c r="P96" s="16">
        <f>O96-E96</f>
        <v>0</v>
      </c>
      <c r="Q96" s="19"/>
      <c r="R96" s="5"/>
    </row>
    <row r="97" spans="1:18" ht="15" customHeight="1" x14ac:dyDescent="0.35">
      <c r="A97" s="112"/>
      <c r="B97" s="70"/>
      <c r="C97" s="71"/>
      <c r="D97" s="70"/>
      <c r="E97" s="72"/>
      <c r="F97" s="72"/>
      <c r="G97" s="113"/>
      <c r="H97" s="72"/>
      <c r="I97" s="72"/>
      <c r="J97" s="72"/>
      <c r="K97" s="72"/>
      <c r="L97" s="72"/>
      <c r="M97" s="114"/>
      <c r="N97" s="72"/>
      <c r="O97" s="114"/>
      <c r="P97" s="72"/>
      <c r="Q97" s="71"/>
      <c r="R97" s="5"/>
    </row>
    <row r="98" spans="1:18" ht="54.95" customHeight="1" x14ac:dyDescent="0.35">
      <c r="A98" s="115" t="s">
        <v>212</v>
      </c>
      <c r="B98" s="116"/>
      <c r="C98" s="117"/>
      <c r="D98" s="116"/>
      <c r="E98" s="118">
        <f>SUM(E2:E96)</f>
        <v>326680</v>
      </c>
      <c r="F98" s="118"/>
      <c r="G98" s="119"/>
      <c r="H98" s="118">
        <f>SUM(H2:H96)</f>
        <v>324812.79999999999</v>
      </c>
      <c r="I98" s="118"/>
      <c r="J98" s="118"/>
      <c r="K98" s="118"/>
      <c r="L98" s="118"/>
      <c r="M98" s="118">
        <f>SUM(M2:M96)</f>
        <v>370478.41</v>
      </c>
      <c r="N98" s="118">
        <f>SUM(N2:N96)</f>
        <v>-200</v>
      </c>
      <c r="O98" s="118">
        <f>SUM(O2:O96)</f>
        <v>368517.41</v>
      </c>
      <c r="P98" s="120">
        <f>O98-O99</f>
        <v>-31482.590000000026</v>
      </c>
      <c r="Q98" s="117"/>
      <c r="R98" s="5"/>
    </row>
    <row r="99" spans="1:18" s="129" customFormat="1" ht="16.5" customHeight="1" x14ac:dyDescent="0.3">
      <c r="A99" s="121" t="s">
        <v>213</v>
      </c>
      <c r="B99" s="122"/>
      <c r="C99" s="123"/>
      <c r="D99" s="122"/>
      <c r="E99" s="124">
        <v>400000</v>
      </c>
      <c r="F99" s="124"/>
      <c r="G99" s="125"/>
      <c r="H99" s="124"/>
      <c r="I99" s="124"/>
      <c r="J99" s="124"/>
      <c r="K99" s="124"/>
      <c r="L99" s="124"/>
      <c r="M99" s="126"/>
      <c r="N99" s="124"/>
      <c r="O99" s="124">
        <v>400000</v>
      </c>
      <c r="P99" s="127"/>
      <c r="Q99" s="128"/>
    </row>
    <row r="100" spans="1:18" x14ac:dyDescent="0.3">
      <c r="A100" s="121" t="s">
        <v>214</v>
      </c>
      <c r="B100" s="122"/>
      <c r="C100" s="123"/>
      <c r="D100" s="122"/>
      <c r="E100" s="130">
        <f>E98-E99</f>
        <v>-73320</v>
      </c>
      <c r="F100" s="124"/>
      <c r="G100" s="125"/>
      <c r="H100" s="124"/>
      <c r="I100" s="124"/>
      <c r="J100" s="124"/>
      <c r="K100" s="124"/>
      <c r="L100" s="124"/>
      <c r="M100" s="126"/>
      <c r="N100" s="124"/>
      <c r="O100" s="130">
        <f>O98-O99</f>
        <v>-31482.590000000026</v>
      </c>
      <c r="P100" s="127"/>
      <c r="Q100" s="131"/>
    </row>
    <row r="101" spans="1:18" x14ac:dyDescent="0.3">
      <c r="A101" s="132"/>
      <c r="B101" s="8"/>
      <c r="C101" s="19"/>
      <c r="D101" s="8"/>
      <c r="E101" s="12"/>
      <c r="F101" s="12"/>
      <c r="G101" s="133"/>
      <c r="H101" s="12"/>
      <c r="I101" s="12"/>
      <c r="J101" s="12"/>
      <c r="K101" s="12"/>
      <c r="L101" s="12"/>
      <c r="M101" s="14"/>
      <c r="N101" s="12"/>
      <c r="O101" s="14"/>
      <c r="P101" s="134"/>
      <c r="Q101" s="48"/>
    </row>
    <row r="102" spans="1:18" x14ac:dyDescent="0.3">
      <c r="A102" s="132"/>
      <c r="B102" s="8"/>
      <c r="C102" s="19"/>
      <c r="D102" s="8"/>
      <c r="E102" s="12"/>
      <c r="F102" s="12"/>
      <c r="G102" s="133"/>
      <c r="H102" s="12"/>
      <c r="I102" s="12"/>
      <c r="J102" s="12"/>
      <c r="K102" s="12"/>
      <c r="L102" s="12"/>
      <c r="M102" s="14"/>
      <c r="N102" s="12"/>
      <c r="O102" s="14"/>
      <c r="P102" s="134"/>
      <c r="Q102" s="48"/>
    </row>
    <row r="103" spans="1:18" x14ac:dyDescent="0.3">
      <c r="A103" s="132"/>
      <c r="B103" s="8"/>
      <c r="C103" s="19"/>
      <c r="D103" s="8"/>
      <c r="E103" s="12"/>
      <c r="F103" s="12"/>
      <c r="G103" s="133"/>
      <c r="H103" s="12"/>
      <c r="I103" s="12"/>
      <c r="J103" s="12"/>
      <c r="K103" s="12"/>
      <c r="L103" s="12"/>
      <c r="M103" s="14"/>
      <c r="N103" s="12"/>
      <c r="O103" s="14"/>
      <c r="P103" s="134"/>
      <c r="Q103" s="48"/>
    </row>
    <row r="104" spans="1:18" x14ac:dyDescent="0.3">
      <c r="A104" s="132"/>
      <c r="B104" s="8"/>
      <c r="C104" s="19"/>
      <c r="D104" s="8"/>
      <c r="E104" s="12"/>
      <c r="F104" s="12"/>
      <c r="G104" s="133"/>
      <c r="H104" s="12"/>
      <c r="I104" s="12"/>
      <c r="J104" s="12"/>
      <c r="K104" s="12"/>
      <c r="L104" s="12"/>
      <c r="M104" s="14"/>
      <c r="N104" s="12"/>
      <c r="O104" s="14"/>
      <c r="P104" s="134"/>
      <c r="Q104" s="48"/>
    </row>
    <row r="105" spans="1:18" x14ac:dyDescent="0.3">
      <c r="A105" s="132"/>
      <c r="B105" s="8"/>
      <c r="C105" s="19"/>
      <c r="D105" s="8"/>
      <c r="E105" s="12"/>
      <c r="F105" s="12"/>
      <c r="G105" s="133"/>
      <c r="H105" s="12"/>
      <c r="I105" s="12"/>
      <c r="J105" s="12"/>
      <c r="K105" s="12"/>
      <c r="L105" s="12"/>
      <c r="M105" s="14"/>
      <c r="N105" s="12"/>
      <c r="O105" s="14"/>
      <c r="P105" s="134"/>
      <c r="Q105" s="48"/>
    </row>
    <row r="106" spans="1:18" x14ac:dyDescent="0.3">
      <c r="A106" s="132"/>
      <c r="B106" s="8"/>
      <c r="C106" s="19"/>
      <c r="D106" s="8"/>
      <c r="E106" s="12"/>
      <c r="F106" s="12"/>
      <c r="G106" s="133"/>
      <c r="H106" s="12"/>
      <c r="I106" s="12"/>
      <c r="J106" s="12"/>
      <c r="K106" s="12"/>
      <c r="L106" s="12"/>
      <c r="M106" s="14"/>
      <c r="N106" s="12"/>
      <c r="O106" s="14"/>
      <c r="P106" s="134"/>
      <c r="Q106" s="48"/>
    </row>
    <row r="107" spans="1:18" x14ac:dyDescent="0.3">
      <c r="A107" s="132"/>
      <c r="B107" s="8"/>
      <c r="C107" s="19"/>
      <c r="D107" s="8"/>
      <c r="E107" s="12"/>
      <c r="F107" s="12"/>
      <c r="G107" s="133"/>
      <c r="H107" s="12"/>
      <c r="I107" s="12"/>
      <c r="J107" s="12"/>
      <c r="K107" s="12"/>
      <c r="L107" s="12"/>
      <c r="M107" s="14"/>
      <c r="N107" s="12"/>
      <c r="O107" s="14"/>
      <c r="P107" s="134"/>
      <c r="Q107" s="48"/>
    </row>
    <row r="108" spans="1:18" x14ac:dyDescent="0.3">
      <c r="A108" s="132"/>
      <c r="B108" s="8"/>
      <c r="C108" s="19"/>
      <c r="D108" s="8"/>
      <c r="E108" s="12"/>
      <c r="F108" s="12"/>
      <c r="G108" s="133"/>
      <c r="H108" s="12"/>
      <c r="I108" s="12"/>
      <c r="J108" s="12"/>
      <c r="K108" s="12"/>
      <c r="L108" s="12"/>
      <c r="M108" s="14"/>
      <c r="N108" s="12"/>
      <c r="O108" s="14"/>
      <c r="P108" s="134"/>
      <c r="Q108" s="48"/>
    </row>
    <row r="109" spans="1:18" x14ac:dyDescent="0.3">
      <c r="A109" s="132"/>
      <c r="B109" s="8"/>
      <c r="C109" s="19"/>
      <c r="D109" s="8"/>
      <c r="E109" s="12"/>
      <c r="F109" s="12"/>
      <c r="G109" s="133"/>
      <c r="H109" s="12"/>
      <c r="I109" s="12"/>
      <c r="J109" s="12"/>
      <c r="K109" s="12"/>
      <c r="L109" s="12"/>
      <c r="M109" s="14"/>
      <c r="N109" s="12"/>
      <c r="O109" s="14"/>
      <c r="P109" s="134"/>
      <c r="Q109" s="48"/>
    </row>
    <row r="110" spans="1:18" x14ac:dyDescent="0.3">
      <c r="A110" s="132"/>
      <c r="B110" s="8"/>
      <c r="C110" s="19"/>
      <c r="D110" s="8"/>
      <c r="E110" s="12"/>
      <c r="F110" s="12"/>
      <c r="G110" s="133"/>
      <c r="H110" s="12"/>
      <c r="I110" s="12"/>
      <c r="J110" s="12"/>
      <c r="K110" s="12"/>
      <c r="L110" s="12"/>
      <c r="M110" s="12"/>
      <c r="N110" s="12"/>
      <c r="O110" s="12"/>
      <c r="P110" s="135"/>
      <c r="Q110" s="48"/>
    </row>
  </sheetData>
  <mergeCells count="66">
    <mergeCell ref="O86:O88"/>
    <mergeCell ref="P86:P88"/>
    <mergeCell ref="A90:A93"/>
    <mergeCell ref="B91:B93"/>
    <mergeCell ref="A95:A96"/>
    <mergeCell ref="B65:B73"/>
    <mergeCell ref="E66:E68"/>
    <mergeCell ref="B75:B79"/>
    <mergeCell ref="Q75:Q76"/>
    <mergeCell ref="A81:A88"/>
    <mergeCell ref="B83:B84"/>
    <mergeCell ref="B86:B88"/>
    <mergeCell ref="D86:D88"/>
    <mergeCell ref="E86:E88"/>
    <mergeCell ref="M86:M88"/>
    <mergeCell ref="P58:P61"/>
    <mergeCell ref="C62:C64"/>
    <mergeCell ref="D62:D64"/>
    <mergeCell ref="E62:E64"/>
    <mergeCell ref="H62:H64"/>
    <mergeCell ref="O62:O64"/>
    <mergeCell ref="P62:P64"/>
    <mergeCell ref="F58:F60"/>
    <mergeCell ref="H58:H60"/>
    <mergeCell ref="I58:I61"/>
    <mergeCell ref="M58:M64"/>
    <mergeCell ref="N58:N64"/>
    <mergeCell ref="O58:O61"/>
    <mergeCell ref="P37:P39"/>
    <mergeCell ref="A43:A52"/>
    <mergeCell ref="B43:B44"/>
    <mergeCell ref="B47:B50"/>
    <mergeCell ref="A54:A56"/>
    <mergeCell ref="A58:A76"/>
    <mergeCell ref="B58:B64"/>
    <mergeCell ref="C58:C60"/>
    <mergeCell ref="D58:D61"/>
    <mergeCell ref="E58:E61"/>
    <mergeCell ref="O32:O36"/>
    <mergeCell ref="P32:P36"/>
    <mergeCell ref="B33:B36"/>
    <mergeCell ref="I33:I36"/>
    <mergeCell ref="B37:B39"/>
    <mergeCell ref="E37:E39"/>
    <mergeCell ref="F37:F39"/>
    <mergeCell ref="M37:M39"/>
    <mergeCell ref="N37:N39"/>
    <mergeCell ref="O37:O39"/>
    <mergeCell ref="Q18:Q20"/>
    <mergeCell ref="M22:M23"/>
    <mergeCell ref="B24:B29"/>
    <mergeCell ref="M27:M28"/>
    <mergeCell ref="A32:A41"/>
    <mergeCell ref="D32:D36"/>
    <mergeCell ref="E32:E36"/>
    <mergeCell ref="H32:H36"/>
    <mergeCell ref="M32:M36"/>
    <mergeCell ref="N32:N36"/>
    <mergeCell ref="A2:A8"/>
    <mergeCell ref="A10:A29"/>
    <mergeCell ref="B10:B17"/>
    <mergeCell ref="M10:M15"/>
    <mergeCell ref="N10:N15"/>
    <mergeCell ref="B18:B22"/>
    <mergeCell ref="M18:M20"/>
    <mergeCell ref="N18:N19"/>
  </mergeCells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CXM</dc:creator>
  <cp:lastModifiedBy>CXM</cp:lastModifiedBy>
  <dcterms:created xsi:type="dcterms:W3CDTF">2015-06-05T18:19:34Z</dcterms:created>
  <dcterms:modified xsi:type="dcterms:W3CDTF">2022-01-17T07:40:48Z</dcterms:modified>
</cp:coreProperties>
</file>