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D:\Thesis\docs\"/>
    </mc:Choice>
  </mc:AlternateContent>
  <xr:revisionPtr revIDLastSave="0" documentId="13_ncr:1_{200978E9-65E2-4A5E-BF61-B54931E5A47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ettings" sheetId="6" r:id="rId1"/>
    <sheet name="Results" sheetId="5" r:id="rId2"/>
    <sheet name="Resultsdiv" sheetId="8" r:id="rId3"/>
    <sheet name="AGCRN" sheetId="7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0" i="8" l="1"/>
  <c r="H19" i="8"/>
  <c r="H18" i="8"/>
  <c r="H17" i="8"/>
  <c r="H16" i="8"/>
  <c r="H15" i="8"/>
  <c r="H14" i="8"/>
  <c r="H13" i="8"/>
  <c r="H12" i="8"/>
  <c r="H11" i="8"/>
  <c r="H10" i="8"/>
  <c r="H9" i="8"/>
  <c r="H7" i="8"/>
  <c r="H6" i="8"/>
  <c r="H5" i="8"/>
  <c r="H4" i="8"/>
  <c r="H3" i="8"/>
  <c r="B18" i="8"/>
  <c r="B17" i="8"/>
  <c r="B16" i="8"/>
  <c r="B15" i="8"/>
  <c r="B14" i="8"/>
  <c r="B13" i="8"/>
  <c r="B6" i="8"/>
  <c r="B5" i="8"/>
  <c r="C36" i="5"/>
  <c r="B19" i="5"/>
  <c r="B20" i="5"/>
  <c r="L28" i="7"/>
  <c r="M28" i="7"/>
  <c r="F17" i="7"/>
  <c r="N28" i="7"/>
  <c r="F16" i="7"/>
  <c r="B28" i="7"/>
  <c r="C28" i="7"/>
  <c r="A28" i="7"/>
  <c r="B26" i="5"/>
  <c r="B27" i="5"/>
  <c r="B28" i="5"/>
  <c r="B29" i="5"/>
  <c r="B30" i="5"/>
  <c r="B31" i="5"/>
  <c r="B32" i="5"/>
  <c r="B25" i="5"/>
  <c r="B6" i="5"/>
  <c r="B5" i="5"/>
  <c r="B35" i="5"/>
  <c r="B34" i="5"/>
  <c r="B33" i="5"/>
  <c r="B23" i="5"/>
  <c r="B22" i="5"/>
  <c r="B21" i="5"/>
  <c r="B18" i="5"/>
  <c r="B17" i="5"/>
  <c r="B16" i="5"/>
  <c r="B15" i="5"/>
  <c r="B14" i="5"/>
  <c r="B13" i="5"/>
</calcChain>
</file>

<file path=xl/sharedStrings.xml><?xml version="1.0" encoding="utf-8"?>
<sst xmlns="http://schemas.openxmlformats.org/spreadsheetml/2006/main" count="272" uniqueCount="118">
  <si>
    <t>Architecture</t>
    <phoneticPr fontId="1" type="noConversion"/>
  </si>
  <si>
    <t>Taxi-Simple-LSTM-pytorch</t>
    <phoneticPr fontId="1" type="noConversion"/>
  </si>
  <si>
    <t>Uber-Simple-LSTM-pytorch</t>
    <phoneticPr fontId="1" type="noConversion"/>
  </si>
  <si>
    <t>Taxi-Simple-LSTM-Keras</t>
    <phoneticPr fontId="1" type="noConversion"/>
  </si>
  <si>
    <t>Uber-Simple-LSTM-Keras</t>
    <phoneticPr fontId="1" type="noConversion"/>
  </si>
  <si>
    <t>CRANN-Temporal</t>
    <phoneticPr fontId="1" type="noConversion"/>
  </si>
  <si>
    <t>Simple-LSTM</t>
    <phoneticPr fontId="1" type="noConversion"/>
  </si>
  <si>
    <t>CRANN-Spatial</t>
    <phoneticPr fontId="1" type="noConversion"/>
  </si>
  <si>
    <t>CRANN-Dense</t>
    <phoneticPr fontId="1" type="noConversion"/>
  </si>
  <si>
    <t>Bahdanau Att.Mech Autoencoder (LSTM based)</t>
    <phoneticPr fontId="1" type="noConversion"/>
  </si>
  <si>
    <t>CNN+ST-Att.Mech</t>
    <phoneticPr fontId="1" type="noConversion"/>
  </si>
  <si>
    <t>Fully Connected Feedforward NN (FCFFNN)</t>
    <phoneticPr fontId="1" type="noConversion"/>
  </si>
  <si>
    <t>dense 3D+ tensor of the both preceeding modules</t>
    <phoneticPr fontId="1" type="noConversion"/>
  </si>
  <si>
    <t>Epochs</t>
    <phoneticPr fontId="1" type="noConversion"/>
  </si>
  <si>
    <t>learning rate</t>
    <phoneticPr fontId="1" type="noConversion"/>
  </si>
  <si>
    <t>Key Metrics</t>
    <phoneticPr fontId="1" type="noConversion"/>
  </si>
  <si>
    <t>Other Metrics</t>
    <phoneticPr fontId="1" type="noConversion"/>
  </si>
  <si>
    <t>Type</t>
    <phoneticPr fontId="1" type="noConversion"/>
  </si>
  <si>
    <t>Value</t>
    <phoneticPr fontId="1" type="noConversion"/>
  </si>
  <si>
    <t>MAE</t>
    <phoneticPr fontId="1" type="noConversion"/>
  </si>
  <si>
    <t>Improved Seq2eq</t>
    <phoneticPr fontId="1" type="noConversion"/>
  </si>
  <si>
    <t>Loss Function</t>
    <phoneticPr fontId="1" type="noConversion"/>
  </si>
  <si>
    <t>MSE</t>
    <phoneticPr fontId="1" type="noConversion"/>
  </si>
  <si>
    <t>Time series of Taxi-Uber DS. (2014-15)</t>
    <phoneticPr fontId="1" type="noConversion"/>
  </si>
  <si>
    <t>Time series of Taxi-Uber DS. (2014-16)</t>
  </si>
  <si>
    <t>Time series of Taxi-Uber DS. (2014-17)</t>
  </si>
  <si>
    <t>temporal time series of hourly/daily car traffic (in Madrid)</t>
    <phoneticPr fontId="1" type="noConversion"/>
  </si>
  <si>
    <t>Attentive Graph CRN</t>
  </si>
  <si>
    <t>Caltrans PEMS04&amp;08</t>
  </si>
  <si>
    <t>Attention Based GCN</t>
  </si>
  <si>
    <t>Major DL Module</t>
  </si>
  <si>
    <t>Pytorch</t>
  </si>
  <si>
    <t>Tensorflow Keras</t>
  </si>
  <si>
    <t>MXNET</t>
  </si>
  <si>
    <t>MAE</t>
  </si>
  <si>
    <t>Seq2seq (flow)</t>
  </si>
  <si>
    <t>GAT Seq2seq (flow)</t>
  </si>
  <si>
    <t>ST-Metanet (flow)</t>
  </si>
  <si>
    <t>Seq2seq (speed)</t>
  </si>
  <si>
    <t>GAT Seq2seq (speed)</t>
  </si>
  <si>
    <t>ST-Metanet (speed)</t>
  </si>
  <si>
    <t>AGCRN - PeMSD8</t>
  </si>
  <si>
    <t>AGCRN - PeMSD4</t>
  </si>
  <si>
    <t>ASTGCN - PeMSD4</t>
  </si>
  <si>
    <t>ASTGCN - PeMSD8</t>
  </si>
  <si>
    <t>Deepforecast</t>
  </si>
  <si>
    <t>Multi-LSTM</t>
  </si>
  <si>
    <t>MS_winds - Wind Speed &amp; Flow Dataset</t>
  </si>
  <si>
    <t>Dataset Name/Desc</t>
  </si>
  <si>
    <t>Architecture Desc</t>
  </si>
  <si>
    <t>MSE</t>
  </si>
  <si>
    <t>RMSE</t>
  </si>
  <si>
    <t>R-CNN</t>
  </si>
  <si>
    <t>PEMS &amp; METR-LA</t>
  </si>
  <si>
    <t>NRMSE_maxmin(%)</t>
  </si>
  <si>
    <t>NRMSE_mean(%)</t>
  </si>
  <si>
    <t>STGCN - 15min</t>
  </si>
  <si>
    <t>STGCN - 30 min</t>
  </si>
  <si>
    <t>Graph-CNN</t>
  </si>
  <si>
    <t>%Wmape</t>
  </si>
  <si>
    <t>Bias</t>
  </si>
  <si>
    <t>Relative error %</t>
  </si>
  <si>
    <t>DCRNN(Metr-LA)-STA - 1hr</t>
  </si>
  <si>
    <t>DCRNN(Metr-LA)-VAR - 1hr</t>
  </si>
  <si>
    <t>DCRNN(Pemsbay)-STA - 15min</t>
  </si>
  <si>
    <t>DCRNN(Pemsbay)-STA - 1hrmin</t>
  </si>
  <si>
    <t>DCRNN(Metr-LA)-STA - 15min</t>
  </si>
  <si>
    <t>DCRNN(Metr-LA)-VAR- 15min</t>
  </si>
  <si>
    <t>DCRNN(Pemsbay)-VAR - 15min</t>
  </si>
  <si>
    <t>DCRNN(Pemsbay)-VAR - 1hr</t>
  </si>
  <si>
    <t>MAPE</t>
  </si>
  <si>
    <t>paper-specified</t>
  </si>
  <si>
    <t>2021-12-28 19:11: Horizon 01, MAE: 18.56, RMSE: 30.02, MAPE: 12.4280%</t>
  </si>
  <si>
    <t>2021-12-28 19:11: Horizon 02, MAE: 18.61, RMSE: 30.33, MAPE: 12.4091%</t>
  </si>
  <si>
    <t>2021-12-28 19:11: Horizon 03, MAE: 18.80, RMSE: 30.74, MAPE: 12.5083%</t>
  </si>
  <si>
    <t>2021-12-28 19:11: Horizon 04, MAE: 19.06, RMSE: 31.20, MAPE: 12.6629%</t>
  </si>
  <si>
    <t>2021-12-28 19:11: Horizon 05, MAE: 19.35, RMSE: 31.67, MAPE: 12.8282%</t>
  </si>
  <si>
    <t>2021-12-28 19:11: Horizon 06, MAE: 19.61, RMSE: 32.12, MAPE: 12.9649%</t>
  </si>
  <si>
    <t>2021-12-28 19:11: Horizon 07, MAE: 19.84, RMSE: 32.52, MAPE: 13.0891%</t>
  </si>
  <si>
    <t>2021-12-28 19:11: Horizon 08, MAE: 20.03, RMSE: 32.89, MAPE: 13.1732%</t>
  </si>
  <si>
    <t>2021-12-28 19:11: Horizon 09, MAE: 20.19, RMSE: 33.24, MAPE: 13.2634%</t>
  </si>
  <si>
    <t>2021-12-28 19:11: Horizon 10, MAE: 20.37, RMSE: 33.59, MAPE: 13.3666%</t>
  </si>
  <si>
    <t>2021-12-28 19:11: Horizon 11, MAE: 20.70, RMSE: 34.08, MAPE: 13.5928%</t>
  </si>
  <si>
    <t>2021-12-28 19:11: Horizon 12, MAE: 21.21, RMSE: 34.73, MAPE: 13.9584%</t>
  </si>
  <si>
    <t>PEMSD4</t>
  </si>
  <si>
    <t>PEMSD8</t>
  </si>
  <si>
    <t>2021-12-29 07:00: Horizon 01, MAE: 14.40, RMSE: 22.25, MAPE: 9.2244%</t>
  </si>
  <si>
    <t>2021-12-29 07:00: Horizon 02, MAE: 14.91, RMSE: 23.27, MAPE: 9.5157%</t>
  </si>
  <si>
    <t>2021-12-29 07:00: Horizon 03, MAE: 15.41, RMSE: 24.20, MAPE: 9.7642%</t>
  </si>
  <si>
    <t>2021-12-29 07:00: Horizon 04, MAE: 15.88, RMSE: 25.04, MAPE: 10.0425%</t>
  </si>
  <si>
    <t>2021-12-29 07:00: Horizon 05, MAE: 16.35, RMSE: 25.83, MAPE: 10.2937%</t>
  </si>
  <si>
    <t>2021-12-29 07:00: Horizon 06, MAE: 16.79, RMSE: 26.58, MAPE: 10.5267%</t>
  </si>
  <si>
    <t>2021-12-29 07:00: Horizon 07, MAE: 17.27, RMSE: 27.33, MAPE: 10.7590%</t>
  </si>
  <si>
    <t>2021-12-29 07:00: Horizon 08, MAE: 17.73, RMSE: 28.05, MAPE: 11.0063%</t>
  </si>
  <si>
    <t>2021-12-29 07:00: Horizon 09, MAE: 18.14, RMSE: 28.70, MAPE: 11.2405%</t>
  </si>
  <si>
    <t>2021-12-29 07:00: Horizon 10, MAE: 18.53, RMSE: 29.32, MAPE: 11.4780%</t>
  </si>
  <si>
    <t>2021-12-29 07:00: Horizon 11, MAE: 19.05, RMSE: 30.08, MAPE: 11.7755%</t>
  </si>
  <si>
    <t>2021-12-29 07:00: Horizon 12, MAE: 19.73, RMSE: 31.10, MAPE: 12.1907%</t>
  </si>
  <si>
    <t>MAPE (TWCC)</t>
  </si>
  <si>
    <t>MAPE(COLAB)</t>
  </si>
  <si>
    <t>STGCN - 45min</t>
  </si>
  <si>
    <t>graph data captured by 30 sensors + Timestamps (A 17000x30 matrix)</t>
  </si>
  <si>
    <t>spacetimeformer</t>
  </si>
  <si>
    <t>Transformer opted for ST-data</t>
  </si>
  <si>
    <t>AGCRN</t>
  </si>
  <si>
    <t>ASTGCN</t>
  </si>
  <si>
    <t>DCRNN</t>
  </si>
  <si>
    <t>STGCN</t>
  </si>
  <si>
    <t>model.loss</t>
  </si>
  <si>
    <t>Seq2seq (flow) [14]</t>
  </si>
  <si>
    <t>GAT Seq2seq (flow) [14]</t>
  </si>
  <si>
    <t>ST-Metanet (flow) [14]</t>
  </si>
  <si>
    <t>Seq2seq (speed) [14]</t>
  </si>
  <si>
    <t>GAT Seq2seq (speed) [14]</t>
  </si>
  <si>
    <t>ST-Metanet (speed) [14]</t>
  </si>
  <si>
    <t>Spacetimeformer [80]</t>
  </si>
  <si>
    <t>Beijing Tdrive</t>
  </si>
  <si>
    <t>METR-LA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</si>
</sst>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2"/>
      <color theme="1"/>
      <name val="Calibri"/>
      <family val="2"/>
      <charset val="136"/>
      <scheme val="minor"/>
    </font>
    <font>
      <sz val="9"/>
      <name val="Calibri"/>
      <family val="2"/>
      <charset val="136"/>
      <scheme val="minor"/>
    </font>
    <font>
      <sz val="12"/>
      <color theme="4"/>
      <name val="Calibri"/>
      <family val="2"/>
      <charset val="136"/>
      <scheme val="minor"/>
    </font>
    <font>
      <b/>
      <sz val="12"/>
      <color theme="1"/>
      <name val="Calibri"/>
      <family val="1"/>
      <charset val="136"/>
      <scheme val="minor"/>
    </font>
    <font>
      <b/>
      <sz val="8"/>
      <color theme="1"/>
      <name val="Calibri"/>
      <family val="1"/>
      <charset val="136"/>
      <scheme val="minor"/>
    </font>
    <font>
      <sz val="8"/>
      <color theme="1"/>
      <name val="Calibri"/>
      <family val="2"/>
      <charset val="136"/>
      <scheme val="minor"/>
    </font>
    <font>
      <sz val="8"/>
      <color rgb="FF212121"/>
      <name val="Courier New"/>
      <family val="3"/>
    </font>
    <font>
      <sz val="8"/>
      <color theme="4"/>
      <name val="Calibri"/>
      <family val="2"/>
      <charset val="136"/>
      <scheme val="minor"/>
    </font>
    <font>
      <sz val="8"/>
      <color theme="4"/>
      <name val="Consolas"/>
      <family val="3"/>
    </font>
    <font>
      <sz val="8"/>
      <color theme="4"/>
      <name val="Courier New"/>
      <family val="3"/>
    </font>
    <font>
      <sz val="8"/>
      <color theme="4"/>
      <name val="Times New Roman"/>
      <family val="1"/>
    </font>
    <font>
      <sz val="12"/>
      <color theme="4"/>
      <name val="Segoe UI"/>
      <family val="2"/>
    </font>
    <font>
      <sz val="8"/>
      <name val="Calibri"/>
      <family val="2"/>
      <charset val="136"/>
      <scheme val="minor"/>
    </font>
    <font>
      <sz val="8"/>
      <color theme="1"/>
      <name val="Courier New"/>
      <family val="3"/>
    </font>
    <font>
      <sz val="8"/>
      <name val="Times New Roman"/>
      <family val="1"/>
    </font>
    <font>
      <sz val="11"/>
      <color rgb="FF000000"/>
      <name val="Courier New"/>
      <family val="3"/>
    </font>
    <font>
      <sz val="12"/>
      <name val="Calibri"/>
      <family val="2"/>
      <charset val="136"/>
      <scheme val="minor"/>
    </font>
    <font>
      <sz val="8"/>
      <name val="Segoe UI"/>
      <family val="2"/>
    </font>
    <font>
      <sz val="8"/>
      <color theme="4"/>
      <name val="Segoe UI"/>
      <family val="2"/>
    </font>
    <font>
      <sz val="8"/>
      <color rgb="FFFF0000"/>
      <name val="Calibri"/>
      <family val="2"/>
      <charset val="136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58">
    <xf numFmtId="0" fontId="0" fillId="0" borderId="0" xfId="0">
      <alignment vertical="center"/>
    </xf>
    <xf numFmtId="0" fontId="3" fillId="0" borderId="3" xfId="0" applyFont="1" applyBorder="1">
      <alignment vertical="center"/>
    </xf>
    <xf numFmtId="0" fontId="3" fillId="0" borderId="3" xfId="0" applyFont="1" applyFill="1" applyBorder="1">
      <alignment vertical="center"/>
    </xf>
    <xf numFmtId="0" fontId="0" fillId="0" borderId="3" xfId="0" applyBorder="1">
      <alignment vertical="center"/>
    </xf>
    <xf numFmtId="0" fontId="2" fillId="2" borderId="3" xfId="0" applyFont="1" applyFill="1" applyBorder="1">
      <alignment vertical="center"/>
    </xf>
    <xf numFmtId="0" fontId="4" fillId="0" borderId="3" xfId="0" applyFont="1" applyBorder="1">
      <alignment vertical="center"/>
    </xf>
    <xf numFmtId="0" fontId="4" fillId="0" borderId="3" xfId="0" applyFont="1" applyFill="1" applyBorder="1">
      <alignment vertical="center"/>
    </xf>
    <xf numFmtId="0" fontId="5" fillId="0" borderId="3" xfId="0" applyFont="1" applyBorder="1">
      <alignment vertical="center"/>
    </xf>
    <xf numFmtId="0" fontId="5" fillId="0" borderId="3" xfId="0" applyFont="1" applyFill="1" applyBorder="1">
      <alignment vertical="center"/>
    </xf>
    <xf numFmtId="0" fontId="6" fillId="0" borderId="3" xfId="0" applyFont="1" applyBorder="1">
      <alignment vertical="center"/>
    </xf>
    <xf numFmtId="0" fontId="7" fillId="0" borderId="3" xfId="0" applyFont="1" applyBorder="1">
      <alignment vertical="center"/>
    </xf>
    <xf numFmtId="0" fontId="7" fillId="2" borderId="3" xfId="0" applyFont="1" applyFill="1" applyBorder="1">
      <alignment vertical="center"/>
    </xf>
    <xf numFmtId="0" fontId="5" fillId="2" borderId="3" xfId="0" applyFont="1" applyFill="1" applyBorder="1">
      <alignment vertical="center"/>
    </xf>
    <xf numFmtId="0" fontId="8" fillId="0" borderId="3" xfId="0" applyFont="1" applyBorder="1">
      <alignment vertical="center"/>
    </xf>
    <xf numFmtId="0" fontId="9" fillId="0" borderId="3" xfId="0" applyFont="1" applyFill="1" applyBorder="1">
      <alignment vertical="center"/>
    </xf>
    <xf numFmtId="0" fontId="5" fillId="0" borderId="5" xfId="0" applyFont="1" applyBorder="1">
      <alignment vertical="center"/>
    </xf>
    <xf numFmtId="0" fontId="6" fillId="0" borderId="5" xfId="0" applyFont="1" applyBorder="1">
      <alignment vertical="center"/>
    </xf>
    <xf numFmtId="0" fontId="4" fillId="0" borderId="6" xfId="0" applyFont="1" applyFill="1" applyBorder="1">
      <alignment vertical="center"/>
    </xf>
    <xf numFmtId="0" fontId="4" fillId="0" borderId="7" xfId="0" applyFont="1" applyFill="1" applyBorder="1">
      <alignment vertical="center"/>
    </xf>
    <xf numFmtId="0" fontId="5" fillId="3" borderId="3" xfId="0" applyFont="1" applyFill="1" applyBorder="1">
      <alignment vertical="center"/>
    </xf>
    <xf numFmtId="0" fontId="7" fillId="4" borderId="3" xfId="0" applyFont="1" applyFill="1" applyBorder="1">
      <alignment vertical="center"/>
    </xf>
    <xf numFmtId="0" fontId="5" fillId="4" borderId="3" xfId="0" applyFont="1" applyFill="1" applyBorder="1">
      <alignment vertical="center"/>
    </xf>
    <xf numFmtId="0" fontId="8" fillId="4" borderId="3" xfId="0" applyFont="1" applyFill="1" applyBorder="1">
      <alignment vertical="center"/>
    </xf>
    <xf numFmtId="0" fontId="6" fillId="3" borderId="0" xfId="0" applyFont="1" applyFill="1">
      <alignment vertical="center"/>
    </xf>
    <xf numFmtId="0" fontId="7" fillId="0" borderId="0" xfId="0" applyFont="1">
      <alignment vertical="center"/>
    </xf>
    <xf numFmtId="0" fontId="10" fillId="0" borderId="2" xfId="0" applyFont="1" applyBorder="1" applyAlignment="1">
      <alignment horizontal="right" vertical="center"/>
    </xf>
    <xf numFmtId="0" fontId="10" fillId="0" borderId="2" xfId="0" applyFont="1" applyBorder="1">
      <alignment vertical="center"/>
    </xf>
    <xf numFmtId="0" fontId="10" fillId="0" borderId="1" xfId="0" applyFont="1" applyBorder="1" applyAlignment="1">
      <alignment horizontal="right" vertical="center"/>
    </xf>
    <xf numFmtId="0" fontId="10" fillId="0" borderId="1" xfId="0" applyFont="1" applyBorder="1">
      <alignment vertical="center"/>
    </xf>
    <xf numFmtId="0" fontId="11" fillId="0" borderId="0" xfId="0" applyFont="1">
      <alignment vertical="center"/>
    </xf>
    <xf numFmtId="0" fontId="10" fillId="0" borderId="3" xfId="0" applyFont="1" applyBorder="1">
      <alignment vertical="center"/>
    </xf>
    <xf numFmtId="0" fontId="0" fillId="0" borderId="8" xfId="0" applyBorder="1">
      <alignment vertical="center"/>
    </xf>
    <xf numFmtId="0" fontId="3" fillId="0" borderId="8" xfId="0" applyFont="1" applyFill="1" applyBorder="1">
      <alignment vertical="center"/>
    </xf>
    <xf numFmtId="0" fontId="0" fillId="0" borderId="8" xfId="0" applyFill="1" applyBorder="1">
      <alignment vertical="center"/>
    </xf>
    <xf numFmtId="0" fontId="0" fillId="2" borderId="8" xfId="0" applyFill="1" applyBorder="1">
      <alignment vertical="center"/>
    </xf>
    <xf numFmtId="0" fontId="2" fillId="2" borderId="8" xfId="0" applyFont="1" applyFill="1" applyBorder="1">
      <alignment vertical="center"/>
    </xf>
    <xf numFmtId="0" fontId="2" fillId="0" borderId="8" xfId="0" applyFont="1" applyFill="1" applyBorder="1">
      <alignment vertical="center"/>
    </xf>
    <xf numFmtId="0" fontId="6" fillId="3" borderId="3" xfId="0" applyFont="1" applyFill="1" applyBorder="1">
      <alignment vertical="center"/>
    </xf>
    <xf numFmtId="0" fontId="12" fillId="3" borderId="3" xfId="0" applyFont="1" applyFill="1" applyBorder="1">
      <alignment vertical="center"/>
    </xf>
    <xf numFmtId="0" fontId="7" fillId="0" borderId="4" xfId="0" applyFont="1" applyFill="1" applyBorder="1">
      <alignment vertical="center"/>
    </xf>
    <xf numFmtId="0" fontId="12" fillId="0" borderId="3" xfId="0" applyFont="1" applyBorder="1">
      <alignment vertical="center"/>
    </xf>
    <xf numFmtId="0" fontId="14" fillId="0" borderId="3" xfId="0" applyFont="1" applyBorder="1">
      <alignment vertical="center"/>
    </xf>
    <xf numFmtId="0" fontId="14" fillId="0" borderId="3" xfId="0" applyFont="1" applyBorder="1" applyAlignment="1">
      <alignment horizontal="right" vertical="center"/>
    </xf>
    <xf numFmtId="0" fontId="13" fillId="0" borderId="3" xfId="0" applyFont="1" applyBorder="1">
      <alignment vertical="center"/>
    </xf>
    <xf numFmtId="0" fontId="12" fillId="0" borderId="3" xfId="0" applyFont="1" applyFill="1" applyBorder="1">
      <alignment vertical="center"/>
    </xf>
    <xf numFmtId="0" fontId="14" fillId="0" borderId="3" xfId="0" applyFont="1" applyFill="1" applyBorder="1">
      <alignment vertical="center"/>
    </xf>
    <xf numFmtId="0" fontId="15" fillId="0" borderId="0" xfId="0" applyFont="1" applyAlignment="1">
      <alignment horizontal="left" vertical="center"/>
    </xf>
    <xf numFmtId="0" fontId="12" fillId="5" borderId="3" xfId="0" applyFont="1" applyFill="1" applyBorder="1">
      <alignment vertical="center"/>
    </xf>
    <xf numFmtId="0" fontId="9" fillId="4" borderId="3" xfId="0" applyFont="1" applyFill="1" applyBorder="1">
      <alignment vertical="center"/>
    </xf>
    <xf numFmtId="0" fontId="16" fillId="5" borderId="0" xfId="0" applyFont="1" applyFill="1">
      <alignment vertical="center"/>
    </xf>
    <xf numFmtId="0" fontId="12" fillId="5" borderId="9" xfId="0" applyFont="1" applyFill="1" applyBorder="1">
      <alignment vertical="center"/>
    </xf>
    <xf numFmtId="0" fontId="12" fillId="2" borderId="9" xfId="0" applyFont="1" applyFill="1" applyBorder="1">
      <alignment vertical="center"/>
    </xf>
    <xf numFmtId="0" fontId="17" fillId="0" borderId="3" xfId="0" applyFont="1" applyBorder="1">
      <alignment vertical="center"/>
    </xf>
    <xf numFmtId="0" fontId="18" fillId="4" borderId="3" xfId="0" applyFont="1" applyFill="1" applyBorder="1">
      <alignment vertical="center"/>
    </xf>
    <xf numFmtId="0" fontId="2" fillId="4" borderId="3" xfId="0" applyFont="1" applyFill="1" applyBorder="1">
      <alignment vertical="center"/>
    </xf>
    <xf numFmtId="0" fontId="10" fillId="4" borderId="3" xfId="0" applyFont="1" applyFill="1" applyBorder="1">
      <alignment vertical="center"/>
    </xf>
    <xf numFmtId="0" fontId="12" fillId="4" borderId="3" xfId="0" applyFont="1" applyFill="1" applyBorder="1">
      <alignment vertical="center"/>
    </xf>
    <xf numFmtId="0" fontId="19" fillId="5" borderId="3" xfId="0" applyFont="1" applyFill="1" applyBorder="1">
      <alignment vertical="center"/>
    </xf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96A32-D15F-482A-A26C-1CD72A11BC36}">
  <dimension ref="A1:O27"/>
  <sheetViews>
    <sheetView tabSelected="1" topLeftCell="A4" zoomScale="160" zoomScaleNormal="160" workbookViewId="0">
      <selection activeCell="D18" sqref="D18"/>
    </sheetView>
  </sheetViews>
  <sheetFormatPr defaultRowHeight="15.75"/>
  <cols>
    <col min="1" max="1" width="9.875" customWidth="1"/>
    <col min="6" max="7" width="9.125" bestFit="1" customWidth="1"/>
    <col min="9" max="9" width="10.125" bestFit="1" customWidth="1"/>
  </cols>
  <sheetData>
    <row r="1" spans="1:15" ht="16.5" thickBot="1">
      <c r="A1" s="5" t="s">
        <v>0</v>
      </c>
      <c r="B1" s="5" t="s">
        <v>49</v>
      </c>
      <c r="C1" s="5" t="s">
        <v>48</v>
      </c>
      <c r="D1" s="5" t="s">
        <v>14</v>
      </c>
      <c r="E1" s="5" t="s">
        <v>13</v>
      </c>
      <c r="F1" s="6" t="s">
        <v>30</v>
      </c>
      <c r="H1" s="6" t="s">
        <v>21</v>
      </c>
      <c r="I1" s="17"/>
      <c r="J1" s="17"/>
      <c r="K1" s="17"/>
      <c r="L1" s="18"/>
    </row>
    <row r="2" spans="1:15">
      <c r="A2" s="7" t="s">
        <v>1</v>
      </c>
      <c r="B2" s="7" t="s">
        <v>6</v>
      </c>
      <c r="C2" s="7" t="s">
        <v>23</v>
      </c>
      <c r="D2" s="7">
        <v>0.01</v>
      </c>
      <c r="E2" s="7">
        <v>2000</v>
      </c>
      <c r="F2" s="8" t="s">
        <v>31</v>
      </c>
      <c r="H2" s="8" t="s">
        <v>22</v>
      </c>
      <c r="I2" s="16"/>
      <c r="K2" s="15"/>
      <c r="L2" s="15"/>
    </row>
    <row r="3" spans="1:15">
      <c r="A3" s="7" t="s">
        <v>2</v>
      </c>
      <c r="B3" s="7" t="s">
        <v>6</v>
      </c>
      <c r="C3" s="7" t="s">
        <v>23</v>
      </c>
      <c r="D3" s="7">
        <v>0.01</v>
      </c>
      <c r="E3" s="7">
        <v>2000</v>
      </c>
      <c r="F3" s="8" t="s">
        <v>31</v>
      </c>
      <c r="H3" s="8" t="s">
        <v>22</v>
      </c>
      <c r="I3" s="9"/>
      <c r="K3" s="7"/>
      <c r="L3" s="7"/>
    </row>
    <row r="4" spans="1:15">
      <c r="A4" s="7" t="s">
        <v>3</v>
      </c>
      <c r="B4" s="7" t="s">
        <v>6</v>
      </c>
      <c r="C4" s="7" t="s">
        <v>24</v>
      </c>
      <c r="D4" s="7">
        <v>1E-3</v>
      </c>
      <c r="E4" s="7">
        <v>100</v>
      </c>
      <c r="F4" s="8" t="s">
        <v>32</v>
      </c>
      <c r="H4" s="8" t="s">
        <v>22</v>
      </c>
      <c r="I4" s="9"/>
      <c r="K4" s="7"/>
      <c r="L4" s="7"/>
    </row>
    <row r="5" spans="1:15">
      <c r="A5" s="7" t="s">
        <v>4</v>
      </c>
      <c r="B5" s="7" t="s">
        <v>6</v>
      </c>
      <c r="C5" s="7" t="s">
        <v>25</v>
      </c>
      <c r="D5" s="7">
        <v>1E-3</v>
      </c>
      <c r="E5" s="7">
        <v>100</v>
      </c>
      <c r="F5" s="8" t="s">
        <v>32</v>
      </c>
      <c r="H5" s="8" t="s">
        <v>22</v>
      </c>
      <c r="I5" s="9"/>
      <c r="K5" s="7"/>
      <c r="L5" s="7"/>
    </row>
    <row r="6" spans="1:15">
      <c r="A6" s="7" t="s">
        <v>5</v>
      </c>
      <c r="B6" s="7" t="s">
        <v>9</v>
      </c>
      <c r="C6" s="7" t="s">
        <v>26</v>
      </c>
      <c r="D6" s="7">
        <v>0.01</v>
      </c>
      <c r="E6" s="7">
        <v>200</v>
      </c>
      <c r="F6" s="8" t="s">
        <v>31</v>
      </c>
      <c r="H6" s="8" t="s">
        <v>22</v>
      </c>
      <c r="I6" s="9"/>
      <c r="K6" s="7"/>
      <c r="L6" s="7"/>
    </row>
    <row r="7" spans="1:15">
      <c r="A7" s="7" t="s">
        <v>7</v>
      </c>
      <c r="B7" s="7" t="s">
        <v>10</v>
      </c>
      <c r="C7" s="7" t="s">
        <v>101</v>
      </c>
      <c r="D7" s="7">
        <v>0.01</v>
      </c>
      <c r="E7" s="7">
        <v>200</v>
      </c>
      <c r="F7" s="8" t="s">
        <v>31</v>
      </c>
      <c r="H7" s="8" t="s">
        <v>22</v>
      </c>
      <c r="I7" s="9"/>
      <c r="K7" s="7"/>
      <c r="L7" s="7"/>
    </row>
    <row r="8" spans="1:15">
      <c r="A8" s="7" t="s">
        <v>8</v>
      </c>
      <c r="B8" s="7" t="s">
        <v>11</v>
      </c>
      <c r="C8" s="7" t="s">
        <v>12</v>
      </c>
      <c r="D8" s="7">
        <v>0.01</v>
      </c>
      <c r="E8" s="7">
        <v>200</v>
      </c>
      <c r="F8" s="8" t="s">
        <v>31</v>
      </c>
      <c r="H8" s="8" t="s">
        <v>22</v>
      </c>
      <c r="I8" s="9"/>
      <c r="K8" s="7"/>
      <c r="L8" s="7"/>
    </row>
    <row r="9" spans="1:15">
      <c r="A9" s="20" t="s">
        <v>35</v>
      </c>
      <c r="B9" s="20" t="s">
        <v>20</v>
      </c>
      <c r="C9" s="20" t="s">
        <v>116</v>
      </c>
      <c r="D9" s="20">
        <v>0.01</v>
      </c>
      <c r="E9" s="20">
        <v>200</v>
      </c>
      <c r="F9" s="21" t="s">
        <v>33</v>
      </c>
      <c r="H9" s="20" t="s">
        <v>22</v>
      </c>
      <c r="I9" s="13"/>
      <c r="J9" s="14"/>
      <c r="K9" s="7"/>
      <c r="L9" s="7"/>
    </row>
    <row r="10" spans="1:15">
      <c r="A10" s="20" t="s">
        <v>36</v>
      </c>
      <c r="B10" s="20" t="s">
        <v>20</v>
      </c>
      <c r="C10" s="20" t="s">
        <v>116</v>
      </c>
      <c r="D10" s="20">
        <v>0.01</v>
      </c>
      <c r="E10" s="20">
        <v>200</v>
      </c>
      <c r="F10" s="21" t="s">
        <v>33</v>
      </c>
      <c r="H10" s="20" t="s">
        <v>22</v>
      </c>
      <c r="I10" s="13"/>
      <c r="J10" s="14"/>
      <c r="K10" s="7"/>
      <c r="L10" s="7"/>
    </row>
    <row r="11" spans="1:15">
      <c r="A11" s="20" t="s">
        <v>37</v>
      </c>
      <c r="B11" s="20" t="s">
        <v>20</v>
      </c>
      <c r="C11" s="20" t="s">
        <v>116</v>
      </c>
      <c r="D11" s="20">
        <v>0.01</v>
      </c>
      <c r="E11" s="20">
        <v>200</v>
      </c>
      <c r="F11" s="21" t="s">
        <v>33</v>
      </c>
      <c r="H11" s="20" t="s">
        <v>22</v>
      </c>
      <c r="I11" s="13"/>
      <c r="J11" s="10"/>
      <c r="K11" s="7"/>
      <c r="L11" s="7"/>
    </row>
    <row r="12" spans="1:15">
      <c r="A12" s="20" t="s">
        <v>38</v>
      </c>
      <c r="B12" s="20" t="s">
        <v>20</v>
      </c>
      <c r="C12" s="20" t="s">
        <v>117</v>
      </c>
      <c r="D12" s="20">
        <v>0.01</v>
      </c>
      <c r="E12" s="20">
        <v>200</v>
      </c>
      <c r="F12" s="21" t="s">
        <v>33</v>
      </c>
      <c r="H12" s="20" t="s">
        <v>22</v>
      </c>
      <c r="I12" s="13"/>
      <c r="J12" s="14"/>
      <c r="K12" s="7"/>
      <c r="L12" s="7"/>
    </row>
    <row r="13" spans="1:15">
      <c r="A13" s="20" t="s">
        <v>39</v>
      </c>
      <c r="B13" s="20" t="s">
        <v>20</v>
      </c>
      <c r="C13" s="20" t="s">
        <v>117</v>
      </c>
      <c r="D13" s="20">
        <v>0.01</v>
      </c>
      <c r="E13" s="20">
        <v>200</v>
      </c>
      <c r="F13" s="21" t="s">
        <v>33</v>
      </c>
      <c r="H13" s="20" t="s">
        <v>22</v>
      </c>
      <c r="I13" s="13"/>
      <c r="J13" s="14"/>
      <c r="K13" s="7"/>
      <c r="L13" s="7"/>
    </row>
    <row r="14" spans="1:15">
      <c r="A14" s="20" t="s">
        <v>40</v>
      </c>
      <c r="B14" s="20" t="s">
        <v>20</v>
      </c>
      <c r="C14" s="20" t="s">
        <v>117</v>
      </c>
      <c r="D14" s="20">
        <v>0.01</v>
      </c>
      <c r="E14" s="20">
        <v>200</v>
      </c>
      <c r="F14" s="21" t="s">
        <v>33</v>
      </c>
      <c r="H14" s="20" t="s">
        <v>22</v>
      </c>
      <c r="I14" s="22"/>
      <c r="J14" s="20"/>
      <c r="K14" s="21"/>
      <c r="L14" s="21"/>
    </row>
    <row r="15" spans="1:15">
      <c r="A15" s="47" t="s">
        <v>104</v>
      </c>
      <c r="B15" s="47" t="s">
        <v>27</v>
      </c>
      <c r="C15" s="47" t="s">
        <v>28</v>
      </c>
      <c r="D15" s="47">
        <v>3.0000000000000001E-3</v>
      </c>
      <c r="E15" s="47">
        <v>100</v>
      </c>
      <c r="F15" s="47" t="s">
        <v>31</v>
      </c>
      <c r="G15" s="49"/>
      <c r="H15" s="47" t="s">
        <v>19</v>
      </c>
      <c r="I15" s="11"/>
      <c r="J15" s="11"/>
      <c r="K15" s="11"/>
      <c r="L15" s="12"/>
      <c r="N15" s="4"/>
      <c r="O15" s="4"/>
    </row>
    <row r="16" spans="1:15">
      <c r="A16" s="47" t="s">
        <v>105</v>
      </c>
      <c r="B16" s="47" t="s">
        <v>29</v>
      </c>
      <c r="C16" s="47" t="s">
        <v>28</v>
      </c>
      <c r="D16" s="47">
        <v>1E-3</v>
      </c>
      <c r="E16" s="47">
        <v>80</v>
      </c>
      <c r="F16" s="47" t="s">
        <v>31</v>
      </c>
      <c r="G16" s="49"/>
      <c r="H16" s="47" t="s">
        <v>19</v>
      </c>
      <c r="I16" s="11"/>
      <c r="J16" s="11"/>
      <c r="K16" s="11"/>
      <c r="L16" s="12"/>
    </row>
    <row r="17" spans="1:12">
      <c r="A17" s="38" t="s">
        <v>45</v>
      </c>
      <c r="B17" s="38" t="s">
        <v>46</v>
      </c>
      <c r="C17" s="38" t="s">
        <v>47</v>
      </c>
      <c r="D17" s="38">
        <v>1E-3</v>
      </c>
      <c r="E17" s="38">
        <v>80</v>
      </c>
      <c r="F17" s="38" t="s">
        <v>32</v>
      </c>
      <c r="H17" s="20" t="s">
        <v>19</v>
      </c>
      <c r="I17" s="20"/>
      <c r="J17" s="20"/>
      <c r="K17" s="20"/>
      <c r="L17" s="21"/>
    </row>
    <row r="18" spans="1:12">
      <c r="A18" s="40" t="s">
        <v>106</v>
      </c>
      <c r="B18" s="40" t="s">
        <v>52</v>
      </c>
      <c r="C18" s="41" t="s">
        <v>53</v>
      </c>
      <c r="D18" s="40">
        <v>1E-3</v>
      </c>
      <c r="E18" s="40">
        <v>100</v>
      </c>
      <c r="F18" s="40" t="s">
        <v>32</v>
      </c>
      <c r="H18" s="20" t="s">
        <v>19</v>
      </c>
      <c r="I18" s="20"/>
      <c r="J18" s="20"/>
      <c r="K18" s="20"/>
      <c r="L18" s="21"/>
    </row>
    <row r="19" spans="1:12" ht="16.5" thickBot="1">
      <c r="A19" s="40" t="s">
        <v>107</v>
      </c>
      <c r="B19" s="40" t="s">
        <v>58</v>
      </c>
      <c r="C19" s="41" t="s">
        <v>53</v>
      </c>
      <c r="D19" s="40">
        <v>1E-3</v>
      </c>
      <c r="E19" s="40">
        <v>50</v>
      </c>
      <c r="F19" s="40" t="s">
        <v>31</v>
      </c>
      <c r="H19" s="19" t="s">
        <v>34</v>
      </c>
      <c r="I19" s="23"/>
      <c r="J19" s="23"/>
      <c r="K19" s="19"/>
      <c r="L19" s="23"/>
    </row>
    <row r="20" spans="1:12" ht="16.5" thickBot="1">
      <c r="A20" s="20" t="s">
        <v>102</v>
      </c>
      <c r="B20" s="20" t="s">
        <v>103</v>
      </c>
      <c r="C20" s="55" t="s">
        <v>53</v>
      </c>
      <c r="D20" s="56">
        <v>1E-3</v>
      </c>
      <c r="E20" s="54">
        <v>80</v>
      </c>
      <c r="F20" s="20" t="s">
        <v>31</v>
      </c>
      <c r="H20" s="10" t="s">
        <v>71</v>
      </c>
      <c r="I20" s="25"/>
      <c r="J20" s="25"/>
      <c r="K20" s="24"/>
      <c r="L20" s="26"/>
    </row>
    <row r="21" spans="1:12" ht="16.5" thickBot="1">
      <c r="I21" s="27"/>
      <c r="J21" s="27"/>
      <c r="K21" s="24"/>
      <c r="L21" s="28"/>
    </row>
    <row r="22" spans="1:12" ht="16.5" thickBot="1">
      <c r="H22" s="10"/>
      <c r="I22" s="27"/>
      <c r="J22" s="27"/>
      <c r="K22" s="24"/>
      <c r="L22" s="28"/>
    </row>
    <row r="23" spans="1:12" ht="17.25">
      <c r="A23" s="40"/>
      <c r="B23" s="40"/>
      <c r="C23" s="41"/>
      <c r="D23" s="40"/>
      <c r="E23" s="40"/>
      <c r="F23" s="40"/>
      <c r="H23" s="10"/>
      <c r="I23" s="29"/>
      <c r="J23" s="29"/>
      <c r="K23" s="24"/>
      <c r="L23" s="29"/>
    </row>
    <row r="25" spans="1:12" ht="17.25">
      <c r="H25" s="24"/>
      <c r="I25" s="29"/>
      <c r="J25" s="29"/>
      <c r="K25" s="24"/>
      <c r="L25" s="29"/>
    </row>
    <row r="26" spans="1:12" ht="17.25">
      <c r="H26" s="24"/>
      <c r="I26" s="29"/>
      <c r="J26" s="29"/>
      <c r="K26" s="24"/>
      <c r="L26" s="29"/>
    </row>
    <row r="27" spans="1:12">
      <c r="A27" s="39"/>
      <c r="C27" s="30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BDA74-A20C-4F73-A9C7-7CC1DC3A7B95}">
  <dimension ref="A1:G37"/>
  <sheetViews>
    <sheetView workbookViewId="0">
      <selection activeCell="F2" sqref="A1:F37"/>
    </sheetView>
  </sheetViews>
  <sheetFormatPr defaultRowHeight="15.75"/>
  <cols>
    <col min="1" max="1" width="18.5" customWidth="1"/>
    <col min="5" max="5" width="10.5" customWidth="1"/>
  </cols>
  <sheetData>
    <row r="1" spans="1:7">
      <c r="A1" s="3"/>
      <c r="B1" s="3"/>
      <c r="C1" s="2" t="s">
        <v>15</v>
      </c>
      <c r="D1" s="3"/>
      <c r="E1" s="2" t="s">
        <v>16</v>
      </c>
      <c r="F1" s="3"/>
      <c r="G1" s="31"/>
    </row>
    <row r="2" spans="1:7">
      <c r="A2" s="1" t="s">
        <v>0</v>
      </c>
      <c r="B2" s="1" t="s">
        <v>50</v>
      </c>
      <c r="C2" s="1" t="s">
        <v>51</v>
      </c>
      <c r="D2" s="1" t="s">
        <v>34</v>
      </c>
      <c r="E2" s="2" t="s">
        <v>17</v>
      </c>
      <c r="F2" s="2" t="s">
        <v>18</v>
      </c>
      <c r="G2" s="32"/>
    </row>
    <row r="3" spans="1:7">
      <c r="A3" s="7" t="s">
        <v>1</v>
      </c>
      <c r="B3" s="7">
        <v>72269860</v>
      </c>
      <c r="C3" s="7">
        <v>8501.1679999999997</v>
      </c>
      <c r="D3" s="7">
        <v>5753.5690000000004</v>
      </c>
      <c r="E3" s="7"/>
      <c r="F3" s="7"/>
      <c r="G3" s="33"/>
    </row>
    <row r="4" spans="1:7">
      <c r="A4" s="7" t="s">
        <v>2</v>
      </c>
      <c r="B4" s="9">
        <v>3.3286433999999997E-2</v>
      </c>
      <c r="C4" s="43">
        <v>0.18244569999999999</v>
      </c>
      <c r="D4" s="7">
        <v>0.13018544000000001</v>
      </c>
      <c r="E4" s="7"/>
      <c r="F4" s="7"/>
      <c r="G4" s="33"/>
    </row>
    <row r="5" spans="1:7">
      <c r="A5" s="7" t="s">
        <v>3</v>
      </c>
      <c r="B5" s="9">
        <f>C5^2</f>
        <v>93431556</v>
      </c>
      <c r="C5" s="9">
        <v>9666</v>
      </c>
      <c r="D5" s="7">
        <v>92.484944999999996</v>
      </c>
      <c r="E5" s="7"/>
      <c r="F5" s="7"/>
      <c r="G5" s="33"/>
    </row>
    <row r="6" spans="1:7">
      <c r="A6" s="7" t="s">
        <v>4</v>
      </c>
      <c r="B6" s="7">
        <f>(C6)^2</f>
        <v>105050200.36</v>
      </c>
      <c r="C6" s="9">
        <v>10249.4</v>
      </c>
      <c r="D6" s="7">
        <v>83.21</v>
      </c>
      <c r="E6" s="7"/>
      <c r="F6" s="7"/>
      <c r="G6" s="33"/>
    </row>
    <row r="7" spans="1:7">
      <c r="A7" s="7" t="s">
        <v>5</v>
      </c>
      <c r="B7" s="9">
        <v>6653.66357421875</v>
      </c>
      <c r="C7" s="9">
        <v>81.569991873352194</v>
      </c>
      <c r="D7" s="7">
        <v>50.372768402099602</v>
      </c>
      <c r="E7" s="7" t="s">
        <v>60</v>
      </c>
      <c r="F7" s="7">
        <v>-3.82883501052856</v>
      </c>
      <c r="G7" s="33"/>
    </row>
    <row r="8" spans="1:7">
      <c r="A8" s="7"/>
      <c r="B8" s="7"/>
      <c r="C8" s="7"/>
      <c r="D8" s="7"/>
      <c r="E8" s="7" t="s">
        <v>61</v>
      </c>
      <c r="F8" s="7">
        <v>24.855180084705299</v>
      </c>
      <c r="G8" s="31"/>
    </row>
    <row r="9" spans="1:7">
      <c r="A9" s="7" t="s">
        <v>7</v>
      </c>
      <c r="B9" s="9">
        <v>55740.71875</v>
      </c>
      <c r="C9" s="9">
        <v>236.094724104542</v>
      </c>
      <c r="D9" s="7">
        <v>117.740661621093</v>
      </c>
      <c r="E9" s="7" t="s">
        <v>60</v>
      </c>
      <c r="F9" s="7">
        <v>-14.231737136840801</v>
      </c>
      <c r="G9" s="33"/>
    </row>
    <row r="10" spans="1:7">
      <c r="A10" s="7"/>
      <c r="B10" s="7"/>
      <c r="C10" s="7"/>
      <c r="D10" s="7"/>
      <c r="E10" s="7" t="s">
        <v>61</v>
      </c>
      <c r="F10" s="7">
        <v>9.05374884605407</v>
      </c>
      <c r="G10" s="31"/>
    </row>
    <row r="11" spans="1:7">
      <c r="A11" s="7" t="s">
        <v>8</v>
      </c>
      <c r="B11" s="9">
        <v>67264.0546875</v>
      </c>
      <c r="C11" s="9">
        <v>259.35314666974801</v>
      </c>
      <c r="D11" s="7">
        <v>138.28793334960901</v>
      </c>
      <c r="E11" s="7" t="s">
        <v>60</v>
      </c>
      <c r="F11" s="7">
        <v>-4.7173438072204501</v>
      </c>
      <c r="G11" s="33"/>
    </row>
    <row r="12" spans="1:7">
      <c r="A12" s="7"/>
      <c r="B12" s="7"/>
      <c r="C12" s="7"/>
      <c r="D12" s="7"/>
      <c r="E12" s="7" t="s">
        <v>61</v>
      </c>
      <c r="F12" s="7">
        <v>24.855180084705299</v>
      </c>
      <c r="G12" s="31"/>
    </row>
    <row r="13" spans="1:7">
      <c r="A13" s="20" t="s">
        <v>109</v>
      </c>
      <c r="B13" s="20">
        <f>C13^2</f>
        <v>1626.9866230490122</v>
      </c>
      <c r="C13" s="22">
        <v>40.335922241210902</v>
      </c>
      <c r="D13" s="48">
        <v>21.3</v>
      </c>
      <c r="E13" s="21"/>
      <c r="F13" s="21"/>
      <c r="G13" s="33"/>
    </row>
    <row r="14" spans="1:7">
      <c r="A14" s="20" t="s">
        <v>110</v>
      </c>
      <c r="B14" s="20">
        <f t="shared" ref="B14:B18" si="0">C14^2</f>
        <v>1098.0413710774301</v>
      </c>
      <c r="C14" s="22">
        <v>33.136707305908203</v>
      </c>
      <c r="D14" s="48">
        <v>18.3</v>
      </c>
      <c r="E14" s="21"/>
      <c r="F14" s="21"/>
      <c r="G14" s="33"/>
    </row>
    <row r="15" spans="1:7">
      <c r="A15" s="20" t="s">
        <v>111</v>
      </c>
      <c r="B15" s="20">
        <f t="shared" si="0"/>
        <v>813.18851481134652</v>
      </c>
      <c r="C15" s="22">
        <v>28.516460418701101</v>
      </c>
      <c r="D15" s="20">
        <v>16.899999999999999</v>
      </c>
      <c r="E15" s="21"/>
      <c r="F15" s="21"/>
      <c r="G15" s="33"/>
    </row>
    <row r="16" spans="1:7">
      <c r="A16" s="20" t="s">
        <v>112</v>
      </c>
      <c r="B16" s="20">
        <f t="shared" si="0"/>
        <v>44.47519410196049</v>
      </c>
      <c r="C16" s="22">
        <v>6.6689724922180096</v>
      </c>
      <c r="D16" s="48">
        <v>3.55</v>
      </c>
      <c r="E16" s="21"/>
      <c r="F16" s="21"/>
      <c r="G16" s="33"/>
    </row>
    <row r="17" spans="1:7">
      <c r="A17" s="20" t="s">
        <v>113</v>
      </c>
      <c r="B17" s="20">
        <f t="shared" si="0"/>
        <v>36.923434269279781</v>
      </c>
      <c r="C17" s="22">
        <v>6.0764656066894496</v>
      </c>
      <c r="D17" s="48">
        <v>3.28</v>
      </c>
      <c r="E17" s="21"/>
      <c r="F17" s="21"/>
      <c r="G17" s="33"/>
    </row>
    <row r="18" spans="1:7">
      <c r="A18" s="20" t="s">
        <v>114</v>
      </c>
      <c r="B18" s="20">
        <f t="shared" si="0"/>
        <v>33.631589614178822</v>
      </c>
      <c r="C18" s="22">
        <v>5.7992749214172301</v>
      </c>
      <c r="D18" s="20">
        <v>3.05</v>
      </c>
      <c r="E18" s="21"/>
      <c r="F18" s="21"/>
      <c r="G18" s="33"/>
    </row>
    <row r="19" spans="1:7">
      <c r="A19" s="57" t="s">
        <v>42</v>
      </c>
      <c r="B19" s="57">
        <f>C19^2</f>
        <v>1040.7613671460388</v>
      </c>
      <c r="C19" s="57">
        <v>32.260833329999997</v>
      </c>
      <c r="D19" s="57">
        <v>19.694166670000001</v>
      </c>
      <c r="E19" s="57" t="s">
        <v>98</v>
      </c>
      <c r="F19" s="57">
        <v>13.02040833</v>
      </c>
      <c r="G19" s="33"/>
    </row>
    <row r="20" spans="1:7">
      <c r="A20" s="47" t="s">
        <v>41</v>
      </c>
      <c r="B20" s="47">
        <f>C20^2</f>
        <v>718.91015625</v>
      </c>
      <c r="C20" s="47">
        <v>26.8125</v>
      </c>
      <c r="D20" s="47">
        <v>17.015833333333333</v>
      </c>
      <c r="E20" s="47" t="s">
        <v>99</v>
      </c>
      <c r="F20" s="47">
        <v>10.65138333333333</v>
      </c>
      <c r="G20" s="31"/>
    </row>
    <row r="21" spans="1:7">
      <c r="A21" s="57" t="s">
        <v>43</v>
      </c>
      <c r="B21" s="57">
        <f t="shared" ref="B21:B22" si="1">C21^2</f>
        <v>1173.7475999999999</v>
      </c>
      <c r="C21" s="57">
        <v>34.26</v>
      </c>
      <c r="D21" s="57">
        <v>21.84</v>
      </c>
      <c r="E21" s="57" t="s">
        <v>70</v>
      </c>
      <c r="F21" s="57">
        <v>0.15</v>
      </c>
      <c r="G21" s="31"/>
    </row>
    <row r="22" spans="1:7">
      <c r="A22" s="57" t="s">
        <v>44</v>
      </c>
      <c r="B22" s="57">
        <f t="shared" si="1"/>
        <v>809.40249999999992</v>
      </c>
      <c r="C22" s="57">
        <v>28.45</v>
      </c>
      <c r="D22" s="57">
        <v>18.5</v>
      </c>
      <c r="E22" s="57" t="s">
        <v>70</v>
      </c>
      <c r="F22" s="57">
        <v>0.11</v>
      </c>
      <c r="G22" s="34"/>
    </row>
    <row r="23" spans="1:7">
      <c r="A23" s="19" t="s">
        <v>45</v>
      </c>
      <c r="B23" s="38">
        <f>C23^2</f>
        <v>2.4818812845175131</v>
      </c>
      <c r="C23" s="37">
        <v>1.5753987700000001</v>
      </c>
      <c r="D23" s="37">
        <v>1.15900731</v>
      </c>
      <c r="E23" s="19" t="s">
        <v>54</v>
      </c>
      <c r="F23" s="37">
        <v>15.575215999999999</v>
      </c>
      <c r="G23" s="35"/>
    </row>
    <row r="24" spans="1:7">
      <c r="A24" s="19"/>
      <c r="B24" s="19"/>
      <c r="C24" s="19"/>
      <c r="D24" s="19"/>
      <c r="E24" s="19" t="s">
        <v>55</v>
      </c>
      <c r="F24" s="37">
        <v>43.097104010000002</v>
      </c>
      <c r="G24" s="35"/>
    </row>
    <row r="25" spans="1:7">
      <c r="A25" s="40" t="s">
        <v>66</v>
      </c>
      <c r="B25" s="40">
        <f>C25^2</f>
        <v>75.516099999999994</v>
      </c>
      <c r="C25" s="44">
        <v>8.69</v>
      </c>
      <c r="D25" s="42">
        <v>4.0199999999999996</v>
      </c>
      <c r="E25" s="40" t="s">
        <v>70</v>
      </c>
      <c r="F25" s="41">
        <v>9.39</v>
      </c>
      <c r="G25" s="36"/>
    </row>
    <row r="26" spans="1:7">
      <c r="A26" s="40" t="s">
        <v>62</v>
      </c>
      <c r="B26" s="40">
        <f t="shared" ref="B26:B32" si="2">C26^2</f>
        <v>201.92410000000004</v>
      </c>
      <c r="C26" s="40">
        <v>14.21</v>
      </c>
      <c r="D26" s="42">
        <v>6.79</v>
      </c>
      <c r="E26" s="40" t="s">
        <v>70</v>
      </c>
      <c r="F26" s="41">
        <v>16.71</v>
      </c>
      <c r="G26" s="36"/>
    </row>
    <row r="27" spans="1:7">
      <c r="A27" s="40" t="s">
        <v>67</v>
      </c>
      <c r="B27" s="40">
        <f t="shared" si="2"/>
        <v>60.528400000000005</v>
      </c>
      <c r="C27" s="40">
        <v>7.78</v>
      </c>
      <c r="D27" s="40">
        <v>4.37</v>
      </c>
      <c r="E27" s="40" t="s">
        <v>70</v>
      </c>
      <c r="F27" s="40">
        <v>10.08</v>
      </c>
    </row>
    <row r="28" spans="1:7">
      <c r="A28" s="40" t="s">
        <v>63</v>
      </c>
      <c r="B28" s="40">
        <f t="shared" si="2"/>
        <v>114.0624</v>
      </c>
      <c r="C28" s="40">
        <v>10.68</v>
      </c>
      <c r="D28" s="40">
        <v>6.5</v>
      </c>
      <c r="E28" s="40" t="s">
        <v>70</v>
      </c>
      <c r="F28" s="41">
        <v>15.84</v>
      </c>
    </row>
    <row r="29" spans="1:7">
      <c r="A29" s="40" t="s">
        <v>64</v>
      </c>
      <c r="B29" s="40">
        <f t="shared" si="2"/>
        <v>11.764900000000001</v>
      </c>
      <c r="C29" s="40">
        <v>3.43</v>
      </c>
      <c r="D29" s="40">
        <v>1.6</v>
      </c>
      <c r="E29" s="40" t="s">
        <v>70</v>
      </c>
      <c r="F29" s="45">
        <v>3.24</v>
      </c>
    </row>
    <row r="30" spans="1:7">
      <c r="A30" s="40" t="s">
        <v>65</v>
      </c>
      <c r="B30" s="40">
        <f t="shared" si="2"/>
        <v>49.280399999999993</v>
      </c>
      <c r="C30" s="40">
        <v>7.02</v>
      </c>
      <c r="D30" s="40">
        <v>3.05</v>
      </c>
      <c r="E30" s="40" t="s">
        <v>70</v>
      </c>
      <c r="F30" s="45">
        <v>6.84</v>
      </c>
    </row>
    <row r="31" spans="1:7">
      <c r="A31" s="40" t="s">
        <v>68</v>
      </c>
      <c r="B31" s="40">
        <f t="shared" si="2"/>
        <v>9.5480999999999998</v>
      </c>
      <c r="C31" s="40">
        <v>3.09</v>
      </c>
      <c r="D31" s="40">
        <v>1.74</v>
      </c>
      <c r="E31" s="40" t="s">
        <v>70</v>
      </c>
      <c r="F31" s="45">
        <v>3.59</v>
      </c>
    </row>
    <row r="32" spans="1:7">
      <c r="A32" s="40" t="s">
        <v>69</v>
      </c>
      <c r="B32" s="40">
        <f t="shared" si="2"/>
        <v>26.112100000000002</v>
      </c>
      <c r="C32" s="40">
        <v>5.1100000000000003</v>
      </c>
      <c r="D32" s="40">
        <v>2.92</v>
      </c>
      <c r="E32" s="40" t="s">
        <v>70</v>
      </c>
      <c r="F32" s="40">
        <v>6.46</v>
      </c>
    </row>
    <row r="33" spans="1:6">
      <c r="A33" s="40" t="s">
        <v>56</v>
      </c>
      <c r="B33" s="40">
        <f>C33^2</f>
        <v>16.532356</v>
      </c>
      <c r="C33" s="52">
        <v>4.0659999999999998</v>
      </c>
      <c r="D33" s="52">
        <v>2.2309999999999999</v>
      </c>
      <c r="E33" s="40" t="s">
        <v>59</v>
      </c>
      <c r="F33" s="52">
        <v>5.2060000000000004</v>
      </c>
    </row>
    <row r="34" spans="1:6">
      <c r="A34" s="40" t="s">
        <v>57</v>
      </c>
      <c r="B34" s="40">
        <f t="shared" ref="B34:B35" si="3">C34^2</f>
        <v>33.051000999999999</v>
      </c>
      <c r="C34" s="52">
        <v>5.7489999999999997</v>
      </c>
      <c r="D34" s="52">
        <v>3.04</v>
      </c>
      <c r="E34" s="40" t="s">
        <v>59</v>
      </c>
      <c r="F34" s="52">
        <v>7.3860000000000001</v>
      </c>
    </row>
    <row r="35" spans="1:6">
      <c r="A35" s="40" t="s">
        <v>100</v>
      </c>
      <c r="B35" s="40">
        <f t="shared" si="3"/>
        <v>46.744568999999998</v>
      </c>
      <c r="C35" s="52">
        <v>6.8369999999999997</v>
      </c>
      <c r="D35" s="52">
        <v>3.6230000000000002</v>
      </c>
      <c r="E35" s="40" t="s">
        <v>59</v>
      </c>
      <c r="F35" s="52">
        <v>8.9269999999999996</v>
      </c>
    </row>
    <row r="36" spans="1:6">
      <c r="A36" s="20" t="s">
        <v>115</v>
      </c>
      <c r="B36" s="20">
        <v>36.21</v>
      </c>
      <c r="C36" s="20">
        <f>SQRT(B36)</f>
        <v>6.0174745533321534</v>
      </c>
      <c r="D36" s="53">
        <v>2.82</v>
      </c>
      <c r="E36" s="20" t="s">
        <v>70</v>
      </c>
      <c r="F36" s="20">
        <v>7.71</v>
      </c>
    </row>
    <row r="37" spans="1:6">
      <c r="A37" s="54"/>
      <c r="B37" s="54"/>
      <c r="C37" s="54"/>
      <c r="D37" s="54"/>
      <c r="E37" s="20" t="s">
        <v>108</v>
      </c>
      <c r="F37" s="53">
        <v>0.25800000000000001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C92A0-2D71-499D-9436-1955D97DFCE9}">
  <dimension ref="A1:L21"/>
  <sheetViews>
    <sheetView workbookViewId="0">
      <selection activeCell="O16" sqref="O16"/>
    </sheetView>
  </sheetViews>
  <sheetFormatPr defaultRowHeight="15.75"/>
  <sheetData>
    <row r="1" spans="1:12">
      <c r="A1" s="3"/>
      <c r="B1" s="3"/>
      <c r="C1" s="2" t="s">
        <v>15</v>
      </c>
      <c r="D1" s="3"/>
      <c r="E1" s="2" t="s">
        <v>16</v>
      </c>
      <c r="F1" s="3"/>
      <c r="G1" s="3"/>
      <c r="H1" s="3"/>
      <c r="I1" s="2" t="s">
        <v>15</v>
      </c>
      <c r="J1" s="3"/>
      <c r="K1" s="2" t="s">
        <v>16</v>
      </c>
      <c r="L1" s="3"/>
    </row>
    <row r="2" spans="1:12">
      <c r="A2" s="1" t="s">
        <v>0</v>
      </c>
      <c r="B2" s="1" t="s">
        <v>50</v>
      </c>
      <c r="C2" s="1" t="s">
        <v>51</v>
      </c>
      <c r="D2" s="1" t="s">
        <v>34</v>
      </c>
      <c r="E2" s="2" t="s">
        <v>17</v>
      </c>
      <c r="F2" s="2" t="s">
        <v>18</v>
      </c>
      <c r="G2" s="1" t="s">
        <v>0</v>
      </c>
      <c r="H2" s="1" t="s">
        <v>50</v>
      </c>
      <c r="I2" s="1" t="s">
        <v>51</v>
      </c>
      <c r="J2" s="1" t="s">
        <v>34</v>
      </c>
      <c r="K2" s="2" t="s">
        <v>17</v>
      </c>
      <c r="L2" s="2" t="s">
        <v>18</v>
      </c>
    </row>
    <row r="3" spans="1:12">
      <c r="A3" s="7" t="s">
        <v>1</v>
      </c>
      <c r="B3" s="7">
        <v>72269860</v>
      </c>
      <c r="C3" s="7">
        <v>8501.1679999999997</v>
      </c>
      <c r="D3" s="7">
        <v>5753.5690000000004</v>
      </c>
      <c r="E3" s="7"/>
      <c r="F3" s="7"/>
      <c r="G3" s="57" t="s">
        <v>42</v>
      </c>
      <c r="H3" s="57">
        <f>I3^2</f>
        <v>1040.7613671460388</v>
      </c>
      <c r="I3" s="57">
        <v>32.260833329999997</v>
      </c>
      <c r="J3" s="57">
        <v>19.694166670000001</v>
      </c>
      <c r="K3" s="57" t="s">
        <v>98</v>
      </c>
      <c r="L3" s="57">
        <v>13.02040833</v>
      </c>
    </row>
    <row r="4" spans="1:12">
      <c r="A4" s="7" t="s">
        <v>2</v>
      </c>
      <c r="B4" s="9">
        <v>3.3286433999999997E-2</v>
      </c>
      <c r="C4" s="43">
        <v>0.18244569999999999</v>
      </c>
      <c r="D4" s="7">
        <v>0.13018544000000001</v>
      </c>
      <c r="E4" s="7"/>
      <c r="F4" s="7"/>
      <c r="G4" s="47" t="s">
        <v>41</v>
      </c>
      <c r="H4" s="47">
        <f>I4^2</f>
        <v>718.91015625</v>
      </c>
      <c r="I4" s="47">
        <v>26.8125</v>
      </c>
      <c r="J4" s="47">
        <v>17.015833333333333</v>
      </c>
      <c r="K4" s="47" t="s">
        <v>99</v>
      </c>
      <c r="L4" s="47">
        <v>10.65138333333333</v>
      </c>
    </row>
    <row r="5" spans="1:12">
      <c r="A5" s="7" t="s">
        <v>3</v>
      </c>
      <c r="B5" s="9">
        <f>C5^2</f>
        <v>93431556</v>
      </c>
      <c r="C5" s="9">
        <v>9666</v>
      </c>
      <c r="D5" s="7">
        <v>92.484944999999996</v>
      </c>
      <c r="E5" s="7"/>
      <c r="F5" s="7"/>
      <c r="G5" s="57" t="s">
        <v>43</v>
      </c>
      <c r="H5" s="57">
        <f t="shared" ref="H5:H6" si="0">I5^2</f>
        <v>1173.7475999999999</v>
      </c>
      <c r="I5" s="57">
        <v>34.26</v>
      </c>
      <c r="J5" s="57">
        <v>21.84</v>
      </c>
      <c r="K5" s="57" t="s">
        <v>70</v>
      </c>
      <c r="L5" s="57">
        <v>0.15</v>
      </c>
    </row>
    <row r="6" spans="1:12">
      <c r="A6" s="7" t="s">
        <v>4</v>
      </c>
      <c r="B6" s="7">
        <f>(C6)^2</f>
        <v>105050200.36</v>
      </c>
      <c r="C6" s="9">
        <v>10249.4</v>
      </c>
      <c r="D6" s="7">
        <v>83.21</v>
      </c>
      <c r="E6" s="7"/>
      <c r="F6" s="7"/>
      <c r="G6" s="57" t="s">
        <v>44</v>
      </c>
      <c r="H6" s="57">
        <f t="shared" si="0"/>
        <v>809.40249999999992</v>
      </c>
      <c r="I6" s="57">
        <v>28.45</v>
      </c>
      <c r="J6" s="57">
        <v>18.5</v>
      </c>
      <c r="K6" s="57" t="s">
        <v>70</v>
      </c>
      <c r="L6" s="57">
        <v>0.11</v>
      </c>
    </row>
    <row r="7" spans="1:12">
      <c r="A7" s="7" t="s">
        <v>5</v>
      </c>
      <c r="B7" s="9">
        <v>6653.66357421875</v>
      </c>
      <c r="C7" s="9">
        <v>81.569991873352194</v>
      </c>
      <c r="D7" s="7">
        <v>50.372768402099602</v>
      </c>
      <c r="E7" s="7" t="s">
        <v>60</v>
      </c>
      <c r="F7" s="7">
        <v>-3.82883501052856</v>
      </c>
      <c r="G7" s="19" t="s">
        <v>45</v>
      </c>
      <c r="H7" s="38">
        <f>I7^2</f>
        <v>2.4818812845175131</v>
      </c>
      <c r="I7" s="37">
        <v>1.5753987700000001</v>
      </c>
      <c r="J7" s="37">
        <v>1.15900731</v>
      </c>
      <c r="K7" s="19" t="s">
        <v>54</v>
      </c>
      <c r="L7" s="37">
        <v>15.575215999999999</v>
      </c>
    </row>
    <row r="8" spans="1:12">
      <c r="A8" s="7"/>
      <c r="B8" s="7"/>
      <c r="C8" s="7"/>
      <c r="D8" s="7"/>
      <c r="E8" s="7" t="s">
        <v>61</v>
      </c>
      <c r="F8" s="7">
        <v>24.855180084705299</v>
      </c>
      <c r="G8" s="19"/>
      <c r="H8" s="19"/>
      <c r="I8" s="19"/>
      <c r="J8" s="19"/>
      <c r="K8" s="19" t="s">
        <v>55</v>
      </c>
      <c r="L8" s="37">
        <v>43.097104010000002</v>
      </c>
    </row>
    <row r="9" spans="1:12">
      <c r="A9" s="7" t="s">
        <v>7</v>
      </c>
      <c r="B9" s="9">
        <v>55740.71875</v>
      </c>
      <c r="C9" s="9">
        <v>236.094724104542</v>
      </c>
      <c r="D9" s="7">
        <v>117.740661621093</v>
      </c>
      <c r="E9" s="7" t="s">
        <v>60</v>
      </c>
      <c r="F9" s="7">
        <v>-14.231737136840801</v>
      </c>
      <c r="G9" s="40" t="s">
        <v>66</v>
      </c>
      <c r="H9" s="40">
        <f>I9^2</f>
        <v>75.516099999999994</v>
      </c>
      <c r="I9" s="44">
        <v>8.69</v>
      </c>
      <c r="J9" s="42">
        <v>4.0199999999999996</v>
      </c>
      <c r="K9" s="40" t="s">
        <v>70</v>
      </c>
      <c r="L9" s="41">
        <v>9.39</v>
      </c>
    </row>
    <row r="10" spans="1:12">
      <c r="A10" s="7"/>
      <c r="B10" s="7"/>
      <c r="C10" s="7"/>
      <c r="D10" s="7"/>
      <c r="E10" s="7" t="s">
        <v>61</v>
      </c>
      <c r="F10" s="7">
        <v>9.05374884605407</v>
      </c>
      <c r="G10" s="40" t="s">
        <v>62</v>
      </c>
      <c r="H10" s="40">
        <f t="shared" ref="H10:H16" si="1">I10^2</f>
        <v>201.92410000000004</v>
      </c>
      <c r="I10" s="40">
        <v>14.21</v>
      </c>
      <c r="J10" s="42">
        <v>6.79</v>
      </c>
      <c r="K10" s="40" t="s">
        <v>70</v>
      </c>
      <c r="L10" s="41">
        <v>16.71</v>
      </c>
    </row>
    <row r="11" spans="1:12">
      <c r="A11" s="7" t="s">
        <v>8</v>
      </c>
      <c r="B11" s="9">
        <v>67264.0546875</v>
      </c>
      <c r="C11" s="9">
        <v>259.35314666974801</v>
      </c>
      <c r="D11" s="7">
        <v>138.28793334960901</v>
      </c>
      <c r="E11" s="7" t="s">
        <v>60</v>
      </c>
      <c r="F11" s="7">
        <v>-4.7173438072204501</v>
      </c>
      <c r="G11" s="40" t="s">
        <v>67</v>
      </c>
      <c r="H11" s="40">
        <f t="shared" si="1"/>
        <v>60.528400000000005</v>
      </c>
      <c r="I11" s="40">
        <v>7.78</v>
      </c>
      <c r="J11" s="40">
        <v>4.37</v>
      </c>
      <c r="K11" s="40" t="s">
        <v>70</v>
      </c>
      <c r="L11" s="40">
        <v>10.08</v>
      </c>
    </row>
    <row r="12" spans="1:12">
      <c r="A12" s="7"/>
      <c r="B12" s="7"/>
      <c r="C12" s="7"/>
      <c r="D12" s="7"/>
      <c r="E12" s="7" t="s">
        <v>61</v>
      </c>
      <c r="F12" s="7">
        <v>24.855180084705299</v>
      </c>
      <c r="G12" s="40" t="s">
        <v>63</v>
      </c>
      <c r="H12" s="40">
        <f t="shared" si="1"/>
        <v>114.0624</v>
      </c>
      <c r="I12" s="40">
        <v>10.68</v>
      </c>
      <c r="J12" s="40">
        <v>6.5</v>
      </c>
      <c r="K12" s="40" t="s">
        <v>70</v>
      </c>
      <c r="L12" s="41">
        <v>15.84</v>
      </c>
    </row>
    <row r="13" spans="1:12">
      <c r="A13" s="20" t="s">
        <v>109</v>
      </c>
      <c r="B13" s="20">
        <f>C13^2</f>
        <v>1626.9866230490122</v>
      </c>
      <c r="C13" s="22">
        <v>40.335922241210902</v>
      </c>
      <c r="D13" s="48">
        <v>21.3</v>
      </c>
      <c r="E13" s="21"/>
      <c r="F13" s="21"/>
      <c r="G13" s="40" t="s">
        <v>64</v>
      </c>
      <c r="H13" s="40">
        <f t="shared" si="1"/>
        <v>11.764900000000001</v>
      </c>
      <c r="I13" s="40">
        <v>3.43</v>
      </c>
      <c r="J13" s="40">
        <v>1.6</v>
      </c>
      <c r="K13" s="40" t="s">
        <v>70</v>
      </c>
      <c r="L13" s="45">
        <v>3.24</v>
      </c>
    </row>
    <row r="14" spans="1:12">
      <c r="A14" s="20" t="s">
        <v>110</v>
      </c>
      <c r="B14" s="20">
        <f t="shared" ref="B14:B18" si="2">C14^2</f>
        <v>1098.0413710774301</v>
      </c>
      <c r="C14" s="22">
        <v>33.136707305908203</v>
      </c>
      <c r="D14" s="48">
        <v>18.3</v>
      </c>
      <c r="E14" s="21"/>
      <c r="F14" s="21"/>
      <c r="G14" s="40" t="s">
        <v>65</v>
      </c>
      <c r="H14" s="40">
        <f t="shared" si="1"/>
        <v>49.280399999999993</v>
      </c>
      <c r="I14" s="40">
        <v>7.02</v>
      </c>
      <c r="J14" s="40">
        <v>3.05</v>
      </c>
      <c r="K14" s="40" t="s">
        <v>70</v>
      </c>
      <c r="L14" s="45">
        <v>6.84</v>
      </c>
    </row>
    <row r="15" spans="1:12">
      <c r="A15" s="20" t="s">
        <v>111</v>
      </c>
      <c r="B15" s="20">
        <f t="shared" si="2"/>
        <v>813.18851481134652</v>
      </c>
      <c r="C15" s="22">
        <v>28.516460418701101</v>
      </c>
      <c r="D15" s="20">
        <v>16.899999999999999</v>
      </c>
      <c r="E15" s="21"/>
      <c r="F15" s="21"/>
      <c r="G15" s="40" t="s">
        <v>68</v>
      </c>
      <c r="H15" s="40">
        <f t="shared" si="1"/>
        <v>9.5480999999999998</v>
      </c>
      <c r="I15" s="40">
        <v>3.09</v>
      </c>
      <c r="J15" s="40">
        <v>1.74</v>
      </c>
      <c r="K15" s="40" t="s">
        <v>70</v>
      </c>
      <c r="L15" s="45">
        <v>3.59</v>
      </c>
    </row>
    <row r="16" spans="1:12">
      <c r="A16" s="20" t="s">
        <v>112</v>
      </c>
      <c r="B16" s="20">
        <f t="shared" si="2"/>
        <v>44.47519410196049</v>
      </c>
      <c r="C16" s="22">
        <v>6.6689724922180096</v>
      </c>
      <c r="D16" s="48">
        <v>3.55</v>
      </c>
      <c r="E16" s="21"/>
      <c r="F16" s="21"/>
      <c r="G16" s="40" t="s">
        <v>69</v>
      </c>
      <c r="H16" s="40">
        <f t="shared" si="1"/>
        <v>26.112100000000002</v>
      </c>
      <c r="I16" s="40">
        <v>5.1100000000000003</v>
      </c>
      <c r="J16" s="40">
        <v>2.92</v>
      </c>
      <c r="K16" s="40" t="s">
        <v>70</v>
      </c>
      <c r="L16" s="40">
        <v>6.46</v>
      </c>
    </row>
    <row r="17" spans="1:12">
      <c r="A17" s="20" t="s">
        <v>113</v>
      </c>
      <c r="B17" s="20">
        <f t="shared" si="2"/>
        <v>36.923434269279781</v>
      </c>
      <c r="C17" s="22">
        <v>6.0764656066894496</v>
      </c>
      <c r="D17" s="48">
        <v>3.28</v>
      </c>
      <c r="E17" s="21"/>
      <c r="F17" s="21"/>
      <c r="G17" s="40" t="s">
        <v>56</v>
      </c>
      <c r="H17" s="40">
        <f>I17^2</f>
        <v>16.532356</v>
      </c>
      <c r="I17" s="52">
        <v>4.0659999999999998</v>
      </c>
      <c r="J17" s="52">
        <v>2.2309999999999999</v>
      </c>
      <c r="K17" s="40" t="s">
        <v>59</v>
      </c>
      <c r="L17" s="52">
        <v>5.2060000000000004</v>
      </c>
    </row>
    <row r="18" spans="1:12">
      <c r="A18" s="20" t="s">
        <v>114</v>
      </c>
      <c r="B18" s="20">
        <f t="shared" si="2"/>
        <v>33.631589614178822</v>
      </c>
      <c r="C18" s="22">
        <v>5.7992749214172301</v>
      </c>
      <c r="D18" s="20">
        <v>3.05</v>
      </c>
      <c r="E18" s="21"/>
      <c r="F18" s="21"/>
      <c r="G18" s="40" t="s">
        <v>57</v>
      </c>
      <c r="H18" s="40">
        <f t="shared" ref="H18:H19" si="3">I18^2</f>
        <v>33.051000999999999</v>
      </c>
      <c r="I18" s="52">
        <v>5.7489999999999997</v>
      </c>
      <c r="J18" s="52">
        <v>3.04</v>
      </c>
      <c r="K18" s="40" t="s">
        <v>59</v>
      </c>
      <c r="L18" s="52">
        <v>7.3860000000000001</v>
      </c>
    </row>
    <row r="19" spans="1:12">
      <c r="G19" s="40" t="s">
        <v>100</v>
      </c>
      <c r="H19" s="40">
        <f t="shared" si="3"/>
        <v>46.744568999999998</v>
      </c>
      <c r="I19" s="52">
        <v>6.8369999999999997</v>
      </c>
      <c r="J19" s="52">
        <v>3.6230000000000002</v>
      </c>
      <c r="K19" s="40" t="s">
        <v>59</v>
      </c>
      <c r="L19" s="52">
        <v>8.9269999999999996</v>
      </c>
    </row>
    <row r="20" spans="1:12">
      <c r="G20" s="20" t="s">
        <v>115</v>
      </c>
      <c r="H20" s="20">
        <v>36.21</v>
      </c>
      <c r="I20" s="20">
        <f>SQRT(H20)</f>
        <v>6.0174745533321534</v>
      </c>
      <c r="J20" s="53">
        <v>2.82</v>
      </c>
      <c r="K20" s="20" t="s">
        <v>70</v>
      </c>
      <c r="L20" s="20">
        <v>7.71</v>
      </c>
    </row>
    <row r="21" spans="1:12">
      <c r="G21" s="54"/>
      <c r="H21" s="54"/>
      <c r="I21" s="54"/>
      <c r="J21" s="54"/>
      <c r="K21" s="20" t="s">
        <v>108</v>
      </c>
      <c r="L21" s="53">
        <v>0.25800000000000001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79189-4507-4E8E-9A22-22153AE38ED8}">
  <dimension ref="A1:N28"/>
  <sheetViews>
    <sheetView workbookViewId="0">
      <selection activeCell="D24" sqref="D24"/>
    </sheetView>
  </sheetViews>
  <sheetFormatPr defaultRowHeight="15.75"/>
  <sheetData>
    <row r="1" spans="1:14">
      <c r="A1" t="s">
        <v>84</v>
      </c>
      <c r="L1" t="s">
        <v>85</v>
      </c>
    </row>
    <row r="3" spans="1:14">
      <c r="A3" s="46" t="s">
        <v>72</v>
      </c>
      <c r="L3" t="s">
        <v>86</v>
      </c>
    </row>
    <row r="4" spans="1:14">
      <c r="A4" s="46" t="s">
        <v>73</v>
      </c>
      <c r="L4" t="s">
        <v>87</v>
      </c>
    </row>
    <row r="5" spans="1:14">
      <c r="A5" s="46" t="s">
        <v>74</v>
      </c>
      <c r="L5" t="s">
        <v>88</v>
      </c>
    </row>
    <row r="6" spans="1:14">
      <c r="A6" s="46" t="s">
        <v>75</v>
      </c>
      <c r="L6" t="s">
        <v>89</v>
      </c>
    </row>
    <row r="7" spans="1:14">
      <c r="A7" s="46" t="s">
        <v>76</v>
      </c>
      <c r="L7" t="s">
        <v>90</v>
      </c>
    </row>
    <row r="8" spans="1:14">
      <c r="A8" s="46" t="s">
        <v>77</v>
      </c>
      <c r="L8" t="s">
        <v>91</v>
      </c>
    </row>
    <row r="9" spans="1:14">
      <c r="A9" s="46" t="s">
        <v>78</v>
      </c>
      <c r="L9" t="s">
        <v>92</v>
      </c>
    </row>
    <row r="10" spans="1:14">
      <c r="A10" s="46" t="s">
        <v>79</v>
      </c>
      <c r="L10" t="s">
        <v>93</v>
      </c>
    </row>
    <row r="11" spans="1:14">
      <c r="A11" s="46" t="s">
        <v>80</v>
      </c>
      <c r="L11" t="s">
        <v>94</v>
      </c>
    </row>
    <row r="12" spans="1:14">
      <c r="A12" s="46" t="s">
        <v>81</v>
      </c>
      <c r="L12" t="s">
        <v>95</v>
      </c>
    </row>
    <row r="13" spans="1:14">
      <c r="A13" s="46" t="s">
        <v>82</v>
      </c>
      <c r="L13" t="s">
        <v>96</v>
      </c>
    </row>
    <row r="14" spans="1:14">
      <c r="A14" s="46" t="s">
        <v>83</v>
      </c>
      <c r="L14" t="s">
        <v>97</v>
      </c>
    </row>
    <row r="15" spans="1:14">
      <c r="A15" s="46" t="s">
        <v>34</v>
      </c>
      <c r="B15" t="s">
        <v>51</v>
      </c>
      <c r="C15" t="s">
        <v>70</v>
      </c>
      <c r="L15" s="46" t="s">
        <v>34</v>
      </c>
      <c r="M15" t="s">
        <v>51</v>
      </c>
      <c r="N15" t="s">
        <v>70</v>
      </c>
    </row>
    <row r="16" spans="1:14">
      <c r="A16">
        <v>18.559999999999999</v>
      </c>
      <c r="B16">
        <v>30.02</v>
      </c>
      <c r="C16">
        <v>12.428000000000001</v>
      </c>
      <c r="E16" s="47" t="s">
        <v>42</v>
      </c>
      <c r="F16" s="47">
        <f>G16^2</f>
        <v>1040.7613671460388</v>
      </c>
      <c r="G16" s="47">
        <v>32.260833329999997</v>
      </c>
      <c r="H16" s="47">
        <v>19.694166670000001</v>
      </c>
      <c r="I16" s="47" t="s">
        <v>70</v>
      </c>
      <c r="J16" s="47">
        <v>13.02040833</v>
      </c>
      <c r="L16" s="50">
        <v>14.4</v>
      </c>
      <c r="M16" s="50">
        <v>22.25</v>
      </c>
      <c r="N16" s="50">
        <v>9.2243999999999993</v>
      </c>
    </row>
    <row r="17" spans="1:14">
      <c r="A17">
        <v>18.61</v>
      </c>
      <c r="B17">
        <v>30.33</v>
      </c>
      <c r="C17">
        <v>12.4091</v>
      </c>
      <c r="E17" s="47" t="s">
        <v>41</v>
      </c>
      <c r="F17" s="47">
        <f>G17^2</f>
        <v>718.91015625</v>
      </c>
      <c r="G17" s="47">
        <v>26.8125</v>
      </c>
      <c r="H17" s="47">
        <v>17.015833333333333</v>
      </c>
      <c r="I17" s="47" t="s">
        <v>70</v>
      </c>
      <c r="J17" s="47">
        <v>10.65138333333333</v>
      </c>
      <c r="L17" s="51">
        <v>14.91</v>
      </c>
      <c r="M17" s="51">
        <v>23.27</v>
      </c>
      <c r="N17" s="51">
        <v>9.5151000000000003</v>
      </c>
    </row>
    <row r="18" spans="1:14">
      <c r="A18">
        <v>18.8</v>
      </c>
      <c r="B18">
        <v>30.74</v>
      </c>
      <c r="C18">
        <v>12.5083</v>
      </c>
      <c r="L18">
        <v>15.41</v>
      </c>
      <c r="M18">
        <v>24.2</v>
      </c>
      <c r="N18">
        <v>9.7642000000000007</v>
      </c>
    </row>
    <row r="19" spans="1:14">
      <c r="A19">
        <v>19.059999999999999</v>
      </c>
      <c r="B19">
        <v>31.2</v>
      </c>
      <c r="C19">
        <v>12.6629</v>
      </c>
      <c r="L19">
        <v>15.88</v>
      </c>
      <c r="M19">
        <v>25.04</v>
      </c>
      <c r="N19">
        <v>10.0425</v>
      </c>
    </row>
    <row r="20" spans="1:14">
      <c r="A20">
        <v>19.350000000000001</v>
      </c>
      <c r="B20">
        <v>31.67</v>
      </c>
      <c r="C20">
        <v>12.828200000000001</v>
      </c>
      <c r="L20">
        <v>16.350000000000001</v>
      </c>
      <c r="M20">
        <v>25.83</v>
      </c>
      <c r="N20">
        <v>10.293699999999999</v>
      </c>
    </row>
    <row r="21" spans="1:14">
      <c r="A21">
        <v>19.61</v>
      </c>
      <c r="B21">
        <v>32.119999999999997</v>
      </c>
      <c r="C21">
        <v>12.9649</v>
      </c>
      <c r="L21">
        <v>16.79</v>
      </c>
      <c r="M21">
        <v>26.58</v>
      </c>
      <c r="N21">
        <v>10.5267</v>
      </c>
    </row>
    <row r="22" spans="1:14">
      <c r="A22">
        <v>19.84</v>
      </c>
      <c r="B22">
        <v>32.520000000000003</v>
      </c>
      <c r="C22">
        <v>13.0891</v>
      </c>
      <c r="L22">
        <v>17.27</v>
      </c>
      <c r="M22">
        <v>27.33</v>
      </c>
      <c r="N22">
        <v>10.759</v>
      </c>
    </row>
    <row r="23" spans="1:14">
      <c r="A23">
        <v>20.03</v>
      </c>
      <c r="B23">
        <v>32.89</v>
      </c>
      <c r="C23">
        <v>13.1732</v>
      </c>
      <c r="L23">
        <v>17.73</v>
      </c>
      <c r="M23">
        <v>28.05</v>
      </c>
      <c r="N23">
        <v>11.0063</v>
      </c>
    </row>
    <row r="24" spans="1:14">
      <c r="A24">
        <v>20.190000000000001</v>
      </c>
      <c r="B24">
        <v>33.24</v>
      </c>
      <c r="C24">
        <v>13.263400000000001</v>
      </c>
      <c r="L24">
        <v>18.14</v>
      </c>
      <c r="M24">
        <v>28.7</v>
      </c>
      <c r="N24">
        <v>11.240500000000001</v>
      </c>
    </row>
    <row r="25" spans="1:14">
      <c r="A25">
        <v>20.37</v>
      </c>
      <c r="B25">
        <v>33.590000000000003</v>
      </c>
      <c r="C25">
        <v>13.3666</v>
      </c>
      <c r="L25">
        <v>18.53</v>
      </c>
      <c r="M25">
        <v>29.32</v>
      </c>
      <c r="N25">
        <v>11.478</v>
      </c>
    </row>
    <row r="26" spans="1:14">
      <c r="A26">
        <v>20.7</v>
      </c>
      <c r="B26">
        <v>34.08</v>
      </c>
      <c r="C26">
        <v>13.5928</v>
      </c>
      <c r="L26">
        <v>19.05</v>
      </c>
      <c r="M26">
        <v>30.08</v>
      </c>
      <c r="N26">
        <v>11.775499999999999</v>
      </c>
    </row>
    <row r="27" spans="1:14">
      <c r="A27">
        <v>21.21</v>
      </c>
      <c r="B27">
        <v>34.729999999999997</v>
      </c>
      <c r="C27">
        <v>13.958399999999999</v>
      </c>
      <c r="L27">
        <v>19.73</v>
      </c>
      <c r="M27">
        <v>31.1</v>
      </c>
      <c r="N27">
        <v>12.1907</v>
      </c>
    </row>
    <row r="28" spans="1:14">
      <c r="A28">
        <f>AVERAGE(A16:A27)</f>
        <v>19.694166666666664</v>
      </c>
      <c r="B28">
        <f t="shared" ref="B28:C28" si="0">AVERAGE(B16:B27)</f>
        <v>32.260833333333338</v>
      </c>
      <c r="C28">
        <f t="shared" si="0"/>
        <v>13.020408333333336</v>
      </c>
      <c r="L28">
        <f>AVERAGE(L16:L27)</f>
        <v>17.015833333333333</v>
      </c>
      <c r="M28">
        <f>AVERAGE(M16:M27)</f>
        <v>26.8125</v>
      </c>
      <c r="N28">
        <f>AVERAGE(N16:N27)</f>
        <v>10.65138333333333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4</vt:i4>
      </vt:variant>
    </vt:vector>
  </HeadingPairs>
  <TitlesOfParts>
    <vt:vector size="4" baseType="lpstr">
      <vt:lpstr>Settings</vt:lpstr>
      <vt:lpstr>Results</vt:lpstr>
      <vt:lpstr>Resultsdiv</vt:lpstr>
      <vt:lpstr>AGCRN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使用者</dc:creator>
  <cp:lastModifiedBy>文</cp:lastModifiedBy>
  <dcterms:created xsi:type="dcterms:W3CDTF">2021-08-19T05:39:00Z</dcterms:created>
  <dcterms:modified xsi:type="dcterms:W3CDTF">2022-01-06T16:24:52Z</dcterms:modified>
</cp:coreProperties>
</file>