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文\Thesis\docs\"/>
    </mc:Choice>
  </mc:AlternateContent>
  <xr:revisionPtr revIDLastSave="0" documentId="13_ncr:1_{9B7CA10A-07DC-4542-B23E-397BD4C7F22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工作表1" sheetId="1" r:id="rId1"/>
    <sheet name="Sheet2" sheetId="6" r:id="rId2"/>
    <sheet name="工作表3" sheetId="3" r:id="rId3"/>
    <sheet name="工作表2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5" l="1"/>
  <c r="B26" i="5"/>
  <c r="B25" i="5"/>
  <c r="B20" i="5"/>
  <c r="B19" i="5"/>
  <c r="B18" i="5"/>
  <c r="B17" i="5"/>
  <c r="B16" i="5"/>
  <c r="B15" i="5"/>
  <c r="B14" i="5"/>
  <c r="B13" i="5"/>
  <c r="B12" i="5"/>
  <c r="B11" i="5"/>
  <c r="B10" i="5"/>
  <c r="B6" i="5"/>
  <c r="B5" i="5"/>
  <c r="H25" i="6"/>
  <c r="H26" i="6"/>
  <c r="H24" i="6"/>
  <c r="H19" i="6"/>
  <c r="H18" i="6"/>
  <c r="H17" i="6"/>
  <c r="H16" i="6"/>
  <c r="H15" i="6"/>
  <c r="H14" i="6"/>
  <c r="H13" i="6"/>
  <c r="H12" i="6"/>
  <c r="H11" i="6"/>
  <c r="H10" i="6"/>
  <c r="H9" i="6"/>
  <c r="I15" i="1"/>
  <c r="I14" i="1"/>
  <c r="I13" i="1"/>
  <c r="I12" i="1"/>
  <c r="I11" i="1"/>
  <c r="I10" i="1"/>
  <c r="I24" i="1"/>
  <c r="H5" i="6"/>
  <c r="H4" i="6"/>
  <c r="I21" i="1"/>
  <c r="I22" i="1"/>
  <c r="I23" i="1"/>
  <c r="I20" i="1"/>
  <c r="F19" i="1"/>
  <c r="F16" i="1"/>
  <c r="B15" i="3" l="1"/>
  <c r="B14" i="3"/>
  <c r="B13" i="3"/>
  <c r="B10" i="3"/>
  <c r="B11" i="3"/>
  <c r="B12" i="3"/>
  <c r="E5" i="4" l="1"/>
  <c r="E4" i="4"/>
  <c r="B6" i="3" l="1"/>
  <c r="B5" i="3"/>
  <c r="I6" i="1"/>
  <c r="I5" i="1"/>
</calcChain>
</file>

<file path=xl/sharedStrings.xml><?xml version="1.0" encoding="utf-8"?>
<sst xmlns="http://schemas.openxmlformats.org/spreadsheetml/2006/main" count="441" uniqueCount="119">
  <si>
    <t>Architecture</t>
    <phoneticPr fontId="2" type="noConversion"/>
  </si>
  <si>
    <t>Taxi-Simple-LSTM-pytorch</t>
    <phoneticPr fontId="2" type="noConversion"/>
  </si>
  <si>
    <t>Uber-Simple-LSTM-pytorch</t>
    <phoneticPr fontId="2" type="noConversion"/>
  </si>
  <si>
    <t>Taxi-Simple-LSTM-Keras</t>
    <phoneticPr fontId="2" type="noConversion"/>
  </si>
  <si>
    <t>Uber-Simple-LSTM-Keras</t>
    <phoneticPr fontId="2" type="noConversion"/>
  </si>
  <si>
    <t>CRANN-Temporal</t>
    <phoneticPr fontId="2" type="noConversion"/>
  </si>
  <si>
    <t>Simple-LSTM</t>
    <phoneticPr fontId="2" type="noConversion"/>
  </si>
  <si>
    <t>CRANN-Spatial</t>
    <phoneticPr fontId="2" type="noConversion"/>
  </si>
  <si>
    <t>CRANN-Dense</t>
    <phoneticPr fontId="2" type="noConversion"/>
  </si>
  <si>
    <t>Architecture Description</t>
    <phoneticPr fontId="2" type="noConversion"/>
  </si>
  <si>
    <t>Bahdanau Att.Mech Autoencoder (LSTM based)</t>
    <phoneticPr fontId="2" type="noConversion"/>
  </si>
  <si>
    <t>CNN+ST-Att.Mech</t>
    <phoneticPr fontId="2" type="noConversion"/>
  </si>
  <si>
    <t>incidence captured by 30 sensors + Timestamps (A 17000x30 matrix)</t>
    <phoneticPr fontId="2" type="noConversion"/>
  </si>
  <si>
    <t>Fully Connected Feedforward NN (FCFFNN)</t>
    <phoneticPr fontId="2" type="noConversion"/>
  </si>
  <si>
    <t>dense 3D+ tensor of the both preceeding modules</t>
    <phoneticPr fontId="2" type="noConversion"/>
  </si>
  <si>
    <t>Epochs</t>
    <phoneticPr fontId="2" type="noConversion"/>
  </si>
  <si>
    <t>Optimiser</t>
    <phoneticPr fontId="2" type="noConversion"/>
  </si>
  <si>
    <t>Adam</t>
    <phoneticPr fontId="2" type="noConversion"/>
  </si>
  <si>
    <t>learning rate</t>
    <phoneticPr fontId="2" type="noConversion"/>
  </si>
  <si>
    <t>RMSE(train)</t>
    <phoneticPr fontId="2" type="noConversion"/>
  </si>
  <si>
    <t>RMSE(test)</t>
    <phoneticPr fontId="2" type="noConversion"/>
  </si>
  <si>
    <t>-</t>
    <phoneticPr fontId="2" type="noConversion"/>
  </si>
  <si>
    <t>N/A</t>
    <phoneticPr fontId="2" type="noConversion"/>
  </si>
  <si>
    <t>N/A</t>
    <phoneticPr fontId="2" type="noConversion"/>
  </si>
  <si>
    <t>MSE (either)</t>
    <phoneticPr fontId="2" type="noConversion"/>
  </si>
  <si>
    <t>-</t>
    <phoneticPr fontId="2" type="noConversion"/>
  </si>
  <si>
    <t>-</t>
    <phoneticPr fontId="2" type="noConversion"/>
  </si>
  <si>
    <t>ST-Metanet</t>
    <phoneticPr fontId="2" type="noConversion"/>
  </si>
  <si>
    <t>On hold due to environmental issues</t>
    <phoneticPr fontId="2" type="noConversion"/>
  </si>
  <si>
    <t>TPA-LSTM</t>
    <phoneticPr fontId="2" type="noConversion"/>
  </si>
  <si>
    <t>TPA-LTSM</t>
    <phoneticPr fontId="2" type="noConversion"/>
  </si>
  <si>
    <t>Key Metrics</t>
    <phoneticPr fontId="2" type="noConversion"/>
  </si>
  <si>
    <t>Other Metrics</t>
    <phoneticPr fontId="2" type="noConversion"/>
  </si>
  <si>
    <t>Type</t>
    <phoneticPr fontId="2" type="noConversion"/>
  </si>
  <si>
    <t>Value</t>
    <phoneticPr fontId="2" type="noConversion"/>
  </si>
  <si>
    <t>MAE</t>
    <phoneticPr fontId="2" type="noConversion"/>
  </si>
  <si>
    <t>Rel.Err.%</t>
    <phoneticPr fontId="2" type="noConversion"/>
  </si>
  <si>
    <t>The blue numbers indicate possible Metric values as if whose models were actually run</t>
    <phoneticPr fontId="2" type="noConversion"/>
  </si>
  <si>
    <t>The blue model names indicated planned, but not yet run, models</t>
    <phoneticPr fontId="2" type="noConversion"/>
  </si>
  <si>
    <t>seq2seq(flow)</t>
    <phoneticPr fontId="2" type="noConversion"/>
  </si>
  <si>
    <t>GAT-seq2seq(flow)</t>
    <phoneticPr fontId="2" type="noConversion"/>
  </si>
  <si>
    <t>ST-Metanet(flow)</t>
    <phoneticPr fontId="2" type="noConversion"/>
  </si>
  <si>
    <t>seq2seq(speed)</t>
    <phoneticPr fontId="2" type="noConversion"/>
  </si>
  <si>
    <t>GAT-seq2seq(speed)</t>
    <phoneticPr fontId="2" type="noConversion"/>
  </si>
  <si>
    <t>ST-Metanet(speed)</t>
    <phoneticPr fontId="2" type="noConversion"/>
  </si>
  <si>
    <t>RAE=0.3118</t>
    <phoneticPr fontId="2" type="noConversion"/>
  </si>
  <si>
    <t>RSE=0.4765</t>
    <phoneticPr fontId="2" type="noConversion"/>
  </si>
  <si>
    <t>CORR=0.9850</t>
    <phoneticPr fontId="2" type="noConversion"/>
  </si>
  <si>
    <t>Precision</t>
    <phoneticPr fontId="2" type="noConversion"/>
  </si>
  <si>
    <t>Recall</t>
    <phoneticPr fontId="2" type="noConversion"/>
  </si>
  <si>
    <t>F1</t>
    <phoneticPr fontId="2" type="noConversion"/>
  </si>
  <si>
    <t>Lotto-seq2seq</t>
    <phoneticPr fontId="2" type="noConversion"/>
  </si>
  <si>
    <t>Improved Seq2eq</t>
    <phoneticPr fontId="2" type="noConversion"/>
  </si>
  <si>
    <t>Traffic flow &amp; speed dataset</t>
    <phoneticPr fontId="2" type="noConversion"/>
  </si>
  <si>
    <t>muse dataset</t>
    <phoneticPr fontId="2" type="noConversion"/>
  </si>
  <si>
    <t>Loss Function</t>
    <phoneticPr fontId="2" type="noConversion"/>
  </si>
  <si>
    <t>MSE</t>
    <phoneticPr fontId="2" type="noConversion"/>
  </si>
  <si>
    <t>tf.reduce.mean</t>
    <phoneticPr fontId="2" type="noConversion"/>
  </si>
  <si>
    <t>Lotto-Seq2seq</t>
    <phoneticPr fontId="2" type="noConversion"/>
  </si>
  <si>
    <t>Improved attentive lstm</t>
    <phoneticPr fontId="2" type="noConversion"/>
  </si>
  <si>
    <t>Bahdanau Attentive LSTM</t>
    <phoneticPr fontId="2" type="noConversion"/>
  </si>
  <si>
    <t>sparse_categorical_crossentropy</t>
  </si>
  <si>
    <t>Sparse Top K Accuracy =</t>
    <phoneticPr fontId="2" type="noConversion"/>
  </si>
  <si>
    <t>-</t>
    <phoneticPr fontId="2" type="noConversion"/>
  </si>
  <si>
    <t>Sparse Top K</t>
    <phoneticPr fontId="2" type="noConversion"/>
  </si>
  <si>
    <t>Time series of Taxi-Uber DS. (2014-15)</t>
    <phoneticPr fontId="2" type="noConversion"/>
  </si>
  <si>
    <t>Time series of Taxi-Uber DS. (2014-16)</t>
  </si>
  <si>
    <t>Time series of Taxi-Uber DS. (2014-17)</t>
  </si>
  <si>
    <t>temporal time series of hourly/daily car traffic (in Madrid)</t>
    <phoneticPr fontId="2" type="noConversion"/>
  </si>
  <si>
    <t>UK lotto dataset (2016-2020)</t>
    <phoneticPr fontId="2" type="noConversion"/>
  </si>
  <si>
    <t>Attentive Graph CRN</t>
  </si>
  <si>
    <t>Caltrans PEMS04&amp;08</t>
  </si>
  <si>
    <t>Attention Based GCN</t>
  </si>
  <si>
    <t>Major DL Module</t>
  </si>
  <si>
    <t>Pytorch</t>
  </si>
  <si>
    <t>Tensorflow Keras</t>
  </si>
  <si>
    <t>MXNET</t>
  </si>
  <si>
    <t>MAE</t>
  </si>
  <si>
    <t>Seq2seq (flow)</t>
  </si>
  <si>
    <t>GAT Seq2seq (flow)</t>
  </si>
  <si>
    <t>ST-Metanet (flow)</t>
  </si>
  <si>
    <t>Seq2seq (speed)</t>
  </si>
  <si>
    <t>GAT Seq2seq (speed)</t>
  </si>
  <si>
    <t>ST-Metanet (speed)</t>
  </si>
  <si>
    <t>Caltrans PEMS04&amp;09</t>
  </si>
  <si>
    <t>AGCRN - PeMSD8</t>
  </si>
  <si>
    <t>AGCRN - PeMSD4</t>
  </si>
  <si>
    <t>ASTGCN - PeMSD4</t>
  </si>
  <si>
    <t>ASTGCN - PeMSD8</t>
  </si>
  <si>
    <t>Deepforecast</t>
  </si>
  <si>
    <t>Multi-LSTM</t>
  </si>
  <si>
    <t>Adam</t>
  </si>
  <si>
    <t>NRMSE_maxmin</t>
  </si>
  <si>
    <t>NRMSE_mean</t>
  </si>
  <si>
    <t>N/A</t>
  </si>
  <si>
    <t>MS_winds - Wind Speed &amp; Flow Dataset</t>
  </si>
  <si>
    <t>Dataset Name/Description</t>
  </si>
  <si>
    <t>Time series of Taxi-Uber DS. (2014-15)</t>
  </si>
  <si>
    <t>Dataset Name/Desc</t>
  </si>
  <si>
    <t>Architecture Desc</t>
  </si>
  <si>
    <t>MSE</t>
  </si>
  <si>
    <t>RMSE</t>
  </si>
  <si>
    <t>Other Metrics</t>
  </si>
  <si>
    <t>Value</t>
  </si>
  <si>
    <t>DCRNN</t>
  </si>
  <si>
    <t>DCRNN - 15min</t>
  </si>
  <si>
    <t>DCRNN - 30min</t>
  </si>
  <si>
    <t>DCRNN - 1hr</t>
  </si>
  <si>
    <t>R-CNN</t>
  </si>
  <si>
    <t>PEMS &amp; METR-LA</t>
  </si>
  <si>
    <t>NRMSE_maxmin(%)</t>
  </si>
  <si>
    <t>NRMSE_mean(%)</t>
  </si>
  <si>
    <t>Unknown</t>
  </si>
  <si>
    <t>Tensorflow</t>
  </si>
  <si>
    <t>STGCN - 15min</t>
  </si>
  <si>
    <t>STGCN - 30 min</t>
  </si>
  <si>
    <t>STGCN - 1hr</t>
  </si>
  <si>
    <t>Graph-CNN</t>
  </si>
  <si>
    <t>%Wmape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</si>
</sst>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rgb="FF212121"/>
      <name val="Courier New"/>
      <family val="3"/>
    </font>
    <font>
      <sz val="12"/>
      <color theme="4"/>
      <name val="Calibri"/>
      <family val="2"/>
      <charset val="136"/>
      <scheme val="minor"/>
    </font>
    <font>
      <sz val="12"/>
      <color theme="4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9"/>
      <color theme="4"/>
      <name val="Consolas"/>
      <family val="3"/>
    </font>
    <font>
      <sz val="11"/>
      <color theme="4"/>
      <name val="Courier New"/>
      <family val="3"/>
    </font>
    <font>
      <sz val="12"/>
      <name val="Calibri"/>
      <family val="2"/>
      <charset val="136"/>
      <scheme val="minor"/>
    </font>
    <font>
      <sz val="11"/>
      <name val="Courier New"/>
      <family val="3"/>
    </font>
    <font>
      <sz val="11"/>
      <name val="Consolas"/>
      <family val="3"/>
    </font>
    <font>
      <b/>
      <sz val="8"/>
      <color theme="1"/>
      <name val="Calibri"/>
      <family val="1"/>
      <charset val="136"/>
      <scheme val="minor"/>
    </font>
    <font>
      <sz val="8"/>
      <color theme="1"/>
      <name val="Calibri"/>
      <family val="2"/>
      <charset val="136"/>
      <scheme val="minor"/>
    </font>
    <font>
      <sz val="8"/>
      <color rgb="FF212121"/>
      <name val="Courier New"/>
      <family val="3"/>
    </font>
    <font>
      <sz val="8"/>
      <color theme="4"/>
      <name val="Calibri"/>
      <family val="2"/>
      <charset val="136"/>
      <scheme val="minor"/>
    </font>
    <font>
      <sz val="8"/>
      <color theme="4"/>
      <name val="Consolas"/>
      <family val="3"/>
    </font>
    <font>
      <sz val="8"/>
      <color theme="4"/>
      <name val="Courier New"/>
      <family val="3"/>
    </font>
    <font>
      <sz val="8"/>
      <color rgb="FF5B9BD5"/>
      <name val="Times New Roman"/>
      <family val="1"/>
    </font>
    <font>
      <sz val="8"/>
      <color theme="4"/>
      <name val="Times New Roman"/>
      <family val="1"/>
    </font>
    <font>
      <sz val="12"/>
      <color theme="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1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4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6" fillId="0" borderId="10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0" fillId="0" borderId="11" xfId="0" applyBorder="1">
      <alignment vertical="center"/>
    </xf>
    <xf numFmtId="0" fontId="6" fillId="0" borderId="12" xfId="0" applyFont="1" applyFill="1" applyBorder="1">
      <alignment vertical="center"/>
    </xf>
    <xf numFmtId="0" fontId="0" fillId="0" borderId="13" xfId="0" applyBorder="1">
      <alignment vertical="center"/>
    </xf>
    <xf numFmtId="0" fontId="4" fillId="0" borderId="7" xfId="0" applyFont="1" applyBorder="1">
      <alignment vertical="center"/>
    </xf>
    <xf numFmtId="0" fontId="0" fillId="0" borderId="12" xfId="0" applyBorder="1">
      <alignment vertical="center"/>
    </xf>
    <xf numFmtId="0" fontId="8" fillId="0" borderId="0" xfId="0" applyFont="1" applyFill="1" applyBorder="1">
      <alignment vertical="center"/>
    </xf>
    <xf numFmtId="0" fontId="6" fillId="0" borderId="11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4" fillId="2" borderId="14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5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10" fillId="2" borderId="10" xfId="0" applyFont="1" applyFill="1" applyBorder="1">
      <alignment vertical="center"/>
    </xf>
    <xf numFmtId="0" fontId="6" fillId="0" borderId="16" xfId="0" applyFont="1" applyBorder="1">
      <alignment vertical="center"/>
    </xf>
    <xf numFmtId="0" fontId="6" fillId="0" borderId="16" xfId="0" applyFont="1" applyFill="1" applyBorder="1">
      <alignment vertical="center"/>
    </xf>
    <xf numFmtId="0" fontId="0" fillId="0" borderId="16" xfId="0" applyBorder="1">
      <alignment vertical="center"/>
    </xf>
    <xf numFmtId="0" fontId="0" fillId="0" borderId="16" xfId="0" applyFill="1" applyBorder="1">
      <alignment vertical="center"/>
    </xf>
    <xf numFmtId="0" fontId="4" fillId="0" borderId="16" xfId="0" applyFont="1" applyBorder="1">
      <alignment vertical="center"/>
    </xf>
    <xf numFmtId="0" fontId="4" fillId="0" borderId="16" xfId="0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9" fillId="2" borderId="16" xfId="0" applyFont="1" applyFill="1" applyBorder="1">
      <alignment vertical="center"/>
    </xf>
    <xf numFmtId="0" fontId="11" fillId="2" borderId="16" xfId="0" applyFont="1" applyFill="1" applyBorder="1">
      <alignment vertical="center"/>
    </xf>
    <xf numFmtId="0" fontId="0" fillId="2" borderId="16" xfId="0" applyFill="1" applyBorder="1">
      <alignment vertical="center"/>
    </xf>
    <xf numFmtId="0" fontId="3" fillId="0" borderId="16" xfId="0" applyFont="1" applyBorder="1">
      <alignment vertical="center"/>
    </xf>
    <xf numFmtId="0" fontId="7" fillId="0" borderId="16" xfId="0" applyFont="1" applyBorder="1">
      <alignment vertical="center"/>
    </xf>
    <xf numFmtId="0" fontId="8" fillId="0" borderId="16" xfId="0" applyFont="1" applyFill="1" applyBorder="1">
      <alignment vertical="center"/>
    </xf>
    <xf numFmtId="0" fontId="10" fillId="2" borderId="16" xfId="0" applyFont="1" applyFill="1" applyBorder="1">
      <alignment vertical="center"/>
    </xf>
    <xf numFmtId="0" fontId="12" fillId="0" borderId="16" xfId="0" applyFont="1" applyBorder="1">
      <alignment vertical="center"/>
    </xf>
    <xf numFmtId="0" fontId="12" fillId="0" borderId="16" xfId="0" applyFont="1" applyFill="1" applyBorder="1">
      <alignment vertical="center"/>
    </xf>
    <xf numFmtId="0" fontId="13" fillId="0" borderId="16" xfId="0" applyFont="1" applyBorder="1">
      <alignment vertical="center"/>
    </xf>
    <xf numFmtId="0" fontId="13" fillId="0" borderId="16" xfId="0" applyFont="1" applyFill="1" applyBorder="1">
      <alignment vertical="center"/>
    </xf>
    <xf numFmtId="0" fontId="14" fillId="0" borderId="16" xfId="0" applyFont="1" applyBorder="1">
      <alignment vertical="center"/>
    </xf>
    <xf numFmtId="0" fontId="15" fillId="0" borderId="16" xfId="0" applyFont="1" applyBorder="1">
      <alignment vertical="center"/>
    </xf>
    <xf numFmtId="0" fontId="15" fillId="0" borderId="16" xfId="0" applyFont="1" applyFill="1" applyBorder="1">
      <alignment vertical="center"/>
    </xf>
    <xf numFmtId="0" fontId="15" fillId="2" borderId="16" xfId="0" applyFont="1" applyFill="1" applyBorder="1">
      <alignment vertical="center"/>
    </xf>
    <xf numFmtId="0" fontId="13" fillId="2" borderId="16" xfId="0" applyFont="1" applyFill="1" applyBorder="1">
      <alignment vertical="center"/>
    </xf>
    <xf numFmtId="0" fontId="4" fillId="2" borderId="17" xfId="0" applyFont="1" applyFill="1" applyBorder="1">
      <alignment vertical="center"/>
    </xf>
    <xf numFmtId="0" fontId="16" fillId="0" borderId="16" xfId="0" applyFont="1" applyBorder="1">
      <alignment vertical="center"/>
    </xf>
    <xf numFmtId="0" fontId="17" fillId="0" borderId="16" xfId="0" applyFont="1" applyFill="1" applyBorder="1">
      <alignment vertical="center"/>
    </xf>
    <xf numFmtId="0" fontId="13" fillId="0" borderId="19" xfId="0" applyFont="1" applyBorder="1">
      <alignment vertical="center"/>
    </xf>
    <xf numFmtId="0" fontId="14" fillId="0" borderId="19" xfId="0" applyFont="1" applyBorder="1">
      <alignment vertical="center"/>
    </xf>
    <xf numFmtId="0" fontId="12" fillId="0" borderId="20" xfId="0" applyFont="1" applyFill="1" applyBorder="1">
      <alignment vertical="center"/>
    </xf>
    <xf numFmtId="0" fontId="12" fillId="0" borderId="21" xfId="0" applyFont="1" applyFill="1" applyBorder="1">
      <alignment vertical="center"/>
    </xf>
    <xf numFmtId="0" fontId="13" fillId="3" borderId="16" xfId="0" applyFont="1" applyFill="1" applyBorder="1">
      <alignment vertical="center"/>
    </xf>
    <xf numFmtId="0" fontId="15" fillId="3" borderId="16" xfId="0" applyFont="1" applyFill="1" applyBorder="1">
      <alignment vertical="center"/>
    </xf>
    <xf numFmtId="0" fontId="15" fillId="4" borderId="16" xfId="0" applyFont="1" applyFill="1" applyBorder="1">
      <alignment vertical="center"/>
    </xf>
    <xf numFmtId="0" fontId="13" fillId="4" borderId="16" xfId="0" applyFont="1" applyFill="1" applyBorder="1">
      <alignment vertical="center"/>
    </xf>
    <xf numFmtId="0" fontId="16" fillId="4" borderId="16" xfId="0" applyFont="1" applyFill="1" applyBorder="1">
      <alignment vertical="center"/>
    </xf>
    <xf numFmtId="0" fontId="18" fillId="0" borderId="18" xfId="0" applyFont="1" applyBorder="1">
      <alignment vertical="center"/>
    </xf>
    <xf numFmtId="0" fontId="18" fillId="0" borderId="13" xfId="0" applyFont="1" applyBorder="1">
      <alignment vertical="center"/>
    </xf>
    <xf numFmtId="0" fontId="18" fillId="0" borderId="13" xfId="0" applyFont="1" applyBorder="1" applyAlignment="1">
      <alignment horizontal="right" vertical="center"/>
    </xf>
    <xf numFmtId="0" fontId="14" fillId="3" borderId="0" xfId="0" applyFont="1" applyFill="1">
      <alignment vertical="center"/>
    </xf>
    <xf numFmtId="0" fontId="15" fillId="0" borderId="0" xfId="0" applyFont="1">
      <alignment vertical="center"/>
    </xf>
    <xf numFmtId="0" fontId="19" fillId="0" borderId="13" xfId="0" applyFont="1" applyBorder="1" applyAlignment="1">
      <alignment horizontal="right" vertical="center"/>
    </xf>
    <xf numFmtId="0" fontId="19" fillId="0" borderId="13" xfId="0" applyFont="1" applyBorder="1">
      <alignment vertical="center"/>
    </xf>
    <xf numFmtId="0" fontId="19" fillId="0" borderId="10" xfId="0" applyFont="1" applyBorder="1" applyAlignment="1">
      <alignment horizontal="right" vertical="center"/>
    </xf>
    <xf numFmtId="0" fontId="19" fillId="0" borderId="10" xfId="0" applyFont="1" applyBorder="1">
      <alignment vertical="center"/>
    </xf>
    <xf numFmtId="0" fontId="20" fillId="0" borderId="0" xfId="0" applyFont="1">
      <alignment vertical="center"/>
    </xf>
    <xf numFmtId="0" fontId="12" fillId="0" borderId="22" xfId="0" applyFont="1" applyBorder="1">
      <alignment vertical="center"/>
    </xf>
    <xf numFmtId="0" fontId="14" fillId="0" borderId="23" xfId="0" applyFont="1" applyBorder="1">
      <alignment vertical="center"/>
    </xf>
    <xf numFmtId="0" fontId="14" fillId="0" borderId="24" xfId="0" applyFont="1" applyBorder="1">
      <alignment vertical="center"/>
    </xf>
    <xf numFmtId="0" fontId="13" fillId="0" borderId="24" xfId="0" applyFont="1" applyBorder="1">
      <alignment vertical="center"/>
    </xf>
    <xf numFmtId="0" fontId="15" fillId="0" borderId="24" xfId="0" applyFont="1" applyBorder="1">
      <alignment vertical="center"/>
    </xf>
    <xf numFmtId="0" fontId="15" fillId="4" borderId="24" xfId="0" applyFont="1" applyFill="1" applyBorder="1">
      <alignment vertical="center"/>
    </xf>
    <xf numFmtId="0" fontId="15" fillId="2" borderId="24" xfId="0" applyFont="1" applyFill="1" applyBorder="1">
      <alignment vertical="center"/>
    </xf>
    <xf numFmtId="0" fontId="15" fillId="3" borderId="24" xfId="0" applyFont="1" applyFill="1" applyBorder="1">
      <alignment vertical="center"/>
    </xf>
    <xf numFmtId="0" fontId="19" fillId="0" borderId="16" xfId="0" applyFont="1" applyBorder="1">
      <alignment vertical="center"/>
    </xf>
    <xf numFmtId="0" fontId="0" fillId="0" borderId="24" xfId="0" applyBorder="1">
      <alignment vertical="center"/>
    </xf>
    <xf numFmtId="0" fontId="6" fillId="0" borderId="24" xfId="0" applyFont="1" applyFill="1" applyBorder="1">
      <alignment vertical="center"/>
    </xf>
    <xf numFmtId="0" fontId="0" fillId="0" borderId="24" xfId="0" applyFill="1" applyBorder="1">
      <alignment vertical="center"/>
    </xf>
    <xf numFmtId="0" fontId="0" fillId="2" borderId="24" xfId="0" applyFill="1" applyBorder="1">
      <alignment vertical="center"/>
    </xf>
    <xf numFmtId="0" fontId="4" fillId="2" borderId="24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14" fillId="3" borderId="16" xfId="0" applyFont="1" applyFill="1" applyBorder="1">
      <alignment vertical="center"/>
    </xf>
    <xf numFmtId="0" fontId="19" fillId="0" borderId="16" xfId="0" applyFont="1" applyBorder="1" applyAlignment="1">
      <alignment horizontal="right" vertical="center"/>
    </xf>
    <xf numFmtId="0" fontId="20" fillId="0" borderId="16" xfId="0" applyFont="1" applyBorder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M19" sqref="M19"/>
    </sheetView>
  </sheetViews>
  <sheetFormatPr defaultRowHeight="15.75"/>
  <cols>
    <col min="1" max="1" width="22.625" customWidth="1"/>
    <col min="2" max="2" width="18.25" customWidth="1"/>
    <col min="3" max="3" width="18.5" customWidth="1"/>
    <col min="4" max="4" width="5.25" customWidth="1"/>
    <col min="5" max="5" width="12.125" customWidth="1"/>
    <col min="6" max="7" width="7" customWidth="1"/>
    <col min="8" max="8" width="15.75" customWidth="1"/>
  </cols>
  <sheetData>
    <row r="1" spans="1:1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3" t="s">
        <v>32</v>
      </c>
      <c r="M1" s="44"/>
    </row>
    <row r="2" spans="1:13">
      <c r="A2" s="42" t="s">
        <v>0</v>
      </c>
      <c r="B2" s="42" t="s">
        <v>9</v>
      </c>
      <c r="C2" s="42" t="s">
        <v>96</v>
      </c>
      <c r="D2" s="42" t="s">
        <v>16</v>
      </c>
      <c r="E2" s="43" t="s">
        <v>55</v>
      </c>
      <c r="F2" s="42" t="s">
        <v>18</v>
      </c>
      <c r="G2" s="42" t="s">
        <v>15</v>
      </c>
      <c r="H2" s="43" t="s">
        <v>73</v>
      </c>
      <c r="I2" s="42" t="s">
        <v>24</v>
      </c>
      <c r="J2" s="42" t="s">
        <v>19</v>
      </c>
      <c r="K2" s="42" t="s">
        <v>20</v>
      </c>
      <c r="L2" s="43" t="s">
        <v>33</v>
      </c>
      <c r="M2" s="43" t="s">
        <v>34</v>
      </c>
    </row>
    <row r="3" spans="1:13">
      <c r="A3" s="44" t="s">
        <v>1</v>
      </c>
      <c r="B3" s="44" t="s">
        <v>6</v>
      </c>
      <c r="C3" s="44" t="s">
        <v>65</v>
      </c>
      <c r="D3" s="44" t="s">
        <v>17</v>
      </c>
      <c r="E3" s="45" t="s">
        <v>56</v>
      </c>
      <c r="F3" s="44">
        <v>0.01</v>
      </c>
      <c r="G3" s="44">
        <v>200</v>
      </c>
      <c r="H3" s="45" t="s">
        <v>74</v>
      </c>
      <c r="I3" s="52">
        <v>75534780</v>
      </c>
      <c r="J3" s="52">
        <v>8691.0750000000007</v>
      </c>
      <c r="K3" s="44" t="s">
        <v>23</v>
      </c>
      <c r="L3" s="44"/>
      <c r="M3" s="44"/>
    </row>
    <row r="4" spans="1:13">
      <c r="A4" s="44" t="s">
        <v>2</v>
      </c>
      <c r="B4" s="44" t="s">
        <v>6</v>
      </c>
      <c r="C4" s="44" t="s">
        <v>65</v>
      </c>
      <c r="D4" s="44" t="s">
        <v>17</v>
      </c>
      <c r="E4" s="45" t="s">
        <v>56</v>
      </c>
      <c r="F4" s="44">
        <v>0.01</v>
      </c>
      <c r="G4" s="44">
        <v>200</v>
      </c>
      <c r="H4" s="45" t="s">
        <v>74</v>
      </c>
      <c r="I4" s="52">
        <v>3.2574967000000003E-2</v>
      </c>
      <c r="J4" s="52">
        <v>0.18048537000000001</v>
      </c>
      <c r="K4" s="44" t="s">
        <v>22</v>
      </c>
      <c r="L4" s="44"/>
      <c r="M4" s="44"/>
    </row>
    <row r="5" spans="1:13">
      <c r="A5" s="44" t="s">
        <v>3</v>
      </c>
      <c r="B5" s="44" t="s">
        <v>6</v>
      </c>
      <c r="C5" s="44" t="s">
        <v>97</v>
      </c>
      <c r="D5" s="44" t="s">
        <v>17</v>
      </c>
      <c r="E5" s="45" t="s">
        <v>56</v>
      </c>
      <c r="F5" s="44">
        <v>0.01</v>
      </c>
      <c r="G5" s="44">
        <v>200</v>
      </c>
      <c r="H5" s="45" t="s">
        <v>75</v>
      </c>
      <c r="I5" s="44">
        <f>(J5)^2</f>
        <v>17995921.465599999</v>
      </c>
      <c r="J5" s="52">
        <v>4242.16</v>
      </c>
      <c r="K5" s="52">
        <v>10723.58</v>
      </c>
      <c r="L5" s="44"/>
      <c r="M5" s="44"/>
    </row>
    <row r="6" spans="1:13">
      <c r="A6" s="44" t="s">
        <v>4</v>
      </c>
      <c r="B6" s="44" t="s">
        <v>6</v>
      </c>
      <c r="C6" s="44" t="s">
        <v>97</v>
      </c>
      <c r="D6" s="44" t="s">
        <v>17</v>
      </c>
      <c r="E6" s="45" t="s">
        <v>56</v>
      </c>
      <c r="F6" s="44">
        <v>0.01</v>
      </c>
      <c r="G6" s="44">
        <v>200</v>
      </c>
      <c r="H6" s="45" t="s">
        <v>75</v>
      </c>
      <c r="I6" s="44">
        <f>(J6)^2</f>
        <v>33913501.660899997</v>
      </c>
      <c r="J6" s="52">
        <v>5823.53</v>
      </c>
      <c r="K6" s="52">
        <v>10244.89</v>
      </c>
      <c r="L6" s="44"/>
      <c r="M6" s="44"/>
    </row>
    <row r="7" spans="1:13">
      <c r="A7" s="44" t="s">
        <v>5</v>
      </c>
      <c r="B7" s="44" t="s">
        <v>10</v>
      </c>
      <c r="C7" s="44" t="s">
        <v>68</v>
      </c>
      <c r="D7" s="44" t="s">
        <v>17</v>
      </c>
      <c r="E7" s="45" t="s">
        <v>56</v>
      </c>
      <c r="F7" s="44">
        <v>0.01</v>
      </c>
      <c r="G7" s="44">
        <v>200</v>
      </c>
      <c r="H7" s="45" t="s">
        <v>74</v>
      </c>
      <c r="I7" s="52">
        <v>6954.61767578125</v>
      </c>
      <c r="J7" s="44" t="s">
        <v>22</v>
      </c>
      <c r="K7" s="52">
        <v>83.394350382872105</v>
      </c>
      <c r="L7" s="44" t="s">
        <v>36</v>
      </c>
      <c r="M7" s="52">
        <v>9.2181012034416199</v>
      </c>
    </row>
    <row r="8" spans="1:13">
      <c r="A8" s="44" t="s">
        <v>7</v>
      </c>
      <c r="B8" s="44" t="s">
        <v>11</v>
      </c>
      <c r="C8" s="44" t="s">
        <v>12</v>
      </c>
      <c r="D8" s="44" t="s">
        <v>17</v>
      </c>
      <c r="E8" s="45" t="s">
        <v>56</v>
      </c>
      <c r="F8" s="44">
        <v>0.01</v>
      </c>
      <c r="G8" s="44">
        <v>200</v>
      </c>
      <c r="H8" s="45" t="s">
        <v>74</v>
      </c>
      <c r="I8" s="52">
        <v>58546.69921875</v>
      </c>
      <c r="J8" s="44" t="s">
        <v>22</v>
      </c>
      <c r="K8" s="52">
        <v>241.964251943856</v>
      </c>
      <c r="L8" s="44" t="s">
        <v>36</v>
      </c>
      <c r="M8" s="52">
        <v>21.739077568054199</v>
      </c>
    </row>
    <row r="9" spans="1:13">
      <c r="A9" s="44" t="s">
        <v>8</v>
      </c>
      <c r="B9" s="44" t="s">
        <v>13</v>
      </c>
      <c r="C9" s="44" t="s">
        <v>14</v>
      </c>
      <c r="D9" s="44" t="s">
        <v>17</v>
      </c>
      <c r="E9" s="45" t="s">
        <v>56</v>
      </c>
      <c r="F9" s="44">
        <v>0.01</v>
      </c>
      <c r="G9" s="44">
        <v>200</v>
      </c>
      <c r="H9" s="45" t="s">
        <v>74</v>
      </c>
      <c r="I9" s="52">
        <v>67154.6171875</v>
      </c>
      <c r="J9" s="44" t="s">
        <v>22</v>
      </c>
      <c r="K9" s="52">
        <v>259.14207915253701</v>
      </c>
      <c r="L9" s="44" t="s">
        <v>36</v>
      </c>
      <c r="M9" s="52">
        <v>24.769689142703999</v>
      </c>
    </row>
    <row r="10" spans="1:13">
      <c r="A10" s="46" t="s">
        <v>78</v>
      </c>
      <c r="B10" s="46" t="s">
        <v>52</v>
      </c>
      <c r="C10" s="46" t="s">
        <v>53</v>
      </c>
      <c r="D10" s="46" t="s">
        <v>17</v>
      </c>
      <c r="E10" s="47" t="s">
        <v>56</v>
      </c>
      <c r="F10" s="46">
        <v>0.01</v>
      </c>
      <c r="G10" s="46">
        <v>200</v>
      </c>
      <c r="H10" s="45" t="s">
        <v>76</v>
      </c>
      <c r="I10" s="46">
        <f>J10^2</f>
        <v>1626.9866230490122</v>
      </c>
      <c r="J10" s="53">
        <v>40.335922241210902</v>
      </c>
      <c r="K10" s="54">
        <v>42.6</v>
      </c>
      <c r="L10" s="46" t="s">
        <v>35</v>
      </c>
      <c r="M10" s="54">
        <v>21.3</v>
      </c>
    </row>
    <row r="11" spans="1:13">
      <c r="A11" s="46" t="s">
        <v>79</v>
      </c>
      <c r="B11" s="46" t="s">
        <v>52</v>
      </c>
      <c r="C11" s="46" t="s">
        <v>53</v>
      </c>
      <c r="D11" s="46" t="s">
        <v>17</v>
      </c>
      <c r="E11" s="47" t="s">
        <v>56</v>
      </c>
      <c r="F11" s="46">
        <v>0.01</v>
      </c>
      <c r="G11" s="46">
        <v>200</v>
      </c>
      <c r="H11" s="45" t="s">
        <v>76</v>
      </c>
      <c r="I11" s="46">
        <f t="shared" ref="I11:I15" si="0">J11^2</f>
        <v>1098.0413710774301</v>
      </c>
      <c r="J11" s="53">
        <v>33.136707305908203</v>
      </c>
      <c r="K11" s="54">
        <v>35.6</v>
      </c>
      <c r="L11" s="46" t="s">
        <v>35</v>
      </c>
      <c r="M11" s="54">
        <v>18.3</v>
      </c>
    </row>
    <row r="12" spans="1:13">
      <c r="A12" s="46" t="s">
        <v>80</v>
      </c>
      <c r="B12" s="46" t="s">
        <v>52</v>
      </c>
      <c r="C12" s="46" t="s">
        <v>53</v>
      </c>
      <c r="D12" s="46" t="s">
        <v>17</v>
      </c>
      <c r="E12" s="47" t="s">
        <v>56</v>
      </c>
      <c r="F12" s="46">
        <v>0.01</v>
      </c>
      <c r="G12" s="46">
        <v>200</v>
      </c>
      <c r="H12" s="45" t="s">
        <v>76</v>
      </c>
      <c r="I12" s="46">
        <f t="shared" si="0"/>
        <v>813.18851481134652</v>
      </c>
      <c r="J12" s="53">
        <v>28.516460418701101</v>
      </c>
      <c r="K12" s="54">
        <v>34</v>
      </c>
      <c r="L12" s="46" t="s">
        <v>35</v>
      </c>
      <c r="M12" s="46">
        <v>16.899999999999999</v>
      </c>
    </row>
    <row r="13" spans="1:13">
      <c r="A13" s="46" t="s">
        <v>81</v>
      </c>
      <c r="B13" s="46" t="s">
        <v>52</v>
      </c>
      <c r="C13" s="46" t="s">
        <v>53</v>
      </c>
      <c r="D13" s="46" t="s">
        <v>17</v>
      </c>
      <c r="E13" s="47" t="s">
        <v>56</v>
      </c>
      <c r="F13" s="46">
        <v>0.01</v>
      </c>
      <c r="G13" s="46">
        <v>200</v>
      </c>
      <c r="H13" s="45" t="s">
        <v>76</v>
      </c>
      <c r="I13" s="46">
        <f t="shared" si="0"/>
        <v>44.47519410196049</v>
      </c>
      <c r="J13" s="53">
        <v>6.6689724922180096</v>
      </c>
      <c r="K13" s="54">
        <v>7.27</v>
      </c>
      <c r="L13" s="46" t="s">
        <v>35</v>
      </c>
      <c r="M13" s="54">
        <v>3.55</v>
      </c>
    </row>
    <row r="14" spans="1:13">
      <c r="A14" s="46" t="s">
        <v>82</v>
      </c>
      <c r="B14" s="46" t="s">
        <v>52</v>
      </c>
      <c r="C14" s="46" t="s">
        <v>53</v>
      </c>
      <c r="D14" s="46" t="s">
        <v>17</v>
      </c>
      <c r="E14" s="47" t="s">
        <v>56</v>
      </c>
      <c r="F14" s="46">
        <v>0.01</v>
      </c>
      <c r="G14" s="46">
        <v>200</v>
      </c>
      <c r="H14" s="45" t="s">
        <v>76</v>
      </c>
      <c r="I14" s="46">
        <f t="shared" si="0"/>
        <v>36.923434269279781</v>
      </c>
      <c r="J14" s="53">
        <v>6.0764656066894496</v>
      </c>
      <c r="K14" s="54">
        <v>6.66</v>
      </c>
      <c r="L14" s="46" t="s">
        <v>35</v>
      </c>
      <c r="M14" s="54">
        <v>3.28</v>
      </c>
    </row>
    <row r="15" spans="1:13">
      <c r="A15" s="46" t="s">
        <v>83</v>
      </c>
      <c r="B15" s="46" t="s">
        <v>52</v>
      </c>
      <c r="C15" s="46" t="s">
        <v>53</v>
      </c>
      <c r="D15" s="46" t="s">
        <v>17</v>
      </c>
      <c r="E15" s="47" t="s">
        <v>56</v>
      </c>
      <c r="F15" s="46">
        <v>0.01</v>
      </c>
      <c r="G15" s="46">
        <v>200</v>
      </c>
      <c r="H15" s="45" t="s">
        <v>76</v>
      </c>
      <c r="I15" s="46">
        <f t="shared" si="0"/>
        <v>33.631589614178822</v>
      </c>
      <c r="J15" s="53">
        <v>5.7992749214172301</v>
      </c>
      <c r="K15" s="54">
        <v>6.25</v>
      </c>
      <c r="L15" s="46" t="s">
        <v>35</v>
      </c>
      <c r="M15" s="46">
        <v>3.05</v>
      </c>
    </row>
    <row r="16" spans="1:13">
      <c r="A16" s="48" t="s">
        <v>30</v>
      </c>
      <c r="B16" s="48" t="s">
        <v>59</v>
      </c>
      <c r="C16" s="48" t="s">
        <v>54</v>
      </c>
      <c r="D16" s="48" t="s">
        <v>17</v>
      </c>
      <c r="E16" s="48" t="s">
        <v>57</v>
      </c>
      <c r="F16" s="48">
        <f>0.00001</f>
        <v>1.0000000000000001E-5</v>
      </c>
      <c r="G16" s="48">
        <v>40</v>
      </c>
      <c r="H16" s="45" t="s">
        <v>75</v>
      </c>
      <c r="I16" s="48" t="s">
        <v>45</v>
      </c>
      <c r="J16" s="48" t="s">
        <v>46</v>
      </c>
      <c r="K16" s="48" t="s">
        <v>47</v>
      </c>
      <c r="L16" s="48" t="s">
        <v>48</v>
      </c>
      <c r="M16" s="48">
        <v>0.58850999999999998</v>
      </c>
    </row>
    <row r="17" spans="1:13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7" t="s">
        <v>49</v>
      </c>
      <c r="M17" s="46">
        <v>0.68889</v>
      </c>
    </row>
    <row r="18" spans="1:1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6" t="s">
        <v>50</v>
      </c>
      <c r="M18" s="46">
        <v>0.76332999999999995</v>
      </c>
    </row>
    <row r="19" spans="1:13">
      <c r="A19" s="49" t="s">
        <v>58</v>
      </c>
      <c r="B19" s="49" t="s">
        <v>60</v>
      </c>
      <c r="C19" s="49" t="s">
        <v>69</v>
      </c>
      <c r="D19" s="49" t="s">
        <v>17</v>
      </c>
      <c r="E19" s="50" t="s">
        <v>61</v>
      </c>
      <c r="F19" s="49">
        <f>0.0001</f>
        <v>1E-4</v>
      </c>
      <c r="G19" s="49">
        <v>200</v>
      </c>
      <c r="H19" s="51" t="s">
        <v>75</v>
      </c>
      <c r="I19" s="50" t="s">
        <v>62</v>
      </c>
      <c r="J19" s="55">
        <v>0.225714281201362</v>
      </c>
      <c r="K19" s="48"/>
      <c r="L19" s="49" t="s">
        <v>64</v>
      </c>
      <c r="M19" s="55">
        <v>0.225714281201362</v>
      </c>
    </row>
    <row r="20" spans="1:13">
      <c r="A20" s="48" t="s">
        <v>86</v>
      </c>
      <c r="B20" s="48" t="s">
        <v>70</v>
      </c>
      <c r="C20" s="48" t="s">
        <v>71</v>
      </c>
      <c r="D20" s="48" t="s">
        <v>17</v>
      </c>
      <c r="E20" s="48" t="s">
        <v>35</v>
      </c>
      <c r="F20" s="48">
        <v>3.0000000000000001E-3</v>
      </c>
      <c r="G20" s="48">
        <v>100</v>
      </c>
      <c r="H20" s="48" t="s">
        <v>74</v>
      </c>
      <c r="I20" s="48">
        <f>J20^2</f>
        <v>1040.7076</v>
      </c>
      <c r="J20" s="48">
        <v>32.26</v>
      </c>
      <c r="K20" s="48" t="s">
        <v>22</v>
      </c>
      <c r="L20" s="48" t="s">
        <v>77</v>
      </c>
      <c r="M20" s="48">
        <v>19.829999999999998</v>
      </c>
    </row>
    <row r="21" spans="1:13">
      <c r="A21" s="48" t="s">
        <v>85</v>
      </c>
      <c r="B21" s="48" t="s">
        <v>70</v>
      </c>
      <c r="C21" s="48" t="s">
        <v>84</v>
      </c>
      <c r="D21" s="48" t="s">
        <v>17</v>
      </c>
      <c r="E21" s="48" t="s">
        <v>35</v>
      </c>
      <c r="F21" s="48">
        <v>3.0000000000000001E-3</v>
      </c>
      <c r="G21" s="48">
        <v>100</v>
      </c>
      <c r="H21" s="48" t="s">
        <v>74</v>
      </c>
      <c r="I21" s="48">
        <f t="shared" ref="I21:I24" si="1">J21^2</f>
        <v>636.0483999999999</v>
      </c>
      <c r="J21" s="48">
        <v>25.22</v>
      </c>
      <c r="K21" s="48" t="s">
        <v>22</v>
      </c>
      <c r="L21" s="48" t="s">
        <v>77</v>
      </c>
      <c r="M21" s="48">
        <v>15.95</v>
      </c>
    </row>
    <row r="22" spans="1:13">
      <c r="A22" s="47" t="s">
        <v>87</v>
      </c>
      <c r="B22" s="47" t="s">
        <v>72</v>
      </c>
      <c r="C22" s="47" t="s">
        <v>71</v>
      </c>
      <c r="D22" s="47" t="s">
        <v>17</v>
      </c>
      <c r="E22" s="47" t="s">
        <v>35</v>
      </c>
      <c r="F22" s="47">
        <v>1E-3</v>
      </c>
      <c r="G22" s="47">
        <v>100</v>
      </c>
      <c r="H22" s="47" t="s">
        <v>76</v>
      </c>
      <c r="I22" s="47">
        <f t="shared" si="1"/>
        <v>1240.4484</v>
      </c>
      <c r="J22" s="47">
        <v>35.22</v>
      </c>
      <c r="K22" s="46" t="s">
        <v>22</v>
      </c>
      <c r="L22" s="47" t="s">
        <v>77</v>
      </c>
      <c r="M22" s="47">
        <v>22.93</v>
      </c>
    </row>
    <row r="23" spans="1:13">
      <c r="A23" s="47" t="s">
        <v>88</v>
      </c>
      <c r="B23" s="47" t="s">
        <v>72</v>
      </c>
      <c r="C23" s="47" t="s">
        <v>84</v>
      </c>
      <c r="D23" s="47" t="s">
        <v>17</v>
      </c>
      <c r="E23" s="47" t="s">
        <v>35</v>
      </c>
      <c r="F23" s="47">
        <v>1E-3</v>
      </c>
      <c r="G23" s="47">
        <v>100</v>
      </c>
      <c r="H23" s="47" t="s">
        <v>76</v>
      </c>
      <c r="I23" s="47">
        <f t="shared" si="1"/>
        <v>787.36359999999991</v>
      </c>
      <c r="J23" s="47">
        <v>28.06</v>
      </c>
      <c r="K23" s="46" t="s">
        <v>22</v>
      </c>
      <c r="L23" s="47" t="s">
        <v>77</v>
      </c>
      <c r="M23" s="47">
        <v>18.25</v>
      </c>
    </row>
    <row r="24" spans="1:13">
      <c r="A24" t="s">
        <v>89</v>
      </c>
      <c r="B24" t="s">
        <v>90</v>
      </c>
      <c r="C24" t="s">
        <v>95</v>
      </c>
      <c r="D24" t="s">
        <v>91</v>
      </c>
      <c r="E24" t="s">
        <v>77</v>
      </c>
      <c r="F24">
        <v>1E-3</v>
      </c>
      <c r="G24">
        <v>85</v>
      </c>
      <c r="H24" t="s">
        <v>75</v>
      </c>
      <c r="I24" s="47">
        <f t="shared" si="1"/>
        <v>2.6358821315999998</v>
      </c>
      <c r="J24">
        <v>1.62354</v>
      </c>
      <c r="K24" s="65" t="s">
        <v>94</v>
      </c>
      <c r="L24" t="s">
        <v>77</v>
      </c>
      <c r="M24">
        <v>1.1732</v>
      </c>
    </row>
    <row r="25" spans="1:13">
      <c r="L25" t="s">
        <v>92</v>
      </c>
      <c r="M25">
        <v>16.007200000000001</v>
      </c>
    </row>
    <row r="26" spans="1:13" ht="16.5" thickBot="1">
      <c r="L26" t="s">
        <v>93</v>
      </c>
      <c r="M26">
        <v>45.6205</v>
      </c>
    </row>
    <row r="27" spans="1:13" ht="16.5" thickBot="1">
      <c r="A27" s="77" t="s">
        <v>104</v>
      </c>
      <c r="B27" s="78" t="s">
        <v>108</v>
      </c>
      <c r="C27" s="78" t="s">
        <v>109</v>
      </c>
      <c r="E27" s="78" t="s">
        <v>77</v>
      </c>
      <c r="F27" s="79">
        <v>0.01</v>
      </c>
      <c r="G27" s="79" t="s">
        <v>112</v>
      </c>
      <c r="H27" s="78" t="s">
        <v>113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6A32-D15F-482A-A26C-1CD72A11BC36}">
  <dimension ref="A1:O26"/>
  <sheetViews>
    <sheetView zoomScale="160" zoomScaleNormal="160" workbookViewId="0">
      <selection activeCell="L26" sqref="H2:L26"/>
    </sheetView>
  </sheetViews>
  <sheetFormatPr defaultRowHeight="15.75"/>
  <cols>
    <col min="6" max="7" width="9.125" bestFit="1" customWidth="1"/>
    <col min="9" max="9" width="10.125" bestFit="1" customWidth="1"/>
  </cols>
  <sheetData>
    <row r="1" spans="1:15" ht="16.5" thickBot="1">
      <c r="A1" s="56" t="s">
        <v>0</v>
      </c>
      <c r="B1" s="56" t="s">
        <v>99</v>
      </c>
      <c r="C1" s="56" t="s">
        <v>98</v>
      </c>
      <c r="D1" s="57" t="s">
        <v>55</v>
      </c>
      <c r="E1" s="56" t="s">
        <v>18</v>
      </c>
      <c r="F1" s="56" t="s">
        <v>15</v>
      </c>
      <c r="G1" s="57" t="s">
        <v>73</v>
      </c>
      <c r="H1" s="87" t="s">
        <v>100</v>
      </c>
      <c r="I1" s="70" t="s">
        <v>101</v>
      </c>
      <c r="J1" s="70" t="s">
        <v>77</v>
      </c>
      <c r="K1" s="70" t="s">
        <v>102</v>
      </c>
      <c r="L1" s="71" t="s">
        <v>103</v>
      </c>
    </row>
    <row r="2" spans="1:15">
      <c r="A2" s="58" t="s">
        <v>1</v>
      </c>
      <c r="B2" s="58" t="s">
        <v>6</v>
      </c>
      <c r="C2" s="58" t="s">
        <v>65</v>
      </c>
      <c r="D2" s="59" t="s">
        <v>56</v>
      </c>
      <c r="E2" s="58">
        <v>0.01</v>
      </c>
      <c r="F2" s="58">
        <v>200</v>
      </c>
      <c r="G2" s="59" t="s">
        <v>74</v>
      </c>
      <c r="H2" s="88">
        <v>75534780</v>
      </c>
      <c r="I2" s="69">
        <v>8691.0750000000007</v>
      </c>
      <c r="J2" t="s">
        <v>94</v>
      </c>
      <c r="K2" s="68"/>
      <c r="L2" s="68"/>
    </row>
    <row r="3" spans="1:15">
      <c r="A3" s="58" t="s">
        <v>2</v>
      </c>
      <c r="B3" s="58" t="s">
        <v>6</v>
      </c>
      <c r="C3" s="58" t="s">
        <v>65</v>
      </c>
      <c r="D3" s="59" t="s">
        <v>56</v>
      </c>
      <c r="E3" s="58">
        <v>0.01</v>
      </c>
      <c r="F3" s="58">
        <v>200</v>
      </c>
      <c r="G3" s="59" t="s">
        <v>74</v>
      </c>
      <c r="H3" s="89">
        <v>3.2574967000000003E-2</v>
      </c>
      <c r="I3" s="60">
        <v>0.18048537000000001</v>
      </c>
      <c r="J3" t="s">
        <v>94</v>
      </c>
      <c r="K3" s="58"/>
      <c r="L3" s="58"/>
    </row>
    <row r="4" spans="1:15">
      <c r="A4" s="58" t="s">
        <v>3</v>
      </c>
      <c r="B4" s="58" t="s">
        <v>6</v>
      </c>
      <c r="C4" s="58" t="s">
        <v>66</v>
      </c>
      <c r="D4" s="59" t="s">
        <v>56</v>
      </c>
      <c r="E4" s="58">
        <v>0.01</v>
      </c>
      <c r="F4" s="58">
        <v>200</v>
      </c>
      <c r="G4" s="59" t="s">
        <v>75</v>
      </c>
      <c r="H4" s="90">
        <f>(I4)^2</f>
        <v>17995921.465599999</v>
      </c>
      <c r="I4" s="60">
        <v>4242.16</v>
      </c>
      <c r="J4" t="s">
        <v>94</v>
      </c>
      <c r="K4" s="58"/>
      <c r="L4" s="58"/>
    </row>
    <row r="5" spans="1:15">
      <c r="A5" s="58" t="s">
        <v>4</v>
      </c>
      <c r="B5" s="58" t="s">
        <v>6</v>
      </c>
      <c r="C5" s="58" t="s">
        <v>67</v>
      </c>
      <c r="D5" s="59" t="s">
        <v>56</v>
      </c>
      <c r="E5" s="58">
        <v>0.01</v>
      </c>
      <c r="F5" s="58">
        <v>200</v>
      </c>
      <c r="G5" s="59" t="s">
        <v>75</v>
      </c>
      <c r="H5" s="90">
        <f>(I5)^2</f>
        <v>33913501.660899997</v>
      </c>
      <c r="I5" s="60">
        <v>5823.53</v>
      </c>
      <c r="J5" t="s">
        <v>94</v>
      </c>
      <c r="K5" s="58"/>
      <c r="L5" s="58"/>
    </row>
    <row r="6" spans="1:15">
      <c r="A6" s="58" t="s">
        <v>5</v>
      </c>
      <c r="B6" s="58" t="s">
        <v>10</v>
      </c>
      <c r="C6" s="58" t="s">
        <v>68</v>
      </c>
      <c r="D6" s="59" t="s">
        <v>56</v>
      </c>
      <c r="E6" s="58">
        <v>0.01</v>
      </c>
      <c r="F6" s="58">
        <v>200</v>
      </c>
      <c r="G6" s="59" t="s">
        <v>74</v>
      </c>
      <c r="H6" s="89">
        <v>6954.61767578125</v>
      </c>
      <c r="I6" s="60">
        <v>83.394350382872105</v>
      </c>
      <c r="J6" t="s">
        <v>94</v>
      </c>
      <c r="K6" s="58"/>
      <c r="L6" s="58"/>
    </row>
    <row r="7" spans="1:15">
      <c r="A7" s="58" t="s">
        <v>7</v>
      </c>
      <c r="B7" s="58" t="s">
        <v>11</v>
      </c>
      <c r="C7" s="58" t="s">
        <v>12</v>
      </c>
      <c r="D7" s="59" t="s">
        <v>56</v>
      </c>
      <c r="E7" s="58">
        <v>0.01</v>
      </c>
      <c r="F7" s="58">
        <v>200</v>
      </c>
      <c r="G7" s="59" t="s">
        <v>74</v>
      </c>
      <c r="H7" s="89">
        <v>58546.69921875</v>
      </c>
      <c r="I7" s="60">
        <v>241.964251943856</v>
      </c>
      <c r="J7" t="s">
        <v>94</v>
      </c>
      <c r="K7" s="58"/>
      <c r="L7" s="58"/>
    </row>
    <row r="8" spans="1:15">
      <c r="A8" s="58" t="s">
        <v>8</v>
      </c>
      <c r="B8" s="58" t="s">
        <v>13</v>
      </c>
      <c r="C8" s="58" t="s">
        <v>14</v>
      </c>
      <c r="D8" s="59" t="s">
        <v>56</v>
      </c>
      <c r="E8" s="58">
        <v>0.01</v>
      </c>
      <c r="F8" s="58">
        <v>200</v>
      </c>
      <c r="G8" s="59" t="s">
        <v>74</v>
      </c>
      <c r="H8" s="89">
        <v>67154.6171875</v>
      </c>
      <c r="I8" s="60">
        <v>259.14207915253701</v>
      </c>
      <c r="J8" t="s">
        <v>94</v>
      </c>
      <c r="K8" s="58"/>
      <c r="L8" s="58"/>
    </row>
    <row r="9" spans="1:15">
      <c r="A9" s="61" t="s">
        <v>78</v>
      </c>
      <c r="B9" s="61" t="s">
        <v>52</v>
      </c>
      <c r="C9" s="61" t="s">
        <v>53</v>
      </c>
      <c r="D9" s="62" t="s">
        <v>56</v>
      </c>
      <c r="E9" s="61">
        <v>0.01</v>
      </c>
      <c r="F9" s="61">
        <v>200</v>
      </c>
      <c r="G9" s="59" t="s">
        <v>76</v>
      </c>
      <c r="H9" s="91">
        <f>I9^2</f>
        <v>1626.9866230490122</v>
      </c>
      <c r="I9" s="66">
        <v>40.335922241210902</v>
      </c>
      <c r="J9" s="67">
        <v>21.3</v>
      </c>
      <c r="K9" s="58"/>
      <c r="L9" s="58"/>
    </row>
    <row r="10" spans="1:15">
      <c r="A10" s="61" t="s">
        <v>79</v>
      </c>
      <c r="B10" s="61" t="s">
        <v>52</v>
      </c>
      <c r="C10" s="61" t="s">
        <v>53</v>
      </c>
      <c r="D10" s="62" t="s">
        <v>56</v>
      </c>
      <c r="E10" s="61">
        <v>0.01</v>
      </c>
      <c r="F10" s="61">
        <v>200</v>
      </c>
      <c r="G10" s="59" t="s">
        <v>76</v>
      </c>
      <c r="H10" s="91">
        <f t="shared" ref="H10:H14" si="0">I10^2</f>
        <v>1098.0413710774301</v>
      </c>
      <c r="I10" s="66">
        <v>33.136707305908203</v>
      </c>
      <c r="J10" s="67">
        <v>18.3</v>
      </c>
      <c r="K10" s="58"/>
      <c r="L10" s="58"/>
    </row>
    <row r="11" spans="1:15">
      <c r="A11" s="61" t="s">
        <v>80</v>
      </c>
      <c r="B11" s="61" t="s">
        <v>52</v>
      </c>
      <c r="C11" s="61" t="s">
        <v>53</v>
      </c>
      <c r="D11" s="62" t="s">
        <v>56</v>
      </c>
      <c r="E11" s="61">
        <v>0.01</v>
      </c>
      <c r="F11" s="61">
        <v>200</v>
      </c>
      <c r="G11" s="59" t="s">
        <v>76</v>
      </c>
      <c r="H11" s="91">
        <f t="shared" si="0"/>
        <v>813.18851481134652</v>
      </c>
      <c r="I11" s="66">
        <v>28.516460418701101</v>
      </c>
      <c r="J11" s="61">
        <v>16.899999999999999</v>
      </c>
      <c r="K11" s="58"/>
      <c r="L11" s="58"/>
    </row>
    <row r="12" spans="1:15">
      <c r="A12" s="61" t="s">
        <v>81</v>
      </c>
      <c r="B12" s="61" t="s">
        <v>52</v>
      </c>
      <c r="C12" s="61" t="s">
        <v>53</v>
      </c>
      <c r="D12" s="62" t="s">
        <v>56</v>
      </c>
      <c r="E12" s="61">
        <v>0.01</v>
      </c>
      <c r="F12" s="61">
        <v>200</v>
      </c>
      <c r="G12" s="59" t="s">
        <v>76</v>
      </c>
      <c r="H12" s="91">
        <f t="shared" si="0"/>
        <v>44.47519410196049</v>
      </c>
      <c r="I12" s="66">
        <v>6.6689724922180096</v>
      </c>
      <c r="J12" s="67">
        <v>3.55</v>
      </c>
      <c r="K12" s="58"/>
      <c r="L12" s="58"/>
    </row>
    <row r="13" spans="1:15">
      <c r="A13" s="61" t="s">
        <v>82</v>
      </c>
      <c r="B13" s="61" t="s">
        <v>52</v>
      </c>
      <c r="C13" s="61" t="s">
        <v>53</v>
      </c>
      <c r="D13" s="62" t="s">
        <v>56</v>
      </c>
      <c r="E13" s="61">
        <v>0.01</v>
      </c>
      <c r="F13" s="61">
        <v>200</v>
      </c>
      <c r="G13" s="59" t="s">
        <v>76</v>
      </c>
      <c r="H13" s="91">
        <f t="shared" si="0"/>
        <v>36.923434269279781</v>
      </c>
      <c r="I13" s="66">
        <v>6.0764656066894496</v>
      </c>
      <c r="J13" s="67">
        <v>3.28</v>
      </c>
      <c r="K13" s="58"/>
      <c r="L13" s="58"/>
    </row>
    <row r="14" spans="1:15">
      <c r="A14" s="74" t="s">
        <v>83</v>
      </c>
      <c r="B14" s="74" t="s">
        <v>52</v>
      </c>
      <c r="C14" s="74" t="s">
        <v>53</v>
      </c>
      <c r="D14" s="74" t="s">
        <v>56</v>
      </c>
      <c r="E14" s="74">
        <v>0.01</v>
      </c>
      <c r="F14" s="74">
        <v>200</v>
      </c>
      <c r="G14" s="75" t="s">
        <v>76</v>
      </c>
      <c r="H14" s="92">
        <f t="shared" si="0"/>
        <v>33.631589614178822</v>
      </c>
      <c r="I14" s="76">
        <v>5.7992749214172301</v>
      </c>
      <c r="J14" s="74">
        <v>3.05</v>
      </c>
      <c r="K14" s="75"/>
      <c r="L14" s="75"/>
    </row>
    <row r="15" spans="1:15">
      <c r="A15" s="63" t="s">
        <v>86</v>
      </c>
      <c r="B15" s="63" t="s">
        <v>70</v>
      </c>
      <c r="C15" s="63" t="s">
        <v>71</v>
      </c>
      <c r="D15" s="63" t="s">
        <v>35</v>
      </c>
      <c r="E15" s="63">
        <v>3.0000000000000001E-3</v>
      </c>
      <c r="F15" s="63">
        <v>100</v>
      </c>
      <c r="G15" s="63" t="s">
        <v>74</v>
      </c>
      <c r="H15" s="93">
        <f>I15^2</f>
        <v>1040.7076</v>
      </c>
      <c r="I15" s="63">
        <v>32.26</v>
      </c>
      <c r="J15" s="63">
        <v>19.829999999999998</v>
      </c>
      <c r="K15" s="63"/>
      <c r="L15" s="64"/>
      <c r="N15" s="48"/>
      <c r="O15" s="48"/>
    </row>
    <row r="16" spans="1:15">
      <c r="A16" s="63" t="s">
        <v>85</v>
      </c>
      <c r="B16" s="63" t="s">
        <v>70</v>
      </c>
      <c r="C16" s="63" t="s">
        <v>71</v>
      </c>
      <c r="D16" s="63" t="s">
        <v>35</v>
      </c>
      <c r="E16" s="63">
        <v>3.0000000000000001E-3</v>
      </c>
      <c r="F16" s="63">
        <v>100</v>
      </c>
      <c r="G16" s="63" t="s">
        <v>74</v>
      </c>
      <c r="H16" s="93">
        <f t="shared" ref="H16:H18" si="1">I16^2</f>
        <v>636.0483999999999</v>
      </c>
      <c r="I16" s="63">
        <v>25.22</v>
      </c>
      <c r="J16" s="63">
        <v>15.95</v>
      </c>
      <c r="K16" s="63"/>
      <c r="L16" s="64"/>
    </row>
    <row r="17" spans="1:12">
      <c r="A17" s="74" t="s">
        <v>87</v>
      </c>
      <c r="B17" s="74" t="s">
        <v>72</v>
      </c>
      <c r="C17" s="74" t="s">
        <v>71</v>
      </c>
      <c r="D17" s="74" t="s">
        <v>35</v>
      </c>
      <c r="E17" s="74">
        <v>1E-3</v>
      </c>
      <c r="F17" s="74">
        <v>100</v>
      </c>
      <c r="G17" s="74" t="s">
        <v>76</v>
      </c>
      <c r="H17" s="92">
        <f t="shared" si="1"/>
        <v>1240.4484</v>
      </c>
      <c r="I17" s="74">
        <v>35.22</v>
      </c>
      <c r="J17" s="74">
        <v>22.93</v>
      </c>
      <c r="K17" s="74"/>
      <c r="L17" s="75"/>
    </row>
    <row r="18" spans="1:12">
      <c r="A18" s="74" t="s">
        <v>88</v>
      </c>
      <c r="B18" s="74" t="s">
        <v>72</v>
      </c>
      <c r="C18" s="74" t="s">
        <v>71</v>
      </c>
      <c r="D18" s="74" t="s">
        <v>35</v>
      </c>
      <c r="E18" s="74">
        <v>1E-3</v>
      </c>
      <c r="F18" s="74">
        <v>100</v>
      </c>
      <c r="G18" s="74" t="s">
        <v>76</v>
      </c>
      <c r="H18" s="92">
        <f t="shared" si="1"/>
        <v>787.36359999999991</v>
      </c>
      <c r="I18" s="74">
        <v>28.06</v>
      </c>
      <c r="J18" s="74">
        <v>18.25</v>
      </c>
      <c r="K18" s="74"/>
      <c r="L18" s="75"/>
    </row>
    <row r="19" spans="1:12">
      <c r="A19" s="72" t="s">
        <v>89</v>
      </c>
      <c r="B19" s="72" t="s">
        <v>90</v>
      </c>
      <c r="C19" s="72" t="s">
        <v>95</v>
      </c>
      <c r="D19" s="72" t="s">
        <v>77</v>
      </c>
      <c r="E19" s="72">
        <v>1E-3</v>
      </c>
      <c r="F19" s="72">
        <v>80</v>
      </c>
      <c r="G19" s="72" t="s">
        <v>75</v>
      </c>
      <c r="H19" s="94">
        <f>I19^2</f>
        <v>2.4818812845175131</v>
      </c>
      <c r="I19" s="80">
        <v>1.5753987700000001</v>
      </c>
      <c r="J19" s="80">
        <v>1.15900731</v>
      </c>
      <c r="K19" s="72" t="s">
        <v>110</v>
      </c>
      <c r="L19" s="80">
        <v>15.575215999999999</v>
      </c>
    </row>
    <row r="20" spans="1:12" ht="16.5" thickBot="1">
      <c r="A20" s="58"/>
      <c r="B20" s="58"/>
      <c r="C20" s="58"/>
      <c r="D20" s="58"/>
      <c r="E20" s="58"/>
      <c r="F20" s="58"/>
      <c r="G20" s="58"/>
      <c r="H20" s="90"/>
      <c r="I20" s="58"/>
      <c r="J20" s="58"/>
      <c r="K20" s="72" t="s">
        <v>111</v>
      </c>
      <c r="L20" s="80">
        <v>43.097104010000002</v>
      </c>
    </row>
    <row r="21" spans="1:12" ht="16.5" thickBot="1">
      <c r="A21" s="61" t="s">
        <v>105</v>
      </c>
      <c r="B21" s="61" t="s">
        <v>108</v>
      </c>
      <c r="C21" s="95" t="s">
        <v>109</v>
      </c>
      <c r="D21" s="61" t="s">
        <v>77</v>
      </c>
      <c r="E21" s="61">
        <v>0.01</v>
      </c>
      <c r="F21" s="61" t="s">
        <v>94</v>
      </c>
      <c r="G21" s="61" t="s">
        <v>75</v>
      </c>
      <c r="H21" s="82">
        <v>28.944400000000002</v>
      </c>
      <c r="I21" s="82">
        <v>5.38</v>
      </c>
      <c r="J21" s="82">
        <v>2.77</v>
      </c>
      <c r="K21" s="81"/>
      <c r="L21" s="83"/>
    </row>
    <row r="22" spans="1:12" ht="16.5" thickBot="1">
      <c r="A22" s="61" t="s">
        <v>106</v>
      </c>
      <c r="B22" s="61" t="s">
        <v>108</v>
      </c>
      <c r="C22" s="95" t="s">
        <v>109</v>
      </c>
      <c r="D22" s="61" t="s">
        <v>77</v>
      </c>
      <c r="E22" s="61">
        <v>0.01</v>
      </c>
      <c r="F22" s="61" t="s">
        <v>94</v>
      </c>
      <c r="G22" s="61" t="s">
        <v>75</v>
      </c>
      <c r="H22" s="84">
        <v>41.602499999999999</v>
      </c>
      <c r="I22" s="84">
        <v>6.45</v>
      </c>
      <c r="J22" s="84">
        <v>3.15</v>
      </c>
      <c r="K22" s="81"/>
      <c r="L22" s="85"/>
    </row>
    <row r="23" spans="1:12" ht="16.5" thickBot="1">
      <c r="A23" s="61" t="s">
        <v>107</v>
      </c>
      <c r="B23" s="61" t="s">
        <v>108</v>
      </c>
      <c r="C23" s="95" t="s">
        <v>109</v>
      </c>
      <c r="D23" s="61" t="s">
        <v>77</v>
      </c>
      <c r="E23" s="61">
        <v>0.01</v>
      </c>
      <c r="F23" s="61" t="s">
        <v>94</v>
      </c>
      <c r="G23" s="61" t="s">
        <v>75</v>
      </c>
      <c r="H23" s="84">
        <v>57.6081</v>
      </c>
      <c r="I23" s="84">
        <v>7.59</v>
      </c>
      <c r="J23" s="84">
        <v>3.6</v>
      </c>
      <c r="K23" s="81"/>
      <c r="L23" s="85"/>
    </row>
    <row r="24" spans="1:12" ht="17.25">
      <c r="A24" s="61" t="s">
        <v>114</v>
      </c>
      <c r="B24" s="61" t="s">
        <v>117</v>
      </c>
      <c r="C24" s="95" t="s">
        <v>109</v>
      </c>
      <c r="D24" s="61"/>
      <c r="E24" s="61">
        <v>1E-3</v>
      </c>
      <c r="F24" s="61">
        <v>50</v>
      </c>
      <c r="G24" s="61" t="s">
        <v>74</v>
      </c>
      <c r="H24" s="81">
        <f>I24^2</f>
        <v>59.072505426495994</v>
      </c>
      <c r="I24" s="86">
        <v>7.6858639999999996</v>
      </c>
      <c r="J24" s="86">
        <v>3.7036600000000002</v>
      </c>
      <c r="K24" s="81" t="s">
        <v>118</v>
      </c>
      <c r="L24" s="86">
        <v>7.290832</v>
      </c>
    </row>
    <row r="25" spans="1:12" ht="17.25">
      <c r="A25" s="61" t="s">
        <v>115</v>
      </c>
      <c r="B25" s="61" t="s">
        <v>117</v>
      </c>
      <c r="C25" s="95" t="s">
        <v>109</v>
      </c>
      <c r="D25" s="61"/>
      <c r="E25" s="61">
        <v>1E-3</v>
      </c>
      <c r="F25" s="61">
        <v>50</v>
      </c>
      <c r="G25" s="61" t="s">
        <v>74</v>
      </c>
      <c r="H25" s="81">
        <f t="shared" ref="H25:H26" si="2">I25^2</f>
        <v>78.555906533329008</v>
      </c>
      <c r="I25" s="86">
        <v>8.8631770000000003</v>
      </c>
      <c r="J25" s="86">
        <v>4.5187400000000002</v>
      </c>
      <c r="K25" s="81" t="s">
        <v>118</v>
      </c>
      <c r="L25" s="86">
        <v>8.8965499999999995</v>
      </c>
    </row>
    <row r="26" spans="1:12" ht="17.25">
      <c r="A26" s="61" t="s">
        <v>116</v>
      </c>
      <c r="B26" s="61" t="s">
        <v>117</v>
      </c>
      <c r="C26" s="95" t="s">
        <v>109</v>
      </c>
      <c r="D26" s="61"/>
      <c r="E26" s="61">
        <v>1E-3</v>
      </c>
      <c r="F26" s="61">
        <v>50</v>
      </c>
      <c r="G26" s="61" t="s">
        <v>74</v>
      </c>
      <c r="H26" s="81">
        <f t="shared" si="2"/>
        <v>132.22145854008099</v>
      </c>
      <c r="I26" s="86">
        <v>11.498759</v>
      </c>
      <c r="J26" s="86">
        <v>5.997484</v>
      </c>
      <c r="K26" s="81" t="s">
        <v>118</v>
      </c>
      <c r="L26" s="86">
        <v>11.811108000000001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B16" sqref="B16"/>
    </sheetView>
  </sheetViews>
  <sheetFormatPr defaultRowHeight="15.75"/>
  <cols>
    <col min="1" max="1" width="4.625" customWidth="1"/>
    <col min="2" max="2" width="12.375" customWidth="1"/>
    <col min="3" max="3" width="11.875" customWidth="1"/>
    <col min="4" max="4" width="11.375" customWidth="1"/>
    <col min="5" max="5" width="9" customWidth="1"/>
  </cols>
  <sheetData>
    <row r="1" spans="1:6" ht="16.5" thickBot="1">
      <c r="A1" s="13" t="s">
        <v>0</v>
      </c>
      <c r="B1" s="28"/>
      <c r="C1" s="29" t="s">
        <v>31</v>
      </c>
      <c r="D1" s="32"/>
      <c r="E1" s="34" t="s">
        <v>32</v>
      </c>
      <c r="F1" s="30"/>
    </row>
    <row r="2" spans="1:6" ht="16.5" thickBot="1">
      <c r="A2" s="5"/>
      <c r="B2" s="26" t="s">
        <v>24</v>
      </c>
      <c r="C2" s="27" t="s">
        <v>19</v>
      </c>
      <c r="D2" s="27" t="s">
        <v>20</v>
      </c>
      <c r="E2" s="35" t="s">
        <v>33</v>
      </c>
      <c r="F2" s="18" t="s">
        <v>34</v>
      </c>
    </row>
    <row r="3" spans="1:6">
      <c r="A3" s="5" t="s">
        <v>1</v>
      </c>
      <c r="B3" s="24">
        <v>75534780</v>
      </c>
      <c r="C3" s="2">
        <v>8691.0750000000007</v>
      </c>
      <c r="D3" s="4" t="s">
        <v>23</v>
      </c>
      <c r="E3" s="5"/>
      <c r="F3" s="6"/>
    </row>
    <row r="4" spans="1:6">
      <c r="A4" s="5" t="s">
        <v>2</v>
      </c>
      <c r="B4" s="24">
        <v>3.2574967000000003E-2</v>
      </c>
      <c r="C4" s="2">
        <v>0.18048537000000001</v>
      </c>
      <c r="D4" s="1" t="s">
        <v>22</v>
      </c>
      <c r="E4" s="5"/>
      <c r="F4" s="6"/>
    </row>
    <row r="5" spans="1:6">
      <c r="A5" s="5" t="s">
        <v>3</v>
      </c>
      <c r="B5" s="5">
        <f>(C5)^2</f>
        <v>17995921.465599999</v>
      </c>
      <c r="C5" s="2">
        <v>4242.16</v>
      </c>
      <c r="D5" s="2">
        <v>10723.58</v>
      </c>
      <c r="E5" s="5"/>
      <c r="F5" s="6"/>
    </row>
    <row r="6" spans="1:6">
      <c r="A6" s="5" t="s">
        <v>4</v>
      </c>
      <c r="B6" s="5">
        <f>(C6)^2</f>
        <v>33913501.660899997</v>
      </c>
      <c r="C6" s="2">
        <v>5823.53</v>
      </c>
      <c r="D6" s="2">
        <v>10244.89</v>
      </c>
      <c r="E6" s="5"/>
      <c r="F6" s="6"/>
    </row>
    <row r="7" spans="1:6">
      <c r="A7" s="5" t="s">
        <v>5</v>
      </c>
      <c r="B7" s="24">
        <v>6954.61767578125</v>
      </c>
      <c r="C7" s="1" t="s">
        <v>25</v>
      </c>
      <c r="D7" s="2">
        <v>83.394350382872105</v>
      </c>
      <c r="E7" s="5" t="s">
        <v>36</v>
      </c>
      <c r="F7" s="7">
        <v>9.2181012034416199</v>
      </c>
    </row>
    <row r="8" spans="1:6">
      <c r="A8" s="5" t="s">
        <v>7</v>
      </c>
      <c r="B8" s="24">
        <v>58546.69921875</v>
      </c>
      <c r="C8" s="1" t="s">
        <v>26</v>
      </c>
      <c r="D8" s="2">
        <v>241.964251943856</v>
      </c>
      <c r="E8" s="5" t="s">
        <v>36</v>
      </c>
      <c r="F8" s="7">
        <v>21.739077568054199</v>
      </c>
    </row>
    <row r="9" spans="1:6">
      <c r="A9" s="5" t="s">
        <v>8</v>
      </c>
      <c r="B9" s="24">
        <v>67154.6171875</v>
      </c>
      <c r="C9" s="1" t="s">
        <v>21</v>
      </c>
      <c r="D9" s="2">
        <v>259.14207915253701</v>
      </c>
      <c r="E9" s="5" t="s">
        <v>36</v>
      </c>
      <c r="F9" s="7">
        <v>24.769689142703999</v>
      </c>
    </row>
    <row r="10" spans="1:6">
      <c r="A10" s="20" t="s">
        <v>39</v>
      </c>
      <c r="B10" s="8">
        <f t="shared" ref="B10:B15" si="0">D10^2</f>
        <v>1814.7600000000002</v>
      </c>
      <c r="C10" s="25">
        <v>40.335922241210902</v>
      </c>
      <c r="D10" s="33">
        <v>42.6</v>
      </c>
      <c r="E10" s="8" t="s">
        <v>35</v>
      </c>
      <c r="F10" s="22">
        <v>21.3</v>
      </c>
    </row>
    <row r="11" spans="1:6">
      <c r="A11" s="21" t="s">
        <v>40</v>
      </c>
      <c r="B11" s="8">
        <f t="shared" si="0"/>
        <v>1267.3600000000001</v>
      </c>
      <c r="C11" s="25">
        <v>33.136707305908203</v>
      </c>
      <c r="D11" s="33">
        <v>35.6</v>
      </c>
      <c r="E11" s="8" t="s">
        <v>35</v>
      </c>
      <c r="F11" s="22">
        <v>18.3</v>
      </c>
    </row>
    <row r="12" spans="1:6">
      <c r="A12" s="8" t="s">
        <v>41</v>
      </c>
      <c r="B12" s="8">
        <f t="shared" si="0"/>
        <v>1156</v>
      </c>
      <c r="C12" s="25">
        <v>28.516460418701101</v>
      </c>
      <c r="D12" s="33">
        <v>34</v>
      </c>
      <c r="E12" s="8" t="s">
        <v>35</v>
      </c>
      <c r="F12" s="23">
        <v>16.899999999999999</v>
      </c>
    </row>
    <row r="13" spans="1:6">
      <c r="A13" s="20" t="s">
        <v>42</v>
      </c>
      <c r="B13" s="8">
        <f t="shared" si="0"/>
        <v>52.852899999999991</v>
      </c>
      <c r="C13" s="25">
        <v>6.6689724922180096</v>
      </c>
      <c r="D13" s="33">
        <v>7.27</v>
      </c>
      <c r="E13" s="8" t="s">
        <v>35</v>
      </c>
      <c r="F13" s="22">
        <v>3.55</v>
      </c>
    </row>
    <row r="14" spans="1:6">
      <c r="A14" s="21" t="s">
        <v>43</v>
      </c>
      <c r="B14" s="8">
        <f t="shared" si="0"/>
        <v>44.355600000000003</v>
      </c>
      <c r="C14" s="25">
        <v>6.0764656066894496</v>
      </c>
      <c r="D14" s="33">
        <v>6.66</v>
      </c>
      <c r="E14" s="8" t="s">
        <v>35</v>
      </c>
      <c r="F14" s="22">
        <v>3.28</v>
      </c>
    </row>
    <row r="15" spans="1:6">
      <c r="A15" s="8" t="s">
        <v>44</v>
      </c>
      <c r="B15" s="8">
        <f t="shared" si="0"/>
        <v>39.0625</v>
      </c>
      <c r="C15" s="25">
        <v>5.7992749214172301</v>
      </c>
      <c r="D15" s="33">
        <v>6.25</v>
      </c>
      <c r="E15" s="8" t="s">
        <v>35</v>
      </c>
      <c r="F15" s="23">
        <v>3.05</v>
      </c>
    </row>
    <row r="16" spans="1:6" ht="16.5" thickBot="1">
      <c r="A16" s="36" t="s">
        <v>29</v>
      </c>
      <c r="B16" s="36" t="s">
        <v>45</v>
      </c>
      <c r="C16" s="37" t="s">
        <v>46</v>
      </c>
      <c r="D16" s="37" t="s">
        <v>47</v>
      </c>
      <c r="E16" s="36" t="s">
        <v>48</v>
      </c>
      <c r="F16" s="38">
        <v>0.58850999999999998</v>
      </c>
    </row>
    <row r="17" spans="1:6">
      <c r="A17" s="8"/>
      <c r="B17" s="19"/>
      <c r="C17" s="19"/>
      <c r="D17" s="19"/>
      <c r="E17" s="20" t="s">
        <v>49</v>
      </c>
      <c r="F17" s="23">
        <v>0.68889</v>
      </c>
    </row>
    <row r="18" spans="1:6">
      <c r="A18" s="9"/>
      <c r="B18" s="3"/>
      <c r="C18" s="3"/>
      <c r="D18" s="3"/>
      <c r="E18" s="9" t="s">
        <v>50</v>
      </c>
      <c r="F18" s="31">
        <v>0.76332999999999995</v>
      </c>
    </row>
    <row r="19" spans="1:6" ht="16.5" thickBot="1">
      <c r="A19" s="39" t="s">
        <v>51</v>
      </c>
      <c r="B19" s="40" t="s">
        <v>63</v>
      </c>
      <c r="C19" s="40" t="s">
        <v>63</v>
      </c>
      <c r="D19" s="40" t="s">
        <v>63</v>
      </c>
      <c r="E19" s="39" t="s">
        <v>64</v>
      </c>
      <c r="F19" s="41">
        <v>0.225714281201362</v>
      </c>
    </row>
    <row r="21" spans="1:6">
      <c r="A21" t="s">
        <v>37</v>
      </c>
    </row>
    <row r="22" spans="1:6">
      <c r="A22" t="s">
        <v>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workbookViewId="0">
      <selection activeCell="B9" sqref="B9"/>
    </sheetView>
  </sheetViews>
  <sheetFormatPr defaultRowHeight="15.75"/>
  <sheetData>
    <row r="1" spans="1:12" ht="16.5" thickBot="1">
      <c r="A1" s="13" t="s">
        <v>0</v>
      </c>
      <c r="B1" s="14" t="s">
        <v>16</v>
      </c>
      <c r="C1" s="14" t="s">
        <v>18</v>
      </c>
      <c r="D1" s="14" t="s">
        <v>15</v>
      </c>
      <c r="E1" s="14" t="s">
        <v>24</v>
      </c>
      <c r="F1" s="14" t="s">
        <v>19</v>
      </c>
      <c r="G1" s="15" t="s">
        <v>20</v>
      </c>
    </row>
    <row r="2" spans="1:12">
      <c r="A2" s="5" t="s">
        <v>1</v>
      </c>
      <c r="B2" s="1" t="s">
        <v>17</v>
      </c>
      <c r="C2" s="1">
        <v>0.01</v>
      </c>
      <c r="D2" s="1">
        <v>200</v>
      </c>
      <c r="E2" s="2">
        <v>75534780</v>
      </c>
      <c r="F2" s="2">
        <v>8691.0750000000007</v>
      </c>
      <c r="G2" s="6" t="s">
        <v>23</v>
      </c>
    </row>
    <row r="3" spans="1:12">
      <c r="A3" s="5" t="s">
        <v>2</v>
      </c>
      <c r="B3" s="1" t="s">
        <v>17</v>
      </c>
      <c r="C3" s="1">
        <v>0.01</v>
      </c>
      <c r="D3" s="1">
        <v>200</v>
      </c>
      <c r="E3" s="2">
        <v>3.2574967000000003E-2</v>
      </c>
      <c r="F3" s="2">
        <v>0.18048537000000001</v>
      </c>
      <c r="G3" s="6" t="s">
        <v>22</v>
      </c>
    </row>
    <row r="4" spans="1:12">
      <c r="A4" s="5" t="s">
        <v>3</v>
      </c>
      <c r="B4" s="1" t="s">
        <v>17</v>
      </c>
      <c r="C4" s="1">
        <v>0.01</v>
      </c>
      <c r="D4" s="1">
        <v>200</v>
      </c>
      <c r="E4" s="1">
        <f>(F4)^2</f>
        <v>17995921.465599999</v>
      </c>
      <c r="F4" s="2">
        <v>4242.16</v>
      </c>
      <c r="G4" s="7">
        <v>10723.58</v>
      </c>
    </row>
    <row r="5" spans="1:12">
      <c r="A5" s="5" t="s">
        <v>4</v>
      </c>
      <c r="B5" s="1" t="s">
        <v>17</v>
      </c>
      <c r="C5" s="1">
        <v>0.01</v>
      </c>
      <c r="D5" s="1">
        <v>200</v>
      </c>
      <c r="E5" s="1">
        <f>(F5)^2</f>
        <v>33913501.660899997</v>
      </c>
      <c r="F5" s="2">
        <v>5823.53</v>
      </c>
      <c r="G5" s="7">
        <v>10244.89</v>
      </c>
    </row>
    <row r="6" spans="1:12">
      <c r="A6" s="5" t="s">
        <v>5</v>
      </c>
      <c r="B6" s="1" t="s">
        <v>17</v>
      </c>
      <c r="C6" s="1">
        <v>0.01</v>
      </c>
      <c r="D6" s="1">
        <v>200</v>
      </c>
      <c r="E6" s="2">
        <v>6954.61767578125</v>
      </c>
      <c r="F6" s="1" t="s">
        <v>25</v>
      </c>
      <c r="G6" s="7">
        <v>83.394350382872105</v>
      </c>
    </row>
    <row r="7" spans="1:12">
      <c r="A7" s="5" t="s">
        <v>7</v>
      </c>
      <c r="B7" s="1" t="s">
        <v>17</v>
      </c>
      <c r="C7" s="1">
        <v>0.01</v>
      </c>
      <c r="D7" s="1">
        <v>200</v>
      </c>
      <c r="E7" s="2">
        <v>58546.69921875</v>
      </c>
      <c r="F7" s="1" t="s">
        <v>26</v>
      </c>
      <c r="G7" s="7">
        <v>241.964251943856</v>
      </c>
    </row>
    <row r="8" spans="1:12">
      <c r="A8" s="5" t="s">
        <v>8</v>
      </c>
      <c r="B8" s="1" t="s">
        <v>17</v>
      </c>
      <c r="C8" s="1">
        <v>0.01</v>
      </c>
      <c r="D8" s="1">
        <v>200</v>
      </c>
      <c r="E8" s="2">
        <v>67154.6171875</v>
      </c>
      <c r="F8" s="1" t="s">
        <v>21</v>
      </c>
      <c r="G8" s="7">
        <v>259.14207915253701</v>
      </c>
    </row>
    <row r="9" spans="1:12">
      <c r="A9" s="8" t="s">
        <v>27</v>
      </c>
      <c r="B9" s="17" t="s">
        <v>28</v>
      </c>
      <c r="C9" s="1"/>
      <c r="D9" s="1"/>
      <c r="E9" s="1"/>
      <c r="F9" s="1"/>
      <c r="G9" s="6"/>
    </row>
    <row r="10" spans="1:12" ht="16.5" thickBot="1">
      <c r="A10" s="16" t="s">
        <v>29</v>
      </c>
      <c r="B10" s="10" t="s">
        <v>28</v>
      </c>
      <c r="C10" s="11"/>
      <c r="D10" s="11"/>
      <c r="E10" s="11"/>
      <c r="F10" s="11"/>
      <c r="G10" s="12"/>
    </row>
    <row r="11" spans="1:12">
      <c r="I11" s="1"/>
      <c r="J11" s="1"/>
      <c r="K11" s="1"/>
      <c r="L11" s="1"/>
    </row>
    <row r="12" spans="1:12">
      <c r="I12" s="1"/>
      <c r="J12" s="1"/>
      <c r="K12" s="1"/>
      <c r="L12" s="1"/>
    </row>
    <row r="13" spans="1:12">
      <c r="I13" s="1"/>
      <c r="J13" s="1"/>
      <c r="K13" s="1"/>
      <c r="L13" s="1"/>
    </row>
    <row r="14" spans="1:12">
      <c r="I14" s="1"/>
      <c r="J14" s="1"/>
      <c r="K14" s="1"/>
      <c r="L14" s="1"/>
    </row>
    <row r="15" spans="1:12">
      <c r="I15" s="1"/>
      <c r="J15" s="1"/>
      <c r="K15" s="1"/>
      <c r="L15" s="1"/>
    </row>
    <row r="16" spans="1:12">
      <c r="I16" s="1"/>
      <c r="J16" s="1"/>
      <c r="K16" s="1"/>
      <c r="L16" s="1"/>
    </row>
    <row r="17" spans="9:12">
      <c r="I17" s="1"/>
      <c r="J17" s="1"/>
      <c r="K17" s="1"/>
      <c r="L17" s="1"/>
    </row>
    <row r="18" spans="9:12">
      <c r="I18" s="1"/>
      <c r="J18" s="1"/>
      <c r="K18" s="1"/>
      <c r="L18" s="1"/>
    </row>
    <row r="19" spans="9:12">
      <c r="I19" s="1"/>
      <c r="J19" s="1"/>
      <c r="K19" s="1"/>
      <c r="L19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DA74-A20C-4F73-A9C7-7CC1DC3A7B95}">
  <dimension ref="A1:G27"/>
  <sheetViews>
    <sheetView tabSelected="1" workbookViewId="0">
      <selection activeCell="J8" sqref="J8"/>
    </sheetView>
  </sheetViews>
  <sheetFormatPr defaultRowHeight="15.75"/>
  <sheetData>
    <row r="1" spans="1:7">
      <c r="A1" s="44"/>
      <c r="B1" s="44"/>
      <c r="C1" s="43" t="s">
        <v>31</v>
      </c>
      <c r="D1" s="44"/>
      <c r="E1" s="43" t="s">
        <v>32</v>
      </c>
      <c r="F1" s="44"/>
      <c r="G1" s="96"/>
    </row>
    <row r="2" spans="1:7">
      <c r="A2" s="42" t="s">
        <v>0</v>
      </c>
      <c r="B2" s="42" t="s">
        <v>100</v>
      </c>
      <c r="C2" s="42" t="s">
        <v>101</v>
      </c>
      <c r="D2" s="42" t="s">
        <v>77</v>
      </c>
      <c r="E2" s="43" t="s">
        <v>33</v>
      </c>
      <c r="F2" s="43" t="s">
        <v>34</v>
      </c>
      <c r="G2" s="97"/>
    </row>
    <row r="3" spans="1:7">
      <c r="A3" s="58" t="s">
        <v>1</v>
      </c>
      <c r="B3" s="60">
        <v>75534780</v>
      </c>
      <c r="C3" s="60">
        <v>8691.0750000000007</v>
      </c>
      <c r="D3" s="44" t="s">
        <v>94</v>
      </c>
      <c r="E3" s="58"/>
      <c r="F3" s="58"/>
      <c r="G3" s="98"/>
    </row>
    <row r="4" spans="1:7">
      <c r="A4" s="58" t="s">
        <v>2</v>
      </c>
      <c r="B4" s="60">
        <v>3.2574967000000003E-2</v>
      </c>
      <c r="C4" s="60">
        <v>0.18048537000000001</v>
      </c>
      <c r="D4" s="44" t="s">
        <v>94</v>
      </c>
      <c r="E4" s="58"/>
      <c r="F4" s="58"/>
      <c r="G4" s="98"/>
    </row>
    <row r="5" spans="1:7">
      <c r="A5" s="58" t="s">
        <v>3</v>
      </c>
      <c r="B5" s="58">
        <f>(C5)^2</f>
        <v>17995921.465599999</v>
      </c>
      <c r="C5" s="60">
        <v>4242.16</v>
      </c>
      <c r="D5" s="44" t="s">
        <v>94</v>
      </c>
      <c r="E5" s="58"/>
      <c r="F5" s="58"/>
      <c r="G5" s="98"/>
    </row>
    <row r="6" spans="1:7">
      <c r="A6" s="58" t="s">
        <v>4</v>
      </c>
      <c r="B6" s="58">
        <f>(C6)^2</f>
        <v>33913501.660899997</v>
      </c>
      <c r="C6" s="60">
        <v>5823.53</v>
      </c>
      <c r="D6" s="44" t="s">
        <v>94</v>
      </c>
      <c r="E6" s="58"/>
      <c r="F6" s="58"/>
      <c r="G6" s="98"/>
    </row>
    <row r="7" spans="1:7">
      <c r="A7" s="58" t="s">
        <v>5</v>
      </c>
      <c r="B7" s="60">
        <v>6954.61767578125</v>
      </c>
      <c r="C7" s="60">
        <v>83.394350382872105</v>
      </c>
      <c r="D7" s="44" t="s">
        <v>94</v>
      </c>
      <c r="E7" s="58"/>
      <c r="F7" s="58"/>
      <c r="G7" s="98"/>
    </row>
    <row r="8" spans="1:7">
      <c r="A8" s="58" t="s">
        <v>7</v>
      </c>
      <c r="B8" s="60">
        <v>58546.69921875</v>
      </c>
      <c r="C8" s="60">
        <v>241.964251943856</v>
      </c>
      <c r="D8" s="44" t="s">
        <v>94</v>
      </c>
      <c r="E8" s="58"/>
      <c r="F8" s="58"/>
      <c r="G8" s="98"/>
    </row>
    <row r="9" spans="1:7">
      <c r="A9" s="58" t="s">
        <v>8</v>
      </c>
      <c r="B9" s="60">
        <v>67154.6171875</v>
      </c>
      <c r="C9" s="60">
        <v>259.14207915253701</v>
      </c>
      <c r="D9" s="44" t="s">
        <v>94</v>
      </c>
      <c r="E9" s="58"/>
      <c r="F9" s="58"/>
      <c r="G9" s="98"/>
    </row>
    <row r="10" spans="1:7">
      <c r="A10" s="61" t="s">
        <v>78</v>
      </c>
      <c r="B10" s="61">
        <f>C10^2</f>
        <v>1626.9866230490122</v>
      </c>
      <c r="C10" s="66">
        <v>40.335922241210902</v>
      </c>
      <c r="D10" s="67">
        <v>21.3</v>
      </c>
      <c r="E10" s="58"/>
      <c r="F10" s="58"/>
      <c r="G10" s="98"/>
    </row>
    <row r="11" spans="1:7">
      <c r="A11" s="61" t="s">
        <v>79</v>
      </c>
      <c r="B11" s="61">
        <f t="shared" ref="B11:B15" si="0">C11^2</f>
        <v>1098.0413710774301</v>
      </c>
      <c r="C11" s="66">
        <v>33.136707305908203</v>
      </c>
      <c r="D11" s="67">
        <v>18.3</v>
      </c>
      <c r="E11" s="58"/>
      <c r="F11" s="58"/>
      <c r="G11" s="98"/>
    </row>
    <row r="12" spans="1:7">
      <c r="A12" s="61" t="s">
        <v>80</v>
      </c>
      <c r="B12" s="61">
        <f t="shared" si="0"/>
        <v>813.18851481134652</v>
      </c>
      <c r="C12" s="66">
        <v>28.516460418701101</v>
      </c>
      <c r="D12" s="61">
        <v>16.899999999999999</v>
      </c>
      <c r="E12" s="58"/>
      <c r="F12" s="58"/>
      <c r="G12" s="98"/>
    </row>
    <row r="13" spans="1:7">
      <c r="A13" s="61" t="s">
        <v>81</v>
      </c>
      <c r="B13" s="61">
        <f t="shared" si="0"/>
        <v>44.47519410196049</v>
      </c>
      <c r="C13" s="66">
        <v>6.6689724922180096</v>
      </c>
      <c r="D13" s="67">
        <v>3.55</v>
      </c>
      <c r="E13" s="58"/>
      <c r="F13" s="58"/>
      <c r="G13" s="98"/>
    </row>
    <row r="14" spans="1:7">
      <c r="A14" s="61" t="s">
        <v>82</v>
      </c>
      <c r="B14" s="61">
        <f t="shared" si="0"/>
        <v>36.923434269279781</v>
      </c>
      <c r="C14" s="66">
        <v>6.0764656066894496</v>
      </c>
      <c r="D14" s="67">
        <v>3.28</v>
      </c>
      <c r="E14" s="58"/>
      <c r="F14" s="58"/>
      <c r="G14" s="98"/>
    </row>
    <row r="15" spans="1:7">
      <c r="A15" s="74" t="s">
        <v>83</v>
      </c>
      <c r="B15" s="74">
        <f t="shared" si="0"/>
        <v>33.631589614178822</v>
      </c>
      <c r="C15" s="76">
        <v>5.7992749214172301</v>
      </c>
      <c r="D15" s="74">
        <v>3.05</v>
      </c>
      <c r="E15" s="75"/>
      <c r="F15" s="75"/>
      <c r="G15" s="98"/>
    </row>
    <row r="16" spans="1:7">
      <c r="A16" s="63" t="s">
        <v>86</v>
      </c>
      <c r="B16" s="63">
        <f>C16^2</f>
        <v>1040.7076</v>
      </c>
      <c r="C16" s="63">
        <v>32.26</v>
      </c>
      <c r="D16" s="63">
        <v>19.829999999999998</v>
      </c>
      <c r="E16" s="63"/>
      <c r="F16" s="64"/>
      <c r="G16" s="98"/>
    </row>
    <row r="17" spans="1:7">
      <c r="A17" s="63" t="s">
        <v>85</v>
      </c>
      <c r="B17" s="63">
        <f t="shared" ref="B17:B19" si="1">C17^2</f>
        <v>636.0483999999999</v>
      </c>
      <c r="C17" s="63">
        <v>25.22</v>
      </c>
      <c r="D17" s="63">
        <v>15.95</v>
      </c>
      <c r="E17" s="63"/>
      <c r="F17" s="64"/>
      <c r="G17" s="96"/>
    </row>
    <row r="18" spans="1:7">
      <c r="A18" s="74" t="s">
        <v>87</v>
      </c>
      <c r="B18" s="74">
        <f t="shared" si="1"/>
        <v>1240.4484</v>
      </c>
      <c r="C18" s="74">
        <v>35.22</v>
      </c>
      <c r="D18" s="74">
        <v>22.93</v>
      </c>
      <c r="E18" s="74"/>
      <c r="F18" s="75"/>
      <c r="G18" s="96"/>
    </row>
    <row r="19" spans="1:7">
      <c r="A19" s="74" t="s">
        <v>88</v>
      </c>
      <c r="B19" s="74">
        <f t="shared" si="1"/>
        <v>787.36359999999991</v>
      </c>
      <c r="C19" s="74">
        <v>28.06</v>
      </c>
      <c r="D19" s="74">
        <v>18.25</v>
      </c>
      <c r="E19" s="74"/>
      <c r="F19" s="75"/>
      <c r="G19" s="99"/>
    </row>
    <row r="20" spans="1:7">
      <c r="A20" s="72" t="s">
        <v>89</v>
      </c>
      <c r="B20" s="73">
        <f>C20^2</f>
        <v>2.4818812845175131</v>
      </c>
      <c r="C20" s="102">
        <v>1.5753987700000001</v>
      </c>
      <c r="D20" s="102">
        <v>1.15900731</v>
      </c>
      <c r="E20" s="72" t="s">
        <v>110</v>
      </c>
      <c r="F20" s="102">
        <v>15.575215999999999</v>
      </c>
      <c r="G20" s="100"/>
    </row>
    <row r="21" spans="1:7">
      <c r="A21" s="58"/>
      <c r="B21" s="58"/>
      <c r="C21" s="58"/>
      <c r="D21" s="58"/>
      <c r="E21" s="72" t="s">
        <v>111</v>
      </c>
      <c r="F21" s="102">
        <v>43.097104010000002</v>
      </c>
      <c r="G21" s="100"/>
    </row>
    <row r="22" spans="1:7">
      <c r="A22" s="61" t="s">
        <v>105</v>
      </c>
      <c r="B22" s="103">
        <v>28.944400000000002</v>
      </c>
      <c r="C22" s="103">
        <v>5.38</v>
      </c>
      <c r="D22" s="103">
        <v>2.77</v>
      </c>
      <c r="E22" s="61"/>
      <c r="F22" s="95"/>
      <c r="G22" s="101"/>
    </row>
    <row r="23" spans="1:7">
      <c r="A23" s="61" t="s">
        <v>106</v>
      </c>
      <c r="B23" s="103">
        <v>41.602499999999999</v>
      </c>
      <c r="C23" s="103">
        <v>6.45</v>
      </c>
      <c r="D23" s="103">
        <v>3.15</v>
      </c>
      <c r="E23" s="61"/>
      <c r="F23" s="95"/>
      <c r="G23" s="101"/>
    </row>
    <row r="24" spans="1:7">
      <c r="A24" s="61" t="s">
        <v>107</v>
      </c>
      <c r="B24" s="103">
        <v>57.6081</v>
      </c>
      <c r="C24" s="103">
        <v>7.59</v>
      </c>
      <c r="D24" s="103">
        <v>3.6</v>
      </c>
      <c r="E24" s="61"/>
      <c r="F24" s="95"/>
    </row>
    <row r="25" spans="1:7" ht="17.25">
      <c r="A25" s="61" t="s">
        <v>114</v>
      </c>
      <c r="B25" s="61">
        <f>C25^2</f>
        <v>59.072505426495994</v>
      </c>
      <c r="C25" s="104">
        <v>7.6858639999999996</v>
      </c>
      <c r="D25" s="104">
        <v>3.7036600000000002</v>
      </c>
      <c r="E25" s="61" t="s">
        <v>118</v>
      </c>
      <c r="F25" s="104">
        <v>7.290832</v>
      </c>
    </row>
    <row r="26" spans="1:7" ht="17.25">
      <c r="A26" s="61" t="s">
        <v>115</v>
      </c>
      <c r="B26" s="61">
        <f t="shared" ref="B26:B27" si="2">C26^2</f>
        <v>78.555906533329008</v>
      </c>
      <c r="C26" s="104">
        <v>8.8631770000000003</v>
      </c>
      <c r="D26" s="104">
        <v>4.5187400000000002</v>
      </c>
      <c r="E26" s="61" t="s">
        <v>118</v>
      </c>
      <c r="F26" s="104">
        <v>8.8965499999999995</v>
      </c>
    </row>
    <row r="27" spans="1:7" ht="17.25">
      <c r="A27" s="61" t="s">
        <v>116</v>
      </c>
      <c r="B27" s="61">
        <f t="shared" si="2"/>
        <v>132.22145854008099</v>
      </c>
      <c r="C27" s="104">
        <v>11.498759</v>
      </c>
      <c r="D27" s="104">
        <v>5.997484</v>
      </c>
      <c r="E27" s="61" t="s">
        <v>118</v>
      </c>
      <c r="F27" s="104">
        <v>11.811108000000001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工作表1</vt:lpstr>
      <vt:lpstr>Sheet2</vt:lpstr>
      <vt:lpstr>工作表3</vt:lpstr>
      <vt:lpstr>工作表2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文</cp:lastModifiedBy>
  <dcterms:created xsi:type="dcterms:W3CDTF">2021-08-19T05:39:00Z</dcterms:created>
  <dcterms:modified xsi:type="dcterms:W3CDTF">2021-10-27T14:19:53Z</dcterms:modified>
</cp:coreProperties>
</file>