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5565" yWindow="270" windowWidth="13815" windowHeight="12330"/>
  </bookViews>
  <sheets>
    <sheet name="SFM20_MP_WiFi_bin" sheetId="12" r:id="rId1"/>
    <sheet name="EVB_New_firmware_result" sheetId="11" r:id="rId2"/>
    <sheet name="EVB_Test_intermediate result" sheetId="9" r:id="rId3"/>
    <sheet name="EVB_Test_Work" sheetId="5" r:id="rId4"/>
    <sheet name="TxNvInfo" sheetId="6" r:id="rId5"/>
    <sheet name="ESP_EV" sheetId="8" r:id="rId6"/>
    <sheet name="SFM20R1" sheetId="4" r:id="rId7"/>
    <sheet name="SFM20R2" sheetId="2" r:id="rId8"/>
    <sheet name="SFM20R3" sheetId="3" r:id="rId9"/>
    <sheet name="SFM20R4" sheetId="1" r:id="rId10"/>
    <sheet name="WIFI_FW_CheckList" sheetId="10" r:id="rId11"/>
  </sheets>
  <definedNames>
    <definedName name="_xlnm.Print_Area" localSheetId="1">EVB_New_firmware_result!$A$1:$J$51</definedName>
    <definedName name="_xlnm.Print_Area" localSheetId="2">'EVB_Test_intermediate result'!$B$2:$K$52</definedName>
    <definedName name="_xlnm.Print_Area" localSheetId="3">EVB_Test_Work!$A$1:$BB$61</definedName>
  </definedNames>
  <calcPr calcId="145621"/>
</workbook>
</file>

<file path=xl/calcChain.xml><?xml version="1.0" encoding="utf-8"?>
<calcChain xmlns="http://schemas.openxmlformats.org/spreadsheetml/2006/main">
  <c r="AN46" i="12" l="1"/>
  <c r="AM46" i="12"/>
  <c r="AN45" i="12"/>
  <c r="AM45" i="12"/>
  <c r="AN44" i="12"/>
  <c r="AM44" i="12"/>
  <c r="AN43" i="12"/>
  <c r="AM43" i="12"/>
  <c r="AN42" i="12"/>
  <c r="AM42" i="12"/>
  <c r="AN41" i="12"/>
  <c r="AM41" i="12"/>
  <c r="AN35" i="12" l="1"/>
  <c r="AM35" i="12"/>
  <c r="AN34" i="12"/>
  <c r="AM34" i="12"/>
  <c r="AN33" i="12"/>
  <c r="AM33" i="12"/>
  <c r="AN32" i="12"/>
  <c r="AM32" i="12"/>
  <c r="AN31" i="12"/>
  <c r="AM31" i="12"/>
  <c r="AN30" i="12"/>
  <c r="AM30" i="12"/>
  <c r="AJ46" i="12"/>
  <c r="AI46" i="12"/>
  <c r="AJ45" i="12"/>
  <c r="AI45" i="12"/>
  <c r="AJ44" i="12"/>
  <c r="AI44" i="12"/>
  <c r="AJ43" i="12"/>
  <c r="AI43" i="12"/>
  <c r="AJ42" i="12"/>
  <c r="AI42" i="12"/>
  <c r="AJ41" i="12"/>
  <c r="AI41" i="12"/>
  <c r="AJ35" i="12"/>
  <c r="AI35" i="12"/>
  <c r="AJ34" i="12"/>
  <c r="AI34" i="12"/>
  <c r="AJ33" i="12"/>
  <c r="AI33" i="12"/>
  <c r="AJ32" i="12"/>
  <c r="AI32" i="12"/>
  <c r="AJ31" i="12"/>
  <c r="AI31" i="12"/>
  <c r="AJ30" i="12"/>
  <c r="AI30" i="12"/>
  <c r="AM98" i="12"/>
  <c r="AB98" i="12"/>
  <c r="AA98" i="12"/>
  <c r="X98" i="12"/>
  <c r="W98" i="12"/>
  <c r="T98" i="12"/>
  <c r="S98" i="12"/>
  <c r="P98" i="12"/>
  <c r="O98" i="12"/>
  <c r="AM97" i="12"/>
  <c r="AB97" i="12"/>
  <c r="AA97" i="12"/>
  <c r="X97" i="12"/>
  <c r="W97" i="12"/>
  <c r="T97" i="12"/>
  <c r="S97" i="12"/>
  <c r="P97" i="12"/>
  <c r="O97" i="12"/>
  <c r="AM96" i="12"/>
  <c r="AB96" i="12"/>
  <c r="AA96" i="12"/>
  <c r="X96" i="12"/>
  <c r="W96" i="12"/>
  <c r="T96" i="12"/>
  <c r="S96" i="12"/>
  <c r="P96" i="12"/>
  <c r="O96" i="12"/>
  <c r="AM95" i="12"/>
  <c r="AB95" i="12"/>
  <c r="AA95" i="12"/>
  <c r="X95" i="12"/>
  <c r="W95" i="12"/>
  <c r="T95" i="12"/>
  <c r="S95" i="12"/>
  <c r="P95" i="12"/>
  <c r="O95" i="12"/>
  <c r="AM94" i="12"/>
  <c r="AB94" i="12"/>
  <c r="AA94" i="12"/>
  <c r="X94" i="12"/>
  <c r="W94" i="12"/>
  <c r="T94" i="12"/>
  <c r="S94" i="12"/>
  <c r="P94" i="12"/>
  <c r="O94" i="12"/>
  <c r="AM93" i="12"/>
  <c r="AI93" i="12"/>
  <c r="AB93" i="12"/>
  <c r="AA93" i="12"/>
  <c r="X93" i="12"/>
  <c r="W93" i="12"/>
  <c r="T93" i="12"/>
  <c r="S93" i="12"/>
  <c r="P93" i="12"/>
  <c r="O93" i="12"/>
  <c r="AM92" i="12"/>
  <c r="AJ92" i="12"/>
  <c r="AJ95" i="12" s="1"/>
  <c r="AI92" i="12"/>
  <c r="AI98" i="12" s="1"/>
  <c r="AM91" i="12"/>
  <c r="AJ91" i="12"/>
  <c r="AJ97" i="12" s="1"/>
  <c r="AI91" i="12"/>
  <c r="AI94" i="12" s="1"/>
  <c r="AM90" i="12"/>
  <c r="AJ90" i="12"/>
  <c r="AJ93" i="12" s="1"/>
  <c r="AI90" i="12"/>
  <c r="AI96" i="12" s="1"/>
  <c r="AJ87" i="12"/>
  <c r="AI87" i="12"/>
  <c r="AB87" i="12"/>
  <c r="AA87" i="12"/>
  <c r="X87" i="12"/>
  <c r="W87" i="12"/>
  <c r="T87" i="12"/>
  <c r="S87" i="12"/>
  <c r="P87" i="12"/>
  <c r="O87" i="12"/>
  <c r="AJ86" i="12"/>
  <c r="AI86" i="12"/>
  <c r="AB86" i="12"/>
  <c r="AA86" i="12"/>
  <c r="X86" i="12"/>
  <c r="W86" i="12"/>
  <c r="T86" i="12"/>
  <c r="S86" i="12"/>
  <c r="P86" i="12"/>
  <c r="O86" i="12"/>
  <c r="AJ85" i="12"/>
  <c r="AI85" i="12"/>
  <c r="AB85" i="12"/>
  <c r="AA85" i="12"/>
  <c r="X85" i="12"/>
  <c r="W85" i="12"/>
  <c r="T85" i="12"/>
  <c r="S85" i="12"/>
  <c r="P85" i="12"/>
  <c r="O85" i="12"/>
  <c r="AJ84" i="12"/>
  <c r="AI84" i="12"/>
  <c r="AB84" i="12"/>
  <c r="AA84" i="12"/>
  <c r="X84" i="12"/>
  <c r="W84" i="12"/>
  <c r="T84" i="12"/>
  <c r="S84" i="12"/>
  <c r="P84" i="12"/>
  <c r="O84" i="12"/>
  <c r="AJ83" i="12"/>
  <c r="AI83" i="12"/>
  <c r="AB83" i="12"/>
  <c r="AA83" i="12"/>
  <c r="X83" i="12"/>
  <c r="W83" i="12"/>
  <c r="T83" i="12"/>
  <c r="S83" i="12"/>
  <c r="P83" i="12"/>
  <c r="O83" i="12"/>
  <c r="AJ82" i="12"/>
  <c r="AI82" i="12"/>
  <c r="AB82" i="12"/>
  <c r="AA82" i="12"/>
  <c r="X82" i="12"/>
  <c r="W82" i="12"/>
  <c r="T82" i="12"/>
  <c r="S82" i="12"/>
  <c r="P82" i="12"/>
  <c r="O82" i="12"/>
  <c r="AF75" i="12"/>
  <c r="T75" i="12"/>
  <c r="S75" i="12"/>
  <c r="P75" i="12"/>
  <c r="O75" i="12"/>
  <c r="AF74" i="12"/>
  <c r="T74" i="12"/>
  <c r="S74" i="12"/>
  <c r="P74" i="12"/>
  <c r="O74" i="12"/>
  <c r="AF73" i="12"/>
  <c r="T73" i="12"/>
  <c r="S73" i="12"/>
  <c r="P73" i="12"/>
  <c r="O73" i="12"/>
  <c r="AF72" i="12"/>
  <c r="T72" i="12"/>
  <c r="S72" i="12"/>
  <c r="P72" i="12"/>
  <c r="O72" i="12"/>
  <c r="AF71" i="12"/>
  <c r="T71" i="12"/>
  <c r="S71" i="12"/>
  <c r="P71" i="12"/>
  <c r="O71" i="12"/>
  <c r="AF70" i="12"/>
  <c r="T70" i="12"/>
  <c r="S70" i="12"/>
  <c r="P70" i="12"/>
  <c r="O70" i="12"/>
  <c r="AF69" i="12"/>
  <c r="T69" i="12"/>
  <c r="S69" i="12"/>
  <c r="P69" i="12"/>
  <c r="O69" i="12"/>
  <c r="AF68" i="12"/>
  <c r="T68" i="12"/>
  <c r="S68" i="12"/>
  <c r="P68" i="12"/>
  <c r="O68" i="12"/>
  <c r="AF67" i="12"/>
  <c r="AB67" i="12"/>
  <c r="AB75" i="12" s="1"/>
  <c r="AA67" i="12"/>
  <c r="AA75" i="12" s="1"/>
  <c r="AF66" i="12"/>
  <c r="AB66" i="12"/>
  <c r="AB74" i="12" s="1"/>
  <c r="AA66" i="12"/>
  <c r="AA74" i="12" s="1"/>
  <c r="AF65" i="12"/>
  <c r="AB65" i="12"/>
  <c r="AB73" i="12" s="1"/>
  <c r="AA65" i="12"/>
  <c r="AA73" i="12" s="1"/>
  <c r="AF64" i="12"/>
  <c r="AB64" i="12"/>
  <c r="AB72" i="12" s="1"/>
  <c r="AA64" i="12"/>
  <c r="AA72" i="12" s="1"/>
  <c r="AB61" i="12"/>
  <c r="AA61" i="12"/>
  <c r="T61" i="12"/>
  <c r="S61" i="12"/>
  <c r="P61" i="12"/>
  <c r="O61" i="12"/>
  <c r="AB60" i="12"/>
  <c r="AA60" i="12"/>
  <c r="T60" i="12"/>
  <c r="S60" i="12"/>
  <c r="P60" i="12"/>
  <c r="O60" i="12"/>
  <c r="AB59" i="12"/>
  <c r="AA59" i="12"/>
  <c r="T59" i="12"/>
  <c r="S59" i="12"/>
  <c r="P59" i="12"/>
  <c r="O59" i="12"/>
  <c r="AB58" i="12"/>
  <c r="AA58" i="12"/>
  <c r="T58" i="12"/>
  <c r="S58" i="12"/>
  <c r="P58" i="12"/>
  <c r="O58" i="12"/>
  <c r="AB57" i="12"/>
  <c r="AA57" i="12"/>
  <c r="T57" i="12"/>
  <c r="S57" i="12"/>
  <c r="P57" i="12"/>
  <c r="O57" i="12"/>
  <c r="AB56" i="12"/>
  <c r="AA56" i="12"/>
  <c r="T56" i="12"/>
  <c r="S56" i="12"/>
  <c r="P56" i="12"/>
  <c r="O56" i="12"/>
  <c r="AB55" i="12"/>
  <c r="AA55" i="12"/>
  <c r="T55" i="12"/>
  <c r="S55" i="12"/>
  <c r="P55" i="12"/>
  <c r="O55" i="12"/>
  <c r="AB54" i="12"/>
  <c r="AA54" i="12"/>
  <c r="T54" i="12"/>
  <c r="S54" i="12"/>
  <c r="P54" i="12"/>
  <c r="O54" i="12"/>
  <c r="AF46" i="12"/>
  <c r="AE46" i="12"/>
  <c r="AB46" i="12"/>
  <c r="AA46" i="12"/>
  <c r="X46" i="12"/>
  <c r="W46" i="12"/>
  <c r="T46" i="12"/>
  <c r="S46" i="12"/>
  <c r="P46" i="12"/>
  <c r="O46" i="12"/>
  <c r="AF45" i="12"/>
  <c r="AE45" i="12"/>
  <c r="AB45" i="12"/>
  <c r="AA45" i="12"/>
  <c r="X45" i="12"/>
  <c r="W45" i="12"/>
  <c r="T45" i="12"/>
  <c r="S45" i="12"/>
  <c r="P45" i="12"/>
  <c r="O45" i="12"/>
  <c r="AF44" i="12"/>
  <c r="AE44" i="12"/>
  <c r="AB44" i="12"/>
  <c r="AA44" i="12"/>
  <c r="X44" i="12"/>
  <c r="W44" i="12"/>
  <c r="T44" i="12"/>
  <c r="S44" i="12"/>
  <c r="P44" i="12"/>
  <c r="O44" i="12"/>
  <c r="AF43" i="12"/>
  <c r="AE43" i="12"/>
  <c r="AB43" i="12"/>
  <c r="AA43" i="12"/>
  <c r="X43" i="12"/>
  <c r="W43" i="12"/>
  <c r="T43" i="12"/>
  <c r="S43" i="12"/>
  <c r="P43" i="12"/>
  <c r="O43" i="12"/>
  <c r="AF42" i="12"/>
  <c r="AE42" i="12"/>
  <c r="AB42" i="12"/>
  <c r="AA42" i="12"/>
  <c r="X42" i="12"/>
  <c r="W42" i="12"/>
  <c r="T42" i="12"/>
  <c r="S42" i="12"/>
  <c r="P42" i="12"/>
  <c r="O42" i="12"/>
  <c r="AF41" i="12"/>
  <c r="AE41" i="12"/>
  <c r="AB41" i="12"/>
  <c r="AA41" i="12"/>
  <c r="X41" i="12"/>
  <c r="W41" i="12"/>
  <c r="T41" i="12"/>
  <c r="S41" i="12"/>
  <c r="P41" i="12"/>
  <c r="O41" i="12"/>
  <c r="AF35" i="12"/>
  <c r="AE35" i="12"/>
  <c r="AB35" i="12"/>
  <c r="AA35" i="12"/>
  <c r="X35" i="12"/>
  <c r="W35" i="12"/>
  <c r="T35" i="12"/>
  <c r="S35" i="12"/>
  <c r="P35" i="12"/>
  <c r="O35" i="12"/>
  <c r="AF34" i="12"/>
  <c r="AE34" i="12"/>
  <c r="AB34" i="12"/>
  <c r="AA34" i="12"/>
  <c r="X34" i="12"/>
  <c r="W34" i="12"/>
  <c r="T34" i="12"/>
  <c r="S34" i="12"/>
  <c r="P34" i="12"/>
  <c r="O34" i="12"/>
  <c r="AF33" i="12"/>
  <c r="AE33" i="12"/>
  <c r="AB33" i="12"/>
  <c r="AA33" i="12"/>
  <c r="X33" i="12"/>
  <c r="W33" i="12"/>
  <c r="T33" i="12"/>
  <c r="S33" i="12"/>
  <c r="P33" i="12"/>
  <c r="O33" i="12"/>
  <c r="AF32" i="12"/>
  <c r="AE32" i="12"/>
  <c r="AB32" i="12"/>
  <c r="AA32" i="12"/>
  <c r="X32" i="12"/>
  <c r="W32" i="12"/>
  <c r="T32" i="12"/>
  <c r="S32" i="12"/>
  <c r="P32" i="12"/>
  <c r="O32" i="12"/>
  <c r="AF31" i="12"/>
  <c r="AE31" i="12"/>
  <c r="AB31" i="12"/>
  <c r="AA31" i="12"/>
  <c r="X31" i="12"/>
  <c r="W31" i="12"/>
  <c r="T31" i="12"/>
  <c r="S31" i="12"/>
  <c r="P31" i="12"/>
  <c r="O31" i="12"/>
  <c r="AF30" i="12"/>
  <c r="AE30" i="12"/>
  <c r="AB30" i="12"/>
  <c r="AA30" i="12"/>
  <c r="X30" i="12"/>
  <c r="W30" i="12"/>
  <c r="T30" i="12"/>
  <c r="S30" i="12"/>
  <c r="P30" i="12"/>
  <c r="O30" i="12"/>
  <c r="AE23" i="12"/>
  <c r="AB23" i="12"/>
  <c r="AA23" i="12"/>
  <c r="X23" i="12"/>
  <c r="W23" i="12"/>
  <c r="T23" i="12"/>
  <c r="S23" i="12"/>
  <c r="P23" i="12"/>
  <c r="O23" i="12"/>
  <c r="AE22" i="12"/>
  <c r="AB22" i="12"/>
  <c r="AA22" i="12"/>
  <c r="X22" i="12"/>
  <c r="W22" i="12"/>
  <c r="T22" i="12"/>
  <c r="S22" i="12"/>
  <c r="P22" i="12"/>
  <c r="O22" i="12"/>
  <c r="AE21" i="12"/>
  <c r="AB21" i="12"/>
  <c r="AA21" i="12"/>
  <c r="X21" i="12"/>
  <c r="W21" i="12"/>
  <c r="T21" i="12"/>
  <c r="S21" i="12"/>
  <c r="P21" i="12"/>
  <c r="O21" i="12"/>
  <c r="AE20" i="12"/>
  <c r="AB20" i="12"/>
  <c r="AA20" i="12"/>
  <c r="X20" i="12"/>
  <c r="W20" i="12"/>
  <c r="T20" i="12"/>
  <c r="S20" i="12"/>
  <c r="P20" i="12"/>
  <c r="O20" i="12"/>
  <c r="AE19" i="12"/>
  <c r="AB19" i="12"/>
  <c r="AA19" i="12"/>
  <c r="X19" i="12"/>
  <c r="W19" i="12"/>
  <c r="T19" i="12"/>
  <c r="S19" i="12"/>
  <c r="P19" i="12"/>
  <c r="O19" i="12"/>
  <c r="AE18" i="12"/>
  <c r="AB18" i="12"/>
  <c r="AA18" i="12"/>
  <c r="X18" i="12"/>
  <c r="W18" i="12"/>
  <c r="T18" i="12"/>
  <c r="S18" i="12"/>
  <c r="P18" i="12"/>
  <c r="O18" i="12"/>
  <c r="AE17" i="12"/>
  <c r="AE16" i="12"/>
  <c r="AE15" i="12"/>
  <c r="BD51" i="11"/>
  <c r="BD50" i="11"/>
  <c r="BD47" i="11"/>
  <c r="BD46" i="11"/>
  <c r="BD43" i="11"/>
  <c r="BD39" i="11"/>
  <c r="BD36" i="11"/>
  <c r="BD35" i="11"/>
  <c r="BD32" i="11"/>
  <c r="BD31" i="11"/>
  <c r="BD28" i="11"/>
  <c r="BD24" i="11"/>
  <c r="BD21" i="11"/>
  <c r="BD20" i="11"/>
  <c r="BD17" i="11"/>
  <c r="BD16" i="11"/>
  <c r="BD10" i="11"/>
  <c r="BD9" i="11"/>
  <c r="BD6" i="11"/>
  <c r="BD5" i="11"/>
  <c r="BC51" i="11"/>
  <c r="BB51" i="11"/>
  <c r="BA51" i="11"/>
  <c r="BC50" i="11"/>
  <c r="BB50" i="11"/>
  <c r="BA50" i="11"/>
  <c r="BC49" i="11"/>
  <c r="BD49" i="11" s="1"/>
  <c r="BB49" i="11"/>
  <c r="BA49" i="11"/>
  <c r="BC48" i="11"/>
  <c r="BD48" i="11" s="1"/>
  <c r="BB48" i="11"/>
  <c r="BA48" i="11"/>
  <c r="BC47" i="11"/>
  <c r="BB47" i="11"/>
  <c r="BA47" i="11"/>
  <c r="BC46" i="11"/>
  <c r="BB46" i="11"/>
  <c r="BA46" i="11"/>
  <c r="BC45" i="11"/>
  <c r="BD45" i="11" s="1"/>
  <c r="BB45" i="11"/>
  <c r="BA45" i="11"/>
  <c r="BC44" i="11"/>
  <c r="BD44" i="11" s="1"/>
  <c r="BB44" i="11"/>
  <c r="BA44" i="11"/>
  <c r="BC43" i="11"/>
  <c r="BB43" i="11"/>
  <c r="BA43" i="11"/>
  <c r="BC39" i="11"/>
  <c r="BB39" i="11"/>
  <c r="BA39" i="11"/>
  <c r="BC38" i="11"/>
  <c r="BD38" i="11" s="1"/>
  <c r="BB38" i="11"/>
  <c r="BA38" i="11"/>
  <c r="BC37" i="11"/>
  <c r="BD37" i="11" s="1"/>
  <c r="BB37" i="11"/>
  <c r="BA37" i="11"/>
  <c r="BC36" i="11"/>
  <c r="BB36" i="11"/>
  <c r="BA36" i="11"/>
  <c r="BC35" i="11"/>
  <c r="BB35" i="11"/>
  <c r="BA35" i="11"/>
  <c r="BC34" i="11"/>
  <c r="BD34" i="11" s="1"/>
  <c r="BB34" i="11"/>
  <c r="BA34" i="11"/>
  <c r="BC33" i="11"/>
  <c r="BD33" i="11" s="1"/>
  <c r="BB33" i="11"/>
  <c r="BA33" i="11"/>
  <c r="BC32" i="11"/>
  <c r="BB32" i="11"/>
  <c r="BA32" i="11"/>
  <c r="BC31" i="11"/>
  <c r="BB31" i="11"/>
  <c r="BA31" i="11"/>
  <c r="BC30" i="11"/>
  <c r="BD30" i="11" s="1"/>
  <c r="BB30" i="11"/>
  <c r="BA30" i="11"/>
  <c r="BC29" i="11"/>
  <c r="BD29" i="11" s="1"/>
  <c r="BB29" i="11"/>
  <c r="BA29" i="11"/>
  <c r="BC28" i="11"/>
  <c r="BB28" i="11"/>
  <c r="BA28" i="11"/>
  <c r="BC24" i="11"/>
  <c r="BB24" i="11"/>
  <c r="BA24" i="11"/>
  <c r="BC23" i="11"/>
  <c r="BD23" i="11" s="1"/>
  <c r="BB23" i="11"/>
  <c r="BA23" i="11"/>
  <c r="BC22" i="11"/>
  <c r="BD22" i="11" s="1"/>
  <c r="BB22" i="11"/>
  <c r="BA22" i="11"/>
  <c r="BC21" i="11"/>
  <c r="BB21" i="11"/>
  <c r="BA21" i="11"/>
  <c r="BC20" i="11"/>
  <c r="BB20" i="11"/>
  <c r="BA20" i="11"/>
  <c r="BC19" i="11"/>
  <c r="BD19" i="11" s="1"/>
  <c r="BB19" i="11"/>
  <c r="BA19" i="11"/>
  <c r="BC18" i="11"/>
  <c r="BD18" i="11" s="1"/>
  <c r="BB18" i="11"/>
  <c r="BA18" i="11"/>
  <c r="BC17" i="11"/>
  <c r="BB17" i="11"/>
  <c r="BA17" i="11"/>
  <c r="BC16" i="11"/>
  <c r="BB16" i="11"/>
  <c r="BA16" i="11"/>
  <c r="BC12" i="11"/>
  <c r="BD12" i="11" s="1"/>
  <c r="BB12" i="11"/>
  <c r="BA12" i="11"/>
  <c r="BC11" i="11"/>
  <c r="BD11" i="11" s="1"/>
  <c r="BB11" i="11"/>
  <c r="BA11" i="11"/>
  <c r="BC10" i="11"/>
  <c r="BB10" i="11"/>
  <c r="BA10" i="11"/>
  <c r="BC9" i="11"/>
  <c r="BB9" i="11"/>
  <c r="BA9" i="11"/>
  <c r="BC8" i="11"/>
  <c r="BD8" i="11" s="1"/>
  <c r="BB8" i="11"/>
  <c r="BA8" i="11"/>
  <c r="BC7" i="11"/>
  <c r="BD7" i="11" s="1"/>
  <c r="BB7" i="11"/>
  <c r="BA7" i="11"/>
  <c r="BC6" i="11"/>
  <c r="BB6" i="11"/>
  <c r="BA6" i="11"/>
  <c r="BC5" i="11"/>
  <c r="BB5" i="11"/>
  <c r="BA5" i="11"/>
  <c r="BC4" i="11"/>
  <c r="BD4" i="11" s="1"/>
  <c r="BB4" i="11"/>
  <c r="BA4" i="11"/>
  <c r="I39" i="11"/>
  <c r="I38" i="11"/>
  <c r="I37" i="11"/>
  <c r="I36" i="11"/>
  <c r="I35" i="11"/>
  <c r="I34" i="11"/>
  <c r="I33" i="11"/>
  <c r="I32" i="11"/>
  <c r="H39" i="11"/>
  <c r="H38" i="11"/>
  <c r="H37" i="11"/>
  <c r="H36" i="11"/>
  <c r="H35" i="11"/>
  <c r="H34" i="11"/>
  <c r="H33" i="11"/>
  <c r="H32" i="11"/>
  <c r="I9" i="11"/>
  <c r="I12" i="11" s="1"/>
  <c r="I8" i="11"/>
  <c r="I11" i="11" s="1"/>
  <c r="I7" i="11"/>
  <c r="I10" i="11" s="1"/>
  <c r="H11" i="11"/>
  <c r="H12" i="11"/>
  <c r="H9" i="11"/>
  <c r="H8" i="11"/>
  <c r="H7" i="11"/>
  <c r="H10" i="11" s="1"/>
  <c r="K48" i="9"/>
  <c r="K47" i="9"/>
  <c r="K46" i="9"/>
  <c r="K45" i="9"/>
  <c r="K44" i="9"/>
  <c r="K43" i="9"/>
  <c r="K42" i="9"/>
  <c r="K41" i="9"/>
  <c r="K40" i="9"/>
  <c r="K36" i="9"/>
  <c r="K35" i="9"/>
  <c r="K34" i="9"/>
  <c r="K33" i="9"/>
  <c r="K32" i="9"/>
  <c r="K31" i="9"/>
  <c r="K30" i="9"/>
  <c r="K29" i="9"/>
  <c r="K28" i="9"/>
  <c r="K24" i="9"/>
  <c r="K23" i="9"/>
  <c r="K22" i="9"/>
  <c r="K21" i="9"/>
  <c r="K20" i="9"/>
  <c r="K19" i="9"/>
  <c r="K18" i="9"/>
  <c r="K17" i="9"/>
  <c r="K16" i="9"/>
  <c r="K5" i="9"/>
  <c r="K6" i="9"/>
  <c r="K7" i="9"/>
  <c r="K8" i="9"/>
  <c r="K9" i="9"/>
  <c r="K10" i="9"/>
  <c r="K11" i="9"/>
  <c r="K12" i="9"/>
  <c r="K4" i="9"/>
  <c r="I48" i="9"/>
  <c r="H48" i="9"/>
  <c r="I47" i="9"/>
  <c r="H47" i="9"/>
  <c r="I46" i="9"/>
  <c r="H46" i="9"/>
  <c r="I45" i="9"/>
  <c r="H45" i="9"/>
  <c r="I44" i="9"/>
  <c r="H44" i="9"/>
  <c r="I43" i="9"/>
  <c r="H43" i="9"/>
  <c r="I36" i="9"/>
  <c r="H36" i="9"/>
  <c r="I35" i="9"/>
  <c r="H35" i="9"/>
  <c r="I34" i="9"/>
  <c r="H34" i="9"/>
  <c r="I33" i="9"/>
  <c r="H33" i="9"/>
  <c r="I32" i="9"/>
  <c r="H32" i="9"/>
  <c r="I31" i="9"/>
  <c r="H31" i="9"/>
  <c r="I24" i="9"/>
  <c r="H24" i="9"/>
  <c r="I23" i="9"/>
  <c r="H23" i="9"/>
  <c r="I22" i="9"/>
  <c r="H22" i="9"/>
  <c r="I21" i="9"/>
  <c r="H21" i="9"/>
  <c r="I20" i="9"/>
  <c r="H20" i="9"/>
  <c r="I19" i="9"/>
  <c r="H19" i="9"/>
  <c r="I12" i="9"/>
  <c r="H12" i="9"/>
  <c r="I11" i="9"/>
  <c r="H11" i="9"/>
  <c r="I10" i="9"/>
  <c r="H10" i="9"/>
  <c r="I9" i="9"/>
  <c r="H9" i="9"/>
  <c r="I8" i="9"/>
  <c r="H8" i="9"/>
  <c r="I7" i="9"/>
  <c r="H7" i="9"/>
  <c r="BA12" i="5"/>
  <c r="AZ12" i="5"/>
  <c r="BA11" i="5"/>
  <c r="AZ11" i="5"/>
  <c r="BA10" i="5"/>
  <c r="AZ10" i="5"/>
  <c r="BA9" i="5"/>
  <c r="AZ9" i="5"/>
  <c r="BA8" i="5"/>
  <c r="AZ8" i="5"/>
  <c r="BA7" i="5"/>
  <c r="AZ7" i="5"/>
  <c r="AY6" i="5"/>
  <c r="AY5" i="5"/>
  <c r="AY4" i="5"/>
  <c r="AK36" i="5"/>
  <c r="AJ36" i="5"/>
  <c r="AI36" i="5" s="1"/>
  <c r="AK35" i="5"/>
  <c r="AJ35" i="5"/>
  <c r="AI35" i="5" s="1"/>
  <c r="AK34" i="5"/>
  <c r="AJ34" i="5"/>
  <c r="AI34" i="5" s="1"/>
  <c r="AK33" i="5"/>
  <c r="AJ33" i="5"/>
  <c r="AI33" i="5" s="1"/>
  <c r="AK32" i="5"/>
  <c r="AJ32" i="5"/>
  <c r="AI32" i="5" s="1"/>
  <c r="AK31" i="5"/>
  <c r="AJ31" i="5"/>
  <c r="AI31" i="5" s="1"/>
  <c r="AI30" i="5"/>
  <c r="AI29" i="5"/>
  <c r="AI28" i="5"/>
  <c r="AW12" i="5"/>
  <c r="AV12" i="5"/>
  <c r="AW11" i="5"/>
  <c r="AV11" i="5"/>
  <c r="AW10" i="5"/>
  <c r="AV10" i="5"/>
  <c r="AW9" i="5"/>
  <c r="AV9" i="5"/>
  <c r="AW8" i="5"/>
  <c r="AV8" i="5"/>
  <c r="AW7" i="5"/>
  <c r="AV7" i="5"/>
  <c r="AU6" i="5"/>
  <c r="AU5" i="5"/>
  <c r="AU4" i="5"/>
  <c r="AS12" i="5"/>
  <c r="AR12" i="5"/>
  <c r="AS11" i="5"/>
  <c r="AR11" i="5"/>
  <c r="AS10" i="5"/>
  <c r="AR10" i="5"/>
  <c r="AS9" i="5"/>
  <c r="AR9" i="5"/>
  <c r="AS8" i="5"/>
  <c r="AR8" i="5"/>
  <c r="AS7" i="5"/>
  <c r="AR7" i="5"/>
  <c r="AQ6" i="5"/>
  <c r="AQ5" i="5"/>
  <c r="AQ4" i="5"/>
  <c r="AO12" i="5"/>
  <c r="AN12" i="5"/>
  <c r="AO11" i="5"/>
  <c r="AN11" i="5"/>
  <c r="AO10" i="5"/>
  <c r="AN10" i="5"/>
  <c r="AO9" i="5"/>
  <c r="AN9" i="5"/>
  <c r="AO8" i="5"/>
  <c r="AN8" i="5"/>
  <c r="AO7" i="5"/>
  <c r="AN7" i="5"/>
  <c r="AM6" i="5"/>
  <c r="AM5" i="5"/>
  <c r="AM4" i="5"/>
  <c r="AK12" i="5"/>
  <c r="AJ12" i="5"/>
  <c r="AK11" i="5"/>
  <c r="AJ11" i="5"/>
  <c r="AK10" i="5"/>
  <c r="AJ10" i="5"/>
  <c r="AK9" i="5"/>
  <c r="AJ9" i="5"/>
  <c r="AK8" i="5"/>
  <c r="AJ8" i="5"/>
  <c r="AK7" i="5"/>
  <c r="AJ7" i="5"/>
  <c r="AI6" i="5"/>
  <c r="AI5" i="5"/>
  <c r="AI4" i="5"/>
  <c r="AI95" i="12" l="1"/>
  <c r="AJ94" i="12"/>
  <c r="AJ98" i="12"/>
  <c r="AI97" i="12"/>
  <c r="AA69" i="12"/>
  <c r="AB70" i="12"/>
  <c r="AJ96" i="12"/>
  <c r="AA70" i="12"/>
  <c r="AB71" i="12"/>
  <c r="AB68" i="12"/>
  <c r="AA71" i="12"/>
  <c r="AA68" i="12"/>
  <c r="AB69" i="12"/>
  <c r="AQ8" i="5"/>
  <c r="AQ10" i="5"/>
  <c r="AY11" i="5"/>
  <c r="AM8" i="5"/>
  <c r="AM10" i="5"/>
  <c r="AM12" i="5"/>
  <c r="AU7" i="5"/>
  <c r="AU8" i="5"/>
  <c r="AQ12" i="5"/>
  <c r="AU10" i="5"/>
  <c r="AY8" i="5"/>
  <c r="AY10" i="5"/>
  <c r="AY12" i="5"/>
  <c r="AQ7" i="5"/>
  <c r="AQ9" i="5"/>
  <c r="AQ11" i="5"/>
  <c r="AU11" i="5"/>
  <c r="AY7" i="5"/>
  <c r="AY9" i="5"/>
  <c r="AU9" i="5"/>
  <c r="AU12" i="5"/>
  <c r="AM7" i="5"/>
  <c r="AM9" i="5"/>
  <c r="AM11" i="5"/>
  <c r="AE30" i="5"/>
  <c r="AE29" i="5"/>
  <c r="AE28" i="5"/>
  <c r="AG12" i="5"/>
  <c r="AF12" i="5"/>
  <c r="AI12" i="5" s="1"/>
  <c r="AG11" i="5"/>
  <c r="AF11" i="5"/>
  <c r="AI11" i="5" s="1"/>
  <c r="AG10" i="5"/>
  <c r="AF10" i="5"/>
  <c r="AI10" i="5" s="1"/>
  <c r="AG9" i="5"/>
  <c r="AF9" i="5"/>
  <c r="AI9" i="5" s="1"/>
  <c r="AG8" i="5"/>
  <c r="AF8" i="5"/>
  <c r="AI8" i="5" s="1"/>
  <c r="AG7" i="5"/>
  <c r="AF7" i="5"/>
  <c r="AI7" i="5" s="1"/>
  <c r="AE6" i="5"/>
  <c r="AE5" i="5"/>
  <c r="AE4" i="5"/>
  <c r="AC36" i="5" l="1"/>
  <c r="AB36" i="5"/>
  <c r="AE36" i="5" s="1"/>
  <c r="AC35" i="5"/>
  <c r="AB35" i="5"/>
  <c r="AE35" i="5" s="1"/>
  <c r="AC34" i="5"/>
  <c r="AB34" i="5"/>
  <c r="AE34" i="5" s="1"/>
  <c r="AC33" i="5"/>
  <c r="AB33" i="5"/>
  <c r="AE33" i="5" s="1"/>
  <c r="AC32" i="5"/>
  <c r="AB32" i="5"/>
  <c r="AE32" i="5" s="1"/>
  <c r="AC31" i="5"/>
  <c r="AB31" i="5"/>
  <c r="AE31" i="5" s="1"/>
  <c r="AA30" i="5"/>
  <c r="AA29" i="5"/>
  <c r="AA28" i="5"/>
  <c r="AC12" i="5"/>
  <c r="AB12" i="5"/>
  <c r="AE12" i="5" s="1"/>
  <c r="AC11" i="5"/>
  <c r="AB11" i="5"/>
  <c r="AE11" i="5" s="1"/>
  <c r="AC10" i="5"/>
  <c r="AB10" i="5"/>
  <c r="AE10" i="5" s="1"/>
  <c r="AC9" i="5"/>
  <c r="AB9" i="5"/>
  <c r="AE9" i="5" s="1"/>
  <c r="AC8" i="5"/>
  <c r="AB8" i="5"/>
  <c r="AE8" i="5" s="1"/>
  <c r="AC7" i="5"/>
  <c r="AB7" i="5"/>
  <c r="AE7" i="5" s="1"/>
  <c r="AA6" i="5"/>
  <c r="AA5" i="5"/>
  <c r="AA4" i="5"/>
  <c r="Y48" i="5" l="1"/>
  <c r="X48" i="5"/>
  <c r="Y47" i="5"/>
  <c r="X47" i="5"/>
  <c r="Y46" i="5"/>
  <c r="X46" i="5"/>
  <c r="Y45" i="5"/>
  <c r="X45" i="5"/>
  <c r="Y44" i="5"/>
  <c r="X44" i="5"/>
  <c r="Y43" i="5"/>
  <c r="X43" i="5"/>
  <c r="W42" i="5"/>
  <c r="W41" i="5"/>
  <c r="W40" i="5"/>
  <c r="Y36" i="5"/>
  <c r="X36" i="5"/>
  <c r="AA36" i="5" s="1"/>
  <c r="Y35" i="5"/>
  <c r="X35" i="5"/>
  <c r="AA35" i="5" s="1"/>
  <c r="Y34" i="5"/>
  <c r="X34" i="5"/>
  <c r="AA34" i="5" s="1"/>
  <c r="Y33" i="5"/>
  <c r="X33" i="5"/>
  <c r="AA33" i="5" s="1"/>
  <c r="Y32" i="5"/>
  <c r="X32" i="5"/>
  <c r="AA32" i="5" s="1"/>
  <c r="Y31" i="5"/>
  <c r="X31" i="5"/>
  <c r="AA31" i="5" s="1"/>
  <c r="Y24" i="5"/>
  <c r="X24" i="5"/>
  <c r="Y23" i="5"/>
  <c r="X23" i="5"/>
  <c r="Y22" i="5"/>
  <c r="X22" i="5"/>
  <c r="Y21" i="5"/>
  <c r="X21" i="5"/>
  <c r="Y20" i="5"/>
  <c r="X20" i="5"/>
  <c r="Y19" i="5"/>
  <c r="X19" i="5"/>
  <c r="W18" i="5"/>
  <c r="W17" i="5"/>
  <c r="W16" i="5"/>
  <c r="Y12" i="5"/>
  <c r="X12" i="5"/>
  <c r="AA12" i="5" s="1"/>
  <c r="Y11" i="5"/>
  <c r="X11" i="5"/>
  <c r="AA11" i="5" s="1"/>
  <c r="Y10" i="5"/>
  <c r="X10" i="5"/>
  <c r="AA10" i="5" s="1"/>
  <c r="Y9" i="5"/>
  <c r="X9" i="5"/>
  <c r="AA9" i="5" s="1"/>
  <c r="Y8" i="5"/>
  <c r="X8" i="5"/>
  <c r="AA8" i="5" s="1"/>
  <c r="Y7" i="5"/>
  <c r="X7" i="5"/>
  <c r="AA7" i="5" s="1"/>
  <c r="W6" i="5"/>
  <c r="W5" i="5"/>
  <c r="W4" i="5"/>
  <c r="W30" i="5"/>
  <c r="W29" i="5"/>
  <c r="W28" i="5"/>
  <c r="U36" i="5" l="1"/>
  <c r="T36" i="5"/>
  <c r="S36" i="5" s="1"/>
  <c r="U35" i="5"/>
  <c r="T35" i="5"/>
  <c r="S35" i="5" s="1"/>
  <c r="U34" i="5"/>
  <c r="T34" i="5"/>
  <c r="S34" i="5" s="1"/>
  <c r="U33" i="5"/>
  <c r="T33" i="5"/>
  <c r="W33" i="5" s="1"/>
  <c r="U32" i="5"/>
  <c r="T32" i="5"/>
  <c r="S32" i="5" s="1"/>
  <c r="U31" i="5"/>
  <c r="T31" i="5"/>
  <c r="S31" i="5" s="1"/>
  <c r="S30" i="5"/>
  <c r="S29" i="5"/>
  <c r="S28" i="5"/>
  <c r="U48" i="5"/>
  <c r="T48" i="5"/>
  <c r="U47" i="5"/>
  <c r="T47" i="5"/>
  <c r="W47" i="5" s="1"/>
  <c r="U46" i="5"/>
  <c r="T46" i="5"/>
  <c r="S46" i="5" s="1"/>
  <c r="U45" i="5"/>
  <c r="T45" i="5"/>
  <c r="S45" i="5" s="1"/>
  <c r="U44" i="5"/>
  <c r="T44" i="5"/>
  <c r="S44" i="5" s="1"/>
  <c r="U43" i="5"/>
  <c r="T43" i="5"/>
  <c r="S43" i="5" s="1"/>
  <c r="S42" i="5"/>
  <c r="S41" i="5"/>
  <c r="S40" i="5"/>
  <c r="U24" i="5"/>
  <c r="T24" i="5"/>
  <c r="S24" i="5" s="1"/>
  <c r="U23" i="5"/>
  <c r="T23" i="5"/>
  <c r="S23" i="5" s="1"/>
  <c r="U22" i="5"/>
  <c r="T22" i="5"/>
  <c r="U21" i="5"/>
  <c r="T21" i="5"/>
  <c r="S21" i="5" s="1"/>
  <c r="U20" i="5"/>
  <c r="T20" i="5"/>
  <c r="S20" i="5" s="1"/>
  <c r="U19" i="5"/>
  <c r="T19" i="5"/>
  <c r="S19" i="5" s="1"/>
  <c r="S18" i="5"/>
  <c r="S17" i="5"/>
  <c r="S16" i="5"/>
  <c r="U12" i="5"/>
  <c r="T12" i="5"/>
  <c r="S12" i="5" s="1"/>
  <c r="U11" i="5"/>
  <c r="T11" i="5"/>
  <c r="S11" i="5" s="1"/>
  <c r="U10" i="5"/>
  <c r="T10" i="5"/>
  <c r="W10" i="5" s="1"/>
  <c r="S10" i="5"/>
  <c r="U9" i="5"/>
  <c r="T9" i="5"/>
  <c r="U8" i="5"/>
  <c r="T8" i="5"/>
  <c r="S8" i="5" s="1"/>
  <c r="U7" i="5"/>
  <c r="T7" i="5"/>
  <c r="W7" i="5" s="1"/>
  <c r="S6" i="5"/>
  <c r="S5" i="5"/>
  <c r="S4" i="5"/>
  <c r="S47" i="5" l="1"/>
  <c r="S33" i="5"/>
  <c r="W32" i="5"/>
  <c r="W36" i="5"/>
  <c r="W44" i="5"/>
  <c r="S9" i="5"/>
  <c r="W9" i="5"/>
  <c r="W12" i="5"/>
  <c r="W23" i="5"/>
  <c r="W11" i="5"/>
  <c r="W35" i="5"/>
  <c r="W34" i="5"/>
  <c r="W24" i="5"/>
  <c r="W31" i="5"/>
  <c r="W46" i="5"/>
  <c r="W45" i="5"/>
  <c r="W43" i="5"/>
  <c r="S7" i="5"/>
  <c r="S22" i="5"/>
  <c r="W22" i="5"/>
  <c r="S48" i="5"/>
  <c r="W48" i="5"/>
  <c r="W8" i="5"/>
  <c r="W19" i="5"/>
  <c r="W20" i="5"/>
  <c r="W21" i="5"/>
  <c r="O42" i="5"/>
  <c r="O41" i="5"/>
  <c r="O40" i="5"/>
  <c r="O30" i="5"/>
  <c r="O29" i="5"/>
  <c r="O28" i="5"/>
  <c r="O18" i="5"/>
  <c r="O17" i="5"/>
  <c r="O16" i="5"/>
  <c r="O5" i="5"/>
  <c r="O6" i="5"/>
  <c r="O4" i="5"/>
  <c r="K16" i="5"/>
  <c r="K17" i="5"/>
  <c r="K18" i="5"/>
  <c r="K28" i="5"/>
  <c r="K29" i="5"/>
  <c r="K30" i="5"/>
  <c r="K40" i="5"/>
  <c r="K41" i="5"/>
  <c r="K42" i="5"/>
  <c r="K5" i="5"/>
  <c r="K6" i="5"/>
  <c r="K4" i="5"/>
  <c r="L7" i="5"/>
  <c r="O7" i="5" s="1"/>
  <c r="L8" i="5"/>
  <c r="O8" i="5" s="1"/>
  <c r="L9" i="5"/>
  <c r="O9" i="5" s="1"/>
  <c r="L10" i="5"/>
  <c r="O10" i="5" s="1"/>
  <c r="L11" i="5"/>
  <c r="O11" i="5" s="1"/>
  <c r="L12" i="5"/>
  <c r="O12" i="5" s="1"/>
  <c r="L19" i="5"/>
  <c r="O19" i="5" s="1"/>
  <c r="L20" i="5"/>
  <c r="O20" i="5" s="1"/>
  <c r="L21" i="5"/>
  <c r="O21" i="5" s="1"/>
  <c r="L22" i="5"/>
  <c r="O22" i="5" s="1"/>
  <c r="L23" i="5"/>
  <c r="O23" i="5" s="1"/>
  <c r="L24" i="5"/>
  <c r="O24" i="5" s="1"/>
  <c r="L31" i="5"/>
  <c r="K31" i="5" s="1"/>
  <c r="L32" i="5"/>
  <c r="K32" i="5" s="1"/>
  <c r="L33" i="5"/>
  <c r="K33" i="5" s="1"/>
  <c r="L34" i="5"/>
  <c r="K34" i="5" s="1"/>
  <c r="L35" i="5"/>
  <c r="K35" i="5" s="1"/>
  <c r="L36" i="5"/>
  <c r="K36" i="5" s="1"/>
  <c r="L43" i="5"/>
  <c r="K43" i="5" s="1"/>
  <c r="L44" i="5"/>
  <c r="K44" i="5" s="1"/>
  <c r="L45" i="5"/>
  <c r="K45" i="5" s="1"/>
  <c r="L46" i="5"/>
  <c r="K46" i="5" s="1"/>
  <c r="L47" i="5"/>
  <c r="K47" i="5" s="1"/>
  <c r="L48" i="5"/>
  <c r="K48" i="5" s="1"/>
  <c r="O31" i="5" l="1"/>
  <c r="O46" i="5"/>
  <c r="O35" i="5"/>
  <c r="O45" i="5"/>
  <c r="O32" i="5"/>
  <c r="O36" i="5"/>
  <c r="O43" i="5"/>
  <c r="O47" i="5"/>
  <c r="O34" i="5"/>
  <c r="O33" i="5"/>
  <c r="O44" i="5"/>
  <c r="O48" i="5"/>
  <c r="M36" i="5"/>
  <c r="M35" i="5"/>
  <c r="M34" i="5"/>
  <c r="M33" i="5"/>
  <c r="M32" i="5"/>
  <c r="M31" i="5"/>
  <c r="M48" i="5"/>
  <c r="M47" i="5"/>
  <c r="M46" i="5"/>
  <c r="M45" i="5"/>
  <c r="M44" i="5"/>
  <c r="M43" i="5"/>
  <c r="I48" i="5"/>
  <c r="I47" i="5"/>
  <c r="I46" i="5"/>
  <c r="I45" i="5"/>
  <c r="I44" i="5"/>
  <c r="I43" i="5"/>
  <c r="M24" i="5"/>
  <c r="M23" i="5"/>
  <c r="M22" i="5"/>
  <c r="M21" i="5"/>
  <c r="M20" i="5"/>
  <c r="M19" i="5"/>
  <c r="I24" i="5"/>
  <c r="H24" i="5"/>
  <c r="K24" i="5" s="1"/>
  <c r="I23" i="5"/>
  <c r="H23" i="5"/>
  <c r="K23" i="5" s="1"/>
  <c r="I22" i="5"/>
  <c r="H22" i="5"/>
  <c r="K22" i="5" s="1"/>
  <c r="I21" i="5"/>
  <c r="H21" i="5"/>
  <c r="K21" i="5" s="1"/>
  <c r="I20" i="5"/>
  <c r="H20" i="5"/>
  <c r="K20" i="5" s="1"/>
  <c r="I19" i="5"/>
  <c r="H19" i="5"/>
  <c r="K19" i="5" s="1"/>
  <c r="M12" i="5"/>
  <c r="M11" i="5"/>
  <c r="M10" i="5"/>
  <c r="M9" i="5"/>
  <c r="M8" i="5"/>
  <c r="M7" i="5"/>
  <c r="I12" i="5"/>
  <c r="I11" i="5"/>
  <c r="I10" i="5"/>
  <c r="H12" i="5"/>
  <c r="K12" i="5" s="1"/>
  <c r="H11" i="5"/>
  <c r="K11" i="5" s="1"/>
  <c r="H10" i="5"/>
  <c r="K10" i="5" s="1"/>
  <c r="I9" i="5"/>
  <c r="I8" i="5"/>
  <c r="I7" i="5"/>
  <c r="H9" i="5"/>
  <c r="K9" i="5" s="1"/>
  <c r="H8" i="5"/>
  <c r="K8" i="5" s="1"/>
  <c r="H7" i="5"/>
  <c r="K7" i="5" s="1"/>
  <c r="G46" i="4"/>
  <c r="G49" i="4"/>
  <c r="G48" i="4"/>
  <c r="G47" i="4"/>
  <c r="G45" i="4"/>
  <c r="G44" i="4"/>
  <c r="G43" i="4"/>
  <c r="G42" i="4"/>
  <c r="G41" i="4"/>
  <c r="G40" i="4"/>
  <c r="G39" i="4"/>
  <c r="G38" i="4"/>
  <c r="G33" i="4"/>
  <c r="G32" i="4"/>
  <c r="G31" i="4"/>
  <c r="G30" i="4"/>
  <c r="G29" i="4"/>
  <c r="G28" i="4"/>
  <c r="G27" i="4"/>
  <c r="G26" i="4"/>
  <c r="G25" i="4"/>
  <c r="G24" i="4"/>
  <c r="G23" i="4"/>
  <c r="G22" i="4"/>
  <c r="G17" i="4"/>
  <c r="G16" i="4"/>
  <c r="G15" i="4"/>
  <c r="G14" i="4"/>
  <c r="G13" i="4"/>
  <c r="G12" i="4"/>
  <c r="G11" i="4"/>
  <c r="G10" i="4"/>
  <c r="G9" i="4"/>
  <c r="G8" i="4"/>
  <c r="G7" i="4"/>
  <c r="G6" i="4"/>
</calcChain>
</file>

<file path=xl/sharedStrings.xml><?xml version="1.0" encoding="utf-8"?>
<sst xmlns="http://schemas.openxmlformats.org/spreadsheetml/2006/main" count="1954" uniqueCount="332">
  <si>
    <t>Antenna power</t>
  </si>
  <si>
    <t>6Mbps</t>
  </si>
  <si>
    <t>mW/Mhz</t>
  </si>
  <si>
    <t>802.11b</t>
  </si>
  <si>
    <t>9Mbps</t>
  </si>
  <si>
    <t>1Mbps</t>
  </si>
  <si>
    <t>dBm</t>
  </si>
  <si>
    <t>12Mbps</t>
  </si>
  <si>
    <t>2Mbps</t>
  </si>
  <si>
    <t>18Mbps</t>
  </si>
  <si>
    <t>5.5Mbps</t>
  </si>
  <si>
    <t>24Mbps</t>
  </si>
  <si>
    <t>11Mbps</t>
  </si>
  <si>
    <t>36Mbps</t>
  </si>
  <si>
    <t>802.11g,n</t>
  </si>
  <si>
    <t>48Mbps</t>
  </si>
  <si>
    <t>54Mbps</t>
  </si>
  <si>
    <t>6.5Mbps</t>
  </si>
  <si>
    <t>MCS0</t>
  </si>
  <si>
    <t>13Mbps</t>
  </si>
  <si>
    <t>MCS1</t>
  </si>
  <si>
    <t>19.5Mbps</t>
  </si>
  <si>
    <t>MCS2</t>
  </si>
  <si>
    <t>26Mbps</t>
  </si>
  <si>
    <t>MCS3</t>
  </si>
  <si>
    <t>39Mbps</t>
  </si>
  <si>
    <t>MCS4</t>
  </si>
  <si>
    <t>52Mbps</t>
  </si>
  <si>
    <t>MCS5</t>
  </si>
  <si>
    <t>58.5Mbps</t>
  </si>
  <si>
    <t>MCS6</t>
  </si>
  <si>
    <t>65Mbps</t>
  </si>
  <si>
    <t>MCS7</t>
  </si>
  <si>
    <t>BLE</t>
  </si>
  <si>
    <t>900Mhz</t>
  </si>
  <si>
    <t>Mode</t>
  </si>
  <si>
    <t>Freq.</t>
  </si>
  <si>
    <t>802.11g</t>
  </si>
  <si>
    <t>2.4 GHz</t>
    <phoneticPr fontId="9" type="noConversion"/>
  </si>
  <si>
    <r>
      <t>24</t>
    </r>
    <r>
      <rPr>
        <b/>
        <sz val="9"/>
        <color theme="1"/>
        <rFont val="돋움"/>
        <family val="3"/>
        <charset val="129"/>
      </rPr>
      <t>℃</t>
    </r>
    <phoneticPr fontId="9" type="noConversion"/>
  </si>
  <si>
    <t>PLS</t>
    <phoneticPr fontId="9" type="noConversion"/>
  </si>
  <si>
    <t>b:6, g:0, n20:0</t>
    <phoneticPr fontId="9" type="noConversion"/>
  </si>
  <si>
    <t>Channel</t>
    <phoneticPr fontId="14" type="noConversion"/>
  </si>
  <si>
    <t>Data Rate</t>
    <phoneticPr fontId="14" type="noConversion"/>
  </si>
  <si>
    <t>Average
Power</t>
    <phoneticPr fontId="14" type="noConversion"/>
  </si>
  <si>
    <t>Peak
Gain</t>
    <phoneticPr fontId="9" type="noConversion"/>
  </si>
  <si>
    <t>E.I.R.P</t>
    <phoneticPr fontId="14" type="noConversion"/>
  </si>
  <si>
    <r>
      <t>(</t>
    </r>
    <r>
      <rPr>
        <b/>
        <sz val="9"/>
        <color indexed="8"/>
        <rFont val="맑은 고딕"/>
        <family val="3"/>
        <charset val="129"/>
      </rPr>
      <t>㎒</t>
    </r>
    <r>
      <rPr>
        <b/>
        <sz val="9"/>
        <color indexed="8"/>
        <rFont val="Arial"/>
        <family val="2"/>
      </rPr>
      <t>)</t>
    </r>
  </si>
  <si>
    <r>
      <t>(</t>
    </r>
    <r>
      <rPr>
        <b/>
        <sz val="9"/>
        <color indexed="8"/>
        <rFont val="맑은 고딕"/>
        <family val="3"/>
        <charset val="129"/>
      </rPr>
      <t>㏈</t>
    </r>
    <r>
      <rPr>
        <b/>
        <sz val="9"/>
        <color indexed="8"/>
        <rFont val="Arial"/>
        <family val="2"/>
      </rPr>
      <t>m)</t>
    </r>
    <phoneticPr fontId="9" type="noConversion"/>
  </si>
  <si>
    <t>(dBi)</t>
    <phoneticPr fontId="9" type="noConversion"/>
  </si>
  <si>
    <t>11Mbps</t>
    <phoneticPr fontId="9" type="noConversion"/>
  </si>
  <si>
    <t>12Mbps</t>
    <phoneticPr fontId="9" type="noConversion"/>
  </si>
  <si>
    <t>802.11n
(HT20)</t>
    <phoneticPr fontId="14" type="noConversion"/>
  </si>
  <si>
    <t>MCS0</t>
    <phoneticPr fontId="9" type="noConversion"/>
  </si>
  <si>
    <t>802.11n
(HT40)</t>
    <phoneticPr fontId="14" type="noConversion"/>
  </si>
  <si>
    <r>
      <t>-20</t>
    </r>
    <r>
      <rPr>
        <b/>
        <sz val="9"/>
        <color theme="1"/>
        <rFont val="돋움"/>
        <family val="3"/>
        <charset val="129"/>
      </rPr>
      <t>℃</t>
    </r>
    <phoneticPr fontId="9" type="noConversion"/>
  </si>
  <si>
    <t>PLS</t>
    <phoneticPr fontId="9" type="noConversion"/>
  </si>
  <si>
    <t>b:6, g:0, n20:0</t>
    <phoneticPr fontId="9" type="noConversion"/>
  </si>
  <si>
    <t>Channel</t>
    <phoneticPr fontId="14" type="noConversion"/>
  </si>
  <si>
    <t>Data Rate</t>
    <phoneticPr fontId="14" type="noConversion"/>
  </si>
  <si>
    <t>Average
Power</t>
    <phoneticPr fontId="14" type="noConversion"/>
  </si>
  <si>
    <t>Peak
Gain</t>
    <phoneticPr fontId="9" type="noConversion"/>
  </si>
  <si>
    <t>E.I.R.P</t>
    <phoneticPr fontId="14" type="noConversion"/>
  </si>
  <si>
    <r>
      <t>(</t>
    </r>
    <r>
      <rPr>
        <b/>
        <sz val="9"/>
        <color indexed="8"/>
        <rFont val="맑은 고딕"/>
        <family val="3"/>
        <charset val="129"/>
      </rPr>
      <t>㏈</t>
    </r>
    <r>
      <rPr>
        <b/>
        <sz val="9"/>
        <color indexed="8"/>
        <rFont val="Arial"/>
        <family val="2"/>
      </rPr>
      <t>m)</t>
    </r>
    <phoneticPr fontId="9" type="noConversion"/>
  </si>
  <si>
    <t>(dBi)</t>
    <phoneticPr fontId="9" type="noConversion"/>
  </si>
  <si>
    <t>11Mbps</t>
    <phoneticPr fontId="9" type="noConversion"/>
  </si>
  <si>
    <t>12Mbps</t>
    <phoneticPr fontId="9" type="noConversion"/>
  </si>
  <si>
    <t>802.11n
(HT20)</t>
    <phoneticPr fontId="14" type="noConversion"/>
  </si>
  <si>
    <t>MCS0</t>
    <phoneticPr fontId="9" type="noConversion"/>
  </si>
  <si>
    <t>802.11n
(HT40)</t>
    <phoneticPr fontId="14" type="noConversion"/>
  </si>
  <si>
    <r>
      <t>50</t>
    </r>
    <r>
      <rPr>
        <b/>
        <sz val="9"/>
        <color theme="1"/>
        <rFont val="돋움"/>
        <family val="3"/>
        <charset val="129"/>
      </rPr>
      <t>℃</t>
    </r>
    <phoneticPr fontId="9" type="noConversion"/>
  </si>
  <si>
    <t>14ch</t>
  </si>
  <si>
    <t>Channel</t>
  </si>
  <si>
    <t>Data Rate</t>
  </si>
  <si>
    <r>
      <t>(</t>
    </r>
    <r>
      <rPr>
        <b/>
        <sz val="9"/>
        <color indexed="8"/>
        <rFont val="맑은 고딕"/>
        <family val="3"/>
        <charset val="129"/>
      </rPr>
      <t>㏈</t>
    </r>
    <r>
      <rPr>
        <b/>
        <sz val="9"/>
        <color indexed="8"/>
        <rFont val="Arial"/>
        <family val="2"/>
      </rPr>
      <t>m)</t>
    </r>
  </si>
  <si>
    <t>802.11n
(HT20)</t>
  </si>
  <si>
    <t>RCZ1</t>
  </si>
  <si>
    <t>RCZ2</t>
  </si>
  <si>
    <t>RCZ3</t>
  </si>
  <si>
    <t>RCZ4</t>
  </si>
  <si>
    <t>CE</t>
    <phoneticPr fontId="3" type="noConversion"/>
  </si>
  <si>
    <t>FCC</t>
    <phoneticPr fontId="3" type="noConversion"/>
  </si>
  <si>
    <t>WIFI Target</t>
    <phoneticPr fontId="3" type="noConversion"/>
  </si>
  <si>
    <t>SFM20R1
(CE)</t>
    <phoneticPr fontId="3" type="noConversion"/>
  </si>
  <si>
    <t>Nv</t>
    <phoneticPr fontId="3" type="noConversion"/>
  </si>
  <si>
    <t>SFM20R2
(FCC)</t>
    <phoneticPr fontId="3" type="noConversion"/>
  </si>
  <si>
    <t>TELEC</t>
    <phoneticPr fontId="3" type="noConversion"/>
  </si>
  <si>
    <t>SFM20R3
(TELEC)</t>
    <phoneticPr fontId="3" type="noConversion"/>
  </si>
  <si>
    <t>Measure</t>
  </si>
  <si>
    <t>Mode</t>
    <phoneticPr fontId="3" type="noConversion"/>
  </si>
  <si>
    <t>Config</t>
    <phoneticPr fontId="3" type="noConversion"/>
  </si>
  <si>
    <t>Hex</t>
    <phoneticPr fontId="3" type="noConversion"/>
  </si>
  <si>
    <t>1Ch</t>
    <phoneticPr fontId="3" type="noConversion"/>
  </si>
  <si>
    <t>6Ch</t>
    <phoneticPr fontId="3" type="noConversion"/>
  </si>
  <si>
    <t>11ch</t>
    <phoneticPr fontId="3" type="noConversion"/>
  </si>
  <si>
    <t>MCS0~1</t>
    <phoneticPr fontId="3" type="noConversion"/>
  </si>
  <si>
    <t>Ch2~10</t>
    <phoneticPr fontId="3" type="noConversion"/>
  </si>
  <si>
    <t>MCS2~3</t>
    <phoneticPr fontId="3" type="noConversion"/>
  </si>
  <si>
    <t>Ch1</t>
    <phoneticPr fontId="3" type="noConversion"/>
  </si>
  <si>
    <t>3e</t>
    <phoneticPr fontId="3" type="noConversion"/>
  </si>
  <si>
    <t>Ch14</t>
    <phoneticPr fontId="3" type="noConversion"/>
  </si>
  <si>
    <t>2a</t>
    <phoneticPr fontId="3" type="noConversion"/>
  </si>
  <si>
    <t>2ch</t>
    <phoneticPr fontId="3" type="noConversion"/>
  </si>
  <si>
    <t>10Ch</t>
    <phoneticPr fontId="3" type="noConversion"/>
  </si>
  <si>
    <t>14ch</t>
    <phoneticPr fontId="3" type="noConversion"/>
  </si>
  <si>
    <t>0x30</t>
    <phoneticPr fontId="3" type="noConversion"/>
  </si>
  <si>
    <t>0x32</t>
    <phoneticPr fontId="3" type="noConversion"/>
  </si>
  <si>
    <t>0x3A</t>
    <phoneticPr fontId="3" type="noConversion"/>
  </si>
  <si>
    <t>0x3C</t>
    <phoneticPr fontId="3" type="noConversion"/>
  </si>
  <si>
    <t>0x34</t>
    <phoneticPr fontId="3" type="noConversion"/>
  </si>
  <si>
    <t>0x28</t>
    <phoneticPr fontId="3" type="noConversion"/>
  </si>
  <si>
    <t>0x46</t>
    <phoneticPr fontId="3" type="noConversion"/>
  </si>
  <si>
    <t>0x48</t>
    <phoneticPr fontId="3" type="noConversion"/>
  </si>
  <si>
    <t>0x4A</t>
    <phoneticPr fontId="3" type="noConversion"/>
  </si>
  <si>
    <t>Test 3rd</t>
    <phoneticPr fontId="3" type="noConversion"/>
  </si>
  <si>
    <t>0x40</t>
    <phoneticPr fontId="3" type="noConversion"/>
  </si>
  <si>
    <t>0x32</t>
    <phoneticPr fontId="3" type="noConversion"/>
  </si>
  <si>
    <t>0x38</t>
    <phoneticPr fontId="3" type="noConversion"/>
  </si>
  <si>
    <t>0x2c</t>
    <phoneticPr fontId="3" type="noConversion"/>
  </si>
  <si>
    <t>0x4A</t>
    <phoneticPr fontId="3" type="noConversion"/>
  </si>
  <si>
    <t>0x4C</t>
    <phoneticPr fontId="3" type="noConversion"/>
  </si>
  <si>
    <t>0x4E</t>
    <phoneticPr fontId="3" type="noConversion"/>
  </si>
  <si>
    <t>0x2C</t>
    <phoneticPr fontId="3" type="noConversion"/>
  </si>
  <si>
    <t>Test 2nd</t>
    <phoneticPr fontId="3" type="noConversion"/>
  </si>
  <si>
    <t>Test 1st</t>
    <phoneticPr fontId="3" type="noConversion"/>
  </si>
  <si>
    <t>Test 4th</t>
    <phoneticPr fontId="3" type="noConversion"/>
  </si>
  <si>
    <t>0x52</t>
    <phoneticPr fontId="3" type="noConversion"/>
  </si>
  <si>
    <t>0x50</t>
    <phoneticPr fontId="3" type="noConversion"/>
  </si>
  <si>
    <t>Test 5th</t>
    <phoneticPr fontId="3" type="noConversion"/>
  </si>
  <si>
    <t>0x50</t>
    <phoneticPr fontId="3" type="noConversion"/>
  </si>
  <si>
    <t>Test 6th</t>
    <phoneticPr fontId="3" type="noConversion"/>
  </si>
  <si>
    <t>0x3D</t>
    <phoneticPr fontId="3" type="noConversion"/>
  </si>
  <si>
    <t>0x4F</t>
    <phoneticPr fontId="3" type="noConversion"/>
  </si>
  <si>
    <t>0x51</t>
    <phoneticPr fontId="3" type="noConversion"/>
  </si>
  <si>
    <t>0x41</t>
    <phoneticPr fontId="3" type="noConversion"/>
  </si>
  <si>
    <t>Test 7th</t>
    <phoneticPr fontId="3" type="noConversion"/>
  </si>
  <si>
    <t>0x3E</t>
    <phoneticPr fontId="3" type="noConversion"/>
  </si>
  <si>
    <t>0x3F</t>
    <phoneticPr fontId="3" type="noConversion"/>
  </si>
  <si>
    <t>0x44</t>
    <phoneticPr fontId="3" type="noConversion"/>
  </si>
  <si>
    <t>0x51</t>
    <phoneticPr fontId="3" type="noConversion"/>
  </si>
  <si>
    <t>0x52</t>
    <phoneticPr fontId="3" type="noConversion"/>
  </si>
  <si>
    <t>Test 8th</t>
    <phoneticPr fontId="3" type="noConversion"/>
  </si>
  <si>
    <t>0x3F</t>
    <phoneticPr fontId="3" type="noConversion"/>
  </si>
  <si>
    <t>0x48</t>
    <phoneticPr fontId="3" type="noConversion"/>
  </si>
  <si>
    <t>0x42</t>
    <phoneticPr fontId="3" type="noConversion"/>
  </si>
  <si>
    <t>0x47</t>
    <phoneticPr fontId="3" type="noConversion"/>
  </si>
  <si>
    <t>0x3C</t>
    <phoneticPr fontId="3" type="noConversion"/>
  </si>
  <si>
    <t xml:space="preserve">Target power setting 주의 사항: </t>
    <phoneticPr fontId="3" type="noConversion"/>
  </si>
  <si>
    <t>Target power value CH2~10 &gt;= CH1 &gt;= CH11</t>
  </si>
  <si>
    <t>CH2~10(1순위) → CH1(2순위) → CH11(3순위)의 우선 순위</t>
    <phoneticPr fontId="3" type="noConversion"/>
  </si>
  <si>
    <t>Test 9th</t>
    <phoneticPr fontId="3" type="noConversion"/>
  </si>
  <si>
    <t>Test 10th</t>
    <phoneticPr fontId="3" type="noConversion"/>
  </si>
  <si>
    <t>Test 12th</t>
    <phoneticPr fontId="3" type="noConversion"/>
  </si>
  <si>
    <t>Test 11th</t>
    <phoneticPr fontId="3" type="noConversion"/>
  </si>
  <si>
    <t>Target
Power</t>
    <phoneticPr fontId="3" type="noConversion"/>
  </si>
  <si>
    <t xml:space="preserve">우선 순위 rule 어길 시 real test 값이 power configuration한 설정과 다른 경향성을 보임 </t>
    <phoneticPr fontId="3" type="noConversion"/>
  </si>
  <si>
    <t>: 우선 순위 rule 위반 test</t>
    <phoneticPr fontId="3" type="noConversion"/>
  </si>
  <si>
    <t>SFM20R4
(FCC)</t>
    <phoneticPr fontId="3" type="noConversion"/>
  </si>
  <si>
    <t>Intermediate result</t>
    <phoneticPr fontId="3" type="noConversion"/>
  </si>
  <si>
    <t>Nv</t>
    <phoneticPr fontId="3" type="noConversion"/>
  </si>
  <si>
    <t>(%)</t>
    <phoneticPr fontId="3" type="noConversion"/>
  </si>
  <si>
    <t>Error factor
target and real power</t>
    <phoneticPr fontId="3" type="noConversion"/>
  </si>
  <si>
    <t>*특이사항</t>
    <phoneticPr fontId="3" type="noConversion"/>
  </si>
  <si>
    <t>1. R3 (TELEC)의 Tx Power Report룰이 다름.</t>
    <phoneticPr fontId="3" type="noConversion"/>
  </si>
  <si>
    <t>2. Tx Power 설정값에 제약이 있음 2~11 &gt;= 1 &gt;= 11~</t>
    <phoneticPr fontId="3" type="noConversion"/>
  </si>
  <si>
    <t>채널 영역을 나눌시 사용하는 셋팅룰 (1, 2~10, 11~)</t>
    <phoneticPr fontId="3" type="noConversion"/>
  </si>
  <si>
    <t>*특이사항 2~10 &gt;= 1 &gt;= 11~을 지켜야함</t>
    <phoneticPr fontId="3" type="noConversion"/>
  </si>
  <si>
    <t>Tx Power Control</t>
    <phoneticPr fontId="3" type="noConversion"/>
  </si>
  <si>
    <t>Test 3rd(CE)</t>
  </si>
  <si>
    <t>Test 4th(CE)</t>
  </si>
  <si>
    <t>Nv</t>
  </si>
  <si>
    <t>0x40</t>
  </si>
  <si>
    <t>0x3C</t>
  </si>
  <si>
    <t>* 우선순위 룰 위반시 ESP EVB 측정결과</t>
    <phoneticPr fontId="3" type="noConversion"/>
  </si>
  <si>
    <t>FW Ver</t>
    <phoneticPr fontId="3" type="noConversion"/>
  </si>
  <si>
    <t>항목</t>
    <phoneticPr fontId="3" type="noConversion"/>
  </si>
  <si>
    <t>테스트 방법</t>
    <phoneticPr fontId="3" type="noConversion"/>
  </si>
  <si>
    <t>CE (R1)</t>
    <phoneticPr fontId="3" type="noConversion"/>
  </si>
  <si>
    <t>FCC (R2,R4)</t>
    <phoneticPr fontId="3" type="noConversion"/>
  </si>
  <si>
    <t>TELEC (R3)</t>
    <phoneticPr fontId="3" type="noConversion"/>
  </si>
  <si>
    <t>Ch 11</t>
    <phoneticPr fontId="3" type="noConversion"/>
  </si>
  <si>
    <t>Ch 12</t>
    <phoneticPr fontId="3" type="noConversion"/>
  </si>
  <si>
    <t>Ch 14</t>
    <phoneticPr fontId="3" type="noConversion"/>
  </si>
  <si>
    <t>Ch 13</t>
    <phoneticPr fontId="3" type="noConversion"/>
  </si>
  <si>
    <t>R2 : wifi_040401
R4 : wifi_040401</t>
    <phoneticPr fontId="3" type="noConversion"/>
  </si>
  <si>
    <t>wifi_030301</t>
    <phoneticPr fontId="3" type="noConversion"/>
  </si>
  <si>
    <t>Rf Test Mode로 부팅하여 로그확인 (Wifi Uart, 115200)</t>
    <phoneticPr fontId="3" type="noConversion"/>
  </si>
  <si>
    <t>OK</t>
  </si>
  <si>
    <t>Set Power : 3f3f3f3f3e3e
target_power: 63, 63, 63, 63, 62, 62</t>
    <phoneticPr fontId="3" type="noConversion"/>
  </si>
  <si>
    <t>Set Power : 383838383230
R2 target_power: 56, 56, 56, 56, 50, 48
R4 target_power: 56, 56, 56, 56, 50, 48</t>
    <phoneticPr fontId="3" type="noConversion"/>
  </si>
  <si>
    <t>Set Power : 484848484848
target_power: 72, 72, 72, 72, 72, 72</t>
    <phoneticPr fontId="3" type="noConversion"/>
  </si>
  <si>
    <r>
      <t>PC툴 접속후 버전 쿼리
&lt;SC&gt;020A 
&lt;SR&gt;000aOKSFM20R_V204_01,build-Nov 23 2017 15:17:59</t>
    </r>
    <r>
      <rPr>
        <sz val="11"/>
        <color rgb="FF0070C0"/>
        <rFont val="맑은 고딕"/>
        <family val="3"/>
        <charset val="129"/>
        <scheme val="minor"/>
      </rPr>
      <t>,</t>
    </r>
    <r>
      <rPr>
        <sz val="11"/>
        <color rgb="FFFF0000"/>
        <rFont val="맑은 고딕"/>
        <family val="3"/>
        <charset val="129"/>
        <scheme val="minor"/>
      </rPr>
      <t>wifi_040401</t>
    </r>
    <phoneticPr fontId="3" type="noConversion"/>
  </si>
  <si>
    <t>wifi_050501</t>
    <phoneticPr fontId="3" type="noConversion"/>
  </si>
  <si>
    <t>SPT_AT_ModemSLP_GPIO_VER_FLASH_CE_301117.bin</t>
  </si>
  <si>
    <t>SPT_AT_ModemSLP_GPIO_VER_FLASH_FCC_301117.bin</t>
  </si>
  <si>
    <t>SPT_AT_ModemSLP_GPIO_VER_FLASH_TELEC_301117.bin</t>
  </si>
  <si>
    <t>Nov 30 2017 10:31:35</t>
    <phoneticPr fontId="3" type="noConversion"/>
  </si>
  <si>
    <t>Nov 30 2017 10:31:44</t>
    <phoneticPr fontId="3" type="noConversion"/>
  </si>
  <si>
    <t>Nov 30 2017 10:31:51</t>
    <phoneticPr fontId="3" type="noConversion"/>
  </si>
  <si>
    <t>wifi_030301</t>
  </si>
  <si>
    <t>wifi_050501</t>
    <phoneticPr fontId="3" type="noConversion"/>
  </si>
  <si>
    <t>wifi_040401</t>
  </si>
  <si>
    <t>추가된 AT커맨드 확인</t>
    <phoneticPr fontId="3" type="noConversion"/>
  </si>
  <si>
    <t xml:space="preserve">scan여부 확인 - scan OK
join여부 확인 - join OK
</t>
    <phoneticPr fontId="3" type="noConversion"/>
  </si>
  <si>
    <t>scan여부 확인 - not scan</t>
    <phoneticPr fontId="3" type="noConversion"/>
  </si>
  <si>
    <t>AP 13 채널 Scan여부 확인
AP : AP용 Target준비(TELEC), PC툴접속 WIFI 모드, AT커맨드 전송
AT+CWMODE=2
AT+CWSAP="SFMTEST_13ch","12345678",13,3
Target에서 PC툴로 Wifi Scan확인 AT+CWLAP
Target Join확인 AT+CWJAP="SFMTEST_13ch","12345678"</t>
    <phoneticPr fontId="3" type="noConversion"/>
  </si>
  <si>
    <t>AP 11 채널 Scan여부 확인
AP : AP용 Target준비(TELEC), PC툴접속 WIFI 모드, AT커맨드 전송
AT+CWMODE=2
AT+CWSAP="SFMTEST_11ch","12345678",11,3
Target에서 PC툴로 Wifi Scan확인 AT+CWLAP
Target Join확인 AT+CWJAP="SFMTEST_11ch","12345678"</t>
    <phoneticPr fontId="3" type="noConversion"/>
  </si>
  <si>
    <t>AP 12 채널 Scan여부 확인
AP : AP용 Target준비(TELEC), PC툴접속 WIFI 모드, AT커맨드 전송
AT+CWMODE=2
AT+CWSAP="SFMTEST_12ch","12345678",12,3
Target에서 PC툴로 Wifi Scan확인 AT+CWLAP
Target Join확인 AT+CWJAP="SFMTEST_12ch","12345678"</t>
    <phoneticPr fontId="3" type="noConversion"/>
  </si>
  <si>
    <t xml:space="preserve">AP 14 채널 Scan여부 확인
flash_write_test_14ch_ap_PROVISION.cmd
wifi always on모드로 변경 : RTT Input -&gt; CM2
wifi uart로 ap start
Soft AP : 
Cellion DS v1.0 Ready!
AT+PROVISION
Cellion
192.168.43.1
OK
Target에서 CWLAP설정변경 : AT+CWLAPOPT=1,255
Target에서 PC툴로 Wifi Scan확인 AT+CWLAP
Target Join확인 AT+CWJAP="Cellion",""
</t>
    <phoneticPr fontId="3" type="noConversion"/>
  </si>
  <si>
    <t>* Scan기능에 문제발생. 디버깅후 바이너리받고 설정값 변경됨</t>
    <phoneticPr fontId="3" type="noConversion"/>
  </si>
  <si>
    <t>AP join 및 TCP통신 테스트</t>
    <phoneticPr fontId="3" type="noConversion"/>
  </si>
  <si>
    <t>휴대폰으로 AP생성 : wisoltst, 1357913579
테스트 코드 enable (cfg_examples.c)
#define CFG_EXAMPLES_TYPE_DEF CFG_EXAMPLES_WIFI_TCP_VIA_BYPASS
통신로그 확인
 0&gt; 00 Try join to "wisoltst","1357913579"
 0&gt; 00 AP join OK
 0&gt; 00 Try connect to "TCP","211.202.2.19",80
 0&gt; 00 TCP connect OK
 0&gt; 00 Try http GET
 0&gt; 00 tcp send data size:60
 0&gt; 00 CIPSEND OK
 0&gt; 00 SEND TCP OK 41, 41
 0&gt; 00 Data received. size:501</t>
    <phoneticPr fontId="3" type="noConversion"/>
  </si>
  <si>
    <t>로그 확인</t>
    <phoneticPr fontId="3" type="noConversion"/>
  </si>
  <si>
    <t>OK</t>
    <phoneticPr fontId="3" type="noConversion"/>
  </si>
  <si>
    <t>PC툴 접속 후 wifi모드.
해당 커맨드 동작확인.
AT+TXPWRITE : AT+TXPWRITE="524E4A444038"
AT+TXPREAD : RNJD@8 -&gt; OK
AT+VER : -&gt; OK
AT+LEDON : -&gt; OK
AT+LEDOFF : -&gt; OK
AT+MODEMSLP : Modem Sleep mode -&gt; OK
AT+STATEHIGH : -&gt; OK
AT+STATELOW : -&gt; OK</t>
    <phoneticPr fontId="3" type="noConversion"/>
  </si>
  <si>
    <t>AT커맨드 동작확인</t>
    <phoneticPr fontId="3" type="noConversion"/>
  </si>
  <si>
    <t>FCC (R2/R4)</t>
    <phoneticPr fontId="3" type="noConversion"/>
  </si>
  <si>
    <t>Default Tx Power Table 적용 확인</t>
    <phoneticPr fontId="3" type="noConversion"/>
  </si>
  <si>
    <t>Firmware 수정</t>
    <phoneticPr fontId="3" type="noConversion"/>
  </si>
  <si>
    <t>SFM20R1
(CE)</t>
    <phoneticPr fontId="3" type="noConversion"/>
  </si>
  <si>
    <t>result</t>
    <phoneticPr fontId="3" type="noConversion"/>
  </si>
  <si>
    <t>SFM20R2
(FCC)</t>
    <phoneticPr fontId="3" type="noConversion"/>
  </si>
  <si>
    <t>1st result</t>
    <phoneticPr fontId="3" type="noConversion"/>
  </si>
  <si>
    <t>11Mbps</t>
    <phoneticPr fontId="3" type="noConversion"/>
  </si>
  <si>
    <t>54Mbps</t>
    <phoneticPr fontId="3" type="noConversion"/>
  </si>
  <si>
    <t>MCS7</t>
    <phoneticPr fontId="3" type="noConversion"/>
  </si>
  <si>
    <t>0x3E</t>
    <phoneticPr fontId="3" type="noConversion"/>
  </si>
  <si>
    <t>0x3F</t>
    <phoneticPr fontId="3" type="noConversion"/>
  </si>
  <si>
    <t>No.2</t>
  </si>
  <si>
    <t>No.3</t>
  </si>
  <si>
    <t>No.4</t>
  </si>
  <si>
    <t>No.5</t>
  </si>
  <si>
    <t>AVG</t>
  </si>
  <si>
    <t>Error
factor</t>
  </si>
  <si>
    <t>No1. result</t>
  </si>
  <si>
    <t>0x48</t>
  </si>
  <si>
    <t>0x3c</t>
  </si>
  <si>
    <t>0x43</t>
  </si>
  <si>
    <t>0x36</t>
  </si>
  <si>
    <t>0x3E</t>
  </si>
  <si>
    <t>0x3F</t>
  </si>
  <si>
    <t>0x3a</t>
  </si>
  <si>
    <t>0x42</t>
  </si>
  <si>
    <t>0x34</t>
  </si>
  <si>
    <t>No.6</t>
  </si>
  <si>
    <t>No.7</t>
  </si>
  <si>
    <t>No.8</t>
  </si>
  <si>
    <t>No.9</t>
  </si>
  <si>
    <t>No.10</t>
  </si>
  <si>
    <t>No.11</t>
  </si>
  <si>
    <t>No.12</t>
  </si>
  <si>
    <t>No.13</t>
  </si>
  <si>
    <t>No.14</t>
  </si>
  <si>
    <t>No.15</t>
  </si>
  <si>
    <t>No.16</t>
  </si>
  <si>
    <t>No.17</t>
  </si>
  <si>
    <t>No.18</t>
  </si>
  <si>
    <t>No.19</t>
  </si>
  <si>
    <t>No.20</t>
  </si>
  <si>
    <t>No.21</t>
  </si>
  <si>
    <t>No.22</t>
  </si>
  <si>
    <t>No.23</t>
  </si>
  <si>
    <t>No.24</t>
  </si>
  <si>
    <t>No.25</t>
  </si>
  <si>
    <t>No.26</t>
  </si>
  <si>
    <t>No.27</t>
  </si>
  <si>
    <t>No.28</t>
  </si>
  <si>
    <t>No.29</t>
  </si>
  <si>
    <t>No.30</t>
  </si>
  <si>
    <t>MIN</t>
    <phoneticPr fontId="3" type="noConversion"/>
  </si>
  <si>
    <t>MAX</t>
    <phoneticPr fontId="3" type="noConversion"/>
  </si>
  <si>
    <t>Error factor
(AVG and Target Power)</t>
    <phoneticPr fontId="3" type="noConversion"/>
  </si>
  <si>
    <t>0x3a</t>
    <phoneticPr fontId="3" type="noConversion"/>
  </si>
  <si>
    <t>0x3c</t>
    <phoneticPr fontId="3" type="noConversion"/>
  </si>
  <si>
    <t>CABLE LOSS: 1dB</t>
    <phoneticPr fontId="3" type="noConversion"/>
  </si>
  <si>
    <t>:WIFI Power 확정</t>
    <phoneticPr fontId="3" type="noConversion"/>
  </si>
  <si>
    <t>SAMPLE: SFM20R1, 2, 3, 4 EVK 3EA</t>
    <phoneticPr fontId="3" type="noConversion"/>
  </si>
  <si>
    <t>MEASURE RESULT: 3EA's AVERAGE POWER</t>
    <phoneticPr fontId="3" type="noConversion"/>
  </si>
  <si>
    <t>WIFI TOOL 사용</t>
    <phoneticPr fontId="3" type="noConversion"/>
  </si>
  <si>
    <t>SFM20R1: SC4620R13903, SC4620R13851, SC4620R12340</t>
    <phoneticPr fontId="3" type="noConversion"/>
  </si>
  <si>
    <t>SFM20R2: SC4620R21296, SC4620R21024, SC4620R21310</t>
    <phoneticPr fontId="3" type="noConversion"/>
  </si>
  <si>
    <t>SFM20R3: SC4620R30227, SC4620R30332, SC4620R30351</t>
    <phoneticPr fontId="3" type="noConversion"/>
  </si>
  <si>
    <t>2412_MCS7_EVM (RMS)</t>
  </si>
  <si>
    <t>SFM20R4: SC4620R40969, SC4620R41011, SC4620R40977</t>
    <phoneticPr fontId="3" type="noConversion"/>
  </si>
  <si>
    <t>2442_MCS7_EVM (RMS)</t>
  </si>
  <si>
    <t>2472_MCS7_EVM (RMS)</t>
  </si>
  <si>
    <t>SFM20R1
(CE)</t>
  </si>
  <si>
    <t>Target
Power</t>
  </si>
  <si>
    <t>EVM</t>
    <phoneticPr fontId="3" type="noConversion"/>
  </si>
  <si>
    <t>0x39</t>
  </si>
  <si>
    <t>0x37</t>
    <phoneticPr fontId="3" type="noConversion"/>
  </si>
  <si>
    <t>0x3B</t>
  </si>
  <si>
    <t>12Mbps</t>
    <phoneticPr fontId="3" type="noConversion"/>
  </si>
  <si>
    <t>12Mbps</t>
    <phoneticPr fontId="3" type="noConversion"/>
  </si>
  <si>
    <t>MCS0</t>
    <phoneticPr fontId="3" type="noConversion"/>
  </si>
  <si>
    <t>SFM20R2
(FCC)</t>
  </si>
  <si>
    <t>result</t>
  </si>
  <si>
    <t>1Mbps</t>
    <phoneticPr fontId="3" type="noConversion"/>
  </si>
  <si>
    <t>0x30</t>
  </si>
  <si>
    <t>0x2C</t>
  </si>
  <si>
    <t>0x3A</t>
  </si>
  <si>
    <t>0x36</t>
    <phoneticPr fontId="3" type="noConversion"/>
  </si>
  <si>
    <t>0x35</t>
    <phoneticPr fontId="3" type="noConversion"/>
  </si>
  <si>
    <t>0x28</t>
    <phoneticPr fontId="3" type="noConversion"/>
  </si>
  <si>
    <t>0x2A</t>
    <phoneticPr fontId="3" type="noConversion"/>
  </si>
  <si>
    <t>0x29</t>
    <phoneticPr fontId="3" type="noConversion"/>
  </si>
  <si>
    <t>6Mbps</t>
    <phoneticPr fontId="3" type="noConversion"/>
  </si>
  <si>
    <t>SFM20R3
(TELEC)</t>
  </si>
  <si>
    <t>result</t>
    <phoneticPr fontId="3" type="noConversion"/>
  </si>
  <si>
    <t>EVM</t>
    <phoneticPr fontId="3" type="noConversion"/>
  </si>
  <si>
    <t>EVM</t>
  </si>
  <si>
    <t>1Mbps</t>
    <phoneticPr fontId="3" type="noConversion"/>
  </si>
  <si>
    <t>0x44</t>
  </si>
  <si>
    <t>0x3C</t>
    <phoneticPr fontId="3" type="noConversion"/>
  </si>
  <si>
    <t>0x40</t>
    <phoneticPr fontId="3" type="noConversion"/>
  </si>
  <si>
    <t>0x3E</t>
    <phoneticPr fontId="3" type="noConversion"/>
  </si>
  <si>
    <t>0x46</t>
  </si>
  <si>
    <t>6Mbps</t>
    <phoneticPr fontId="3" type="noConversion"/>
  </si>
  <si>
    <t xml:space="preserve"> </t>
    <phoneticPr fontId="3" type="noConversion"/>
  </si>
  <si>
    <t>SFM20R4
(FCC)</t>
  </si>
  <si>
    <t>0x3B</t>
    <phoneticPr fontId="3" type="noConversion"/>
  </si>
  <si>
    <t>0x2E</t>
    <phoneticPr fontId="3" type="noConversion"/>
  </si>
  <si>
    <t>0x32</t>
  </si>
  <si>
    <t>MCS0</t>
    <phoneticPr fontId="3" type="noConversion"/>
  </si>
  <si>
    <t>0x3D</t>
    <phoneticPr fontId="3" type="noConversion"/>
  </si>
  <si>
    <t>0x3B</t>
    <phoneticPr fontId="3" type="noConversion"/>
  </si>
  <si>
    <t>0x3A</t>
    <phoneticPr fontId="3" type="noConversion"/>
  </si>
  <si>
    <t xml:space="preserve"> </t>
    <phoneticPr fontId="3" type="noConversion"/>
  </si>
  <si>
    <t>0x2F</t>
    <phoneticPr fontId="3" type="noConversion"/>
  </si>
  <si>
    <t>0x3A</t>
    <phoneticPr fontId="3" type="noConversion"/>
  </si>
  <si>
    <t>0x2e</t>
    <phoneticPr fontId="3" type="noConversion"/>
  </si>
  <si>
    <t>`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</si>
</sst>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0_);[Red]\(0.00\)"/>
    <numFmt numFmtId="177" formatCode="0.00_ "/>
    <numFmt numFmtId="178" formatCode="0.0"/>
    <numFmt numFmtId="179" formatCode="0.00_ ;[Red]\-0.00\ "/>
  </numFmts>
  <fonts count="42" x14ac:knownFonts="1">
    <font>
      <sz val="11"/>
      <color theme="1"/>
      <name val="맑은 고딕"/>
      <family val="2"/>
      <charset val="129"/>
      <scheme val="minor"/>
    </font>
    <font>
      <sz val="10"/>
      <color rgb="FF1F497D"/>
      <name val="맑은 고딕"/>
      <family val="3"/>
      <charset val="129"/>
    </font>
    <font>
      <sz val="9"/>
      <color rgb="FF000000"/>
      <name val="MS PGothic"/>
      <family val="2"/>
      <charset val="128"/>
    </font>
    <font>
      <sz val="8"/>
      <name val="맑은 고딕"/>
      <family val="2"/>
      <charset val="129"/>
      <scheme val="minor"/>
    </font>
    <font>
      <sz val="9"/>
      <color theme="1"/>
      <name val="MS PGothic"/>
      <family val="2"/>
      <charset val="128"/>
    </font>
    <font>
      <sz val="10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sz val="10"/>
      <color rgb="FF1F497D"/>
      <name val="맑은 고딕"/>
      <family val="3"/>
      <charset val="129"/>
      <scheme val="minor"/>
    </font>
    <font>
      <b/>
      <sz val="15"/>
      <color rgb="FF000000"/>
      <name val="Arial"/>
      <family val="2"/>
    </font>
    <font>
      <sz val="8"/>
      <name val="돋움"/>
      <family val="3"/>
      <charset val="129"/>
    </font>
    <font>
      <sz val="9"/>
      <name val="Arial"/>
      <family val="2"/>
    </font>
    <font>
      <b/>
      <sz val="9"/>
      <color theme="1"/>
      <name val="Arial"/>
      <family val="2"/>
    </font>
    <font>
      <b/>
      <sz val="9"/>
      <color theme="1"/>
      <name val="돋움"/>
      <family val="3"/>
      <charset val="129"/>
    </font>
    <font>
      <b/>
      <sz val="9"/>
      <color rgb="FF000000"/>
      <name val="Arial"/>
      <family val="2"/>
    </font>
    <font>
      <sz val="8"/>
      <name val="맑은 고딕"/>
      <family val="3"/>
      <charset val="129"/>
    </font>
    <font>
      <b/>
      <sz val="9"/>
      <color indexed="8"/>
      <name val="맑은 고딕"/>
      <family val="3"/>
      <charset val="129"/>
    </font>
    <font>
      <b/>
      <sz val="9"/>
      <color indexed="8"/>
      <name val="Arial"/>
      <family val="2"/>
    </font>
    <font>
      <sz val="9"/>
      <color rgb="FF000000"/>
      <name val="Arial"/>
      <family val="2"/>
    </font>
    <font>
      <sz val="11"/>
      <color rgb="FF000000"/>
      <name val="맑은 고딕"/>
      <family val="3"/>
      <charset val="129"/>
    </font>
    <font>
      <sz val="18"/>
      <color theme="1"/>
      <name val="맑은 고딕"/>
      <family val="2"/>
      <charset val="129"/>
      <scheme val="minor"/>
    </font>
    <font>
      <sz val="10"/>
      <color rgb="FF000000"/>
      <name val="맑은 고딕"/>
      <family val="3"/>
      <charset val="129"/>
    </font>
    <font>
      <sz val="11"/>
      <color rgb="FF0070C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rgb="FFFF0000"/>
      <name val="Arial"/>
      <family val="2"/>
    </font>
  </fonts>
  <fills count="49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</fills>
  <borders count="9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dotted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dotted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indexed="64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indexed="64"/>
      </bottom>
      <diagonal/>
    </border>
    <border>
      <left style="thin">
        <color auto="1"/>
      </left>
      <right/>
      <top style="thin">
        <color auto="1"/>
      </top>
      <bottom style="double">
        <color indexed="64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double">
        <color indexed="64"/>
      </bottom>
      <diagonal/>
    </border>
    <border>
      <left/>
      <right/>
      <top style="thin">
        <color auto="1"/>
      </top>
      <bottom style="double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double">
        <color indexed="64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double">
        <color indexed="64"/>
      </bottom>
      <diagonal/>
    </border>
    <border>
      <left/>
      <right style="medium">
        <color auto="1"/>
      </right>
      <top style="thin">
        <color auto="1"/>
      </top>
      <bottom style="thin">
        <color indexed="64"/>
      </bottom>
      <diagonal/>
    </border>
    <border>
      <left/>
      <right style="medium">
        <color auto="1"/>
      </right>
      <top style="thin">
        <color auto="1"/>
      </top>
      <bottom style="double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double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double">
        <color indexed="64"/>
      </bottom>
      <diagonal/>
    </border>
    <border>
      <left style="medium">
        <color auto="1"/>
      </left>
      <right/>
      <top style="thin">
        <color indexed="64"/>
      </top>
      <bottom/>
      <diagonal/>
    </border>
    <border>
      <left style="medium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double">
        <color indexed="64"/>
      </top>
      <bottom style="thin">
        <color auto="1"/>
      </bottom>
      <diagonal/>
    </border>
    <border>
      <left/>
      <right/>
      <top style="double">
        <color indexed="64"/>
      </top>
      <bottom style="thin">
        <color auto="1"/>
      </bottom>
      <diagonal/>
    </border>
    <border>
      <left/>
      <right style="medium">
        <color auto="1"/>
      </right>
      <top style="double">
        <color indexed="64"/>
      </top>
      <bottom style="thin">
        <color auto="1"/>
      </bottom>
      <diagonal/>
    </border>
  </borders>
  <cellStyleXfs count="42">
    <xf numFmtId="0" fontId="0" fillId="0" borderId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79" applyNumberFormat="0" applyFill="0" applyAlignment="0" applyProtection="0">
      <alignment vertical="center"/>
    </xf>
    <xf numFmtId="0" fontId="26" fillId="0" borderId="80" applyNumberFormat="0" applyFill="0" applyAlignment="0" applyProtection="0">
      <alignment vertical="center"/>
    </xf>
    <xf numFmtId="0" fontId="27" fillId="0" borderId="81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1" fillId="17" borderId="82" applyNumberFormat="0" applyAlignment="0" applyProtection="0">
      <alignment vertical="center"/>
    </xf>
    <xf numFmtId="0" fontId="32" fillId="18" borderId="83" applyNumberFormat="0" applyAlignment="0" applyProtection="0">
      <alignment vertical="center"/>
    </xf>
    <xf numFmtId="0" fontId="33" fillId="18" borderId="82" applyNumberFormat="0" applyAlignment="0" applyProtection="0">
      <alignment vertical="center"/>
    </xf>
    <xf numFmtId="0" fontId="34" fillId="0" borderId="84" applyNumberFormat="0" applyFill="0" applyAlignment="0" applyProtection="0">
      <alignment vertical="center"/>
    </xf>
    <xf numFmtId="0" fontId="35" fillId="19" borderId="85" applyNumberFormat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3" fillId="20" borderId="86" applyNumberFormat="0" applyFont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87" applyNumberFormat="0" applyFill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39" fillId="36" borderId="0" applyNumberFormat="0" applyBorder="0" applyAlignment="0" applyProtection="0">
      <alignment vertical="center"/>
    </xf>
    <xf numFmtId="0" fontId="39" fillId="37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23" fillId="39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23" fillId="42" borderId="0" applyNumberFormat="0" applyBorder="0" applyAlignment="0" applyProtection="0">
      <alignment vertical="center"/>
    </xf>
    <xf numFmtId="0" fontId="23" fillId="43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</cellStyleXfs>
  <cellXfs count="397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5" fillId="0" borderId="0" xfId="0" applyFont="1">
      <alignment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left"/>
    </xf>
    <xf numFmtId="0" fontId="6" fillId="0" borderId="4" xfId="0" applyFont="1" applyBorder="1" applyAlignment="1">
      <alignment horizontal="left" vertical="center"/>
    </xf>
    <xf numFmtId="0" fontId="6" fillId="0" borderId="4" xfId="0" applyFont="1" applyBorder="1" applyAlignment="1">
      <alignment horizontal="right" vertical="center"/>
    </xf>
    <xf numFmtId="0" fontId="2" fillId="0" borderId="10" xfId="0" applyFont="1" applyBorder="1" applyAlignment="1">
      <alignment horizontal="left"/>
    </xf>
    <xf numFmtId="0" fontId="6" fillId="0" borderId="8" xfId="0" applyFont="1" applyBorder="1" applyAlignment="1">
      <alignment horizontal="left" vertical="center"/>
    </xf>
    <xf numFmtId="0" fontId="6" fillId="0" borderId="8" xfId="0" applyFont="1" applyBorder="1" applyAlignment="1">
      <alignment horizontal="right" vertical="center"/>
    </xf>
    <xf numFmtId="0" fontId="2" fillId="2" borderId="10" xfId="0" applyFont="1" applyFill="1" applyBorder="1" applyAlignment="1">
      <alignment horizontal="left"/>
    </xf>
    <xf numFmtId="0" fontId="4" fillId="0" borderId="6" xfId="0" applyFont="1" applyBorder="1" applyAlignment="1">
      <alignment horizontal="center" vertical="center"/>
    </xf>
    <xf numFmtId="0" fontId="2" fillId="0" borderId="4" xfId="0" applyFont="1" applyBorder="1" applyAlignment="1">
      <alignment horizontal="left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2" fillId="0" borderId="8" xfId="0" applyFont="1" applyBorder="1" applyAlignment="1">
      <alignment horizontal="left"/>
    </xf>
    <xf numFmtId="0" fontId="4" fillId="0" borderId="8" xfId="0" applyFont="1" applyBorder="1" applyAlignment="1">
      <alignment horizontal="left"/>
    </xf>
    <xf numFmtId="0" fontId="7" fillId="0" borderId="0" xfId="0" applyFont="1" applyAlignment="1">
      <alignment horizontal="justify" vertical="center"/>
    </xf>
    <xf numFmtId="0" fontId="10" fillId="0" borderId="6" xfId="0" applyFont="1" applyBorder="1">
      <alignment vertical="center"/>
    </xf>
    <xf numFmtId="176" fontId="10" fillId="0" borderId="6" xfId="0" applyNumberFormat="1" applyFont="1" applyBorder="1">
      <alignment vertical="center"/>
    </xf>
    <xf numFmtId="0" fontId="11" fillId="4" borderId="0" xfId="0" applyFont="1" applyFill="1" applyAlignment="1">
      <alignment horizontal="center" vertical="center"/>
    </xf>
    <xf numFmtId="176" fontId="11" fillId="4" borderId="0" xfId="0" applyNumberFormat="1" applyFont="1" applyFill="1" applyAlignment="1">
      <alignment horizontal="center" vertical="center"/>
    </xf>
    <xf numFmtId="0" fontId="11" fillId="5" borderId="0" xfId="0" quotePrefix="1" applyFont="1" applyFill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3" borderId="16" xfId="0" applyFont="1" applyFill="1" applyBorder="1" applyAlignment="1">
      <alignment horizontal="center" vertical="center" wrapText="1"/>
    </xf>
    <xf numFmtId="0" fontId="13" fillId="3" borderId="20" xfId="0" applyFont="1" applyFill="1" applyBorder="1" applyAlignment="1">
      <alignment horizontal="center" vertical="center"/>
    </xf>
    <xf numFmtId="176" fontId="13" fillId="3" borderId="13" xfId="0" applyNumberFormat="1" applyFont="1" applyFill="1" applyBorder="1" applyAlignment="1">
      <alignment horizontal="center" vertical="center" wrapText="1"/>
    </xf>
    <xf numFmtId="0" fontId="13" fillId="3" borderId="13" xfId="0" applyFont="1" applyFill="1" applyBorder="1" applyAlignment="1">
      <alignment horizontal="center" vertical="center" wrapText="1"/>
    </xf>
    <xf numFmtId="0" fontId="13" fillId="3" borderId="14" xfId="0" applyFont="1" applyFill="1" applyBorder="1" applyAlignment="1">
      <alignment horizontal="center" vertical="center"/>
    </xf>
    <xf numFmtId="176" fontId="13" fillId="3" borderId="14" xfId="0" applyNumberFormat="1" applyFont="1" applyFill="1" applyBorder="1" applyAlignment="1">
      <alignment horizontal="center" vertical="center"/>
    </xf>
    <xf numFmtId="0" fontId="17" fillId="2" borderId="12" xfId="0" applyFont="1" applyFill="1" applyBorder="1" applyAlignment="1">
      <alignment horizontal="center" vertical="center"/>
    </xf>
    <xf numFmtId="176" fontId="17" fillId="2" borderId="12" xfId="0" applyNumberFormat="1" applyFont="1" applyFill="1" applyBorder="1" applyAlignment="1">
      <alignment horizontal="center" vertical="center"/>
    </xf>
    <xf numFmtId="177" fontId="17" fillId="2" borderId="12" xfId="0" applyNumberFormat="1" applyFont="1" applyFill="1" applyBorder="1" applyAlignment="1">
      <alignment horizontal="center" vertical="center"/>
    </xf>
    <xf numFmtId="177" fontId="17" fillId="2" borderId="25" xfId="0" applyNumberFormat="1" applyFont="1" applyFill="1" applyBorder="1" applyAlignment="1">
      <alignment horizontal="center" vertical="center"/>
    </xf>
    <xf numFmtId="176" fontId="10" fillId="0" borderId="0" xfId="0" applyNumberFormat="1" applyFont="1" applyBorder="1" applyAlignment="1">
      <alignment horizontal="center" vertical="center"/>
    </xf>
    <xf numFmtId="176" fontId="17" fillId="2" borderId="13" xfId="0" applyNumberFormat="1" applyFont="1" applyFill="1" applyBorder="1" applyAlignment="1">
      <alignment horizontal="center" vertical="center"/>
    </xf>
    <xf numFmtId="176" fontId="17" fillId="0" borderId="12" xfId="0" applyNumberFormat="1" applyFont="1" applyFill="1" applyBorder="1" applyAlignment="1">
      <alignment horizontal="center" vertical="center"/>
    </xf>
    <xf numFmtId="0" fontId="17" fillId="6" borderId="12" xfId="0" applyFont="1" applyFill="1" applyBorder="1" applyAlignment="1">
      <alignment horizontal="center" vertical="center"/>
    </xf>
    <xf numFmtId="176" fontId="17" fillId="6" borderId="12" xfId="0" applyNumberFormat="1" applyFont="1" applyFill="1" applyBorder="1" applyAlignment="1">
      <alignment horizontal="center" vertical="center"/>
    </xf>
    <xf numFmtId="177" fontId="17" fillId="6" borderId="12" xfId="0" applyNumberFormat="1" applyFont="1" applyFill="1" applyBorder="1" applyAlignment="1">
      <alignment horizontal="center" vertical="center"/>
    </xf>
    <xf numFmtId="177" fontId="17" fillId="6" borderId="25" xfId="0" applyNumberFormat="1" applyFont="1" applyFill="1" applyBorder="1" applyAlignment="1">
      <alignment horizontal="center" vertical="center"/>
    </xf>
    <xf numFmtId="0" fontId="17" fillId="6" borderId="28" xfId="0" applyFont="1" applyFill="1" applyBorder="1" applyAlignment="1">
      <alignment horizontal="center" vertical="center"/>
    </xf>
    <xf numFmtId="0" fontId="10" fillId="6" borderId="28" xfId="0" applyFont="1" applyFill="1" applyBorder="1" applyAlignment="1">
      <alignment horizontal="center" vertical="center"/>
    </xf>
    <xf numFmtId="176" fontId="10" fillId="6" borderId="28" xfId="0" applyNumberFormat="1" applyFont="1" applyFill="1" applyBorder="1" applyAlignment="1">
      <alignment horizontal="center" vertical="center"/>
    </xf>
    <xf numFmtId="177" fontId="17" fillId="6" borderId="28" xfId="0" applyNumberFormat="1" applyFont="1" applyFill="1" applyBorder="1" applyAlignment="1">
      <alignment horizontal="center" vertical="center"/>
    </xf>
    <xf numFmtId="177" fontId="17" fillId="6" borderId="29" xfId="0" applyNumberFormat="1" applyFont="1" applyFill="1" applyBorder="1" applyAlignment="1">
      <alignment horizontal="center" vertical="center"/>
    </xf>
    <xf numFmtId="0" fontId="10" fillId="0" borderId="0" xfId="0" applyFont="1">
      <alignment vertical="center"/>
    </xf>
    <xf numFmtId="176" fontId="10" fillId="0" borderId="0" xfId="0" applyNumberFormat="1" applyFont="1">
      <alignment vertical="center"/>
    </xf>
    <xf numFmtId="0" fontId="6" fillId="0" borderId="10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10" fillId="0" borderId="0" xfId="0" applyFont="1" applyBorder="1" applyAlignment="1">
      <alignment vertical="center" wrapText="1"/>
    </xf>
    <xf numFmtId="0" fontId="17" fillId="2" borderId="0" xfId="0" applyFont="1" applyFill="1" applyBorder="1" applyAlignment="1">
      <alignment horizontal="center" vertical="center"/>
    </xf>
    <xf numFmtId="176" fontId="17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8" fillId="0" borderId="35" xfId="0" applyFont="1" applyBorder="1" applyAlignment="1">
      <alignment horizontal="center" vertical="center"/>
    </xf>
    <xf numFmtId="0" fontId="18" fillId="0" borderId="36" xfId="0" applyFont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0" fillId="0" borderId="12" xfId="0" applyBorder="1">
      <alignment vertical="center"/>
    </xf>
    <xf numFmtId="0" fontId="0" fillId="7" borderId="12" xfId="0" applyFill="1" applyBorder="1">
      <alignment vertical="center"/>
    </xf>
    <xf numFmtId="0" fontId="0" fillId="0" borderId="12" xfId="0" applyBorder="1" applyAlignment="1">
      <alignment horizontal="left" vertical="center"/>
    </xf>
    <xf numFmtId="0" fontId="0" fillId="7" borderId="12" xfId="0" applyFill="1" applyBorder="1" applyAlignment="1">
      <alignment horizontal="right" vertical="center"/>
    </xf>
    <xf numFmtId="0" fontId="0" fillId="8" borderId="12" xfId="0" applyFill="1" applyBorder="1">
      <alignment vertical="center"/>
    </xf>
    <xf numFmtId="0" fontId="0" fillId="7" borderId="12" xfId="0" applyFill="1" applyBorder="1" applyAlignment="1">
      <alignment vertical="center"/>
    </xf>
    <xf numFmtId="0" fontId="0" fillId="0" borderId="12" xfId="0" applyFill="1" applyBorder="1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7" fillId="0" borderId="0" xfId="0" applyFont="1" applyFill="1" applyBorder="1" applyAlignment="1">
      <alignment horizontal="center" vertical="center"/>
    </xf>
    <xf numFmtId="0" fontId="17" fillId="2" borderId="12" xfId="0" applyFont="1" applyFill="1" applyBorder="1" applyAlignment="1">
      <alignment horizontal="center" vertical="center"/>
    </xf>
    <xf numFmtId="0" fontId="13" fillId="3" borderId="13" xfId="0" applyFont="1" applyFill="1" applyBorder="1" applyAlignment="1">
      <alignment horizontal="center" vertical="center"/>
    </xf>
    <xf numFmtId="0" fontId="17" fillId="9" borderId="31" xfId="0" applyFont="1" applyFill="1" applyBorder="1" applyAlignment="1">
      <alignment horizontal="center" vertical="center"/>
    </xf>
    <xf numFmtId="0" fontId="5" fillId="9" borderId="31" xfId="0" applyFont="1" applyFill="1" applyBorder="1" applyAlignment="1">
      <alignment horizontal="center" vertical="center"/>
    </xf>
    <xf numFmtId="0" fontId="17" fillId="2" borderId="14" xfId="0" applyFont="1" applyFill="1" applyBorder="1" applyAlignment="1">
      <alignment horizontal="center" vertical="center"/>
    </xf>
    <xf numFmtId="0" fontId="17" fillId="9" borderId="40" xfId="0" applyFont="1" applyFill="1" applyBorder="1" applyAlignment="1">
      <alignment horizontal="center" vertical="center"/>
    </xf>
    <xf numFmtId="0" fontId="17" fillId="2" borderId="41" xfId="0" applyFont="1" applyFill="1" applyBorder="1" applyAlignment="1">
      <alignment horizontal="center" vertical="center"/>
    </xf>
    <xf numFmtId="0" fontId="13" fillId="3" borderId="43" xfId="0" applyFont="1" applyFill="1" applyBorder="1" applyAlignment="1">
      <alignment horizontal="center" vertical="center"/>
    </xf>
    <xf numFmtId="0" fontId="5" fillId="9" borderId="42" xfId="0" applyFont="1" applyFill="1" applyBorder="1" applyAlignment="1">
      <alignment horizontal="center" vertical="center"/>
    </xf>
    <xf numFmtId="0" fontId="17" fillId="9" borderId="49" xfId="0" applyFont="1" applyFill="1" applyBorder="1" applyAlignment="1">
      <alignment horizontal="center" vertical="center"/>
    </xf>
    <xf numFmtId="0" fontId="17" fillId="9" borderId="50" xfId="0" applyFont="1" applyFill="1" applyBorder="1" applyAlignment="1">
      <alignment horizontal="center" vertical="center"/>
    </xf>
    <xf numFmtId="0" fontId="5" fillId="9" borderId="50" xfId="0" applyFont="1" applyFill="1" applyBorder="1" applyAlignment="1">
      <alignment horizontal="center" vertical="center"/>
    </xf>
    <xf numFmtId="0" fontId="5" fillId="9" borderId="48" xfId="0" applyFont="1" applyFill="1" applyBorder="1" applyAlignment="1">
      <alignment horizontal="center" vertical="center"/>
    </xf>
    <xf numFmtId="0" fontId="17" fillId="2" borderId="54" xfId="0" applyFont="1" applyFill="1" applyBorder="1" applyAlignment="1">
      <alignment horizontal="center" vertical="center"/>
    </xf>
    <xf numFmtId="0" fontId="17" fillId="9" borderId="55" xfId="0" applyFont="1" applyFill="1" applyBorder="1" applyAlignment="1">
      <alignment horizontal="center" vertical="center"/>
    </xf>
    <xf numFmtId="0" fontId="5" fillId="9" borderId="55" xfId="0" applyFont="1" applyFill="1" applyBorder="1" applyAlignment="1">
      <alignment horizontal="center" vertical="center"/>
    </xf>
    <xf numFmtId="0" fontId="17" fillId="2" borderId="58" xfId="0" applyFont="1" applyFill="1" applyBorder="1" applyAlignment="1">
      <alignment horizontal="center" vertical="center"/>
    </xf>
    <xf numFmtId="0" fontId="0" fillId="9" borderId="50" xfId="0" applyFill="1" applyBorder="1" applyAlignment="1">
      <alignment horizontal="center" vertical="center"/>
    </xf>
    <xf numFmtId="0" fontId="17" fillId="2" borderId="59" xfId="0" applyFont="1" applyFill="1" applyBorder="1" applyAlignment="1">
      <alignment horizontal="center" vertical="center"/>
    </xf>
    <xf numFmtId="0" fontId="0" fillId="9" borderId="60" xfId="0" applyFill="1" applyBorder="1" applyAlignment="1">
      <alignment horizontal="center" vertical="center"/>
    </xf>
    <xf numFmtId="0" fontId="17" fillId="0" borderId="58" xfId="0" applyFont="1" applyFill="1" applyBorder="1" applyAlignment="1">
      <alignment horizontal="center" vertical="center"/>
    </xf>
    <xf numFmtId="0" fontId="17" fillId="0" borderId="59" xfId="0" applyFont="1" applyFill="1" applyBorder="1" applyAlignment="1">
      <alignment horizontal="center" vertical="center"/>
    </xf>
    <xf numFmtId="0" fontId="17" fillId="9" borderId="60" xfId="0" applyFont="1" applyFill="1" applyBorder="1" applyAlignment="1">
      <alignment horizontal="center" vertical="center"/>
    </xf>
    <xf numFmtId="0" fontId="5" fillId="9" borderId="60" xfId="0" applyFont="1" applyFill="1" applyBorder="1" applyAlignment="1">
      <alignment horizontal="center" vertical="center"/>
    </xf>
    <xf numFmtId="0" fontId="0" fillId="9" borderId="61" xfId="0" applyFill="1" applyBorder="1" applyAlignment="1">
      <alignment horizontal="center" vertical="center"/>
    </xf>
    <xf numFmtId="0" fontId="0" fillId="9" borderId="62" xfId="0" applyFill="1" applyBorder="1" applyAlignment="1">
      <alignment horizontal="center" vertical="center"/>
    </xf>
    <xf numFmtId="0" fontId="17" fillId="2" borderId="65" xfId="0" applyFont="1" applyFill="1" applyBorder="1" applyAlignment="1">
      <alignment horizontal="center" vertical="center"/>
    </xf>
    <xf numFmtId="0" fontId="0" fillId="0" borderId="66" xfId="0" applyBorder="1" applyAlignment="1">
      <alignment horizontal="center" vertical="center"/>
    </xf>
    <xf numFmtId="0" fontId="0" fillId="9" borderId="67" xfId="0" applyFill="1" applyBorder="1" applyAlignment="1">
      <alignment horizontal="center" vertical="center"/>
    </xf>
    <xf numFmtId="0" fontId="0" fillId="9" borderId="48" xfId="0" applyFill="1" applyBorder="1" applyAlignment="1">
      <alignment horizontal="center" vertical="center"/>
    </xf>
    <xf numFmtId="0" fontId="13" fillId="3" borderId="54" xfId="0" applyFont="1" applyFill="1" applyBorder="1" applyAlignment="1">
      <alignment horizontal="center" vertical="center"/>
    </xf>
    <xf numFmtId="0" fontId="0" fillId="0" borderId="55" xfId="0" applyBorder="1" applyAlignment="1">
      <alignment horizontal="center" vertical="center"/>
    </xf>
    <xf numFmtId="0" fontId="0" fillId="9" borderId="49" xfId="0" applyFill="1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176" fontId="13" fillId="3" borderId="51" xfId="0" applyNumberFormat="1" applyFont="1" applyFill="1" applyBorder="1" applyAlignment="1">
      <alignment horizontal="center" vertical="center" wrapText="1"/>
    </xf>
    <xf numFmtId="176" fontId="13" fillId="3" borderId="60" xfId="0" applyNumberFormat="1" applyFont="1" applyFill="1" applyBorder="1" applyAlignment="1">
      <alignment horizontal="center" vertical="center"/>
    </xf>
    <xf numFmtId="176" fontId="17" fillId="10" borderId="49" xfId="0" applyNumberFormat="1" applyFont="1" applyFill="1" applyBorder="1" applyAlignment="1">
      <alignment horizontal="center" vertical="center"/>
    </xf>
    <xf numFmtId="176" fontId="10" fillId="10" borderId="50" xfId="0" applyNumberFormat="1" applyFont="1" applyFill="1" applyBorder="1" applyAlignment="1">
      <alignment horizontal="center" vertical="center"/>
    </xf>
    <xf numFmtId="176" fontId="17" fillId="10" borderId="60" xfId="0" applyNumberFormat="1" applyFont="1" applyFill="1" applyBorder="1" applyAlignment="1">
      <alignment horizontal="center" vertical="center"/>
    </xf>
    <xf numFmtId="176" fontId="17" fillId="10" borderId="50" xfId="0" applyNumberFormat="1" applyFont="1" applyFill="1" applyBorder="1" applyAlignment="1">
      <alignment horizontal="center" vertical="center"/>
    </xf>
    <xf numFmtId="176" fontId="17" fillId="10" borderId="48" xfId="0" applyNumberFormat="1" applyFont="1" applyFill="1" applyBorder="1" applyAlignment="1">
      <alignment horizontal="center" vertical="center"/>
    </xf>
    <xf numFmtId="0" fontId="17" fillId="2" borderId="69" xfId="0" applyFont="1" applyFill="1" applyBorder="1" applyAlignment="1">
      <alignment horizontal="center" vertical="center"/>
    </xf>
    <xf numFmtId="0" fontId="17" fillId="2" borderId="70" xfId="0" applyFont="1" applyFill="1" applyBorder="1" applyAlignment="1">
      <alignment horizontal="center" vertical="center"/>
    </xf>
    <xf numFmtId="0" fontId="17" fillId="0" borderId="69" xfId="0" applyFont="1" applyFill="1" applyBorder="1" applyAlignment="1">
      <alignment horizontal="center" vertical="center"/>
    </xf>
    <xf numFmtId="0" fontId="17" fillId="0" borderId="70" xfId="0" applyFont="1" applyFill="1" applyBorder="1" applyAlignment="1">
      <alignment horizontal="center" vertical="center"/>
    </xf>
    <xf numFmtId="0" fontId="17" fillId="0" borderId="73" xfId="0" applyFont="1" applyFill="1" applyBorder="1" applyAlignment="1">
      <alignment horizontal="center" vertical="center"/>
    </xf>
    <xf numFmtId="0" fontId="0" fillId="9" borderId="74" xfId="0" applyFill="1" applyBorder="1" applyAlignment="1">
      <alignment horizontal="center" vertical="center"/>
    </xf>
    <xf numFmtId="0" fontId="17" fillId="9" borderId="67" xfId="0" applyFont="1" applyFill="1" applyBorder="1" applyAlignment="1">
      <alignment horizontal="center" vertical="center"/>
    </xf>
    <xf numFmtId="0" fontId="17" fillId="2" borderId="73" xfId="0" applyFont="1" applyFill="1" applyBorder="1" applyAlignment="1">
      <alignment horizontal="center" vertical="center"/>
    </xf>
    <xf numFmtId="176" fontId="13" fillId="3" borderId="66" xfId="0" applyNumberFormat="1" applyFont="1" applyFill="1" applyBorder="1" applyAlignment="1">
      <alignment horizontal="center" vertical="center"/>
    </xf>
    <xf numFmtId="176" fontId="17" fillId="10" borderId="67" xfId="0" applyNumberFormat="1" applyFont="1" applyFill="1" applyBorder="1" applyAlignment="1">
      <alignment horizontal="center" vertical="center"/>
    </xf>
    <xf numFmtId="0" fontId="17" fillId="10" borderId="14" xfId="0" applyFont="1" applyFill="1" applyBorder="1" applyAlignment="1">
      <alignment horizontal="center" vertical="center"/>
    </xf>
    <xf numFmtId="0" fontId="17" fillId="10" borderId="12" xfId="0" applyFont="1" applyFill="1" applyBorder="1" applyAlignment="1">
      <alignment horizontal="center" vertical="center"/>
    </xf>
    <xf numFmtId="0" fontId="17" fillId="10" borderId="54" xfId="0" applyFont="1" applyFill="1" applyBorder="1" applyAlignment="1">
      <alignment horizontal="center" vertical="center"/>
    </xf>
    <xf numFmtId="0" fontId="17" fillId="10" borderId="41" xfId="0" applyFont="1" applyFill="1" applyBorder="1" applyAlignment="1">
      <alignment horizontal="center" vertical="center"/>
    </xf>
    <xf numFmtId="0" fontId="17" fillId="10" borderId="65" xfId="0" applyFont="1" applyFill="1" applyBorder="1" applyAlignment="1">
      <alignment horizontal="center" vertical="center"/>
    </xf>
    <xf numFmtId="0" fontId="0" fillId="11" borderId="60" xfId="0" applyFill="1" applyBorder="1" applyAlignment="1">
      <alignment horizontal="center" vertical="center"/>
    </xf>
    <xf numFmtId="0" fontId="17" fillId="11" borderId="69" xfId="0" applyFont="1" applyFill="1" applyBorder="1" applyAlignment="1">
      <alignment horizontal="center" vertical="center"/>
    </xf>
    <xf numFmtId="0" fontId="17" fillId="11" borderId="14" xfId="0" applyFont="1" applyFill="1" applyBorder="1" applyAlignment="1">
      <alignment horizontal="center" vertical="center"/>
    </xf>
    <xf numFmtId="0" fontId="17" fillId="11" borderId="49" xfId="0" applyFont="1" applyFill="1" applyBorder="1" applyAlignment="1">
      <alignment horizontal="center" vertical="center"/>
    </xf>
    <xf numFmtId="0" fontId="17" fillId="11" borderId="58" xfId="0" applyFont="1" applyFill="1" applyBorder="1" applyAlignment="1">
      <alignment horizontal="center" vertical="center"/>
    </xf>
    <xf numFmtId="0" fontId="17" fillId="11" borderId="12" xfId="0" applyFont="1" applyFill="1" applyBorder="1" applyAlignment="1">
      <alignment horizontal="center" vertical="center"/>
    </xf>
    <xf numFmtId="0" fontId="17" fillId="11" borderId="50" xfId="0" applyFont="1" applyFill="1" applyBorder="1" applyAlignment="1">
      <alignment horizontal="center" vertical="center"/>
    </xf>
    <xf numFmtId="0" fontId="17" fillId="11" borderId="59" xfId="0" applyFont="1" applyFill="1" applyBorder="1" applyAlignment="1">
      <alignment horizontal="center" vertical="center"/>
    </xf>
    <xf numFmtId="0" fontId="17" fillId="11" borderId="54" xfId="0" applyFont="1" applyFill="1" applyBorder="1" applyAlignment="1">
      <alignment horizontal="center" vertical="center"/>
    </xf>
    <xf numFmtId="0" fontId="17" fillId="11" borderId="60" xfId="0" applyFont="1" applyFill="1" applyBorder="1" applyAlignment="1">
      <alignment horizontal="center" vertical="center"/>
    </xf>
    <xf numFmtId="0" fontId="5" fillId="11" borderId="50" xfId="0" applyFont="1" applyFill="1" applyBorder="1" applyAlignment="1">
      <alignment horizontal="center" vertical="center"/>
    </xf>
    <xf numFmtId="0" fontId="5" fillId="11" borderId="60" xfId="0" applyFont="1" applyFill="1" applyBorder="1" applyAlignment="1">
      <alignment horizontal="center" vertical="center"/>
    </xf>
    <xf numFmtId="0" fontId="17" fillId="11" borderId="70" xfId="0" applyFont="1" applyFill="1" applyBorder="1" applyAlignment="1">
      <alignment horizontal="center" vertical="center"/>
    </xf>
    <xf numFmtId="0" fontId="17" fillId="11" borderId="41" xfId="0" applyFont="1" applyFill="1" applyBorder="1" applyAlignment="1">
      <alignment horizontal="center" vertical="center"/>
    </xf>
    <xf numFmtId="0" fontId="5" fillId="11" borderId="48" xfId="0" applyFont="1" applyFill="1" applyBorder="1" applyAlignment="1">
      <alignment horizontal="center" vertical="center"/>
    </xf>
    <xf numFmtId="0" fontId="0" fillId="11" borderId="0" xfId="0" applyFill="1">
      <alignment vertical="center"/>
    </xf>
    <xf numFmtId="0" fontId="0" fillId="11" borderId="49" xfId="0" applyFill="1" applyBorder="1" applyAlignment="1">
      <alignment horizontal="center" vertical="center"/>
    </xf>
    <xf numFmtId="0" fontId="0" fillId="11" borderId="50" xfId="0" applyFill="1" applyBorder="1" applyAlignment="1">
      <alignment horizontal="center" vertical="center"/>
    </xf>
    <xf numFmtId="0" fontId="0" fillId="11" borderId="48" xfId="0" applyFill="1" applyBorder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0" fontId="0" fillId="0" borderId="38" xfId="0" applyBorder="1" applyAlignment="1">
      <alignment horizontal="center" vertical="center" wrapText="1"/>
    </xf>
    <xf numFmtId="178" fontId="0" fillId="0" borderId="39" xfId="0" applyNumberFormat="1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178" fontId="0" fillId="0" borderId="56" xfId="0" applyNumberFormat="1" applyBorder="1" applyAlignment="1">
      <alignment horizontal="center" vertical="center"/>
    </xf>
    <xf numFmtId="0" fontId="17" fillId="2" borderId="77" xfId="0" applyFont="1" applyFill="1" applyBorder="1" applyAlignment="1">
      <alignment horizontal="center" vertical="center"/>
    </xf>
    <xf numFmtId="0" fontId="17" fillId="2" borderId="36" xfId="0" applyFont="1" applyFill="1" applyBorder="1" applyAlignment="1">
      <alignment horizontal="center" vertical="center"/>
    </xf>
    <xf numFmtId="0" fontId="17" fillId="12" borderId="78" xfId="0" applyFont="1" applyFill="1" applyBorder="1" applyAlignment="1">
      <alignment horizontal="center" vertical="center"/>
    </xf>
    <xf numFmtId="0" fontId="17" fillId="2" borderId="35" xfId="0" applyFont="1" applyFill="1" applyBorder="1" applyAlignment="1">
      <alignment horizontal="center" vertical="center"/>
    </xf>
    <xf numFmtId="0" fontId="17" fillId="12" borderId="36" xfId="0" applyFont="1" applyFill="1" applyBorder="1" applyAlignment="1">
      <alignment horizontal="center" vertical="center"/>
    </xf>
    <xf numFmtId="0" fontId="20" fillId="12" borderId="78" xfId="0" applyFont="1" applyFill="1" applyBorder="1" applyAlignment="1">
      <alignment horizontal="center" vertical="center"/>
    </xf>
    <xf numFmtId="0" fontId="20" fillId="12" borderId="36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 wrapText="1"/>
    </xf>
    <xf numFmtId="0" fontId="0" fillId="13" borderId="12" xfId="0" applyFill="1" applyBorder="1" applyAlignment="1">
      <alignment horizontal="center" vertical="center"/>
    </xf>
    <xf numFmtId="0" fontId="0" fillId="13" borderId="12" xfId="0" applyFill="1" applyBorder="1" applyAlignment="1">
      <alignment horizontal="left" vertical="center"/>
    </xf>
    <xf numFmtId="0" fontId="0" fillId="13" borderId="12" xfId="0" applyFill="1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13" fillId="3" borderId="43" xfId="0" applyFont="1" applyFill="1" applyBorder="1" applyAlignment="1">
      <alignment horizontal="center" vertical="center"/>
    </xf>
    <xf numFmtId="0" fontId="13" fillId="3" borderId="54" xfId="0" applyFont="1" applyFill="1" applyBorder="1" applyAlignment="1">
      <alignment horizontal="center" vertical="center"/>
    </xf>
    <xf numFmtId="0" fontId="13" fillId="3" borderId="13" xfId="0" applyFont="1" applyFill="1" applyBorder="1" applyAlignment="1">
      <alignment horizontal="center" vertical="center"/>
    </xf>
    <xf numFmtId="0" fontId="17" fillId="10" borderId="13" xfId="0" applyFont="1" applyFill="1" applyBorder="1" applyAlignment="1">
      <alignment horizontal="center" vertical="center"/>
    </xf>
    <xf numFmtId="176" fontId="17" fillId="10" borderId="66" xfId="0" applyNumberFormat="1" applyFont="1" applyFill="1" applyBorder="1" applyAlignment="1">
      <alignment horizontal="center" vertical="center"/>
    </xf>
    <xf numFmtId="0" fontId="17" fillId="2" borderId="13" xfId="0" applyFont="1" applyFill="1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11" borderId="68" xfId="0" applyFill="1" applyBorder="1" applyAlignment="1">
      <alignment horizontal="center" vertical="center"/>
    </xf>
    <xf numFmtId="0" fontId="0" fillId="11" borderId="43" xfId="0" applyFill="1" applyBorder="1" applyAlignment="1">
      <alignment horizontal="center" vertical="center"/>
    </xf>
    <xf numFmtId="0" fontId="0" fillId="11" borderId="59" xfId="0" applyFill="1" applyBorder="1" applyAlignment="1">
      <alignment horizontal="center" vertical="center"/>
    </xf>
    <xf numFmtId="0" fontId="0" fillId="11" borderId="54" xfId="0" applyFill="1" applyBorder="1" applyAlignment="1">
      <alignment horizontal="center" vertical="center"/>
    </xf>
    <xf numFmtId="2" fontId="0" fillId="9" borderId="67" xfId="0" applyNumberFormat="1" applyFill="1" applyBorder="1" applyAlignment="1">
      <alignment horizontal="center" vertical="center"/>
    </xf>
    <xf numFmtId="2" fontId="0" fillId="9" borderId="50" xfId="0" applyNumberFormat="1" applyFill="1" applyBorder="1" applyAlignment="1">
      <alignment horizontal="center" vertical="center"/>
    </xf>
    <xf numFmtId="2" fontId="0" fillId="9" borderId="60" xfId="0" applyNumberFormat="1" applyFill="1" applyBorder="1" applyAlignment="1">
      <alignment horizontal="center" vertical="center"/>
    </xf>
    <xf numFmtId="2" fontId="0" fillId="9" borderId="48" xfId="0" applyNumberFormat="1" applyFill="1" applyBorder="1" applyAlignment="1">
      <alignment horizontal="center" vertical="center"/>
    </xf>
    <xf numFmtId="2" fontId="0" fillId="9" borderId="67" xfId="0" applyNumberFormat="1" applyFill="1" applyBorder="1" applyAlignment="1">
      <alignment horizontal="center" vertical="center"/>
    </xf>
    <xf numFmtId="2" fontId="0" fillId="9" borderId="50" xfId="0" applyNumberFormat="1" applyFill="1" applyBorder="1" applyAlignment="1">
      <alignment horizontal="center" vertical="center"/>
    </xf>
    <xf numFmtId="2" fontId="0" fillId="9" borderId="60" xfId="0" applyNumberFormat="1" applyFill="1" applyBorder="1" applyAlignment="1">
      <alignment horizontal="center" vertical="center"/>
    </xf>
    <xf numFmtId="2" fontId="0" fillId="9" borderId="48" xfId="0" applyNumberFormat="1" applyFill="1" applyBorder="1" applyAlignment="1">
      <alignment horizontal="center" vertical="center"/>
    </xf>
    <xf numFmtId="2" fontId="0" fillId="9" borderId="50" xfId="0" applyNumberFormat="1" applyFill="1" applyBorder="1" applyAlignment="1">
      <alignment horizontal="center" vertical="center"/>
    </xf>
    <xf numFmtId="2" fontId="0" fillId="9" borderId="60" xfId="0" applyNumberFormat="1" applyFill="1" applyBorder="1" applyAlignment="1">
      <alignment horizontal="center" vertical="center"/>
    </xf>
    <xf numFmtId="2" fontId="0" fillId="9" borderId="48" xfId="0" applyNumberFormat="1" applyFill="1" applyBorder="1" applyAlignment="1">
      <alignment horizontal="center" vertical="center"/>
    </xf>
    <xf numFmtId="2" fontId="0" fillId="9" borderId="49" xfId="0" applyNumberFormat="1" applyFill="1" applyBorder="1" applyAlignment="1">
      <alignment horizontal="center" vertical="center"/>
    </xf>
    <xf numFmtId="2" fontId="0" fillId="9" borderId="66" xfId="0" applyNumberFormat="1" applyFill="1" applyBorder="1" applyAlignment="1">
      <alignment horizontal="center" vertical="center"/>
    </xf>
    <xf numFmtId="2" fontId="0" fillId="9" borderId="67" xfId="0" applyNumberFormat="1" applyFill="1" applyBorder="1" applyAlignment="1">
      <alignment horizontal="center" vertical="center"/>
    </xf>
    <xf numFmtId="2" fontId="0" fillId="9" borderId="50" xfId="0" applyNumberFormat="1" applyFill="1" applyBorder="1" applyAlignment="1">
      <alignment horizontal="center" vertical="center"/>
    </xf>
    <xf numFmtId="2" fontId="0" fillId="9" borderId="60" xfId="0" applyNumberFormat="1" applyFill="1" applyBorder="1" applyAlignment="1">
      <alignment horizontal="center" vertical="center"/>
    </xf>
    <xf numFmtId="2" fontId="0" fillId="9" borderId="48" xfId="0" applyNumberFormat="1" applyFill="1" applyBorder="1" applyAlignment="1">
      <alignment horizontal="center" vertical="center"/>
    </xf>
    <xf numFmtId="0" fontId="0" fillId="0" borderId="0" xfId="0">
      <alignment vertical="center"/>
    </xf>
    <xf numFmtId="0" fontId="17" fillId="2" borderId="12" xfId="0" applyFont="1" applyFill="1" applyBorder="1" applyAlignment="1">
      <alignment horizontal="center" vertical="center"/>
    </xf>
    <xf numFmtId="0" fontId="17" fillId="2" borderId="14" xfId="0" applyFont="1" applyFill="1" applyBorder="1" applyAlignment="1">
      <alignment horizontal="center" vertical="center"/>
    </xf>
    <xf numFmtId="0" fontId="17" fillId="2" borderId="41" xfId="0" applyFont="1" applyFill="1" applyBorder="1" applyAlignment="1">
      <alignment horizontal="center" vertical="center"/>
    </xf>
    <xf numFmtId="0" fontId="17" fillId="2" borderId="54" xfId="0" applyFont="1" applyFill="1" applyBorder="1" applyAlignment="1">
      <alignment horizontal="center" vertical="center"/>
    </xf>
    <xf numFmtId="0" fontId="17" fillId="2" borderId="65" xfId="0" applyFont="1" applyFill="1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17" fillId="2" borderId="13" xfId="0" applyFont="1" applyFill="1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176" fontId="13" fillId="11" borderId="51" xfId="0" applyNumberFormat="1" applyFont="1" applyFill="1" applyBorder="1" applyAlignment="1">
      <alignment horizontal="center" vertical="center" wrapText="1"/>
    </xf>
    <xf numFmtId="176" fontId="13" fillId="11" borderId="60" xfId="0" applyNumberFormat="1" applyFont="1" applyFill="1" applyBorder="1" applyAlignment="1">
      <alignment horizontal="center" vertical="center"/>
    </xf>
    <xf numFmtId="176" fontId="17" fillId="45" borderId="49" xfId="0" applyNumberFormat="1" applyFont="1" applyFill="1" applyBorder="1" applyAlignment="1">
      <alignment horizontal="center" vertical="center"/>
    </xf>
    <xf numFmtId="176" fontId="10" fillId="45" borderId="50" xfId="0" applyNumberFormat="1" applyFont="1" applyFill="1" applyBorder="1" applyAlignment="1">
      <alignment horizontal="center" vertical="center"/>
    </xf>
    <xf numFmtId="176" fontId="17" fillId="45" borderId="60" xfId="0" applyNumberFormat="1" applyFont="1" applyFill="1" applyBorder="1" applyAlignment="1">
      <alignment horizontal="center" vertical="center"/>
    </xf>
    <xf numFmtId="176" fontId="17" fillId="45" borderId="50" xfId="0" applyNumberFormat="1" applyFont="1" applyFill="1" applyBorder="1" applyAlignment="1">
      <alignment horizontal="center" vertical="center"/>
    </xf>
    <xf numFmtId="176" fontId="17" fillId="45" borderId="48" xfId="0" applyNumberFormat="1" applyFont="1" applyFill="1" applyBorder="1" applyAlignment="1">
      <alignment horizontal="center" vertical="center"/>
    </xf>
    <xf numFmtId="176" fontId="17" fillId="45" borderId="67" xfId="0" applyNumberFormat="1" applyFont="1" applyFill="1" applyBorder="1" applyAlignment="1">
      <alignment horizontal="center" vertical="center"/>
    </xf>
    <xf numFmtId="176" fontId="17" fillId="45" borderId="66" xfId="0" applyNumberFormat="1" applyFont="1" applyFill="1" applyBorder="1" applyAlignment="1">
      <alignment horizontal="center" vertical="center"/>
    </xf>
    <xf numFmtId="0" fontId="17" fillId="2" borderId="73" xfId="0" applyFont="1" applyFill="1" applyBorder="1" applyAlignment="1">
      <alignment horizontal="center" vertical="center"/>
    </xf>
    <xf numFmtId="0" fontId="17" fillId="2" borderId="58" xfId="0" applyFont="1" applyFill="1" applyBorder="1" applyAlignment="1">
      <alignment horizontal="center" vertical="center"/>
    </xf>
    <xf numFmtId="0" fontId="17" fillId="2" borderId="70" xfId="0" applyFont="1" applyFill="1" applyBorder="1" applyAlignment="1">
      <alignment horizontal="center" vertical="center"/>
    </xf>
    <xf numFmtId="2" fontId="0" fillId="9" borderId="67" xfId="0" applyNumberFormat="1" applyFill="1" applyBorder="1" applyAlignment="1">
      <alignment horizontal="center" vertical="center"/>
    </xf>
    <xf numFmtId="2" fontId="0" fillId="9" borderId="50" xfId="0" applyNumberFormat="1" applyFill="1" applyBorder="1" applyAlignment="1">
      <alignment horizontal="center" vertical="center"/>
    </xf>
    <xf numFmtId="2" fontId="0" fillId="9" borderId="60" xfId="0" applyNumberFormat="1" applyFill="1" applyBorder="1" applyAlignment="1">
      <alignment horizontal="center" vertical="center"/>
    </xf>
    <xf numFmtId="2" fontId="0" fillId="9" borderId="48" xfId="0" applyNumberFormat="1" applyFill="1" applyBorder="1" applyAlignment="1">
      <alignment horizontal="center" vertical="center"/>
    </xf>
    <xf numFmtId="2" fontId="0" fillId="9" borderId="49" xfId="0" applyNumberFormat="1" applyFill="1" applyBorder="1" applyAlignment="1">
      <alignment horizontal="center" vertical="center"/>
    </xf>
    <xf numFmtId="2" fontId="0" fillId="9" borderId="66" xfId="0" applyNumberFormat="1" applyFill="1" applyBorder="1" applyAlignment="1">
      <alignment horizontal="center" vertical="center"/>
    </xf>
    <xf numFmtId="2" fontId="0" fillId="4" borderId="67" xfId="0" applyNumberFormat="1" applyFill="1" applyBorder="1" applyAlignment="1">
      <alignment horizontal="center" vertical="center"/>
    </xf>
    <xf numFmtId="2" fontId="0" fillId="4" borderId="50" xfId="0" applyNumberFormat="1" applyFill="1" applyBorder="1" applyAlignment="1">
      <alignment horizontal="center" vertical="center"/>
    </xf>
    <xf numFmtId="2" fontId="0" fillId="4" borderId="60" xfId="0" applyNumberFormat="1" applyFill="1" applyBorder="1" applyAlignment="1">
      <alignment horizontal="center" vertical="center"/>
    </xf>
    <xf numFmtId="2" fontId="0" fillId="4" borderId="48" xfId="0" applyNumberFormat="1" applyFill="1" applyBorder="1" applyAlignment="1">
      <alignment horizontal="center" vertical="center"/>
    </xf>
    <xf numFmtId="2" fontId="0" fillId="4" borderId="49" xfId="0" applyNumberFormat="1" applyFill="1" applyBorder="1" applyAlignment="1">
      <alignment horizontal="center" vertical="center"/>
    </xf>
    <xf numFmtId="2" fontId="0" fillId="4" borderId="66" xfId="0" applyNumberFormat="1" applyFill="1" applyBorder="1" applyAlignment="1">
      <alignment horizontal="center" vertical="center"/>
    </xf>
    <xf numFmtId="0" fontId="13" fillId="3" borderId="43" xfId="0" applyFont="1" applyFill="1" applyBorder="1" applyAlignment="1">
      <alignment horizontal="center" vertical="center"/>
    </xf>
    <xf numFmtId="0" fontId="13" fillId="3" borderId="54" xfId="0" applyFont="1" applyFill="1" applyBorder="1" applyAlignment="1">
      <alignment horizontal="center" vertical="center"/>
    </xf>
    <xf numFmtId="0" fontId="13" fillId="3" borderId="13" xfId="0" applyFont="1" applyFill="1" applyBorder="1" applyAlignment="1">
      <alignment horizontal="center" vertical="center"/>
    </xf>
    <xf numFmtId="176" fontId="13" fillId="11" borderId="46" xfId="0" applyNumberFormat="1" applyFont="1" applyFill="1" applyBorder="1" applyAlignment="1">
      <alignment horizontal="center" vertical="center" wrapText="1"/>
    </xf>
    <xf numFmtId="0" fontId="0" fillId="11" borderId="75" xfId="0" applyFill="1" applyBorder="1" applyAlignment="1">
      <alignment horizontal="center" vertical="center"/>
    </xf>
    <xf numFmtId="0" fontId="0" fillId="11" borderId="13" xfId="0" applyFill="1" applyBorder="1" applyAlignment="1">
      <alignment horizontal="center" vertical="center"/>
    </xf>
    <xf numFmtId="176" fontId="13" fillId="11" borderId="88" xfId="0" applyNumberFormat="1" applyFont="1" applyFill="1" applyBorder="1" applyAlignment="1">
      <alignment horizontal="center" vertical="center"/>
    </xf>
    <xf numFmtId="2" fontId="0" fillId="4" borderId="89" xfId="0" applyNumberFormat="1" applyFill="1" applyBorder="1" applyAlignment="1">
      <alignment horizontal="center" vertical="center"/>
    </xf>
    <xf numFmtId="2" fontId="0" fillId="13" borderId="58" xfId="0" applyNumberFormat="1" applyFill="1" applyBorder="1" applyAlignment="1">
      <alignment horizontal="center" vertical="center"/>
    </xf>
    <xf numFmtId="2" fontId="0" fillId="13" borderId="12" xfId="0" applyNumberFormat="1" applyFill="1" applyBorder="1" applyAlignment="1">
      <alignment horizontal="center" vertical="center"/>
    </xf>
    <xf numFmtId="179" fontId="17" fillId="45" borderId="61" xfId="0" applyNumberFormat="1" applyFont="1" applyFill="1" applyBorder="1" applyAlignment="1">
      <alignment horizontal="center" vertical="center"/>
    </xf>
    <xf numFmtId="2" fontId="0" fillId="4" borderId="31" xfId="0" applyNumberFormat="1" applyFill="1" applyBorder="1" applyAlignment="1">
      <alignment horizontal="center" vertical="center"/>
    </xf>
    <xf numFmtId="2" fontId="0" fillId="4" borderId="55" xfId="0" applyNumberFormat="1" applyFill="1" applyBorder="1" applyAlignment="1">
      <alignment horizontal="center" vertical="center"/>
    </xf>
    <xf numFmtId="2" fontId="0" fillId="13" borderId="59" xfId="0" applyNumberFormat="1" applyFill="1" applyBorder="1" applyAlignment="1">
      <alignment horizontal="center" vertical="center"/>
    </xf>
    <xf numFmtId="2" fontId="0" fillId="13" borderId="54" xfId="0" applyNumberFormat="1" applyFill="1" applyBorder="1" applyAlignment="1">
      <alignment horizontal="center" vertical="center"/>
    </xf>
    <xf numFmtId="2" fontId="0" fillId="13" borderId="69" xfId="0" applyNumberFormat="1" applyFill="1" applyBorder="1" applyAlignment="1">
      <alignment horizontal="center" vertical="center"/>
    </xf>
    <xf numFmtId="2" fontId="0" fillId="13" borderId="14" xfId="0" applyNumberFormat="1" applyFill="1" applyBorder="1" applyAlignment="1">
      <alignment horizontal="center" vertical="center"/>
    </xf>
    <xf numFmtId="2" fontId="0" fillId="4" borderId="42" xfId="0" applyNumberFormat="1" applyFill="1" applyBorder="1" applyAlignment="1">
      <alignment horizontal="center" vertical="center"/>
    </xf>
    <xf numFmtId="2" fontId="0" fillId="13" borderId="70" xfId="0" applyNumberFormat="1" applyFill="1" applyBorder="1" applyAlignment="1">
      <alignment horizontal="center" vertical="center"/>
    </xf>
    <xf numFmtId="2" fontId="0" fillId="13" borderId="41" xfId="0" applyNumberFormat="1" applyFill="1" applyBorder="1" applyAlignment="1">
      <alignment horizontal="center" vertical="center"/>
    </xf>
    <xf numFmtId="176" fontId="13" fillId="11" borderId="62" xfId="0" applyNumberFormat="1" applyFont="1" applyFill="1" applyBorder="1" applyAlignment="1">
      <alignment horizontal="center" vertical="center"/>
    </xf>
    <xf numFmtId="2" fontId="0" fillId="4" borderId="40" xfId="0" applyNumberFormat="1" applyFill="1" applyBorder="1" applyAlignment="1">
      <alignment horizontal="center" vertical="center"/>
    </xf>
    <xf numFmtId="2" fontId="0" fillId="4" borderId="90" xfId="0" applyNumberFormat="1" applyFill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36" fillId="0" borderId="0" xfId="0" applyFont="1">
      <alignment vertical="center"/>
    </xf>
    <xf numFmtId="0" fontId="22" fillId="0" borderId="0" xfId="0" applyFont="1">
      <alignment vertical="center"/>
    </xf>
    <xf numFmtId="0" fontId="0" fillId="46" borderId="0" xfId="0" applyFill="1">
      <alignment vertical="center"/>
    </xf>
    <xf numFmtId="0" fontId="40" fillId="0" borderId="0" xfId="0" applyFont="1">
      <alignment vertical="center"/>
    </xf>
    <xf numFmtId="0" fontId="0" fillId="0" borderId="12" xfId="0" applyNumberFormat="1" applyBorder="1" applyAlignment="1">
      <alignment horizontal="center" vertical="center"/>
    </xf>
    <xf numFmtId="0" fontId="0" fillId="46" borderId="60" xfId="0" applyFill="1" applyBorder="1" applyAlignment="1">
      <alignment horizontal="center" vertical="center"/>
    </xf>
    <xf numFmtId="0" fontId="0" fillId="46" borderId="55" xfId="0" applyFill="1" applyBorder="1" applyAlignment="1">
      <alignment horizontal="center" vertical="center"/>
    </xf>
    <xf numFmtId="0" fontId="0" fillId="0" borderId="12" xfId="0" applyNumberFormat="1" applyFill="1" applyBorder="1" applyAlignment="1">
      <alignment horizontal="center" vertical="center"/>
    </xf>
    <xf numFmtId="0" fontId="17" fillId="46" borderId="14" xfId="0" applyFont="1" applyFill="1" applyBorder="1" applyAlignment="1">
      <alignment horizontal="center" vertical="center"/>
    </xf>
    <xf numFmtId="0" fontId="17" fillId="46" borderId="12" xfId="0" applyFont="1" applyFill="1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17" fillId="46" borderId="54" xfId="0" applyFont="1" applyFill="1" applyBorder="1" applyAlignment="1">
      <alignment horizontal="center" vertical="center"/>
    </xf>
    <xf numFmtId="0" fontId="0" fillId="47" borderId="60" xfId="0" applyFill="1" applyBorder="1" applyAlignment="1">
      <alignment horizontal="center" vertical="center"/>
    </xf>
    <xf numFmtId="0" fontId="17" fillId="0" borderId="14" xfId="0" applyFont="1" applyFill="1" applyBorder="1" applyAlignment="1">
      <alignment horizontal="center" vertical="center"/>
    </xf>
    <xf numFmtId="0" fontId="17" fillId="0" borderId="65" xfId="0" applyFont="1" applyFill="1" applyBorder="1" applyAlignment="1">
      <alignment horizontal="center" vertical="center"/>
    </xf>
    <xf numFmtId="0" fontId="17" fillId="0" borderId="12" xfId="0" applyFont="1" applyFill="1" applyBorder="1" applyAlignment="1">
      <alignment horizontal="center" vertical="center"/>
    </xf>
    <xf numFmtId="0" fontId="17" fillId="47" borderId="14" xfId="0" applyFont="1" applyFill="1" applyBorder="1" applyAlignment="1">
      <alignment horizontal="center" vertical="center"/>
    </xf>
    <xf numFmtId="0" fontId="17" fillId="47" borderId="12" xfId="0" applyFont="1" applyFill="1" applyBorder="1" applyAlignment="1">
      <alignment horizontal="center" vertical="center"/>
    </xf>
    <xf numFmtId="0" fontId="17" fillId="0" borderId="54" xfId="0" applyFont="1" applyFill="1" applyBorder="1" applyAlignment="1">
      <alignment horizontal="center" vertical="center"/>
    </xf>
    <xf numFmtId="0" fontId="17" fillId="47" borderId="54" xfId="0" applyFont="1" applyFill="1" applyBorder="1" applyAlignment="1">
      <alignment horizontal="center" vertical="center"/>
    </xf>
    <xf numFmtId="0" fontId="17" fillId="0" borderId="41" xfId="0" applyFont="1" applyFill="1" applyBorder="1" applyAlignment="1">
      <alignment horizontal="center" vertical="center"/>
    </xf>
    <xf numFmtId="176" fontId="0" fillId="0" borderId="0" xfId="0" applyNumberFormat="1">
      <alignment vertical="center"/>
    </xf>
    <xf numFmtId="0" fontId="17" fillId="48" borderId="12" xfId="0" applyFont="1" applyFill="1" applyBorder="1" applyAlignment="1">
      <alignment horizontal="center" vertical="center"/>
    </xf>
    <xf numFmtId="0" fontId="17" fillId="48" borderId="54" xfId="0" applyFont="1" applyFill="1" applyBorder="1" applyAlignment="1">
      <alignment horizontal="center" vertical="center"/>
    </xf>
    <xf numFmtId="0" fontId="17" fillId="0" borderId="13" xfId="0" applyFont="1" applyFill="1" applyBorder="1" applyAlignment="1">
      <alignment horizontal="center" vertical="center"/>
    </xf>
    <xf numFmtId="0" fontId="17" fillId="46" borderId="13" xfId="0" applyFont="1" applyFill="1" applyBorder="1" applyAlignment="1">
      <alignment horizontal="center" vertical="center"/>
    </xf>
    <xf numFmtId="0" fontId="17" fillId="48" borderId="14" xfId="0" applyFont="1" applyFill="1" applyBorder="1" applyAlignment="1">
      <alignment horizontal="center" vertical="center"/>
    </xf>
    <xf numFmtId="0" fontId="41" fillId="0" borderId="14" xfId="0" applyFont="1" applyFill="1" applyBorder="1" applyAlignment="1">
      <alignment horizontal="center" vertical="center"/>
    </xf>
    <xf numFmtId="0" fontId="36" fillId="0" borderId="0" xfId="0" applyNumberFormat="1" applyFont="1" applyAlignment="1">
      <alignment horizontal="left" vertical="center"/>
    </xf>
    <xf numFmtId="0" fontId="17" fillId="48" borderId="13" xfId="0" applyFont="1" applyFill="1" applyBorder="1" applyAlignment="1">
      <alignment horizontal="center" vertical="center"/>
    </xf>
    <xf numFmtId="0" fontId="41" fillId="46" borderId="12" xfId="0" applyFont="1" applyFill="1" applyBorder="1" applyAlignment="1">
      <alignment horizontal="center" vertical="center"/>
    </xf>
    <xf numFmtId="0" fontId="0" fillId="47" borderId="14" xfId="0" applyFill="1" applyBorder="1" applyAlignment="1">
      <alignment horizontal="center" vertical="center"/>
    </xf>
    <xf numFmtId="0" fontId="0" fillId="47" borderId="12" xfId="0" applyFill="1" applyBorder="1" applyAlignment="1">
      <alignment horizontal="center" vertical="center"/>
    </xf>
    <xf numFmtId="0" fontId="0" fillId="47" borderId="54" xfId="0" applyFill="1" applyBorder="1" applyAlignment="1">
      <alignment horizontal="center" vertical="center"/>
    </xf>
    <xf numFmtId="0" fontId="0" fillId="47" borderId="65" xfId="0" applyFill="1" applyBorder="1" applyAlignment="1">
      <alignment horizontal="center" vertical="center"/>
    </xf>
    <xf numFmtId="0" fontId="0" fillId="47" borderId="13" xfId="0" applyFill="1" applyBorder="1" applyAlignment="1">
      <alignment horizontal="center" vertical="center"/>
    </xf>
    <xf numFmtId="0" fontId="0" fillId="47" borderId="41" xfId="0" applyFill="1" applyBorder="1" applyAlignment="1">
      <alignment horizontal="center" vertical="center"/>
    </xf>
    <xf numFmtId="0" fontId="0" fillId="47" borderId="44" xfId="0" applyFill="1" applyBorder="1" applyAlignment="1">
      <alignment horizontal="center" vertical="center"/>
    </xf>
    <xf numFmtId="0" fontId="0" fillId="47" borderId="46" xfId="0" applyFill="1" applyBorder="1" applyAlignment="1">
      <alignment horizontal="center" vertical="center"/>
    </xf>
    <xf numFmtId="0" fontId="0" fillId="47" borderId="57" xfId="0" applyFill="1" applyBorder="1" applyAlignment="1">
      <alignment horizontal="center" vertical="center"/>
    </xf>
    <xf numFmtId="0" fontId="0" fillId="47" borderId="53" xfId="0" applyFill="1" applyBorder="1" applyAlignment="1">
      <alignment horizontal="center" vertical="center"/>
    </xf>
    <xf numFmtId="0" fontId="0" fillId="7" borderId="91" xfId="0" applyFill="1" applyBorder="1" applyAlignment="1">
      <alignment horizontal="center" vertical="center" wrapText="1"/>
    </xf>
    <xf numFmtId="0" fontId="0" fillId="7" borderId="92" xfId="0" applyFill="1" applyBorder="1" applyAlignment="1">
      <alignment horizontal="center" vertical="center" wrapText="1"/>
    </xf>
    <xf numFmtId="0" fontId="0" fillId="7" borderId="10" xfId="0" applyFill="1" applyBorder="1" applyAlignment="1">
      <alignment horizontal="center" vertical="center" wrapText="1"/>
    </xf>
    <xf numFmtId="0" fontId="13" fillId="3" borderId="68" xfId="0" applyFont="1" applyFill="1" applyBorder="1" applyAlignment="1">
      <alignment horizontal="center" vertical="center"/>
    </xf>
    <xf numFmtId="0" fontId="13" fillId="3" borderId="59" xfId="0" applyFont="1" applyFill="1" applyBorder="1" applyAlignment="1">
      <alignment horizontal="center" vertical="center"/>
    </xf>
    <xf numFmtId="0" fontId="13" fillId="3" borderId="43" xfId="0" applyFont="1" applyFill="1" applyBorder="1" applyAlignment="1">
      <alignment horizontal="center" vertical="center"/>
    </xf>
    <xf numFmtId="0" fontId="13" fillId="3" borderId="54" xfId="0" applyFont="1" applyFill="1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17" fillId="10" borderId="69" xfId="0" applyFont="1" applyFill="1" applyBorder="1" applyAlignment="1">
      <alignment horizontal="center" vertical="center"/>
    </xf>
    <xf numFmtId="0" fontId="17" fillId="10" borderId="58" xfId="0" applyFont="1" applyFill="1" applyBorder="1" applyAlignment="1">
      <alignment horizontal="center" vertical="center"/>
    </xf>
    <xf numFmtId="0" fontId="17" fillId="10" borderId="59" xfId="0" applyFont="1" applyFill="1" applyBorder="1" applyAlignment="1">
      <alignment horizontal="center" vertical="center"/>
    </xf>
    <xf numFmtId="0" fontId="17" fillId="10" borderId="58" xfId="0" applyFont="1" applyFill="1" applyBorder="1" applyAlignment="1">
      <alignment horizontal="center" vertical="center" wrapText="1"/>
    </xf>
    <xf numFmtId="0" fontId="17" fillId="10" borderId="59" xfId="0" applyFont="1" applyFill="1" applyBorder="1" applyAlignment="1">
      <alignment horizontal="center" vertical="center" wrapText="1"/>
    </xf>
    <xf numFmtId="0" fontId="10" fillId="10" borderId="58" xfId="0" applyFont="1" applyFill="1" applyBorder="1" applyAlignment="1">
      <alignment vertical="center" wrapText="1"/>
    </xf>
    <xf numFmtId="0" fontId="10" fillId="10" borderId="70" xfId="0" applyFont="1" applyFill="1" applyBorder="1" applyAlignment="1">
      <alignment vertical="center" wrapText="1"/>
    </xf>
    <xf numFmtId="0" fontId="0" fillId="46" borderId="44" xfId="0" applyFill="1" applyBorder="1" applyAlignment="1">
      <alignment horizontal="center" vertical="center"/>
    </xf>
    <xf numFmtId="0" fontId="0" fillId="0" borderId="57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46" borderId="57" xfId="0" applyFill="1" applyBorder="1" applyAlignment="1">
      <alignment horizontal="center" vertical="center"/>
    </xf>
    <xf numFmtId="0" fontId="0" fillId="46" borderId="53" xfId="0" applyFill="1" applyBorder="1" applyAlignment="1">
      <alignment horizontal="center" vertical="center"/>
    </xf>
    <xf numFmtId="0" fontId="13" fillId="3" borderId="13" xfId="0" applyFont="1" applyFill="1" applyBorder="1" applyAlignment="1">
      <alignment horizontal="center" vertical="center"/>
    </xf>
    <xf numFmtId="0" fontId="0" fillId="0" borderId="44" xfId="0" applyFill="1" applyBorder="1" applyAlignment="1">
      <alignment horizontal="center" vertical="center"/>
    </xf>
    <xf numFmtId="0" fontId="0" fillId="0" borderId="46" xfId="0" applyFill="1" applyBorder="1" applyAlignment="1">
      <alignment horizontal="center" vertical="center"/>
    </xf>
    <xf numFmtId="0" fontId="17" fillId="10" borderId="73" xfId="0" applyFont="1" applyFill="1" applyBorder="1" applyAlignment="1">
      <alignment horizontal="center" vertical="center"/>
    </xf>
    <xf numFmtId="0" fontId="17" fillId="10" borderId="75" xfId="0" applyFont="1" applyFill="1" applyBorder="1" applyAlignment="1">
      <alignment horizontal="center" vertical="center"/>
    </xf>
    <xf numFmtId="0" fontId="17" fillId="10" borderId="75" xfId="0" applyFont="1" applyFill="1" applyBorder="1" applyAlignment="1">
      <alignment horizontal="center" vertical="center" wrapText="1"/>
    </xf>
    <xf numFmtId="0" fontId="10" fillId="10" borderId="75" xfId="0" applyFont="1" applyFill="1" applyBorder="1" applyAlignment="1">
      <alignment vertical="center" wrapText="1"/>
    </xf>
    <xf numFmtId="0" fontId="13" fillId="3" borderId="75" xfId="0" applyFont="1" applyFill="1" applyBorder="1" applyAlignment="1">
      <alignment horizontal="center" vertical="center"/>
    </xf>
    <xf numFmtId="0" fontId="0" fillId="46" borderId="46" xfId="0" applyFill="1" applyBorder="1" applyAlignment="1">
      <alignment horizontal="center" vertical="center"/>
    </xf>
    <xf numFmtId="0" fontId="0" fillId="0" borderId="93" xfId="0" applyBorder="1" applyAlignment="1">
      <alignment horizontal="center" vertical="center"/>
    </xf>
    <xf numFmtId="0" fontId="0" fillId="0" borderId="94" xfId="0" applyBorder="1" applyAlignment="1">
      <alignment horizontal="center" vertical="center"/>
    </xf>
    <xf numFmtId="0" fontId="0" fillId="0" borderId="95" xfId="0" applyBorder="1" applyAlignment="1">
      <alignment horizontal="center" vertical="center"/>
    </xf>
    <xf numFmtId="0" fontId="0" fillId="0" borderId="96" xfId="0" applyBorder="1" applyAlignment="1">
      <alignment horizontal="center" vertical="center"/>
    </xf>
    <xf numFmtId="0" fontId="0" fillId="0" borderId="97" xfId="0" applyBorder="1" applyAlignment="1">
      <alignment horizontal="center" vertical="center"/>
    </xf>
    <xf numFmtId="0" fontId="0" fillId="0" borderId="98" xfId="0" applyBorder="1" applyAlignment="1">
      <alignment horizontal="center" vertical="center"/>
    </xf>
    <xf numFmtId="0" fontId="0" fillId="0" borderId="71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7" borderId="45" xfId="0" applyFill="1" applyBorder="1" applyAlignment="1">
      <alignment horizontal="center" vertical="center" wrapText="1"/>
    </xf>
    <xf numFmtId="0" fontId="0" fillId="7" borderId="47" xfId="0" applyFill="1" applyBorder="1" applyAlignment="1">
      <alignment horizontal="center" vertical="center" wrapText="1"/>
    </xf>
    <xf numFmtId="0" fontId="0" fillId="7" borderId="52" xfId="0" applyFill="1" applyBorder="1" applyAlignment="1">
      <alignment horizontal="center" vertical="center" wrapText="1"/>
    </xf>
    <xf numFmtId="0" fontId="0" fillId="7" borderId="72" xfId="0" applyFill="1" applyBorder="1" applyAlignment="1">
      <alignment horizontal="center" vertical="center" wrapText="1"/>
    </xf>
    <xf numFmtId="0" fontId="0" fillId="11" borderId="45" xfId="0" applyFill="1" applyBorder="1" applyAlignment="1">
      <alignment horizontal="center" vertical="center"/>
    </xf>
    <xf numFmtId="0" fontId="0" fillId="11" borderId="44" xfId="0" applyFill="1" applyBorder="1" applyAlignment="1">
      <alignment horizontal="center" vertical="center"/>
    </xf>
    <xf numFmtId="0" fontId="0" fillId="11" borderId="46" xfId="0" applyFill="1" applyBorder="1" applyAlignment="1">
      <alignment horizontal="center" vertical="center"/>
    </xf>
    <xf numFmtId="0" fontId="0" fillId="11" borderId="71" xfId="0" applyFill="1" applyBorder="1" applyAlignment="1">
      <alignment horizontal="center" vertical="center"/>
    </xf>
    <xf numFmtId="0" fontId="0" fillId="11" borderId="57" xfId="0" applyFill="1" applyBorder="1" applyAlignment="1">
      <alignment horizontal="center" vertical="center"/>
    </xf>
    <xf numFmtId="0" fontId="0" fillId="11" borderId="53" xfId="0" applyFill="1" applyBorder="1" applyAlignment="1">
      <alignment horizontal="center" vertical="center"/>
    </xf>
    <xf numFmtId="0" fontId="0" fillId="0" borderId="72" xfId="0" applyBorder="1" applyAlignment="1">
      <alignment horizontal="center" vertical="center"/>
    </xf>
    <xf numFmtId="0" fontId="0" fillId="0" borderId="64" xfId="0" applyBorder="1" applyAlignment="1">
      <alignment horizontal="center" vertical="center"/>
    </xf>
    <xf numFmtId="0" fontId="0" fillId="0" borderId="63" xfId="0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68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11" borderId="68" xfId="0" applyFill="1" applyBorder="1" applyAlignment="1">
      <alignment horizontal="center" vertical="center"/>
    </xf>
    <xf numFmtId="0" fontId="0" fillId="11" borderId="43" xfId="0" applyFill="1" applyBorder="1" applyAlignment="1">
      <alignment horizontal="center" vertical="center"/>
    </xf>
    <xf numFmtId="0" fontId="0" fillId="11" borderId="51" xfId="0" applyFill="1" applyBorder="1" applyAlignment="1">
      <alignment horizontal="center" vertical="center"/>
    </xf>
    <xf numFmtId="0" fontId="0" fillId="11" borderId="59" xfId="0" applyFill="1" applyBorder="1" applyAlignment="1">
      <alignment horizontal="center" vertical="center"/>
    </xf>
    <xf numFmtId="0" fontId="0" fillId="11" borderId="54" xfId="0" applyFill="1" applyBorder="1" applyAlignment="1">
      <alignment horizontal="center" vertical="center"/>
    </xf>
    <xf numFmtId="0" fontId="18" fillId="0" borderId="33" xfId="0" applyFont="1" applyBorder="1" applyAlignment="1">
      <alignment horizontal="center" vertical="center"/>
    </xf>
    <xf numFmtId="0" fontId="18" fillId="0" borderId="34" xfId="0" applyFont="1" applyBorder="1" applyAlignment="1">
      <alignment horizontal="center" vertical="center"/>
    </xf>
    <xf numFmtId="0" fontId="19" fillId="0" borderId="31" xfId="0" applyFont="1" applyBorder="1" applyAlignment="1">
      <alignment horizontal="center" vertical="center"/>
    </xf>
    <xf numFmtId="0" fontId="19" fillId="0" borderId="37" xfId="0" applyFont="1" applyBorder="1" applyAlignment="1">
      <alignment horizontal="center" vertical="center"/>
    </xf>
    <xf numFmtId="0" fontId="19" fillId="0" borderId="32" xfId="0" applyFont="1" applyBorder="1" applyAlignment="1">
      <alignment horizontal="center" vertical="center"/>
    </xf>
    <xf numFmtId="0" fontId="0" fillId="0" borderId="31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19" fillId="0" borderId="12" xfId="0" applyFont="1" applyBorder="1" applyAlignment="1">
      <alignment horizontal="center" vertical="center"/>
    </xf>
    <xf numFmtId="0" fontId="18" fillId="0" borderId="76" xfId="0" applyFont="1" applyBorder="1" applyAlignment="1">
      <alignment horizontal="center" vertical="center"/>
    </xf>
    <xf numFmtId="0" fontId="13" fillId="3" borderId="16" xfId="0" applyFont="1" applyFill="1" applyBorder="1" applyAlignment="1">
      <alignment horizontal="center" vertical="center"/>
    </xf>
    <xf numFmtId="0" fontId="13" fillId="3" borderId="22" xfId="0" applyFont="1" applyFill="1" applyBorder="1" applyAlignment="1">
      <alignment horizontal="center" vertical="center"/>
    </xf>
    <xf numFmtId="0" fontId="13" fillId="3" borderId="20" xfId="0" applyFont="1" applyFill="1" applyBorder="1" applyAlignment="1">
      <alignment horizontal="center" vertical="center"/>
    </xf>
    <xf numFmtId="0" fontId="13" fillId="3" borderId="14" xfId="0" applyFont="1" applyFill="1" applyBorder="1" applyAlignment="1">
      <alignment horizontal="center" vertical="center"/>
    </xf>
    <xf numFmtId="0" fontId="13" fillId="3" borderId="21" xfId="0" applyFont="1" applyFill="1" applyBorder="1" applyAlignment="1">
      <alignment horizontal="center" vertical="center" wrapText="1"/>
    </xf>
    <xf numFmtId="0" fontId="13" fillId="3" borderId="23" xfId="0" applyFont="1" applyFill="1" applyBorder="1" applyAlignment="1">
      <alignment horizontal="center" vertical="center" wrapText="1"/>
    </xf>
    <xf numFmtId="0" fontId="8" fillId="3" borderId="15" xfId="0" applyFont="1" applyFill="1" applyBorder="1" applyAlignment="1">
      <alignment horizontal="center" vertical="center" wrapText="1"/>
    </xf>
    <xf numFmtId="0" fontId="8" fillId="3" borderId="6" xfId="0" applyFont="1" applyFill="1" applyBorder="1" applyAlignment="1">
      <alignment horizontal="center" vertical="center" wrapText="1"/>
    </xf>
    <xf numFmtId="0" fontId="11" fillId="3" borderId="17" xfId="0" applyFont="1" applyFill="1" applyBorder="1" applyAlignment="1">
      <alignment horizontal="center" vertical="center" wrapText="1"/>
    </xf>
    <xf numFmtId="0" fontId="11" fillId="3" borderId="18" xfId="0" applyFont="1" applyFill="1" applyBorder="1" applyAlignment="1">
      <alignment horizontal="center" vertical="center" wrapText="1"/>
    </xf>
    <xf numFmtId="0" fontId="11" fillId="3" borderId="19" xfId="0" applyFont="1" applyFill="1" applyBorder="1" applyAlignment="1">
      <alignment horizontal="center" vertical="center" wrapText="1"/>
    </xf>
    <xf numFmtId="0" fontId="17" fillId="2" borderId="24" xfId="0" applyFont="1" applyFill="1" applyBorder="1" applyAlignment="1">
      <alignment horizontal="center" vertical="center"/>
    </xf>
    <xf numFmtId="0" fontId="17" fillId="2" borderId="26" xfId="0" applyFont="1" applyFill="1" applyBorder="1" applyAlignment="1">
      <alignment horizontal="center" vertical="center"/>
    </xf>
    <xf numFmtId="0" fontId="17" fillId="2" borderId="22" xfId="0" applyFont="1" applyFill="1" applyBorder="1" applyAlignment="1">
      <alignment horizontal="center" vertical="center"/>
    </xf>
    <xf numFmtId="0" fontId="17" fillId="0" borderId="24" xfId="0" applyFont="1" applyBorder="1" applyAlignment="1">
      <alignment horizontal="center" vertical="center" wrapText="1"/>
    </xf>
    <xf numFmtId="0" fontId="17" fillId="0" borderId="26" xfId="0" applyFont="1" applyBorder="1" applyAlignment="1">
      <alignment horizontal="center" vertical="center" wrapText="1"/>
    </xf>
    <xf numFmtId="0" fontId="17" fillId="0" borderId="22" xfId="0" applyFont="1" applyBorder="1" applyAlignment="1">
      <alignment horizontal="center" vertical="center" wrapText="1"/>
    </xf>
    <xf numFmtId="0" fontId="17" fillId="2" borderId="24" xfId="0" applyFont="1" applyFill="1" applyBorder="1" applyAlignment="1">
      <alignment horizontal="center" vertical="center" wrapText="1"/>
    </xf>
    <xf numFmtId="0" fontId="10" fillId="0" borderId="26" xfId="0" applyFont="1" applyBorder="1" applyAlignment="1">
      <alignment vertical="center" wrapText="1"/>
    </xf>
    <xf numFmtId="0" fontId="10" fillId="0" borderId="22" xfId="0" applyFont="1" applyBorder="1" applyAlignment="1">
      <alignment vertical="center" wrapText="1"/>
    </xf>
    <xf numFmtId="0" fontId="10" fillId="6" borderId="24" xfId="0" applyFont="1" applyFill="1" applyBorder="1" applyAlignment="1">
      <alignment horizontal="center" vertical="center" wrapText="1"/>
    </xf>
    <xf numFmtId="0" fontId="10" fillId="6" borderId="26" xfId="0" applyFont="1" applyFill="1" applyBorder="1" applyAlignment="1">
      <alignment horizontal="center" vertical="center" wrapText="1"/>
    </xf>
    <xf numFmtId="0" fontId="10" fillId="6" borderId="27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0" xfId="0" applyFont="1" applyBorder="1" applyAlignment="1">
      <alignment horizontal="center" vertical="center"/>
    </xf>
    <xf numFmtId="0" fontId="0" fillId="13" borderId="12" xfId="0" applyFill="1" applyBorder="1" applyAlignment="1">
      <alignment horizontal="center" vertical="center"/>
    </xf>
    <xf numFmtId="0" fontId="0" fillId="46" borderId="14" xfId="0" applyFill="1" applyBorder="1" applyAlignment="1">
      <alignment horizontal="center" vertical="center"/>
    </xf>
    <xf numFmtId="0" fontId="0" fillId="46" borderId="12" xfId="0" applyFill="1" applyBorder="1" applyAlignment="1">
      <alignment horizontal="center" vertical="center"/>
    </xf>
    <xf numFmtId="0" fontId="0" fillId="46" borderId="13" xfId="0" applyFill="1" applyBorder="1" applyAlignment="1">
      <alignment horizontal="center" vertical="center"/>
    </xf>
    <xf numFmtId="0" fontId="41" fillId="46" borderId="54" xfId="0" applyFont="1" applyFill="1" applyBorder="1" applyAlignment="1">
      <alignment horizontal="center" vertical="center"/>
    </xf>
    <xf numFmtId="0" fontId="0" fillId="46" borderId="65" xfId="0" applyFill="1" applyBorder="1" applyAlignment="1">
      <alignment horizontal="center" vertical="center"/>
    </xf>
    <xf numFmtId="0" fontId="0" fillId="46" borderId="54" xfId="0" applyFill="1" applyBorder="1" applyAlignment="1">
      <alignment horizontal="center"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0.png"/><Relationship Id="rId1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7</xdr:row>
      <xdr:rowOff>38100</xdr:rowOff>
    </xdr:from>
    <xdr:to>
      <xdr:col>8</xdr:col>
      <xdr:colOff>123825</xdr:colOff>
      <xdr:row>22</xdr:row>
      <xdr:rowOff>104775</xdr:rowOff>
    </xdr:to>
    <xdr:pic>
      <xdr:nvPicPr>
        <xdr:cNvPr id="1025" name="그림 1" descr="image00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1552575"/>
          <a:ext cx="5514975" cy="3209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9</xdr:col>
      <xdr:colOff>457200</xdr:colOff>
      <xdr:row>30</xdr:row>
      <xdr:rowOff>171450</xdr:rowOff>
    </xdr:to>
    <xdr:pic>
      <xdr:nvPicPr>
        <xdr:cNvPr id="3" name="그림 2">
          <a:extLst>
            <a:ext uri="{FF2B5EF4-FFF2-40B4-BE49-F238E27FC236}">
              <a16:creationId xmlns="" xmlns:a16="http://schemas.microsoft.com/office/drawing/2014/main" id="{BE0F08ED-A7A3-425B-9C98-4639F1DEA7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95925"/>
          <a:ext cx="6743700" cy="1009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133350</xdr:colOff>
      <xdr:row>38</xdr:row>
      <xdr:rowOff>57149</xdr:rowOff>
    </xdr:from>
    <xdr:to>
      <xdr:col>9</xdr:col>
      <xdr:colOff>466725</xdr:colOff>
      <xdr:row>48</xdr:row>
      <xdr:rowOff>61156</xdr:rowOff>
    </xdr:to>
    <xdr:pic>
      <xdr:nvPicPr>
        <xdr:cNvPr id="2049" name="그림 2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33350" y="6600824"/>
          <a:ext cx="6619875" cy="2099507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31</xdr:row>
      <xdr:rowOff>66675</xdr:rowOff>
    </xdr:from>
    <xdr:to>
      <xdr:col>18</xdr:col>
      <xdr:colOff>314325</xdr:colOff>
      <xdr:row>37</xdr:row>
      <xdr:rowOff>95250</xdr:rowOff>
    </xdr:to>
    <xdr:pic>
      <xdr:nvPicPr>
        <xdr:cNvPr id="205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6610350"/>
          <a:ext cx="12773025" cy="1285875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50</xdr:row>
      <xdr:rowOff>0</xdr:rowOff>
    </xdr:from>
    <xdr:to>
      <xdr:col>9</xdr:col>
      <xdr:colOff>400050</xdr:colOff>
      <xdr:row>59</xdr:row>
      <xdr:rowOff>133350</xdr:rowOff>
    </xdr:to>
    <xdr:pic>
      <xdr:nvPicPr>
        <xdr:cNvPr id="10" name="그림 1" descr="image016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0" y="10525125"/>
          <a:ext cx="6686550" cy="2019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0</xdr:colOff>
      <xdr:row>61</xdr:row>
      <xdr:rowOff>0</xdr:rowOff>
    </xdr:from>
    <xdr:to>
      <xdr:col>13</xdr:col>
      <xdr:colOff>47625</xdr:colOff>
      <xdr:row>74</xdr:row>
      <xdr:rowOff>66675</xdr:rowOff>
    </xdr:to>
    <xdr:pic>
      <xdr:nvPicPr>
        <xdr:cNvPr id="2" name="Picture 1" descr="image001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0" y="12830175"/>
          <a:ext cx="9077325" cy="2790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0</xdr:colOff>
      <xdr:row>75</xdr:row>
      <xdr:rowOff>0</xdr:rowOff>
    </xdr:from>
    <xdr:to>
      <xdr:col>22</xdr:col>
      <xdr:colOff>38100</xdr:colOff>
      <xdr:row>78</xdr:row>
      <xdr:rowOff>200025</xdr:rowOff>
    </xdr:to>
    <xdr:pic>
      <xdr:nvPicPr>
        <xdr:cNvPr id="2050" name="그림 3" descr="image002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15763875"/>
          <a:ext cx="15240000" cy="828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0</xdr:colOff>
      <xdr:row>80</xdr:row>
      <xdr:rowOff>0</xdr:rowOff>
    </xdr:from>
    <xdr:to>
      <xdr:col>12</xdr:col>
      <xdr:colOff>171450</xdr:colOff>
      <xdr:row>83</xdr:row>
      <xdr:rowOff>47625</xdr:rowOff>
    </xdr:to>
    <xdr:pic>
      <xdr:nvPicPr>
        <xdr:cNvPr id="2051" name="그림 2" descr="image003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0" y="16811625"/>
          <a:ext cx="8515350" cy="676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483577</xdr:colOff>
      <xdr:row>8</xdr:row>
      <xdr:rowOff>119421</xdr:rowOff>
    </xdr:from>
    <xdr:to>
      <xdr:col>6</xdr:col>
      <xdr:colOff>280621</xdr:colOff>
      <xdr:row>8</xdr:row>
      <xdr:rowOff>1138603</xdr:rowOff>
    </xdr:to>
    <xdr:pic>
      <xdr:nvPicPr>
        <xdr:cNvPr id="2" name="그림 1">
          <a:extLst>
            <a:ext uri="{FF2B5EF4-FFF2-40B4-BE49-F238E27FC236}">
              <a16:creationId xmlns="" xmlns:a16="http://schemas.microsoft.com/office/drawing/2014/main" id="{ADD5E792-E90C-4A05-AB13-F5FAAD0AB0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45652" y="1795821"/>
          <a:ext cx="2606919" cy="10191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7</xdr:col>
      <xdr:colOff>657225</xdr:colOff>
      <xdr:row>16</xdr:row>
      <xdr:rowOff>107927</xdr:rowOff>
    </xdr:from>
    <xdr:ext cx="2943226" cy="930297"/>
    <xdr:pic>
      <xdr:nvPicPr>
        <xdr:cNvPr id="3" name="그림 2">
          <a:extLst>
            <a:ext uri="{FF2B5EF4-FFF2-40B4-BE49-F238E27FC236}">
              <a16:creationId xmlns="" xmlns:a16="http://schemas.microsoft.com/office/drawing/2014/main" id="{39BB268A-D76B-4CDF-B9A6-AC996EE1B0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14975" y="4470377"/>
          <a:ext cx="2943226" cy="9302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0</xdr:col>
      <xdr:colOff>351692</xdr:colOff>
      <xdr:row>1</xdr:row>
      <xdr:rowOff>146538</xdr:rowOff>
    </xdr:from>
    <xdr:to>
      <xdr:col>10</xdr:col>
      <xdr:colOff>156796</xdr:colOff>
      <xdr:row>6</xdr:row>
      <xdr:rowOff>93784</xdr:rowOff>
    </xdr:to>
    <xdr:pic>
      <xdr:nvPicPr>
        <xdr:cNvPr id="4" name="그림 3">
          <a:extLst>
            <a:ext uri="{FF2B5EF4-FFF2-40B4-BE49-F238E27FC236}">
              <a16:creationId xmlns="" xmlns:a16="http://schemas.microsoft.com/office/drawing/2014/main" id="{BE0F08ED-A7A3-425B-9C98-4639F1DEA7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1692" y="356088"/>
          <a:ext cx="6720254" cy="9949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424228</xdr:colOff>
      <xdr:row>16</xdr:row>
      <xdr:rowOff>82787</xdr:rowOff>
    </xdr:from>
    <xdr:to>
      <xdr:col>6</xdr:col>
      <xdr:colOff>221272</xdr:colOff>
      <xdr:row>16</xdr:row>
      <xdr:rowOff>1101969</xdr:rowOff>
    </xdr:to>
    <xdr:pic>
      <xdr:nvPicPr>
        <xdr:cNvPr id="5" name="그림 4">
          <a:extLst>
            <a:ext uri="{FF2B5EF4-FFF2-40B4-BE49-F238E27FC236}">
              <a16:creationId xmlns="" xmlns:a16="http://schemas.microsoft.com/office/drawing/2014/main" id="{9DEF87BA-ECAC-48D4-BA04-9D0AF08490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86303" y="4445237"/>
          <a:ext cx="2606919" cy="10191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228600</xdr:colOff>
      <xdr:row>1</xdr:row>
      <xdr:rowOff>9525</xdr:rowOff>
    </xdr:from>
    <xdr:to>
      <xdr:col>11</xdr:col>
      <xdr:colOff>600075</xdr:colOff>
      <xdr:row>34</xdr:row>
      <xdr:rowOff>133350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8600" y="217343"/>
          <a:ext cx="7991475" cy="69818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161925</xdr:colOff>
      <xdr:row>1</xdr:row>
      <xdr:rowOff>0</xdr:rowOff>
    </xdr:from>
    <xdr:to>
      <xdr:col>11</xdr:col>
      <xdr:colOff>581025</xdr:colOff>
      <xdr:row>34</xdr:row>
      <xdr:rowOff>85725</xdr:rowOff>
    </xdr:to>
    <xdr:pic>
      <xdr:nvPicPr>
        <xdr:cNvPr id="307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61925" y="209550"/>
          <a:ext cx="7962900" cy="70008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S104"/>
  <sheetViews>
    <sheetView tabSelected="1" zoomScale="85" zoomScaleNormal="85" workbookViewId="0">
      <pane xSplit="6" topLeftCell="Y1" activePane="topRight" state="frozen"/>
      <selection pane="topRight" activeCell="AN11" sqref="AN11"/>
    </sheetView>
  </sheetViews>
  <sheetFormatPr defaultRowHeight="16.5" x14ac:dyDescent="0.3"/>
  <cols>
    <col min="1" max="30" width="9" style="196"/>
    <col min="31" max="31" width="8.625" style="252" customWidth="1"/>
    <col min="32" max="34" width="9" style="196"/>
    <col min="35" max="35" width="6.125" style="196" bestFit="1" customWidth="1"/>
    <col min="36" max="16384" width="9" style="196"/>
  </cols>
  <sheetData>
    <row r="2" spans="1:32" x14ac:dyDescent="0.3">
      <c r="A2" s="253" t="s">
        <v>274</v>
      </c>
      <c r="B2" s="254"/>
      <c r="D2" s="254"/>
      <c r="E2" s="254"/>
      <c r="S2" s="255"/>
      <c r="T2" s="256" t="s">
        <v>275</v>
      </c>
    </row>
    <row r="3" spans="1:32" x14ac:dyDescent="0.3">
      <c r="A3" s="254" t="s">
        <v>276</v>
      </c>
      <c r="B3" s="254"/>
      <c r="D3" s="254"/>
      <c r="E3" s="254"/>
    </row>
    <row r="4" spans="1:32" x14ac:dyDescent="0.3">
      <c r="A4" s="254" t="s">
        <v>277</v>
      </c>
      <c r="B4" s="254"/>
      <c r="D4" s="254"/>
      <c r="E4" s="254"/>
    </row>
    <row r="5" spans="1:32" x14ac:dyDescent="0.3">
      <c r="A5" s="254" t="s">
        <v>278</v>
      </c>
      <c r="B5" s="254"/>
      <c r="D5" s="254"/>
      <c r="E5" s="254"/>
    </row>
    <row r="6" spans="1:32" x14ac:dyDescent="0.3">
      <c r="B6" s="254"/>
      <c r="C6" s="254"/>
      <c r="D6" s="254"/>
      <c r="E6" s="254"/>
    </row>
    <row r="7" spans="1:32" x14ac:dyDescent="0.3">
      <c r="B7" s="254"/>
      <c r="C7" s="254"/>
      <c r="D7" s="254"/>
      <c r="E7" s="254"/>
    </row>
    <row r="8" spans="1:32" x14ac:dyDescent="0.3">
      <c r="A8" s="196" t="s">
        <v>279</v>
      </c>
      <c r="B8" s="254"/>
      <c r="C8" s="254"/>
      <c r="D8" s="254"/>
      <c r="E8" s="254"/>
    </row>
    <row r="9" spans="1:32" x14ac:dyDescent="0.3">
      <c r="A9" s="196" t="s">
        <v>280</v>
      </c>
      <c r="B9" s="254"/>
      <c r="C9" s="254"/>
      <c r="D9" s="254"/>
      <c r="E9" s="254"/>
    </row>
    <row r="10" spans="1:32" x14ac:dyDescent="0.3">
      <c r="A10" s="196" t="s">
        <v>281</v>
      </c>
      <c r="B10" s="254"/>
      <c r="C10" s="254"/>
      <c r="D10" s="254"/>
      <c r="E10" s="254"/>
      <c r="AA10" s="61" t="s">
        <v>282</v>
      </c>
      <c r="AC10" s="61">
        <v>-31.088964999999998</v>
      </c>
    </row>
    <row r="11" spans="1:32" x14ac:dyDescent="0.3">
      <c r="A11" s="196" t="s">
        <v>283</v>
      </c>
      <c r="B11" s="254"/>
      <c r="C11" s="254"/>
      <c r="D11" s="254"/>
      <c r="E11" s="254"/>
      <c r="AA11" s="61" t="s">
        <v>284</v>
      </c>
      <c r="AC11" s="61">
        <v>-30.236556333333329</v>
      </c>
    </row>
    <row r="12" spans="1:32" ht="17.25" thickBot="1" x14ac:dyDescent="0.35">
      <c r="AA12" s="61" t="s">
        <v>285</v>
      </c>
      <c r="AC12" s="61">
        <v>-31.729888999999996</v>
      </c>
    </row>
    <row r="13" spans="1:32" ht="24" customHeight="1" x14ac:dyDescent="0.3">
      <c r="A13" s="294" t="s">
        <v>286</v>
      </c>
      <c r="B13" s="297" t="s">
        <v>35</v>
      </c>
      <c r="C13" s="229" t="s">
        <v>36</v>
      </c>
      <c r="D13" s="299" t="s">
        <v>72</v>
      </c>
      <c r="E13" s="299" t="s">
        <v>73</v>
      </c>
      <c r="F13" s="110" t="s">
        <v>287</v>
      </c>
      <c r="G13" s="301" t="s">
        <v>220</v>
      </c>
      <c r="H13" s="301"/>
      <c r="I13" s="301"/>
      <c r="J13" s="302"/>
      <c r="K13" s="301" t="s">
        <v>220</v>
      </c>
      <c r="L13" s="301"/>
      <c r="M13" s="301"/>
      <c r="N13" s="302"/>
      <c r="O13" s="301" t="s">
        <v>220</v>
      </c>
      <c r="P13" s="301"/>
      <c r="Q13" s="301"/>
      <c r="R13" s="302"/>
      <c r="S13" s="301" t="s">
        <v>220</v>
      </c>
      <c r="T13" s="301"/>
      <c r="U13" s="301"/>
      <c r="V13" s="302"/>
      <c r="W13" s="301" t="s">
        <v>220</v>
      </c>
      <c r="X13" s="301"/>
      <c r="Y13" s="301"/>
      <c r="Z13" s="302"/>
      <c r="AA13" s="310" t="s">
        <v>220</v>
      </c>
      <c r="AB13" s="310"/>
      <c r="AC13" s="310"/>
      <c r="AD13" s="310"/>
      <c r="AF13" s="257"/>
    </row>
    <row r="14" spans="1:32" ht="17.25" thickBot="1" x14ac:dyDescent="0.35">
      <c r="A14" s="295"/>
      <c r="B14" s="298"/>
      <c r="C14" s="230" t="s">
        <v>47</v>
      </c>
      <c r="D14" s="300"/>
      <c r="E14" s="300"/>
      <c r="F14" s="111" t="s">
        <v>74</v>
      </c>
      <c r="G14" s="311" t="s">
        <v>170</v>
      </c>
      <c r="H14" s="312"/>
      <c r="I14" s="202" t="s">
        <v>88</v>
      </c>
      <c r="J14" s="202" t="s">
        <v>288</v>
      </c>
      <c r="K14" s="311" t="s">
        <v>170</v>
      </c>
      <c r="L14" s="312"/>
      <c r="M14" s="202" t="s">
        <v>88</v>
      </c>
      <c r="N14" s="202" t="s">
        <v>288</v>
      </c>
      <c r="O14" s="311" t="s">
        <v>170</v>
      </c>
      <c r="P14" s="312"/>
      <c r="Q14" s="202" t="s">
        <v>88</v>
      </c>
      <c r="R14" s="202" t="s">
        <v>288</v>
      </c>
      <c r="S14" s="311" t="s">
        <v>170</v>
      </c>
      <c r="T14" s="312"/>
      <c r="U14" s="202" t="s">
        <v>88</v>
      </c>
      <c r="V14" s="202" t="s">
        <v>288</v>
      </c>
      <c r="W14" s="311" t="s">
        <v>170</v>
      </c>
      <c r="X14" s="312"/>
      <c r="Y14" s="202" t="s">
        <v>88</v>
      </c>
      <c r="Z14" s="202" t="s">
        <v>288</v>
      </c>
      <c r="AA14" s="313" t="s">
        <v>170</v>
      </c>
      <c r="AB14" s="314"/>
      <c r="AC14" s="258" t="s">
        <v>88</v>
      </c>
      <c r="AD14" s="259" t="s">
        <v>288</v>
      </c>
      <c r="AF14" s="260"/>
    </row>
    <row r="15" spans="1:32" ht="17.25" thickTop="1" x14ac:dyDescent="0.3">
      <c r="A15" s="295"/>
      <c r="B15" s="303" t="s">
        <v>3</v>
      </c>
      <c r="C15" s="127">
        <v>2412</v>
      </c>
      <c r="D15" s="127">
        <v>1</v>
      </c>
      <c r="E15" s="127" t="s">
        <v>12</v>
      </c>
      <c r="F15" s="112">
        <v>12.19</v>
      </c>
      <c r="G15" s="198">
        <v>15.5</v>
      </c>
      <c r="H15" s="197" t="s">
        <v>239</v>
      </c>
      <c r="I15" s="197">
        <v>13.881769333333301</v>
      </c>
      <c r="J15" s="197">
        <v>14.585675999999999</v>
      </c>
      <c r="K15" s="198">
        <v>14.25</v>
      </c>
      <c r="L15" s="197" t="s">
        <v>289</v>
      </c>
      <c r="M15" s="197">
        <v>13.119311666666666</v>
      </c>
      <c r="N15" s="197">
        <v>14.515879666666669</v>
      </c>
      <c r="O15" s="198">
        <v>13.75</v>
      </c>
      <c r="P15" s="197" t="s">
        <v>290</v>
      </c>
      <c r="Q15" s="197">
        <v>12.481693999999999</v>
      </c>
      <c r="R15" s="197">
        <v>14.476987666666666</v>
      </c>
      <c r="S15" s="198">
        <v>13.75</v>
      </c>
      <c r="T15" s="197" t="s">
        <v>290</v>
      </c>
      <c r="U15" s="197">
        <v>12.477156333333333</v>
      </c>
      <c r="V15" s="197">
        <v>14.498638333333334</v>
      </c>
      <c r="W15" s="198">
        <v>14</v>
      </c>
      <c r="X15" s="197" t="s">
        <v>117</v>
      </c>
      <c r="Y15" s="197">
        <v>12.689670666666666</v>
      </c>
      <c r="Z15" s="197">
        <v>14.515191666666666</v>
      </c>
      <c r="AA15" s="261">
        <v>14</v>
      </c>
      <c r="AB15" s="262" t="s">
        <v>117</v>
      </c>
      <c r="AC15" s="262">
        <v>12.791284333333332</v>
      </c>
      <c r="AD15" s="262">
        <v>14.521022</v>
      </c>
      <c r="AE15" s="263">
        <f>AC15-F15</f>
        <v>0.6012843333333322</v>
      </c>
      <c r="AF15" s="252"/>
    </row>
    <row r="16" spans="1:32" x14ac:dyDescent="0.3">
      <c r="A16" s="295"/>
      <c r="B16" s="304"/>
      <c r="C16" s="128">
        <v>2442</v>
      </c>
      <c r="D16" s="128">
        <v>7</v>
      </c>
      <c r="E16" s="128" t="s">
        <v>12</v>
      </c>
      <c r="F16" s="113">
        <v>12.3</v>
      </c>
      <c r="G16" s="197">
        <v>15.75</v>
      </c>
      <c r="H16" s="197" t="s">
        <v>240</v>
      </c>
      <c r="I16" s="197">
        <v>13.485928333333334</v>
      </c>
      <c r="J16" s="197">
        <v>14.566895000000001</v>
      </c>
      <c r="K16" s="197">
        <v>14.75</v>
      </c>
      <c r="L16" s="197" t="s">
        <v>291</v>
      </c>
      <c r="M16" s="197">
        <v>12.792562333333334</v>
      </c>
      <c r="N16" s="197">
        <v>14.521392666666666</v>
      </c>
      <c r="O16" s="197">
        <v>14.75</v>
      </c>
      <c r="P16" s="197" t="s">
        <v>291</v>
      </c>
      <c r="Q16" s="197">
        <v>12.956895666666668</v>
      </c>
      <c r="R16" s="197">
        <v>14.502971666666667</v>
      </c>
      <c r="S16" s="197">
        <v>14.75</v>
      </c>
      <c r="T16" s="197" t="s">
        <v>291</v>
      </c>
      <c r="U16" s="197">
        <v>12.877337666666667</v>
      </c>
      <c r="V16" s="197">
        <v>14.511538999999999</v>
      </c>
      <c r="W16" s="197">
        <v>14.75</v>
      </c>
      <c r="X16" s="197" t="s">
        <v>291</v>
      </c>
      <c r="Y16" s="197">
        <v>12.788580000000001</v>
      </c>
      <c r="Z16" s="197">
        <v>14.498542333333333</v>
      </c>
      <c r="AA16" s="262">
        <v>14.75</v>
      </c>
      <c r="AB16" s="262" t="s">
        <v>291</v>
      </c>
      <c r="AC16" s="262">
        <v>12.900723666666666</v>
      </c>
      <c r="AD16" s="262">
        <v>14.515656</v>
      </c>
      <c r="AE16" s="263">
        <f t="shared" ref="AE16:AE23" si="0">AC16-F16</f>
        <v>0.60072366666666532</v>
      </c>
      <c r="AF16" s="252"/>
    </row>
    <row r="17" spans="1:42" ht="17.25" thickBot="1" x14ac:dyDescent="0.35">
      <c r="A17" s="295"/>
      <c r="B17" s="305"/>
      <c r="C17" s="129">
        <v>2472</v>
      </c>
      <c r="D17" s="129">
        <v>13</v>
      </c>
      <c r="E17" s="129" t="s">
        <v>12</v>
      </c>
      <c r="F17" s="114">
        <v>12.33</v>
      </c>
      <c r="G17" s="200">
        <v>15.5</v>
      </c>
      <c r="H17" s="200" t="s">
        <v>239</v>
      </c>
      <c r="I17" s="200">
        <v>13.003265666666669</v>
      </c>
      <c r="J17" s="200">
        <v>14.655523000000001</v>
      </c>
      <c r="K17" s="200">
        <v>14.25</v>
      </c>
      <c r="L17" s="200" t="s">
        <v>289</v>
      </c>
      <c r="M17" s="200">
        <v>12.315812666666668</v>
      </c>
      <c r="N17" s="200">
        <v>14.648577666666668</v>
      </c>
      <c r="O17" s="200">
        <v>13.75</v>
      </c>
      <c r="P17" s="200" t="s">
        <v>290</v>
      </c>
      <c r="Q17" s="200">
        <v>11.931013666666667</v>
      </c>
      <c r="R17" s="200">
        <v>14.586587</v>
      </c>
      <c r="S17" s="200">
        <v>13.75</v>
      </c>
      <c r="T17" s="200" t="s">
        <v>290</v>
      </c>
      <c r="U17" s="200">
        <v>11.894989000000001</v>
      </c>
      <c r="V17" s="200">
        <v>14.625897333333334</v>
      </c>
      <c r="W17" s="200">
        <v>14</v>
      </c>
      <c r="X17" s="200" t="s">
        <v>117</v>
      </c>
      <c r="Y17" s="200">
        <v>12.018832333333334</v>
      </c>
      <c r="Z17" s="200">
        <v>14.625291666666667</v>
      </c>
      <c r="AA17" s="264">
        <v>14</v>
      </c>
      <c r="AB17" s="264" t="s">
        <v>117</v>
      </c>
      <c r="AC17" s="264">
        <v>12.159155</v>
      </c>
      <c r="AD17" s="264">
        <v>14.636026666666666</v>
      </c>
      <c r="AE17" s="263">
        <f t="shared" si="0"/>
        <v>-0.17084499999999991</v>
      </c>
      <c r="AF17" s="252"/>
    </row>
    <row r="18" spans="1:42" ht="17.25" thickTop="1" x14ac:dyDescent="0.3">
      <c r="A18" s="295"/>
      <c r="B18" s="306" t="s">
        <v>37</v>
      </c>
      <c r="C18" s="127">
        <v>2412</v>
      </c>
      <c r="D18" s="128">
        <v>1</v>
      </c>
      <c r="E18" s="128" t="s">
        <v>292</v>
      </c>
      <c r="F18" s="115">
        <v>13.12</v>
      </c>
      <c r="G18" s="197">
        <v>15.5</v>
      </c>
      <c r="H18" s="197" t="s">
        <v>239</v>
      </c>
      <c r="I18" s="197">
        <v>13.972999333333334</v>
      </c>
      <c r="J18" s="197">
        <v>-32.368287000000002</v>
      </c>
      <c r="K18" s="198">
        <v>14.25</v>
      </c>
      <c r="L18" s="197" t="s">
        <v>289</v>
      </c>
      <c r="M18" s="197">
        <v>13.071531666666665</v>
      </c>
      <c r="N18" s="197">
        <v>-33.675772333333335</v>
      </c>
      <c r="O18" s="198">
        <f t="shared" ref="O18:P20" si="1">O15</f>
        <v>13.75</v>
      </c>
      <c r="P18" s="197" t="str">
        <f t="shared" si="1"/>
        <v>0x37</v>
      </c>
      <c r="Q18" s="197">
        <v>12.441661333333334</v>
      </c>
      <c r="R18" s="197">
        <v>-33.637731000000002</v>
      </c>
      <c r="S18" s="198">
        <f t="shared" ref="S18:T20" si="2">S15</f>
        <v>13.75</v>
      </c>
      <c r="T18" s="197" t="str">
        <f t="shared" si="2"/>
        <v>0x37</v>
      </c>
      <c r="U18" s="197">
        <v>12.437869666666666</v>
      </c>
      <c r="V18" s="197">
        <v>-33.339646666666667</v>
      </c>
      <c r="W18" s="198">
        <f t="shared" ref="W18:X20" si="3">W15</f>
        <v>14</v>
      </c>
      <c r="X18" s="197" t="str">
        <f t="shared" si="3"/>
        <v>0x38</v>
      </c>
      <c r="Y18" s="197">
        <v>12.647367666666668</v>
      </c>
      <c r="Z18" s="197">
        <v>-33.388296666666669</v>
      </c>
      <c r="AA18" s="261">
        <f t="shared" ref="AA18:AB20" si="4">AA15</f>
        <v>14</v>
      </c>
      <c r="AB18" s="262" t="str">
        <f t="shared" si="4"/>
        <v>0x38</v>
      </c>
      <c r="AC18" s="262">
        <v>12.738264000000001</v>
      </c>
      <c r="AD18" s="262">
        <v>-33.777774999999998</v>
      </c>
      <c r="AE18" s="263">
        <f t="shared" si="0"/>
        <v>-0.3817359999999983</v>
      </c>
      <c r="AF18" s="252"/>
    </row>
    <row r="19" spans="1:42" x14ac:dyDescent="0.3">
      <c r="A19" s="295"/>
      <c r="B19" s="306"/>
      <c r="C19" s="128">
        <v>2442</v>
      </c>
      <c r="D19" s="128">
        <v>7</v>
      </c>
      <c r="E19" s="128" t="s">
        <v>293</v>
      </c>
      <c r="F19" s="113">
        <v>13.57</v>
      </c>
      <c r="G19" s="197">
        <v>15.75</v>
      </c>
      <c r="H19" s="197" t="s">
        <v>240</v>
      </c>
      <c r="I19" s="197">
        <v>13.599306999999998</v>
      </c>
      <c r="J19" s="197">
        <v>-32.011513666666666</v>
      </c>
      <c r="K19" s="197">
        <v>14.75</v>
      </c>
      <c r="L19" s="197" t="s">
        <v>291</v>
      </c>
      <c r="M19" s="197">
        <v>12.767670666666668</v>
      </c>
      <c r="N19" s="197">
        <v>-32.584870666666667</v>
      </c>
      <c r="O19" s="197">
        <f t="shared" si="1"/>
        <v>14.75</v>
      </c>
      <c r="P19" s="197" t="str">
        <f t="shared" si="1"/>
        <v>0x3B</v>
      </c>
      <c r="Q19" s="197">
        <v>12.936048333333334</v>
      </c>
      <c r="R19" s="197">
        <v>-33.391402999999997</v>
      </c>
      <c r="S19" s="197">
        <f t="shared" si="2"/>
        <v>14.75</v>
      </c>
      <c r="T19" s="197" t="str">
        <f t="shared" si="2"/>
        <v>0x3B</v>
      </c>
      <c r="U19" s="197">
        <v>12.853369999999998</v>
      </c>
      <c r="V19" s="197">
        <v>-33.404045000000004</v>
      </c>
      <c r="W19" s="197">
        <f t="shared" si="3"/>
        <v>14.75</v>
      </c>
      <c r="X19" s="197" t="str">
        <f t="shared" si="3"/>
        <v>0x3B</v>
      </c>
      <c r="Y19" s="197">
        <v>12.808674666666667</v>
      </c>
      <c r="Z19" s="197">
        <v>-32.838931333333328</v>
      </c>
      <c r="AA19" s="262">
        <f t="shared" si="4"/>
        <v>14.75</v>
      </c>
      <c r="AB19" s="262" t="str">
        <f t="shared" si="4"/>
        <v>0x3B</v>
      </c>
      <c r="AC19" s="262">
        <v>12.879298666666665</v>
      </c>
      <c r="AD19" s="262">
        <v>-33.438789333333325</v>
      </c>
      <c r="AE19" s="263">
        <f t="shared" si="0"/>
        <v>-0.69070133333333494</v>
      </c>
      <c r="AF19" s="252"/>
    </row>
    <row r="20" spans="1:42" ht="17.25" thickBot="1" x14ac:dyDescent="0.35">
      <c r="A20" s="295"/>
      <c r="B20" s="307"/>
      <c r="C20" s="129">
        <v>2472</v>
      </c>
      <c r="D20" s="129">
        <v>13</v>
      </c>
      <c r="E20" s="129" t="s">
        <v>293</v>
      </c>
      <c r="F20" s="114">
        <v>12.81</v>
      </c>
      <c r="G20" s="200">
        <v>15.5</v>
      </c>
      <c r="H20" s="200" t="s">
        <v>239</v>
      </c>
      <c r="I20" s="200">
        <v>13.114485</v>
      </c>
      <c r="J20" s="200">
        <v>-32.800262666666669</v>
      </c>
      <c r="K20" s="200">
        <v>14.25</v>
      </c>
      <c r="L20" s="200" t="s">
        <v>289</v>
      </c>
      <c r="M20" s="200">
        <v>12.264495333333334</v>
      </c>
      <c r="N20" s="200">
        <v>-33.916196000000006</v>
      </c>
      <c r="O20" s="200">
        <f t="shared" si="1"/>
        <v>13.75</v>
      </c>
      <c r="P20" s="200" t="str">
        <f t="shared" si="1"/>
        <v>0x37</v>
      </c>
      <c r="Q20" s="200">
        <v>11.885800666666666</v>
      </c>
      <c r="R20" s="200">
        <v>-34.064476000000006</v>
      </c>
      <c r="S20" s="200">
        <f t="shared" si="2"/>
        <v>13.75</v>
      </c>
      <c r="T20" s="200" t="str">
        <f t="shared" si="2"/>
        <v>0x37</v>
      </c>
      <c r="U20" s="200">
        <v>11.879050999999999</v>
      </c>
      <c r="V20" s="200">
        <v>-33.543477333333335</v>
      </c>
      <c r="W20" s="200">
        <f t="shared" si="3"/>
        <v>14</v>
      </c>
      <c r="X20" s="200" t="str">
        <f t="shared" si="3"/>
        <v>0x38</v>
      </c>
      <c r="Y20" s="200">
        <v>11.990051333333334</v>
      </c>
      <c r="Z20" s="200">
        <v>-33.638831000000003</v>
      </c>
      <c r="AA20" s="264">
        <f t="shared" si="4"/>
        <v>14</v>
      </c>
      <c r="AB20" s="264" t="str">
        <f t="shared" si="4"/>
        <v>0x38</v>
      </c>
      <c r="AC20" s="264">
        <v>12.121847333333333</v>
      </c>
      <c r="AD20" s="264">
        <v>-34.007210999999998</v>
      </c>
      <c r="AE20" s="263">
        <f t="shared" si="0"/>
        <v>-0.6881526666666673</v>
      </c>
      <c r="AF20" s="252"/>
    </row>
    <row r="21" spans="1:42" ht="17.25" thickTop="1" x14ac:dyDescent="0.3">
      <c r="A21" s="295"/>
      <c r="B21" s="306" t="s">
        <v>75</v>
      </c>
      <c r="C21" s="127">
        <v>2412</v>
      </c>
      <c r="D21" s="128">
        <v>1</v>
      </c>
      <c r="E21" s="128" t="s">
        <v>294</v>
      </c>
      <c r="F21" s="115">
        <v>12.93</v>
      </c>
      <c r="G21" s="197">
        <v>15.5</v>
      </c>
      <c r="H21" s="197" t="s">
        <v>239</v>
      </c>
      <c r="I21" s="197">
        <v>13.949465333333334</v>
      </c>
      <c r="J21" s="197">
        <v>-29.721479000000002</v>
      </c>
      <c r="K21" s="198">
        <v>14.25</v>
      </c>
      <c r="L21" s="197" t="s">
        <v>289</v>
      </c>
      <c r="M21" s="197">
        <v>12.962421999999998</v>
      </c>
      <c r="N21" s="197">
        <v>-31.516934000000003</v>
      </c>
      <c r="O21" s="198">
        <f t="shared" ref="O21:P23" si="5">O15</f>
        <v>13.75</v>
      </c>
      <c r="P21" s="197" t="str">
        <f t="shared" si="5"/>
        <v>0x37</v>
      </c>
      <c r="Q21" s="197">
        <v>12.336606666666666</v>
      </c>
      <c r="R21" s="197">
        <v>-31.107516999999998</v>
      </c>
      <c r="S21" s="198">
        <f t="shared" ref="S21:T23" si="6">S15</f>
        <v>13.75</v>
      </c>
      <c r="T21" s="197" t="str">
        <f t="shared" si="6"/>
        <v>0x37</v>
      </c>
      <c r="U21" s="197">
        <v>12.330967000000001</v>
      </c>
      <c r="V21" s="197">
        <v>-31.316955666666669</v>
      </c>
      <c r="W21" s="198">
        <f t="shared" ref="W21:X23" si="7">W15</f>
        <v>14</v>
      </c>
      <c r="X21" s="197" t="str">
        <f t="shared" si="7"/>
        <v>0x38</v>
      </c>
      <c r="Y21" s="197">
        <v>12.549163999999999</v>
      </c>
      <c r="Z21" s="197">
        <v>-29.000524666666667</v>
      </c>
      <c r="AA21" s="261">
        <f t="shared" ref="AA21:AB23" si="8">AA15</f>
        <v>14</v>
      </c>
      <c r="AB21" s="262" t="str">
        <f t="shared" si="8"/>
        <v>0x38</v>
      </c>
      <c r="AC21" s="262">
        <v>12.648362666666666</v>
      </c>
      <c r="AD21" s="262">
        <v>-30.654378999999995</v>
      </c>
      <c r="AE21" s="263">
        <f t="shared" si="0"/>
        <v>-0.28163733333333418</v>
      </c>
      <c r="AF21" s="252"/>
    </row>
    <row r="22" spans="1:42" x14ac:dyDescent="0.3">
      <c r="A22" s="295"/>
      <c r="B22" s="308"/>
      <c r="C22" s="128">
        <v>2442</v>
      </c>
      <c r="D22" s="128">
        <v>7</v>
      </c>
      <c r="E22" s="128" t="s">
        <v>294</v>
      </c>
      <c r="F22" s="113">
        <v>13.4</v>
      </c>
      <c r="G22" s="197">
        <v>15.75</v>
      </c>
      <c r="H22" s="197" t="s">
        <v>240</v>
      </c>
      <c r="I22" s="197">
        <v>13.543533000000002</v>
      </c>
      <c r="J22" s="197">
        <v>-28.074257666666664</v>
      </c>
      <c r="K22" s="197">
        <v>14.75</v>
      </c>
      <c r="L22" s="197" t="s">
        <v>291</v>
      </c>
      <c r="M22" s="197">
        <v>12.722605666666666</v>
      </c>
      <c r="N22" s="197">
        <v>-30.426929000000001</v>
      </c>
      <c r="O22" s="197">
        <f t="shared" si="5"/>
        <v>14.75</v>
      </c>
      <c r="P22" s="197" t="str">
        <f t="shared" si="5"/>
        <v>0x3B</v>
      </c>
      <c r="Q22" s="197">
        <v>12.891713333333334</v>
      </c>
      <c r="R22" s="197">
        <v>-29.742710666666667</v>
      </c>
      <c r="S22" s="197">
        <f t="shared" si="6"/>
        <v>14.75</v>
      </c>
      <c r="T22" s="197" t="str">
        <f t="shared" si="6"/>
        <v>0x3B</v>
      </c>
      <c r="U22" s="197">
        <v>12.805214999999999</v>
      </c>
      <c r="V22" s="197">
        <v>-29.810856999999999</v>
      </c>
      <c r="W22" s="197">
        <f t="shared" si="7"/>
        <v>14.75</v>
      </c>
      <c r="X22" s="197" t="str">
        <f t="shared" si="7"/>
        <v>0x3B</v>
      </c>
      <c r="Y22" s="197">
        <v>12.753940666666665</v>
      </c>
      <c r="Z22" s="197">
        <v>-29.644223666666665</v>
      </c>
      <c r="AA22" s="262">
        <f t="shared" si="8"/>
        <v>14.75</v>
      </c>
      <c r="AB22" s="262" t="str">
        <f t="shared" si="8"/>
        <v>0x3B</v>
      </c>
      <c r="AC22" s="262">
        <v>12.840728666666665</v>
      </c>
      <c r="AD22" s="262">
        <v>-29.676250999999997</v>
      </c>
      <c r="AE22" s="263">
        <f t="shared" si="0"/>
        <v>-0.55927133333333501</v>
      </c>
      <c r="AF22" s="252"/>
    </row>
    <row r="23" spans="1:42" ht="17.25" thickBot="1" x14ac:dyDescent="0.35">
      <c r="A23" s="296"/>
      <c r="B23" s="309"/>
      <c r="C23" s="129">
        <v>2472</v>
      </c>
      <c r="D23" s="130">
        <v>13</v>
      </c>
      <c r="E23" s="130" t="s">
        <v>294</v>
      </c>
      <c r="F23" s="116">
        <v>12.62</v>
      </c>
      <c r="G23" s="200">
        <v>15.5</v>
      </c>
      <c r="H23" s="200" t="s">
        <v>239</v>
      </c>
      <c r="I23" s="200">
        <v>13.056440666666667</v>
      </c>
      <c r="J23" s="200">
        <v>-30.61965433333333</v>
      </c>
      <c r="K23" s="200">
        <v>14.25</v>
      </c>
      <c r="L23" s="200" t="s">
        <v>289</v>
      </c>
      <c r="M23" s="200">
        <v>12.204329999999999</v>
      </c>
      <c r="N23" s="200">
        <v>-30.252988666666667</v>
      </c>
      <c r="O23" s="200">
        <f t="shared" si="5"/>
        <v>13.75</v>
      </c>
      <c r="P23" s="200" t="str">
        <f t="shared" si="5"/>
        <v>0x37</v>
      </c>
      <c r="Q23" s="200">
        <v>11.845766333333332</v>
      </c>
      <c r="R23" s="200">
        <v>-31.006232333333333</v>
      </c>
      <c r="S23" s="200">
        <f t="shared" si="6"/>
        <v>13.75</v>
      </c>
      <c r="T23" s="200" t="str">
        <f t="shared" si="6"/>
        <v>0x37</v>
      </c>
      <c r="U23" s="200">
        <v>11.825420333333334</v>
      </c>
      <c r="V23" s="200">
        <v>-30.460306000000003</v>
      </c>
      <c r="W23" s="200">
        <f t="shared" si="7"/>
        <v>14</v>
      </c>
      <c r="X23" s="200" t="str">
        <f t="shared" si="7"/>
        <v>0x38</v>
      </c>
      <c r="Y23" s="200">
        <v>11.933489999999999</v>
      </c>
      <c r="Z23" s="200">
        <v>-30.063417666666666</v>
      </c>
      <c r="AA23" s="264">
        <f t="shared" si="8"/>
        <v>14</v>
      </c>
      <c r="AB23" s="264" t="str">
        <f t="shared" si="8"/>
        <v>0x38</v>
      </c>
      <c r="AC23" s="264">
        <v>12.068305666666667</v>
      </c>
      <c r="AD23" s="264">
        <v>-30.68639966666667</v>
      </c>
      <c r="AE23" s="263">
        <f t="shared" si="0"/>
        <v>-0.55169433333333195</v>
      </c>
      <c r="AF23" s="252"/>
    </row>
    <row r="24" spans="1:42" ht="24" customHeight="1" thickBot="1" x14ac:dyDescent="0.35"/>
    <row r="25" spans="1:42" ht="24" customHeight="1" x14ac:dyDescent="0.3">
      <c r="A25" s="294" t="s">
        <v>295</v>
      </c>
      <c r="B25" s="297" t="s">
        <v>35</v>
      </c>
      <c r="C25" s="229" t="s">
        <v>36</v>
      </c>
      <c r="D25" s="299" t="s">
        <v>72</v>
      </c>
      <c r="E25" s="299" t="s">
        <v>73</v>
      </c>
      <c r="F25" s="110" t="s">
        <v>287</v>
      </c>
      <c r="G25" s="301" t="s">
        <v>296</v>
      </c>
      <c r="H25" s="301"/>
      <c r="I25" s="301"/>
      <c r="J25" s="302"/>
      <c r="K25" s="301" t="s">
        <v>296</v>
      </c>
      <c r="L25" s="301"/>
      <c r="M25" s="301"/>
      <c r="N25" s="302"/>
      <c r="O25" s="301" t="s">
        <v>296</v>
      </c>
      <c r="P25" s="301"/>
      <c r="Q25" s="301"/>
      <c r="R25" s="302"/>
      <c r="S25" s="301" t="s">
        <v>296</v>
      </c>
      <c r="T25" s="301"/>
      <c r="U25" s="301"/>
      <c r="V25" s="302"/>
      <c r="W25" s="290" t="s">
        <v>296</v>
      </c>
      <c r="X25" s="290"/>
      <c r="Y25" s="290"/>
      <c r="Z25" s="291"/>
      <c r="AA25" s="290" t="s">
        <v>296</v>
      </c>
      <c r="AB25" s="290"/>
      <c r="AC25" s="290"/>
      <c r="AD25" s="291"/>
      <c r="AE25" s="290" t="s">
        <v>296</v>
      </c>
      <c r="AF25" s="290"/>
      <c r="AG25" s="290"/>
      <c r="AH25" s="291"/>
      <c r="AI25" s="290" t="s">
        <v>296</v>
      </c>
      <c r="AJ25" s="290"/>
      <c r="AK25" s="290"/>
      <c r="AL25" s="291"/>
      <c r="AM25" s="310" t="s">
        <v>296</v>
      </c>
      <c r="AN25" s="310"/>
      <c r="AO25" s="310"/>
      <c r="AP25" s="323"/>
    </row>
    <row r="26" spans="1:42" ht="17.25" thickBot="1" x14ac:dyDescent="0.35">
      <c r="A26" s="295"/>
      <c r="B26" s="322"/>
      <c r="C26" s="231" t="s">
        <v>47</v>
      </c>
      <c r="D26" s="315"/>
      <c r="E26" s="315"/>
      <c r="F26" s="125" t="s">
        <v>74</v>
      </c>
      <c r="G26" s="311" t="s">
        <v>170</v>
      </c>
      <c r="H26" s="312"/>
      <c r="I26" s="202" t="s">
        <v>88</v>
      </c>
      <c r="J26" s="202" t="s">
        <v>288</v>
      </c>
      <c r="K26" s="311" t="s">
        <v>170</v>
      </c>
      <c r="L26" s="312"/>
      <c r="M26" s="202" t="s">
        <v>88</v>
      </c>
      <c r="N26" s="202" t="s">
        <v>288</v>
      </c>
      <c r="O26" s="311" t="s">
        <v>170</v>
      </c>
      <c r="P26" s="312"/>
      <c r="Q26" s="202" t="s">
        <v>88</v>
      </c>
      <c r="R26" s="202" t="s">
        <v>288</v>
      </c>
      <c r="S26" s="311" t="s">
        <v>170</v>
      </c>
      <c r="T26" s="312"/>
      <c r="U26" s="202" t="s">
        <v>88</v>
      </c>
      <c r="V26" s="202" t="s">
        <v>288</v>
      </c>
      <c r="W26" s="292" t="s">
        <v>170</v>
      </c>
      <c r="X26" s="293"/>
      <c r="Y26" s="265" t="s">
        <v>88</v>
      </c>
      <c r="Z26" s="265" t="s">
        <v>288</v>
      </c>
      <c r="AA26" s="292" t="s">
        <v>170</v>
      </c>
      <c r="AB26" s="293"/>
      <c r="AC26" s="265" t="s">
        <v>88</v>
      </c>
      <c r="AD26" s="265" t="s">
        <v>288</v>
      </c>
      <c r="AE26" s="292" t="s">
        <v>170</v>
      </c>
      <c r="AF26" s="293"/>
      <c r="AG26" s="265" t="s">
        <v>88</v>
      </c>
      <c r="AH26" s="265" t="s">
        <v>288</v>
      </c>
      <c r="AI26" s="292" t="s">
        <v>170</v>
      </c>
      <c r="AJ26" s="293"/>
      <c r="AK26" s="265" t="s">
        <v>88</v>
      </c>
      <c r="AL26" s="265" t="s">
        <v>288</v>
      </c>
      <c r="AM26" s="313" t="s">
        <v>170</v>
      </c>
      <c r="AN26" s="314"/>
      <c r="AO26" s="258" t="s">
        <v>88</v>
      </c>
      <c r="AP26" s="258" t="s">
        <v>288</v>
      </c>
    </row>
    <row r="27" spans="1:42" ht="17.25" thickTop="1" x14ac:dyDescent="0.3">
      <c r="A27" s="295"/>
      <c r="B27" s="318" t="s">
        <v>3</v>
      </c>
      <c r="C27" s="131">
        <v>2412</v>
      </c>
      <c r="D27" s="131">
        <v>1</v>
      </c>
      <c r="E27" s="131" t="s">
        <v>297</v>
      </c>
      <c r="F27" s="126">
        <v>11.79</v>
      </c>
      <c r="G27" s="266">
        <v>14.5</v>
      </c>
      <c r="H27" s="267" t="s">
        <v>241</v>
      </c>
      <c r="I27" s="267">
        <v>13.538491333333333</v>
      </c>
      <c r="J27" s="267">
        <v>13.644271666666668</v>
      </c>
      <c r="K27" s="266">
        <v>12</v>
      </c>
      <c r="L27" s="268" t="s">
        <v>298</v>
      </c>
      <c r="M27" s="268">
        <v>12.054912000000002</v>
      </c>
      <c r="N27" s="268">
        <v>13.724404</v>
      </c>
      <c r="O27" s="266">
        <v>11</v>
      </c>
      <c r="P27" s="268" t="s">
        <v>299</v>
      </c>
      <c r="Q27" s="268">
        <v>10.848554999999999</v>
      </c>
      <c r="R27" s="268">
        <v>13.579496500000001</v>
      </c>
      <c r="S27" s="266">
        <v>11</v>
      </c>
      <c r="T27" s="267" t="s">
        <v>299</v>
      </c>
      <c r="U27" s="267">
        <v>10.580556333333334</v>
      </c>
      <c r="V27" s="267">
        <v>13.541323</v>
      </c>
      <c r="W27" s="269">
        <v>11</v>
      </c>
      <c r="X27" s="270" t="s">
        <v>122</v>
      </c>
      <c r="Y27" s="270">
        <v>10.429621666666666</v>
      </c>
      <c r="Z27" s="270">
        <v>13.604036333333333</v>
      </c>
      <c r="AA27" s="269">
        <v>11</v>
      </c>
      <c r="AB27" s="270" t="s">
        <v>122</v>
      </c>
      <c r="AC27" s="270">
        <v>10.610414</v>
      </c>
      <c r="AD27" s="270">
        <v>13.569713333333301</v>
      </c>
      <c r="AE27" s="269">
        <v>11</v>
      </c>
      <c r="AF27" s="270" t="s">
        <v>122</v>
      </c>
      <c r="AG27" s="270">
        <v>10.659080000000001</v>
      </c>
      <c r="AH27" s="270">
        <v>13.579858333333334</v>
      </c>
      <c r="AI27" s="269">
        <v>11.75</v>
      </c>
      <c r="AJ27" s="270" t="s">
        <v>328</v>
      </c>
      <c r="AK27" s="284">
        <v>10.165326499999999</v>
      </c>
      <c r="AL27" s="284">
        <v>13.612917000000001</v>
      </c>
      <c r="AM27" s="261">
        <v>12.5</v>
      </c>
      <c r="AN27" s="262" t="s">
        <v>106</v>
      </c>
      <c r="AO27" s="391">
        <v>10.700267999999999</v>
      </c>
      <c r="AP27" s="391">
        <v>13.679915000000001</v>
      </c>
    </row>
    <row r="28" spans="1:42" x14ac:dyDescent="0.3">
      <c r="A28" s="295"/>
      <c r="B28" s="304"/>
      <c r="C28" s="128">
        <v>2437</v>
      </c>
      <c r="D28" s="128">
        <v>6</v>
      </c>
      <c r="E28" s="128" t="s">
        <v>297</v>
      </c>
      <c r="F28" s="113">
        <v>12.55</v>
      </c>
      <c r="G28" s="268">
        <v>16.5</v>
      </c>
      <c r="H28" s="268" t="s">
        <v>242</v>
      </c>
      <c r="I28" s="268">
        <v>14.538233333333332</v>
      </c>
      <c r="J28" s="268">
        <v>13.544638333333333</v>
      </c>
      <c r="K28" s="268">
        <v>14.5</v>
      </c>
      <c r="L28" s="268" t="s">
        <v>300</v>
      </c>
      <c r="M28" s="268">
        <v>13.365588333333333</v>
      </c>
      <c r="N28" s="268">
        <v>13.680053333333333</v>
      </c>
      <c r="O28" s="268">
        <v>13.5</v>
      </c>
      <c r="P28" s="268" t="s">
        <v>301</v>
      </c>
      <c r="Q28" s="268">
        <v>12.156706</v>
      </c>
      <c r="R28" s="268">
        <v>13.666294499999999</v>
      </c>
      <c r="S28" s="268">
        <v>13.5</v>
      </c>
      <c r="T28" s="268" t="s">
        <v>301</v>
      </c>
      <c r="U28" s="268">
        <v>12.103194666666667</v>
      </c>
      <c r="V28" s="268">
        <v>13.673077333333334</v>
      </c>
      <c r="W28" s="270">
        <v>13.25</v>
      </c>
      <c r="X28" s="270" t="s">
        <v>302</v>
      </c>
      <c r="Y28" s="270">
        <v>11.659546666666666</v>
      </c>
      <c r="Z28" s="270">
        <v>13.676209666666667</v>
      </c>
      <c r="AA28" s="270">
        <v>13.25</v>
      </c>
      <c r="AB28" s="270" t="s">
        <v>302</v>
      </c>
      <c r="AC28" s="270">
        <v>11.766805</v>
      </c>
      <c r="AD28" s="270">
        <v>13.661291333333333</v>
      </c>
      <c r="AE28" s="270">
        <v>13.25</v>
      </c>
      <c r="AF28" s="270" t="s">
        <v>302</v>
      </c>
      <c r="AG28" s="270">
        <v>11.903874999999999</v>
      </c>
      <c r="AH28" s="270">
        <v>13.705223666666667</v>
      </c>
      <c r="AI28" s="270">
        <v>14.5</v>
      </c>
      <c r="AJ28" s="270" t="s">
        <v>329</v>
      </c>
      <c r="AK28" s="285">
        <v>11.894569000000001</v>
      </c>
      <c r="AL28" s="285">
        <v>13.654632750000001</v>
      </c>
      <c r="AM28" s="262">
        <v>14.5</v>
      </c>
      <c r="AN28" s="262" t="s">
        <v>107</v>
      </c>
      <c r="AO28" s="392">
        <v>11.69758275</v>
      </c>
      <c r="AP28" s="392">
        <v>13.71662225</v>
      </c>
    </row>
    <row r="29" spans="1:42" ht="17.25" thickBot="1" x14ac:dyDescent="0.35">
      <c r="A29" s="295"/>
      <c r="B29" s="305"/>
      <c r="C29" s="129">
        <v>2462</v>
      </c>
      <c r="D29" s="129">
        <v>11</v>
      </c>
      <c r="E29" s="129" t="s">
        <v>297</v>
      </c>
      <c r="F29" s="114">
        <v>11.17</v>
      </c>
      <c r="G29" s="271">
        <v>13</v>
      </c>
      <c r="H29" s="271" t="s">
        <v>243</v>
      </c>
      <c r="I29" s="271">
        <v>10.959609</v>
      </c>
      <c r="J29" s="271">
        <v>13.634197666666667</v>
      </c>
      <c r="K29" s="271">
        <v>11</v>
      </c>
      <c r="L29" s="271" t="s">
        <v>299</v>
      </c>
      <c r="M29" s="271">
        <v>10.042979666666668</v>
      </c>
      <c r="N29" s="271">
        <v>13.756639333333334</v>
      </c>
      <c r="O29" s="271">
        <v>10</v>
      </c>
      <c r="P29" s="271" t="s">
        <v>303</v>
      </c>
      <c r="Q29" s="271">
        <v>8.7669755000000009</v>
      </c>
      <c r="R29" s="271">
        <v>13.575593</v>
      </c>
      <c r="S29" s="271">
        <v>10</v>
      </c>
      <c r="T29" s="271" t="s">
        <v>303</v>
      </c>
      <c r="U29" s="271">
        <v>8.6065603333333325</v>
      </c>
      <c r="V29" s="271">
        <v>13.547789999999999</v>
      </c>
      <c r="W29" s="272">
        <v>10</v>
      </c>
      <c r="X29" s="272" t="s">
        <v>303</v>
      </c>
      <c r="Y29" s="272">
        <v>8.332729333333333</v>
      </c>
      <c r="Z29" s="272">
        <v>13.583002333333333</v>
      </c>
      <c r="AA29" s="272">
        <v>10.5</v>
      </c>
      <c r="AB29" s="272" t="s">
        <v>304</v>
      </c>
      <c r="AC29" s="272">
        <v>8.9060153333333343</v>
      </c>
      <c r="AD29" s="272">
        <v>13.607203666666669</v>
      </c>
      <c r="AE29" s="272">
        <v>10.25</v>
      </c>
      <c r="AF29" s="272" t="s">
        <v>305</v>
      </c>
      <c r="AG29" s="272">
        <v>8.8232606666666662</v>
      </c>
      <c r="AH29" s="272">
        <v>13.594171333333335</v>
      </c>
      <c r="AI29" s="272">
        <v>10.5</v>
      </c>
      <c r="AJ29" s="272" t="s">
        <v>304</v>
      </c>
      <c r="AK29" s="286">
        <v>7.751131</v>
      </c>
      <c r="AL29" s="286">
        <v>13.568057250000001</v>
      </c>
      <c r="AM29" s="264">
        <v>11.5</v>
      </c>
      <c r="AN29" s="264" t="s">
        <v>330</v>
      </c>
      <c r="AO29" s="396">
        <v>8.4244712499999999</v>
      </c>
      <c r="AP29" s="396">
        <v>13.697729750000001</v>
      </c>
    </row>
    <row r="30" spans="1:42" ht="17.25" thickTop="1" x14ac:dyDescent="0.3">
      <c r="A30" s="295"/>
      <c r="B30" s="306" t="s">
        <v>37</v>
      </c>
      <c r="C30" s="128">
        <v>2412</v>
      </c>
      <c r="D30" s="128">
        <v>1</v>
      </c>
      <c r="E30" s="128" t="s">
        <v>306</v>
      </c>
      <c r="F30" s="115">
        <v>11.02</v>
      </c>
      <c r="G30" s="266">
        <v>14.5</v>
      </c>
      <c r="H30" s="267" t="s">
        <v>241</v>
      </c>
      <c r="I30" s="267">
        <v>13.375219000000001</v>
      </c>
      <c r="J30" s="267">
        <v>-32.157556</v>
      </c>
      <c r="K30" s="266">
        <v>12</v>
      </c>
      <c r="L30" s="268" t="s">
        <v>298</v>
      </c>
      <c r="M30" s="268">
        <v>11.912508333333335</v>
      </c>
      <c r="N30" s="268">
        <v>-33.493780666666659</v>
      </c>
      <c r="O30" s="266">
        <f t="shared" ref="O30:P32" si="9">O27</f>
        <v>11</v>
      </c>
      <c r="P30" s="268" t="str">
        <f t="shared" si="9"/>
        <v>0x2C</v>
      </c>
      <c r="Q30" s="268">
        <v>10.7899195</v>
      </c>
      <c r="R30" s="268">
        <v>-32.035521500000002</v>
      </c>
      <c r="S30" s="266">
        <f t="shared" ref="S30:T32" si="10">S27</f>
        <v>11</v>
      </c>
      <c r="T30" s="267" t="str">
        <f t="shared" si="10"/>
        <v>0x2C</v>
      </c>
      <c r="U30" s="267">
        <v>10.457183333333333</v>
      </c>
      <c r="V30" s="267">
        <v>-32.186101333333333</v>
      </c>
      <c r="W30" s="269">
        <f t="shared" ref="W30:X32" si="11">W27</f>
        <v>11</v>
      </c>
      <c r="X30" s="270" t="str">
        <f t="shared" si="11"/>
        <v>0x2C</v>
      </c>
      <c r="Y30" s="270">
        <v>10.358611333333334</v>
      </c>
      <c r="Z30" s="270">
        <v>-32.101411666666671</v>
      </c>
      <c r="AA30" s="269">
        <f t="shared" ref="AA30:AB32" si="12">AA27</f>
        <v>11</v>
      </c>
      <c r="AB30" s="270" t="str">
        <f t="shared" si="12"/>
        <v>0x2C</v>
      </c>
      <c r="AC30" s="270">
        <v>10.486807000000001</v>
      </c>
      <c r="AD30" s="270">
        <v>-32.407704666666667</v>
      </c>
      <c r="AE30" s="269">
        <f t="shared" ref="AE30:AF32" si="13">AE27</f>
        <v>11</v>
      </c>
      <c r="AF30" s="270" t="str">
        <f t="shared" si="13"/>
        <v>0x2C</v>
      </c>
      <c r="AG30" s="270">
        <v>10.588018</v>
      </c>
      <c r="AH30" s="270">
        <v>-32.169675000000005</v>
      </c>
      <c r="AI30" s="269">
        <f t="shared" ref="AI30:AJ30" si="14">AI27</f>
        <v>11.75</v>
      </c>
      <c r="AJ30" s="270" t="str">
        <f t="shared" si="14"/>
        <v>0x2F</v>
      </c>
      <c r="AK30" s="287">
        <v>11.152772500000001</v>
      </c>
      <c r="AL30" s="287">
        <v>-31.215169749999998</v>
      </c>
      <c r="AM30" s="261">
        <f t="shared" ref="AM30:AN30" si="15">AM27</f>
        <v>12.5</v>
      </c>
      <c r="AN30" s="262" t="str">
        <f t="shared" si="15"/>
        <v>0x32</v>
      </c>
      <c r="AO30" s="395">
        <v>11.515661</v>
      </c>
      <c r="AP30" s="395">
        <v>-31.801618749999999</v>
      </c>
    </row>
    <row r="31" spans="1:42" x14ac:dyDescent="0.3">
      <c r="A31" s="295"/>
      <c r="B31" s="306"/>
      <c r="C31" s="128">
        <v>2437</v>
      </c>
      <c r="D31" s="128">
        <v>6</v>
      </c>
      <c r="E31" s="128" t="s">
        <v>306</v>
      </c>
      <c r="F31" s="113">
        <v>12.98</v>
      </c>
      <c r="G31" s="268">
        <v>16.5</v>
      </c>
      <c r="H31" s="268" t="s">
        <v>242</v>
      </c>
      <c r="I31" s="268">
        <v>14.547854333333333</v>
      </c>
      <c r="J31" s="268">
        <v>-28.767924666666669</v>
      </c>
      <c r="K31" s="268">
        <v>14.5</v>
      </c>
      <c r="L31" s="268" t="s">
        <v>300</v>
      </c>
      <c r="M31" s="268">
        <v>13.427989333333331</v>
      </c>
      <c r="N31" s="268">
        <v>-29.721791666666665</v>
      </c>
      <c r="O31" s="268">
        <f t="shared" si="9"/>
        <v>13.5</v>
      </c>
      <c r="P31" s="268" t="str">
        <f t="shared" si="9"/>
        <v>0x36</v>
      </c>
      <c r="Q31" s="268">
        <v>12.212533000000001</v>
      </c>
      <c r="R31" s="268">
        <v>-31.192853999999997</v>
      </c>
      <c r="S31" s="268">
        <f t="shared" si="10"/>
        <v>13.5</v>
      </c>
      <c r="T31" s="268" t="str">
        <f t="shared" si="10"/>
        <v>0x36</v>
      </c>
      <c r="U31" s="268">
        <v>12.066422666666668</v>
      </c>
      <c r="V31" s="268">
        <v>-31.788835333333335</v>
      </c>
      <c r="W31" s="270">
        <f t="shared" si="11"/>
        <v>13.25</v>
      </c>
      <c r="X31" s="270" t="str">
        <f t="shared" si="11"/>
        <v>0x35</v>
      </c>
      <c r="Y31" s="270">
        <v>11.686252000000001</v>
      </c>
      <c r="Z31" s="270">
        <v>-32.253574</v>
      </c>
      <c r="AA31" s="270">
        <f t="shared" si="12"/>
        <v>13.25</v>
      </c>
      <c r="AB31" s="270" t="str">
        <f t="shared" si="12"/>
        <v>0x35</v>
      </c>
      <c r="AC31" s="270">
        <v>11.776390666666666</v>
      </c>
      <c r="AD31" s="270">
        <v>-31.627071999999998</v>
      </c>
      <c r="AE31" s="270">
        <f t="shared" si="13"/>
        <v>13.25</v>
      </c>
      <c r="AF31" s="270" t="str">
        <f t="shared" si="13"/>
        <v>0x35</v>
      </c>
      <c r="AG31" s="270">
        <v>11.944825666666667</v>
      </c>
      <c r="AH31" s="270">
        <v>-31.437620666666664</v>
      </c>
      <c r="AI31" s="270">
        <f t="shared" ref="AI31:AJ31" si="16">AI28</f>
        <v>14.5</v>
      </c>
      <c r="AJ31" s="270" t="str">
        <f t="shared" si="16"/>
        <v>0x3A</v>
      </c>
      <c r="AK31" s="285">
        <v>12.90506025</v>
      </c>
      <c r="AL31" s="285">
        <v>-29.867294000000001</v>
      </c>
      <c r="AM31" s="262">
        <f t="shared" ref="AM31:AN31" si="17">AM28</f>
        <v>14.5</v>
      </c>
      <c r="AN31" s="262" t="str">
        <f t="shared" si="17"/>
        <v>0x3A</v>
      </c>
      <c r="AO31" s="392">
        <v>12.65410675</v>
      </c>
      <c r="AP31" s="392">
        <v>-30.423861249999998</v>
      </c>
    </row>
    <row r="32" spans="1:42" ht="17.25" customHeight="1" thickBot="1" x14ac:dyDescent="0.35">
      <c r="A32" s="295"/>
      <c r="B32" s="307"/>
      <c r="C32" s="129">
        <v>2462</v>
      </c>
      <c r="D32" s="129">
        <v>11</v>
      </c>
      <c r="E32" s="129" t="s">
        <v>306</v>
      </c>
      <c r="F32" s="114">
        <v>9.2100000000000009</v>
      </c>
      <c r="G32" s="271">
        <v>13</v>
      </c>
      <c r="H32" s="271" t="s">
        <v>243</v>
      </c>
      <c r="I32" s="271">
        <v>11.028404</v>
      </c>
      <c r="J32" s="271">
        <v>-33.019797666666669</v>
      </c>
      <c r="K32" s="271">
        <v>11</v>
      </c>
      <c r="L32" s="271" t="s">
        <v>299</v>
      </c>
      <c r="M32" s="271">
        <v>10.077579999999999</v>
      </c>
      <c r="N32" s="271">
        <v>-31.919804999999997</v>
      </c>
      <c r="O32" s="271">
        <f t="shared" si="9"/>
        <v>10</v>
      </c>
      <c r="P32" s="271" t="str">
        <f t="shared" si="9"/>
        <v>0x28</v>
      </c>
      <c r="Q32" s="271">
        <v>8.8993350000000007</v>
      </c>
      <c r="R32" s="271">
        <v>-31.414090000000002</v>
      </c>
      <c r="S32" s="271">
        <f t="shared" si="10"/>
        <v>10</v>
      </c>
      <c r="T32" s="271" t="str">
        <f t="shared" si="10"/>
        <v>0x28</v>
      </c>
      <c r="U32" s="271">
        <v>8.6334870000000006</v>
      </c>
      <c r="V32" s="271">
        <v>-31.876952000000003</v>
      </c>
      <c r="W32" s="272">
        <f t="shared" si="11"/>
        <v>10</v>
      </c>
      <c r="X32" s="272" t="str">
        <f t="shared" si="11"/>
        <v>0x28</v>
      </c>
      <c r="Y32" s="272">
        <v>8.3969336666666674</v>
      </c>
      <c r="Z32" s="272">
        <v>-32.866670666666664</v>
      </c>
      <c r="AA32" s="272">
        <f t="shared" si="12"/>
        <v>10.5</v>
      </c>
      <c r="AB32" s="272" t="str">
        <f t="shared" si="12"/>
        <v>0x2A</v>
      </c>
      <c r="AC32" s="272">
        <v>8.9634670000000014</v>
      </c>
      <c r="AD32" s="272">
        <v>-32.568870666666669</v>
      </c>
      <c r="AE32" s="272">
        <f t="shared" si="13"/>
        <v>10.25</v>
      </c>
      <c r="AF32" s="272" t="str">
        <f t="shared" si="13"/>
        <v>0x29</v>
      </c>
      <c r="AG32" s="272">
        <v>8.9018733333333326</v>
      </c>
      <c r="AH32" s="272">
        <v>-32.072492666666669</v>
      </c>
      <c r="AI32" s="272">
        <f t="shared" ref="AI32:AJ32" si="18">AI29</f>
        <v>10.5</v>
      </c>
      <c r="AJ32" s="272" t="str">
        <f t="shared" si="18"/>
        <v>0x2A</v>
      </c>
      <c r="AK32" s="286">
        <v>8.8212902500000006</v>
      </c>
      <c r="AL32" s="286">
        <v>-31.465015999999999</v>
      </c>
      <c r="AM32" s="264">
        <f t="shared" ref="AM32:AN32" si="19">AM29</f>
        <v>11.5</v>
      </c>
      <c r="AN32" s="264" t="str">
        <f t="shared" si="19"/>
        <v>0x2e</v>
      </c>
      <c r="AO32" s="396">
        <v>9.4579454999999992</v>
      </c>
      <c r="AP32" s="396">
        <v>-31.881466249999999</v>
      </c>
    </row>
    <row r="33" spans="1:45" ht="17.25" thickTop="1" x14ac:dyDescent="0.3">
      <c r="A33" s="295"/>
      <c r="B33" s="306" t="s">
        <v>75</v>
      </c>
      <c r="C33" s="128">
        <v>2412</v>
      </c>
      <c r="D33" s="128">
        <v>1</v>
      </c>
      <c r="E33" s="128" t="s">
        <v>294</v>
      </c>
      <c r="F33" s="115">
        <v>10.5</v>
      </c>
      <c r="G33" s="121">
        <v>14.5</v>
      </c>
      <c r="H33" s="267" t="s">
        <v>241</v>
      </c>
      <c r="I33" s="267">
        <v>13.327218666666667</v>
      </c>
      <c r="J33" s="267">
        <v>-29.598525333333331</v>
      </c>
      <c r="K33" s="266">
        <v>12</v>
      </c>
      <c r="L33" s="268" t="s">
        <v>298</v>
      </c>
      <c r="M33" s="268">
        <v>11.863152666666666</v>
      </c>
      <c r="N33" s="268">
        <v>-30.256942666666671</v>
      </c>
      <c r="O33" s="266">
        <f t="shared" ref="O33:P35" si="20">O27</f>
        <v>11</v>
      </c>
      <c r="P33" s="268" t="str">
        <f t="shared" si="20"/>
        <v>0x2C</v>
      </c>
      <c r="Q33" s="268">
        <v>10.7313635</v>
      </c>
      <c r="R33" s="268">
        <v>-28.345133000000001</v>
      </c>
      <c r="S33" s="121">
        <f t="shared" ref="S33:T35" si="21">S27</f>
        <v>11</v>
      </c>
      <c r="T33" s="267" t="str">
        <f t="shared" si="21"/>
        <v>0x2C</v>
      </c>
      <c r="U33" s="267">
        <v>10.405419666666667</v>
      </c>
      <c r="V33" s="267">
        <v>-28.985572333333334</v>
      </c>
      <c r="W33" s="269">
        <f t="shared" ref="W33:X35" si="22">W27</f>
        <v>11</v>
      </c>
      <c r="X33" s="270" t="str">
        <f t="shared" si="22"/>
        <v>0x2C</v>
      </c>
      <c r="Y33" s="270">
        <v>10.307227666666668</v>
      </c>
      <c r="Z33" s="270">
        <v>-28.456973000000001</v>
      </c>
      <c r="AA33" s="269">
        <f t="shared" ref="AA33:AB35" si="23">AA27</f>
        <v>11</v>
      </c>
      <c r="AB33" s="270" t="str">
        <f t="shared" si="23"/>
        <v>0x2C</v>
      </c>
      <c r="AC33" s="270">
        <v>10.433647333333333</v>
      </c>
      <c r="AD33" s="270">
        <v>-29.198849666666664</v>
      </c>
      <c r="AE33" s="269">
        <f t="shared" ref="AE33:AF35" si="24">AE27</f>
        <v>11</v>
      </c>
      <c r="AF33" s="270" t="str">
        <f t="shared" si="24"/>
        <v>0x2C</v>
      </c>
      <c r="AG33" s="270">
        <v>10.534446666666666</v>
      </c>
      <c r="AH33" s="270">
        <v>-28.696400333333333</v>
      </c>
      <c r="AI33" s="269">
        <f t="shared" ref="AI33:AJ33" si="25">AI27</f>
        <v>11.75</v>
      </c>
      <c r="AJ33" s="270" t="str">
        <f t="shared" si="25"/>
        <v>0x2F</v>
      </c>
      <c r="AK33" s="287">
        <v>11.096151250000002</v>
      </c>
      <c r="AL33" s="287">
        <v>-27.532982000000001</v>
      </c>
      <c r="AM33" s="261">
        <f t="shared" ref="AM33:AN33" si="26">AM27</f>
        <v>12.5</v>
      </c>
      <c r="AN33" s="262" t="str">
        <f t="shared" si="26"/>
        <v>0x32</v>
      </c>
      <c r="AO33" s="395">
        <v>11.45178325</v>
      </c>
      <c r="AP33" s="395">
        <v>-28.759755249999998</v>
      </c>
    </row>
    <row r="34" spans="1:45" x14ac:dyDescent="0.3">
      <c r="A34" s="295"/>
      <c r="B34" s="308"/>
      <c r="C34" s="128">
        <v>2437</v>
      </c>
      <c r="D34" s="128">
        <v>6</v>
      </c>
      <c r="E34" s="128" t="s">
        <v>294</v>
      </c>
      <c r="F34" s="113">
        <v>13.13</v>
      </c>
      <c r="G34" s="96">
        <v>16.5</v>
      </c>
      <c r="H34" s="268" t="s">
        <v>242</v>
      </c>
      <c r="I34" s="268">
        <v>14.518296666666666</v>
      </c>
      <c r="J34" s="268">
        <v>-26.130019000000001</v>
      </c>
      <c r="K34" s="268">
        <v>14.5</v>
      </c>
      <c r="L34" s="268" t="s">
        <v>300</v>
      </c>
      <c r="M34" s="268">
        <v>13.402087333333332</v>
      </c>
      <c r="N34" s="268">
        <v>-27.476138333333335</v>
      </c>
      <c r="O34" s="268">
        <f t="shared" si="20"/>
        <v>13.5</v>
      </c>
      <c r="P34" s="268" t="str">
        <f t="shared" si="20"/>
        <v>0x36</v>
      </c>
      <c r="Q34" s="268">
        <v>12.187582500000001</v>
      </c>
      <c r="R34" s="268">
        <v>-28.497567</v>
      </c>
      <c r="S34" s="96">
        <f t="shared" si="21"/>
        <v>13.5</v>
      </c>
      <c r="T34" s="268" t="str">
        <f t="shared" si="21"/>
        <v>0x36</v>
      </c>
      <c r="U34" s="268">
        <v>12.045109999999999</v>
      </c>
      <c r="V34" s="268">
        <v>-28.893362666666665</v>
      </c>
      <c r="W34" s="270">
        <f t="shared" si="22"/>
        <v>13.25</v>
      </c>
      <c r="X34" s="270" t="str">
        <f t="shared" si="22"/>
        <v>0x35</v>
      </c>
      <c r="Y34" s="270">
        <v>11.662351000000001</v>
      </c>
      <c r="Z34" s="270">
        <v>-28.893227999999997</v>
      </c>
      <c r="AA34" s="270">
        <f t="shared" si="23"/>
        <v>13.25</v>
      </c>
      <c r="AB34" s="270" t="str">
        <f t="shared" si="23"/>
        <v>0x35</v>
      </c>
      <c r="AC34" s="270">
        <v>11.752714333333332</v>
      </c>
      <c r="AD34" s="270">
        <v>-28.750114333333332</v>
      </c>
      <c r="AE34" s="270">
        <f t="shared" si="24"/>
        <v>13.25</v>
      </c>
      <c r="AF34" s="270" t="str">
        <f t="shared" si="24"/>
        <v>0x35</v>
      </c>
      <c r="AG34" s="270">
        <v>11.921306333333334</v>
      </c>
      <c r="AH34" s="270">
        <v>-28.130309333333333</v>
      </c>
      <c r="AI34" s="270">
        <f t="shared" ref="AI34:AJ34" si="27">AI28</f>
        <v>14.5</v>
      </c>
      <c r="AJ34" s="270" t="str">
        <f t="shared" si="27"/>
        <v>0x3A</v>
      </c>
      <c r="AK34" s="285">
        <v>12.867725</v>
      </c>
      <c r="AL34" s="285">
        <v>-26.726644500000003</v>
      </c>
      <c r="AM34" s="262">
        <f t="shared" ref="AM34:AN34" si="28">AM28</f>
        <v>14.5</v>
      </c>
      <c r="AN34" s="262" t="str">
        <f t="shared" si="28"/>
        <v>0x3A</v>
      </c>
      <c r="AO34" s="392">
        <v>12.610020749999999</v>
      </c>
      <c r="AP34" s="392">
        <v>-27.761081749999999</v>
      </c>
    </row>
    <row r="35" spans="1:45" ht="17.25" thickBot="1" x14ac:dyDescent="0.35">
      <c r="A35" s="295"/>
      <c r="B35" s="309"/>
      <c r="C35" s="130">
        <v>2462</v>
      </c>
      <c r="D35" s="130">
        <v>11</v>
      </c>
      <c r="E35" s="130" t="s">
        <v>294</v>
      </c>
      <c r="F35" s="116">
        <v>8.6999999999999993</v>
      </c>
      <c r="G35" s="120">
        <v>13</v>
      </c>
      <c r="H35" s="273" t="s">
        <v>243</v>
      </c>
      <c r="I35" s="271">
        <v>10.970924666666667</v>
      </c>
      <c r="J35" s="271">
        <v>-28.084062333333335</v>
      </c>
      <c r="K35" s="271">
        <v>11</v>
      </c>
      <c r="L35" s="271" t="s">
        <v>299</v>
      </c>
      <c r="M35" s="271">
        <v>10.050927333333332</v>
      </c>
      <c r="N35" s="271">
        <v>-30.063257000000004</v>
      </c>
      <c r="O35" s="271">
        <f t="shared" si="20"/>
        <v>10</v>
      </c>
      <c r="P35" s="271" t="str">
        <f t="shared" si="20"/>
        <v>0x28</v>
      </c>
      <c r="Q35" s="271">
        <v>8.8563115000000003</v>
      </c>
      <c r="R35" s="271">
        <v>-28.310257</v>
      </c>
      <c r="S35" s="120">
        <f t="shared" si="21"/>
        <v>10</v>
      </c>
      <c r="T35" s="273" t="str">
        <f t="shared" si="21"/>
        <v>0x28</v>
      </c>
      <c r="U35" s="271">
        <v>8.593570999999999</v>
      </c>
      <c r="V35" s="271">
        <v>-27.632115333333331</v>
      </c>
      <c r="W35" s="272">
        <f t="shared" si="22"/>
        <v>10</v>
      </c>
      <c r="X35" s="272" t="str">
        <f t="shared" si="22"/>
        <v>0x28</v>
      </c>
      <c r="Y35" s="272">
        <v>8.3636319999999991</v>
      </c>
      <c r="Z35" s="272">
        <v>-29.103407000000001</v>
      </c>
      <c r="AA35" s="272">
        <f t="shared" si="23"/>
        <v>10.5</v>
      </c>
      <c r="AB35" s="272" t="str">
        <f t="shared" si="23"/>
        <v>0x2A</v>
      </c>
      <c r="AC35" s="272">
        <v>8.9226833333333335</v>
      </c>
      <c r="AD35" s="272">
        <v>-29.81644133333333</v>
      </c>
      <c r="AE35" s="272">
        <f>AE29</f>
        <v>10.25</v>
      </c>
      <c r="AF35" s="272" t="str">
        <f t="shared" si="24"/>
        <v>0x29</v>
      </c>
      <c r="AG35" s="272">
        <v>8.8730130000000003</v>
      </c>
      <c r="AH35" s="272">
        <v>-29.079419666666666</v>
      </c>
      <c r="AI35" s="272">
        <f t="shared" ref="AI35:AJ35" si="29">AI29</f>
        <v>10.5</v>
      </c>
      <c r="AJ35" s="272" t="str">
        <f t="shared" si="29"/>
        <v>0x2A</v>
      </c>
      <c r="AK35" s="288">
        <v>8.781542</v>
      </c>
      <c r="AL35" s="288">
        <v>-28.609984749999999</v>
      </c>
      <c r="AM35" s="264">
        <f t="shared" ref="AM35:AN35" si="30">AM29</f>
        <v>11.5</v>
      </c>
      <c r="AN35" s="264" t="str">
        <f t="shared" si="30"/>
        <v>0x2e</v>
      </c>
      <c r="AO35" s="393">
        <v>9.4137474999999995</v>
      </c>
      <c r="AP35" s="393">
        <v>-29.118327000000001</v>
      </c>
    </row>
    <row r="36" spans="1:45" ht="24" customHeight="1" x14ac:dyDescent="0.3">
      <c r="A36" s="295"/>
      <c r="B36" s="297" t="s">
        <v>35</v>
      </c>
      <c r="C36" s="229" t="s">
        <v>36</v>
      </c>
      <c r="D36" s="299" t="s">
        <v>72</v>
      </c>
      <c r="E36" s="299" t="s">
        <v>73</v>
      </c>
      <c r="F36" s="110" t="s">
        <v>287</v>
      </c>
      <c r="G36" s="316" t="s">
        <v>296</v>
      </c>
      <c r="H36" s="316"/>
      <c r="I36" s="316"/>
      <c r="J36" s="317"/>
      <c r="K36" s="316" t="s">
        <v>296</v>
      </c>
      <c r="L36" s="316"/>
      <c r="M36" s="316"/>
      <c r="N36" s="317"/>
      <c r="O36" s="316" t="s">
        <v>296</v>
      </c>
      <c r="P36" s="316"/>
      <c r="Q36" s="316"/>
      <c r="R36" s="317"/>
      <c r="S36" s="316" t="s">
        <v>296</v>
      </c>
      <c r="T36" s="316"/>
      <c r="U36" s="316"/>
      <c r="V36" s="317"/>
      <c r="W36" s="290" t="s">
        <v>296</v>
      </c>
      <c r="X36" s="290"/>
      <c r="Y36" s="290"/>
      <c r="Z36" s="291"/>
      <c r="AA36" s="290" t="s">
        <v>296</v>
      </c>
      <c r="AB36" s="290"/>
      <c r="AC36" s="290"/>
      <c r="AD36" s="291"/>
      <c r="AE36" s="290" t="s">
        <v>296</v>
      </c>
      <c r="AF36" s="290"/>
      <c r="AG36" s="290"/>
      <c r="AH36" s="291"/>
      <c r="AI36" s="290" t="s">
        <v>296</v>
      </c>
      <c r="AJ36" s="290"/>
      <c r="AK36" s="290"/>
      <c r="AL36" s="291"/>
      <c r="AM36" s="310" t="s">
        <v>296</v>
      </c>
      <c r="AN36" s="310"/>
      <c r="AO36" s="310"/>
      <c r="AP36" s="323"/>
    </row>
    <row r="37" spans="1:45" ht="17.25" thickBot="1" x14ac:dyDescent="0.35">
      <c r="A37" s="295"/>
      <c r="B37" s="322"/>
      <c r="C37" s="231" t="s">
        <v>47</v>
      </c>
      <c r="D37" s="315"/>
      <c r="E37" s="315"/>
      <c r="F37" s="125" t="s">
        <v>74</v>
      </c>
      <c r="G37" s="311" t="s">
        <v>170</v>
      </c>
      <c r="H37" s="312"/>
      <c r="I37" s="202" t="s">
        <v>88</v>
      </c>
      <c r="J37" s="202" t="s">
        <v>288</v>
      </c>
      <c r="K37" s="311" t="s">
        <v>170</v>
      </c>
      <c r="L37" s="312"/>
      <c r="M37" s="202" t="s">
        <v>88</v>
      </c>
      <c r="N37" s="202" t="s">
        <v>288</v>
      </c>
      <c r="O37" s="311" t="s">
        <v>170</v>
      </c>
      <c r="P37" s="312"/>
      <c r="Q37" s="202" t="s">
        <v>88</v>
      </c>
      <c r="R37" s="202" t="s">
        <v>288</v>
      </c>
      <c r="S37" s="311" t="s">
        <v>170</v>
      </c>
      <c r="T37" s="312"/>
      <c r="U37" s="202" t="s">
        <v>88</v>
      </c>
      <c r="V37" s="202" t="s">
        <v>288</v>
      </c>
      <c r="W37" s="292" t="s">
        <v>170</v>
      </c>
      <c r="X37" s="293"/>
      <c r="Y37" s="265" t="s">
        <v>88</v>
      </c>
      <c r="Z37" s="265" t="s">
        <v>288</v>
      </c>
      <c r="AA37" s="292" t="s">
        <v>170</v>
      </c>
      <c r="AB37" s="293"/>
      <c r="AC37" s="265" t="s">
        <v>88</v>
      </c>
      <c r="AD37" s="265" t="s">
        <v>288</v>
      </c>
      <c r="AE37" s="292" t="s">
        <v>170</v>
      </c>
      <c r="AF37" s="293"/>
      <c r="AG37" s="265" t="s">
        <v>88</v>
      </c>
      <c r="AH37" s="265" t="s">
        <v>288</v>
      </c>
      <c r="AI37" s="292" t="s">
        <v>170</v>
      </c>
      <c r="AJ37" s="293"/>
      <c r="AK37" s="265" t="s">
        <v>88</v>
      </c>
      <c r="AL37" s="265" t="s">
        <v>288</v>
      </c>
      <c r="AM37" s="313" t="s">
        <v>170</v>
      </c>
      <c r="AN37" s="314"/>
      <c r="AO37" s="258" t="s">
        <v>88</v>
      </c>
      <c r="AP37" s="258" t="s">
        <v>288</v>
      </c>
    </row>
    <row r="38" spans="1:45" ht="17.25" thickTop="1" x14ac:dyDescent="0.3">
      <c r="A38" s="295"/>
      <c r="B38" s="318" t="s">
        <v>3</v>
      </c>
      <c r="C38" s="131">
        <v>2412</v>
      </c>
      <c r="D38" s="131">
        <v>1</v>
      </c>
      <c r="E38" s="131" t="s">
        <v>223</v>
      </c>
      <c r="F38" s="126">
        <v>11.79</v>
      </c>
      <c r="G38" s="198">
        <v>14.5</v>
      </c>
      <c r="H38" s="201" t="s">
        <v>241</v>
      </c>
      <c r="I38" s="201">
        <v>13.266506666666666</v>
      </c>
      <c r="J38" s="201">
        <v>14.428737666666668</v>
      </c>
      <c r="K38" s="198">
        <v>12</v>
      </c>
      <c r="L38" s="197" t="s">
        <v>298</v>
      </c>
      <c r="M38" s="197">
        <v>11.818393666666665</v>
      </c>
      <c r="N38" s="197">
        <v>14.4852376666667</v>
      </c>
      <c r="O38" s="198">
        <v>11</v>
      </c>
      <c r="P38" s="197" t="s">
        <v>299</v>
      </c>
      <c r="Q38" s="197">
        <v>10.6500795</v>
      </c>
      <c r="R38" s="197">
        <v>14.444355</v>
      </c>
      <c r="S38" s="198">
        <v>11</v>
      </c>
      <c r="T38" s="201" t="s">
        <v>299</v>
      </c>
      <c r="U38" s="201">
        <v>10.351909000000001</v>
      </c>
      <c r="V38" s="201">
        <v>14.420164</v>
      </c>
      <c r="W38" s="269">
        <v>11</v>
      </c>
      <c r="X38" s="270" t="s">
        <v>122</v>
      </c>
      <c r="Y38" s="270">
        <v>10.246435</v>
      </c>
      <c r="Z38" s="270">
        <v>14.422240666666667</v>
      </c>
      <c r="AA38" s="269">
        <v>11</v>
      </c>
      <c r="AB38" s="270" t="s">
        <v>122</v>
      </c>
      <c r="AC38" s="270">
        <v>10.389949666666666</v>
      </c>
      <c r="AD38" s="270">
        <v>14.398037666666667</v>
      </c>
      <c r="AE38" s="269">
        <v>11</v>
      </c>
      <c r="AF38" s="270" t="s">
        <v>122</v>
      </c>
      <c r="AG38" s="270">
        <v>10.457886</v>
      </c>
      <c r="AH38" s="270">
        <v>14.413606</v>
      </c>
      <c r="AI38" s="269">
        <v>11.75</v>
      </c>
      <c r="AJ38" s="270" t="s">
        <v>328</v>
      </c>
      <c r="AK38" s="287">
        <v>10.9632685</v>
      </c>
      <c r="AL38" s="287">
        <v>14.524020999999999</v>
      </c>
      <c r="AM38" s="261">
        <v>12.5</v>
      </c>
      <c r="AN38" s="262" t="s">
        <v>106</v>
      </c>
      <c r="AO38" s="391">
        <v>11.466696750000001</v>
      </c>
      <c r="AP38" s="391">
        <v>14.5233855</v>
      </c>
    </row>
    <row r="39" spans="1:45" x14ac:dyDescent="0.3">
      <c r="A39" s="295"/>
      <c r="B39" s="304"/>
      <c r="C39" s="128">
        <v>2437</v>
      </c>
      <c r="D39" s="128">
        <v>6</v>
      </c>
      <c r="E39" s="128" t="s">
        <v>12</v>
      </c>
      <c r="F39" s="113">
        <v>12.55</v>
      </c>
      <c r="G39" s="197">
        <v>16.5</v>
      </c>
      <c r="H39" s="197" t="s">
        <v>242</v>
      </c>
      <c r="I39" s="197">
        <v>14.417838666666666</v>
      </c>
      <c r="J39" s="197">
        <v>14.385711666666666</v>
      </c>
      <c r="K39" s="197">
        <v>14.5</v>
      </c>
      <c r="L39" s="197" t="s">
        <v>300</v>
      </c>
      <c r="M39" s="197">
        <v>13.299072000000001</v>
      </c>
      <c r="N39" s="197">
        <v>14.447470333333333</v>
      </c>
      <c r="O39" s="197">
        <v>13.5</v>
      </c>
      <c r="P39" s="197" t="s">
        <v>301</v>
      </c>
      <c r="Q39" s="197">
        <v>12.096205999999999</v>
      </c>
      <c r="R39" s="197">
        <v>14.4886745</v>
      </c>
      <c r="S39" s="197">
        <v>13.5</v>
      </c>
      <c r="T39" s="197" t="s">
        <v>301</v>
      </c>
      <c r="U39" s="197">
        <v>11.998314000000001</v>
      </c>
      <c r="V39" s="197">
        <v>14.444027666666665</v>
      </c>
      <c r="W39" s="270">
        <v>13.25</v>
      </c>
      <c r="X39" s="270" t="s">
        <v>302</v>
      </c>
      <c r="Y39" s="270">
        <v>11.587325333333334</v>
      </c>
      <c r="Z39" s="270">
        <v>14.438443333333332</v>
      </c>
      <c r="AA39" s="270">
        <v>13.25</v>
      </c>
      <c r="AB39" s="270" t="s">
        <v>302</v>
      </c>
      <c r="AC39" s="270">
        <v>11.676965333333333</v>
      </c>
      <c r="AD39" s="270">
        <v>14.443778</v>
      </c>
      <c r="AE39" s="270">
        <v>13.25</v>
      </c>
      <c r="AF39" s="270" t="s">
        <v>302</v>
      </c>
      <c r="AG39" s="270">
        <v>11.835008333333334</v>
      </c>
      <c r="AH39" s="270">
        <v>14.427726999999999</v>
      </c>
      <c r="AI39" s="270">
        <v>14.5</v>
      </c>
      <c r="AJ39" s="270" t="s">
        <v>329</v>
      </c>
      <c r="AK39" s="285">
        <v>12.786087</v>
      </c>
      <c r="AL39" s="285">
        <v>14.447834999999998</v>
      </c>
      <c r="AM39" s="262">
        <v>14.5</v>
      </c>
      <c r="AN39" s="262" t="s">
        <v>107</v>
      </c>
      <c r="AO39" s="392">
        <v>12.56810875</v>
      </c>
      <c r="AP39" s="392">
        <v>14.431595</v>
      </c>
    </row>
    <row r="40" spans="1:45" ht="17.25" thickBot="1" x14ac:dyDescent="0.35">
      <c r="A40" s="295"/>
      <c r="B40" s="305"/>
      <c r="C40" s="129">
        <v>2462</v>
      </c>
      <c r="D40" s="129">
        <v>11</v>
      </c>
      <c r="E40" s="129" t="s">
        <v>12</v>
      </c>
      <c r="F40" s="114">
        <v>11.17</v>
      </c>
      <c r="G40" s="200">
        <v>13</v>
      </c>
      <c r="H40" s="200" t="s">
        <v>243</v>
      </c>
      <c r="I40" s="200">
        <v>10.931483999999999</v>
      </c>
      <c r="J40" s="200">
        <v>14.456003666666666</v>
      </c>
      <c r="K40" s="200">
        <v>11</v>
      </c>
      <c r="L40" s="200" t="s">
        <v>299</v>
      </c>
      <c r="M40" s="200">
        <v>10.022470666666669</v>
      </c>
      <c r="N40" s="200">
        <v>14.501196</v>
      </c>
      <c r="O40" s="200">
        <v>10</v>
      </c>
      <c r="P40" s="200" t="s">
        <v>303</v>
      </c>
      <c r="Q40" s="200">
        <v>8.7828420000000005</v>
      </c>
      <c r="R40" s="200">
        <v>14.511440499999999</v>
      </c>
      <c r="S40" s="200">
        <v>10</v>
      </c>
      <c r="T40" s="200" t="s">
        <v>303</v>
      </c>
      <c r="U40" s="200">
        <v>8.5679363333333338</v>
      </c>
      <c r="V40" s="200">
        <v>14.444628333333332</v>
      </c>
      <c r="W40" s="272">
        <v>10</v>
      </c>
      <c r="X40" s="272" t="s">
        <v>303</v>
      </c>
      <c r="Y40" s="272">
        <v>8.3195669999999993</v>
      </c>
      <c r="Z40" s="272">
        <v>14.463215666666665</v>
      </c>
      <c r="AA40" s="272">
        <v>10.5</v>
      </c>
      <c r="AB40" s="272" t="s">
        <v>304</v>
      </c>
      <c r="AC40" s="272">
        <v>8.8674933333333339</v>
      </c>
      <c r="AD40" s="272">
        <v>14.455312333333334</v>
      </c>
      <c r="AE40" s="272">
        <v>10.25</v>
      </c>
      <c r="AF40" s="272" t="s">
        <v>304</v>
      </c>
      <c r="AG40" s="272">
        <v>8.8171583333333334</v>
      </c>
      <c r="AH40" s="272">
        <v>14.453073333333334</v>
      </c>
      <c r="AI40" s="272">
        <v>10.5</v>
      </c>
      <c r="AJ40" s="272" t="s">
        <v>304</v>
      </c>
      <c r="AK40" s="286">
        <v>8.7284397499999997</v>
      </c>
      <c r="AL40" s="286">
        <v>14.470519749999999</v>
      </c>
      <c r="AM40" s="264">
        <v>11.5</v>
      </c>
      <c r="AN40" s="264" t="s">
        <v>330</v>
      </c>
      <c r="AO40" s="396">
        <v>9.3578299999999999</v>
      </c>
      <c r="AP40" s="396">
        <v>14.50038075</v>
      </c>
      <c r="AS40" s="196" t="s">
        <v>331</v>
      </c>
    </row>
    <row r="41" spans="1:45" ht="17.25" thickTop="1" x14ac:dyDescent="0.3">
      <c r="A41" s="295"/>
      <c r="B41" s="306" t="s">
        <v>37</v>
      </c>
      <c r="C41" s="128">
        <v>2412</v>
      </c>
      <c r="D41" s="128">
        <v>1</v>
      </c>
      <c r="E41" s="128" t="s">
        <v>16</v>
      </c>
      <c r="F41" s="115">
        <v>11.02</v>
      </c>
      <c r="G41" s="198">
        <v>14.5</v>
      </c>
      <c r="H41" s="201" t="s">
        <v>241</v>
      </c>
      <c r="I41" s="201">
        <v>13.416104666666667</v>
      </c>
      <c r="J41" s="201">
        <v>-31.978487000000001</v>
      </c>
      <c r="K41" s="198">
        <v>12</v>
      </c>
      <c r="L41" s="197" t="s">
        <v>298</v>
      </c>
      <c r="M41" s="197">
        <v>11.938840666666666</v>
      </c>
      <c r="N41" s="197">
        <v>-32.515712666666666</v>
      </c>
      <c r="O41" s="198">
        <f t="shared" ref="O41:P43" si="31">O38</f>
        <v>11</v>
      </c>
      <c r="P41" s="197" t="str">
        <f t="shared" si="31"/>
        <v>0x2C</v>
      </c>
      <c r="Q41" s="197">
        <v>10.800052000000001</v>
      </c>
      <c r="R41" s="197">
        <v>-31.142225500000002</v>
      </c>
      <c r="S41" s="198">
        <f t="shared" ref="S41:T43" si="32">S38</f>
        <v>11</v>
      </c>
      <c r="T41" s="201" t="str">
        <f t="shared" si="32"/>
        <v>0x2C</v>
      </c>
      <c r="U41" s="201">
        <v>10.480734666666667</v>
      </c>
      <c r="V41" s="201">
        <v>-31.961299666666665</v>
      </c>
      <c r="W41" s="269">
        <f t="shared" ref="W41:X43" si="33">W38</f>
        <v>11</v>
      </c>
      <c r="X41" s="270" t="str">
        <f t="shared" si="33"/>
        <v>0x2C</v>
      </c>
      <c r="Y41" s="270">
        <v>10.391102666666667</v>
      </c>
      <c r="Z41" s="270">
        <v>-32.097034333333333</v>
      </c>
      <c r="AA41" s="269">
        <f t="shared" ref="AA41:AB43" si="34">AA38</f>
        <v>11</v>
      </c>
      <c r="AB41" s="270" t="str">
        <f t="shared" si="34"/>
        <v>0x2C</v>
      </c>
      <c r="AC41" s="270">
        <v>10.509816666666667</v>
      </c>
      <c r="AD41" s="270">
        <v>-32.517671</v>
      </c>
      <c r="AE41" s="269">
        <f t="shared" ref="AE41:AF43" si="35">AE38</f>
        <v>11</v>
      </c>
      <c r="AF41" s="270" t="str">
        <f t="shared" si="35"/>
        <v>0x2C</v>
      </c>
      <c r="AG41" s="270">
        <v>10.606754</v>
      </c>
      <c r="AH41" s="270">
        <v>-31.812507666666665</v>
      </c>
      <c r="AI41" s="269">
        <f t="shared" ref="AI41:AJ41" si="36">AI38</f>
        <v>11.75</v>
      </c>
      <c r="AJ41" s="270" t="str">
        <f t="shared" si="36"/>
        <v>0x2F</v>
      </c>
      <c r="AK41" s="287">
        <v>11.166159</v>
      </c>
      <c r="AL41" s="287">
        <v>-30.79862125</v>
      </c>
      <c r="AM41" s="261">
        <f t="shared" ref="AM41:AN41" si="37">AM38</f>
        <v>12.5</v>
      </c>
      <c r="AN41" s="262" t="str">
        <f t="shared" si="37"/>
        <v>0x32</v>
      </c>
      <c r="AO41" s="395">
        <v>11.526451999999999</v>
      </c>
      <c r="AP41" s="395">
        <v>-31.99858425</v>
      </c>
    </row>
    <row r="42" spans="1:45" x14ac:dyDescent="0.3">
      <c r="A42" s="295"/>
      <c r="B42" s="306"/>
      <c r="C42" s="128">
        <v>2437</v>
      </c>
      <c r="D42" s="128">
        <v>6</v>
      </c>
      <c r="E42" s="128" t="s">
        <v>16</v>
      </c>
      <c r="F42" s="113">
        <v>12.98</v>
      </c>
      <c r="G42" s="197">
        <v>16.5</v>
      </c>
      <c r="H42" s="197" t="s">
        <v>242</v>
      </c>
      <c r="I42" s="197">
        <v>14.625231666666664</v>
      </c>
      <c r="J42" s="197">
        <v>-28.600852666666668</v>
      </c>
      <c r="K42" s="197">
        <v>14.5</v>
      </c>
      <c r="L42" s="197" t="s">
        <v>300</v>
      </c>
      <c r="M42" s="197">
        <v>13.431903</v>
      </c>
      <c r="N42" s="197">
        <v>-29.979208</v>
      </c>
      <c r="O42" s="197">
        <f t="shared" si="31"/>
        <v>13.5</v>
      </c>
      <c r="P42" s="197" t="str">
        <f t="shared" si="31"/>
        <v>0x36</v>
      </c>
      <c r="Q42" s="197">
        <v>12.296672000000001</v>
      </c>
      <c r="R42" s="197">
        <v>-31.3833895</v>
      </c>
      <c r="S42" s="197">
        <f t="shared" si="32"/>
        <v>13.5</v>
      </c>
      <c r="T42" s="197" t="str">
        <f t="shared" si="32"/>
        <v>0x36</v>
      </c>
      <c r="U42" s="197">
        <v>12.080319333333334</v>
      </c>
      <c r="V42" s="197">
        <v>-30.988543000000004</v>
      </c>
      <c r="W42" s="270">
        <f t="shared" si="33"/>
        <v>13.25</v>
      </c>
      <c r="X42" s="270" t="str">
        <f t="shared" si="33"/>
        <v>0x35</v>
      </c>
      <c r="Y42" s="270">
        <v>11.76441</v>
      </c>
      <c r="Z42" s="270">
        <v>-31.314542666666664</v>
      </c>
      <c r="AA42" s="270">
        <f t="shared" si="34"/>
        <v>13.25</v>
      </c>
      <c r="AB42" s="270" t="str">
        <f t="shared" si="34"/>
        <v>0x35</v>
      </c>
      <c r="AC42" s="270">
        <v>11.8553</v>
      </c>
      <c r="AD42" s="270">
        <v>-31.883081666666669</v>
      </c>
      <c r="AE42" s="270">
        <f t="shared" si="35"/>
        <v>13.25</v>
      </c>
      <c r="AF42" s="270" t="str">
        <f t="shared" si="35"/>
        <v>0x35</v>
      </c>
      <c r="AG42" s="270">
        <v>11.928084</v>
      </c>
      <c r="AH42" s="270">
        <v>-30.885088666666672</v>
      </c>
      <c r="AI42" s="270">
        <f t="shared" ref="AI42:AJ42" si="38">AI39</f>
        <v>14.5</v>
      </c>
      <c r="AJ42" s="270" t="str">
        <f t="shared" si="38"/>
        <v>0x3A</v>
      </c>
      <c r="AK42" s="285">
        <v>12.967691500000001</v>
      </c>
      <c r="AL42" s="285">
        <v>-30.109165249999997</v>
      </c>
      <c r="AM42" s="262">
        <f t="shared" ref="AM42:AN42" si="39">AM39</f>
        <v>14.5</v>
      </c>
      <c r="AN42" s="262" t="str">
        <f t="shared" si="39"/>
        <v>0x3A</v>
      </c>
      <c r="AO42" s="392">
        <v>12.65858075</v>
      </c>
      <c r="AP42" s="392">
        <v>-30.988973249999997</v>
      </c>
    </row>
    <row r="43" spans="1:45" ht="17.25" thickBot="1" x14ac:dyDescent="0.35">
      <c r="A43" s="295"/>
      <c r="B43" s="307"/>
      <c r="C43" s="129">
        <v>2462</v>
      </c>
      <c r="D43" s="129">
        <v>11</v>
      </c>
      <c r="E43" s="129" t="s">
        <v>16</v>
      </c>
      <c r="F43" s="114">
        <v>9.2100000000000009</v>
      </c>
      <c r="G43" s="200">
        <v>13</v>
      </c>
      <c r="H43" s="200" t="s">
        <v>243</v>
      </c>
      <c r="I43" s="200">
        <v>11.089115333333334</v>
      </c>
      <c r="J43" s="200">
        <v>-32.652784333333337</v>
      </c>
      <c r="K43" s="200">
        <v>11</v>
      </c>
      <c r="L43" s="200" t="s">
        <v>299</v>
      </c>
      <c r="M43" s="200">
        <v>10.157704666666666</v>
      </c>
      <c r="N43" s="200">
        <v>-32.464714000000008</v>
      </c>
      <c r="O43" s="200">
        <f t="shared" si="31"/>
        <v>10</v>
      </c>
      <c r="P43" s="200" t="str">
        <f t="shared" si="31"/>
        <v>0x28</v>
      </c>
      <c r="Q43" s="200">
        <v>8.9670659999999991</v>
      </c>
      <c r="R43" s="200">
        <v>-31.668840500000002</v>
      </c>
      <c r="S43" s="200">
        <f t="shared" si="32"/>
        <v>10</v>
      </c>
      <c r="T43" s="200" t="str">
        <f t="shared" si="32"/>
        <v>0x28</v>
      </c>
      <c r="U43" s="200">
        <v>8.7079450000000005</v>
      </c>
      <c r="V43" s="200">
        <v>-31.434394666666666</v>
      </c>
      <c r="W43" s="272">
        <f t="shared" si="33"/>
        <v>10</v>
      </c>
      <c r="X43" s="272" t="str">
        <f t="shared" si="33"/>
        <v>0x28</v>
      </c>
      <c r="Y43" s="272">
        <v>8.4715746666666671</v>
      </c>
      <c r="Z43" s="272">
        <v>-32.207715999999998</v>
      </c>
      <c r="AA43" s="272">
        <f t="shared" si="34"/>
        <v>10.5</v>
      </c>
      <c r="AB43" s="272" t="str">
        <f t="shared" si="34"/>
        <v>0x2A</v>
      </c>
      <c r="AC43" s="272">
        <v>9.0371493333333337</v>
      </c>
      <c r="AD43" s="272">
        <v>-32.338793333333335</v>
      </c>
      <c r="AE43" s="272">
        <f t="shared" si="35"/>
        <v>10.25</v>
      </c>
      <c r="AF43" s="272" t="str">
        <f t="shared" si="35"/>
        <v>0x2A</v>
      </c>
      <c r="AG43" s="272">
        <v>8.9783399999999993</v>
      </c>
      <c r="AH43" s="272">
        <v>-31.349770666666668</v>
      </c>
      <c r="AI43" s="272">
        <f t="shared" ref="AI43:AJ43" si="40">AI40</f>
        <v>10.5</v>
      </c>
      <c r="AJ43" s="272" t="str">
        <f t="shared" si="40"/>
        <v>0x2A</v>
      </c>
      <c r="AK43" s="286">
        <v>8.8781402499999995</v>
      </c>
      <c r="AL43" s="286">
        <v>-30.959176500000002</v>
      </c>
      <c r="AM43" s="264">
        <f t="shared" ref="AM43:AN43" si="41">AM40</f>
        <v>11.5</v>
      </c>
      <c r="AN43" s="264" t="str">
        <f t="shared" si="41"/>
        <v>0x2e</v>
      </c>
      <c r="AO43" s="396">
        <v>9.5217122500000002</v>
      </c>
      <c r="AP43" s="396">
        <v>-32.019579</v>
      </c>
    </row>
    <row r="44" spans="1:45" ht="17.25" thickTop="1" x14ac:dyDescent="0.3">
      <c r="A44" s="295"/>
      <c r="B44" s="306" t="s">
        <v>75</v>
      </c>
      <c r="C44" s="128">
        <v>2412</v>
      </c>
      <c r="D44" s="128">
        <v>1</v>
      </c>
      <c r="E44" s="128" t="s">
        <v>32</v>
      </c>
      <c r="F44" s="115">
        <v>10.5</v>
      </c>
      <c r="G44" s="214">
        <v>14.5</v>
      </c>
      <c r="H44" s="201" t="s">
        <v>241</v>
      </c>
      <c r="I44" s="201">
        <v>13.331396666666665</v>
      </c>
      <c r="J44" s="201">
        <v>-29.781918666666666</v>
      </c>
      <c r="K44" s="198">
        <v>12</v>
      </c>
      <c r="L44" s="197" t="s">
        <v>298</v>
      </c>
      <c r="M44" s="197">
        <v>11.886623999999999</v>
      </c>
      <c r="N44" s="197">
        <v>-29.594807333333332</v>
      </c>
      <c r="O44" s="198">
        <f t="shared" ref="O44:P46" si="42">O38</f>
        <v>11</v>
      </c>
      <c r="P44" s="197" t="str">
        <f t="shared" si="42"/>
        <v>0x2C</v>
      </c>
      <c r="Q44" s="197">
        <v>10.756224</v>
      </c>
      <c r="R44" s="275">
        <v>-28.933162500000002</v>
      </c>
      <c r="S44" s="214">
        <f t="shared" ref="S44:T46" si="43">S38</f>
        <v>11</v>
      </c>
      <c r="T44" s="201" t="str">
        <f t="shared" si="43"/>
        <v>0x2C</v>
      </c>
      <c r="U44" s="201">
        <v>10.426873333333333</v>
      </c>
      <c r="V44" s="201">
        <v>-29.30649166666667</v>
      </c>
      <c r="W44" s="269">
        <f t="shared" ref="W44:X46" si="44">W38</f>
        <v>11</v>
      </c>
      <c r="X44" s="270" t="str">
        <f t="shared" si="44"/>
        <v>0x2C</v>
      </c>
      <c r="Y44" s="270">
        <v>10.344298666666667</v>
      </c>
      <c r="Z44" s="270">
        <v>-29.941033666666669</v>
      </c>
      <c r="AA44" s="269">
        <f t="shared" ref="AA44:AB46" si="45">AA38</f>
        <v>11</v>
      </c>
      <c r="AB44" s="270" t="str">
        <f t="shared" si="45"/>
        <v>0x2C</v>
      </c>
      <c r="AC44" s="270">
        <v>10.456558333333334</v>
      </c>
      <c r="AD44" s="270">
        <v>-29.461703333333332</v>
      </c>
      <c r="AE44" s="269">
        <f t="shared" ref="AE44:AF46" si="46">AE38</f>
        <v>11</v>
      </c>
      <c r="AF44" s="270" t="str">
        <f t="shared" si="46"/>
        <v>0x2C</v>
      </c>
      <c r="AG44" s="270">
        <v>10.568165666666667</v>
      </c>
      <c r="AH44" s="270">
        <v>-29.161908333333333</v>
      </c>
      <c r="AI44" s="269">
        <f t="shared" ref="AI44:AJ44" si="47">AI38</f>
        <v>11.75</v>
      </c>
      <c r="AJ44" s="270" t="str">
        <f t="shared" si="47"/>
        <v>0x2F</v>
      </c>
      <c r="AK44" s="287">
        <v>11.106835</v>
      </c>
      <c r="AL44" s="287">
        <v>-28.164188500000002</v>
      </c>
      <c r="AM44" s="261">
        <f t="shared" ref="AM44:AN44" si="48">AM38</f>
        <v>12.5</v>
      </c>
      <c r="AN44" s="262" t="str">
        <f t="shared" si="48"/>
        <v>0x32</v>
      </c>
      <c r="AO44" s="262">
        <v>11.456379500000001</v>
      </c>
      <c r="AP44" s="283">
        <v>-27.870355499999995</v>
      </c>
    </row>
    <row r="45" spans="1:45" x14ac:dyDescent="0.3">
      <c r="A45" s="295"/>
      <c r="B45" s="308"/>
      <c r="C45" s="128">
        <v>2437</v>
      </c>
      <c r="D45" s="128">
        <v>6</v>
      </c>
      <c r="E45" s="128" t="s">
        <v>32</v>
      </c>
      <c r="F45" s="113">
        <v>13.13</v>
      </c>
      <c r="G45" s="215">
        <v>16.5</v>
      </c>
      <c r="H45" s="197" t="s">
        <v>242</v>
      </c>
      <c r="I45" s="197">
        <v>14.550186666666667</v>
      </c>
      <c r="J45" s="197">
        <v>-26.562184333333335</v>
      </c>
      <c r="K45" s="197">
        <v>14.5</v>
      </c>
      <c r="L45" s="197" t="s">
        <v>300</v>
      </c>
      <c r="M45" s="197">
        <v>13.384071</v>
      </c>
      <c r="N45" s="275">
        <v>-27.789633333333331</v>
      </c>
      <c r="O45" s="197">
        <f t="shared" si="42"/>
        <v>13.5</v>
      </c>
      <c r="P45" s="197" t="str">
        <f t="shared" si="42"/>
        <v>0x36</v>
      </c>
      <c r="Q45" s="197">
        <v>12.242939</v>
      </c>
      <c r="R45" s="275">
        <v>-28.082326000000002</v>
      </c>
      <c r="S45" s="215">
        <f t="shared" si="43"/>
        <v>13.5</v>
      </c>
      <c r="T45" s="197" t="str">
        <f t="shared" si="43"/>
        <v>0x36</v>
      </c>
      <c r="U45" s="197">
        <v>12.024777333333333</v>
      </c>
      <c r="V45" s="275">
        <v>-28.555740333333333</v>
      </c>
      <c r="W45" s="270">
        <f t="shared" si="44"/>
        <v>13.25</v>
      </c>
      <c r="X45" s="270" t="str">
        <f t="shared" si="44"/>
        <v>0x35</v>
      </c>
      <c r="Y45" s="270">
        <v>11.712703333333332</v>
      </c>
      <c r="Z45" s="270">
        <v>-28.793261666666666</v>
      </c>
      <c r="AA45" s="270">
        <f t="shared" si="45"/>
        <v>13.25</v>
      </c>
      <c r="AB45" s="270" t="str">
        <f t="shared" si="45"/>
        <v>0x35</v>
      </c>
      <c r="AC45" s="270">
        <v>11.809822333333331</v>
      </c>
      <c r="AD45" s="270">
        <v>-29.050554333333334</v>
      </c>
      <c r="AE45" s="270">
        <f t="shared" si="46"/>
        <v>13.25</v>
      </c>
      <c r="AF45" s="270" t="str">
        <f t="shared" si="46"/>
        <v>0x35</v>
      </c>
      <c r="AG45" s="270">
        <v>11.879170333333334</v>
      </c>
      <c r="AH45" s="275">
        <v>-28.640144333333335</v>
      </c>
      <c r="AI45" s="270">
        <f t="shared" ref="AI45:AJ45" si="49">AI39</f>
        <v>14.5</v>
      </c>
      <c r="AJ45" s="270" t="str">
        <f t="shared" si="49"/>
        <v>0x3A</v>
      </c>
      <c r="AK45" s="285">
        <v>12.91085825</v>
      </c>
      <c r="AL45" s="285">
        <v>-27.12176375</v>
      </c>
      <c r="AM45" s="262">
        <f t="shared" ref="AM45:AN45" si="50">AM39</f>
        <v>14.5</v>
      </c>
      <c r="AN45" s="262" t="str">
        <f t="shared" si="50"/>
        <v>0x3A</v>
      </c>
      <c r="AO45" s="262">
        <v>12.598982250000001</v>
      </c>
      <c r="AP45" s="283">
        <v>-27.973283500000001</v>
      </c>
    </row>
    <row r="46" spans="1:45" ht="17.25" thickBot="1" x14ac:dyDescent="0.35">
      <c r="A46" s="296"/>
      <c r="B46" s="309"/>
      <c r="C46" s="130">
        <v>2462</v>
      </c>
      <c r="D46" s="130">
        <v>11</v>
      </c>
      <c r="E46" s="130" t="s">
        <v>32</v>
      </c>
      <c r="F46" s="116">
        <v>8.6999999999999993</v>
      </c>
      <c r="G46" s="216">
        <v>13</v>
      </c>
      <c r="H46" s="199" t="s">
        <v>243</v>
      </c>
      <c r="I46" s="200">
        <v>11.017916666666666</v>
      </c>
      <c r="J46" s="200">
        <v>-29.651478000000001</v>
      </c>
      <c r="K46" s="200">
        <v>11</v>
      </c>
      <c r="L46" s="200" t="s">
        <v>299</v>
      </c>
      <c r="M46" s="200">
        <v>10.111955</v>
      </c>
      <c r="N46" s="200">
        <v>-30.083284333333335</v>
      </c>
      <c r="O46" s="200">
        <f t="shared" si="42"/>
        <v>10</v>
      </c>
      <c r="P46" s="200" t="str">
        <f t="shared" si="42"/>
        <v>0x28</v>
      </c>
      <c r="Q46" s="200">
        <v>8.9175409999999999</v>
      </c>
      <c r="R46" s="276">
        <v>-27.110401</v>
      </c>
      <c r="S46" s="216">
        <f t="shared" si="43"/>
        <v>10</v>
      </c>
      <c r="T46" s="199" t="str">
        <f t="shared" si="43"/>
        <v>0x28</v>
      </c>
      <c r="U46" s="200">
        <v>8.6529326666666666</v>
      </c>
      <c r="V46" s="200">
        <v>-29.363818333333331</v>
      </c>
      <c r="W46" s="272">
        <f t="shared" si="44"/>
        <v>10</v>
      </c>
      <c r="X46" s="272" t="str">
        <f t="shared" si="44"/>
        <v>0x28</v>
      </c>
      <c r="Y46" s="272">
        <v>8.4088286666666665</v>
      </c>
      <c r="Z46" s="272">
        <v>-30.313087999999997</v>
      </c>
      <c r="AA46" s="272">
        <f t="shared" si="45"/>
        <v>10.5</v>
      </c>
      <c r="AB46" s="272" t="str">
        <f t="shared" si="45"/>
        <v>0x2A</v>
      </c>
      <c r="AC46" s="272">
        <v>8.9910039999999984</v>
      </c>
      <c r="AD46" s="276">
        <v>-28.690541666666665</v>
      </c>
      <c r="AE46" s="272">
        <f>AE40</f>
        <v>10.25</v>
      </c>
      <c r="AF46" s="272" t="str">
        <f t="shared" si="46"/>
        <v>0x2A</v>
      </c>
      <c r="AG46" s="272">
        <v>8.9355226666666674</v>
      </c>
      <c r="AH46" s="276">
        <v>-28.765707666666668</v>
      </c>
      <c r="AI46" s="272">
        <f t="shared" ref="AI46:AJ46" si="51">AI40</f>
        <v>10.5</v>
      </c>
      <c r="AJ46" s="272" t="str">
        <f t="shared" si="51"/>
        <v>0x2A</v>
      </c>
      <c r="AK46" s="289">
        <v>8.8360822500000005</v>
      </c>
      <c r="AL46" s="289">
        <v>-28.748707249999999</v>
      </c>
      <c r="AM46" s="264">
        <f t="shared" ref="AM46:AN46" si="52">AM40</f>
        <v>11.5</v>
      </c>
      <c r="AN46" s="264" t="str">
        <f t="shared" si="52"/>
        <v>0x2e</v>
      </c>
      <c r="AO46" s="264">
        <v>9.4686804999999996</v>
      </c>
      <c r="AP46" s="394">
        <v>-28.99948925</v>
      </c>
    </row>
    <row r="47" spans="1:45" ht="17.25" thickBot="1" x14ac:dyDescent="0.35"/>
    <row r="48" spans="1:45" ht="24" customHeight="1" x14ac:dyDescent="0.3">
      <c r="A48" s="294" t="s">
        <v>307</v>
      </c>
      <c r="B48" s="297" t="s">
        <v>35</v>
      </c>
      <c r="C48" s="229" t="s">
        <v>36</v>
      </c>
      <c r="D48" s="299" t="s">
        <v>72</v>
      </c>
      <c r="E48" s="299" t="s">
        <v>73</v>
      </c>
      <c r="F48" s="110" t="s">
        <v>287</v>
      </c>
      <c r="G48" s="301" t="s">
        <v>308</v>
      </c>
      <c r="H48" s="301"/>
      <c r="I48" s="301"/>
      <c r="J48" s="302"/>
      <c r="K48" s="301" t="s">
        <v>308</v>
      </c>
      <c r="L48" s="301"/>
      <c r="M48" s="301"/>
      <c r="N48" s="302"/>
      <c r="O48" s="301" t="s">
        <v>308</v>
      </c>
      <c r="P48" s="301"/>
      <c r="Q48" s="301"/>
      <c r="R48" s="302"/>
      <c r="S48" s="301" t="s">
        <v>308</v>
      </c>
      <c r="T48" s="301"/>
      <c r="U48" s="301"/>
      <c r="V48" s="302"/>
      <c r="W48" s="301" t="s">
        <v>296</v>
      </c>
      <c r="X48" s="301"/>
      <c r="Y48" s="301"/>
      <c r="Z48" s="302"/>
      <c r="AA48" s="301" t="s">
        <v>296</v>
      </c>
      <c r="AB48" s="301"/>
      <c r="AC48" s="301"/>
      <c r="AD48" s="302"/>
    </row>
    <row r="49" spans="1:32" ht="17.25" thickBot="1" x14ac:dyDescent="0.35">
      <c r="A49" s="295"/>
      <c r="B49" s="298"/>
      <c r="C49" s="230" t="s">
        <v>47</v>
      </c>
      <c r="D49" s="300"/>
      <c r="E49" s="300"/>
      <c r="F49" s="111" t="s">
        <v>74</v>
      </c>
      <c r="G49" s="311" t="s">
        <v>170</v>
      </c>
      <c r="H49" s="312"/>
      <c r="I49" s="202" t="s">
        <v>88</v>
      </c>
      <c r="J49" s="202" t="s">
        <v>309</v>
      </c>
      <c r="K49" s="311" t="s">
        <v>170</v>
      </c>
      <c r="L49" s="312"/>
      <c r="M49" s="202" t="s">
        <v>88</v>
      </c>
      <c r="N49" s="202" t="s">
        <v>309</v>
      </c>
      <c r="O49" s="311" t="s">
        <v>170</v>
      </c>
      <c r="P49" s="312"/>
      <c r="Q49" s="202" t="s">
        <v>88</v>
      </c>
      <c r="R49" s="202" t="s">
        <v>309</v>
      </c>
      <c r="S49" s="311" t="s">
        <v>170</v>
      </c>
      <c r="T49" s="312"/>
      <c r="U49" s="202" t="s">
        <v>88</v>
      </c>
      <c r="V49" s="202" t="s">
        <v>309</v>
      </c>
      <c r="W49" s="311" t="s">
        <v>170</v>
      </c>
      <c r="X49" s="312"/>
      <c r="Y49" s="202" t="s">
        <v>88</v>
      </c>
      <c r="Z49" s="202" t="s">
        <v>310</v>
      </c>
      <c r="AA49" s="311" t="s">
        <v>170</v>
      </c>
      <c r="AB49" s="312"/>
      <c r="AC49" s="202" t="s">
        <v>88</v>
      </c>
      <c r="AD49" s="202" t="s">
        <v>310</v>
      </c>
    </row>
    <row r="50" spans="1:32" ht="17.25" thickTop="1" x14ac:dyDescent="0.3">
      <c r="A50" s="295"/>
      <c r="B50" s="303" t="s">
        <v>3</v>
      </c>
      <c r="C50" s="127">
        <v>2412</v>
      </c>
      <c r="D50" s="127">
        <v>1</v>
      </c>
      <c r="E50" s="127" t="s">
        <v>311</v>
      </c>
      <c r="F50" s="112">
        <v>14.5</v>
      </c>
      <c r="G50" s="266">
        <v>18</v>
      </c>
      <c r="H50" s="266" t="s">
        <v>235</v>
      </c>
      <c r="I50" s="266">
        <v>15.735992333333334</v>
      </c>
      <c r="J50" s="266">
        <v>13.649772666666669</v>
      </c>
      <c r="K50" s="266">
        <v>17</v>
      </c>
      <c r="L50" s="266" t="s">
        <v>312</v>
      </c>
      <c r="M50" s="266">
        <v>14.837168</v>
      </c>
      <c r="N50" s="266">
        <v>13.820560333333333</v>
      </c>
      <c r="O50" s="266">
        <v>15</v>
      </c>
      <c r="P50" s="266" t="s">
        <v>313</v>
      </c>
      <c r="Q50" s="266">
        <v>12.962130333333301</v>
      </c>
      <c r="R50" s="266">
        <v>13.8371</v>
      </c>
      <c r="S50" s="266">
        <v>15</v>
      </c>
      <c r="T50" s="266" t="s">
        <v>313</v>
      </c>
      <c r="U50" s="266">
        <v>12.974388666666668</v>
      </c>
      <c r="V50" s="266">
        <v>13.883736000000001</v>
      </c>
      <c r="W50" s="266">
        <v>16</v>
      </c>
      <c r="X50" s="266" t="s">
        <v>314</v>
      </c>
      <c r="Y50" s="266">
        <v>14.208947999999999</v>
      </c>
      <c r="Z50" s="266">
        <v>13.789504666666668</v>
      </c>
      <c r="AA50" s="266">
        <v>15.5</v>
      </c>
      <c r="AB50" s="266" t="s">
        <v>315</v>
      </c>
      <c r="AC50" s="266">
        <v>13.597103666666667</v>
      </c>
      <c r="AD50" s="266">
        <v>13.77772</v>
      </c>
    </row>
    <row r="51" spans="1:32" x14ac:dyDescent="0.3">
      <c r="A51" s="295"/>
      <c r="B51" s="304"/>
      <c r="C51" s="128">
        <v>2437</v>
      </c>
      <c r="D51" s="128">
        <v>6</v>
      </c>
      <c r="E51" s="128" t="s">
        <v>311</v>
      </c>
      <c r="F51" s="115">
        <v>14.5</v>
      </c>
      <c r="G51" s="268">
        <v>18</v>
      </c>
      <c r="H51" s="268" t="s">
        <v>235</v>
      </c>
      <c r="I51" s="268">
        <v>14.912602</v>
      </c>
      <c r="J51" s="268">
        <v>13.636231</v>
      </c>
      <c r="K51" s="268">
        <v>17.5</v>
      </c>
      <c r="L51" s="268" t="s">
        <v>316</v>
      </c>
      <c r="M51" s="268">
        <v>14.409405666666666</v>
      </c>
      <c r="N51" s="268">
        <v>13.773254</v>
      </c>
      <c r="O51" s="268">
        <v>15</v>
      </c>
      <c r="P51" s="268" t="s">
        <v>313</v>
      </c>
      <c r="Q51" s="268">
        <v>12.147582666666665</v>
      </c>
      <c r="R51" s="268">
        <v>13.888340666666666</v>
      </c>
      <c r="S51" s="268">
        <v>15</v>
      </c>
      <c r="T51" s="268" t="s">
        <v>313</v>
      </c>
      <c r="U51" s="268">
        <v>12.140877333333334</v>
      </c>
      <c r="V51" s="268">
        <v>13.900914</v>
      </c>
      <c r="W51" s="268">
        <v>16</v>
      </c>
      <c r="X51" s="268" t="s">
        <v>314</v>
      </c>
      <c r="Y51" s="268">
        <v>13.265610000000001</v>
      </c>
      <c r="Z51" s="268">
        <v>13.831778333333332</v>
      </c>
      <c r="AA51" s="268">
        <v>15.5</v>
      </c>
      <c r="AB51" s="268" t="s">
        <v>315</v>
      </c>
      <c r="AC51" s="268">
        <v>12.589416666666667</v>
      </c>
      <c r="AD51" s="268">
        <v>13.837208666666667</v>
      </c>
    </row>
    <row r="52" spans="1:32" x14ac:dyDescent="0.3">
      <c r="A52" s="295"/>
      <c r="B52" s="319"/>
      <c r="C52" s="171">
        <v>2462</v>
      </c>
      <c r="D52" s="171">
        <v>11</v>
      </c>
      <c r="E52" s="171" t="s">
        <v>311</v>
      </c>
      <c r="F52" s="172">
        <v>14.5</v>
      </c>
      <c r="G52" s="277">
        <v>18</v>
      </c>
      <c r="H52" s="277" t="s">
        <v>235</v>
      </c>
      <c r="I52" s="277">
        <v>15.445113999999998</v>
      </c>
      <c r="J52" s="277">
        <v>13.800514333333334</v>
      </c>
      <c r="K52" s="277">
        <v>17</v>
      </c>
      <c r="L52" s="277" t="s">
        <v>312</v>
      </c>
      <c r="M52" s="277">
        <v>13.543147666666664</v>
      </c>
      <c r="N52" s="277">
        <v>13.950712333333334</v>
      </c>
      <c r="O52" s="277">
        <v>15</v>
      </c>
      <c r="P52" s="277" t="s">
        <v>313</v>
      </c>
      <c r="Q52" s="277">
        <v>11.797868666666666</v>
      </c>
      <c r="R52" s="277">
        <v>13.960847999999999</v>
      </c>
      <c r="S52" s="277">
        <v>15</v>
      </c>
      <c r="T52" s="277" t="s">
        <v>313</v>
      </c>
      <c r="U52" s="277">
        <v>11.770218</v>
      </c>
      <c r="V52" s="277">
        <v>13.946426000000001</v>
      </c>
      <c r="W52" s="277">
        <v>16</v>
      </c>
      <c r="X52" s="277" t="s">
        <v>314</v>
      </c>
      <c r="Y52" s="277">
        <v>12.981409666666666</v>
      </c>
      <c r="Z52" s="277">
        <v>13.882022333333333</v>
      </c>
      <c r="AA52" s="277">
        <v>15.5</v>
      </c>
      <c r="AB52" s="277" t="s">
        <v>315</v>
      </c>
      <c r="AC52" s="277">
        <v>12.195721333333333</v>
      </c>
      <c r="AD52" s="277">
        <v>13.863575333333335</v>
      </c>
    </row>
    <row r="53" spans="1:32" ht="17.25" thickBot="1" x14ac:dyDescent="0.35">
      <c r="A53" s="295"/>
      <c r="B53" s="305"/>
      <c r="C53" s="129">
        <v>2484</v>
      </c>
      <c r="D53" s="129">
        <v>14</v>
      </c>
      <c r="E53" s="129" t="s">
        <v>311</v>
      </c>
      <c r="F53" s="114">
        <v>14.5</v>
      </c>
      <c r="G53" s="271">
        <v>18</v>
      </c>
      <c r="H53" s="271" t="s">
        <v>235</v>
      </c>
      <c r="I53" s="271"/>
      <c r="J53" s="271"/>
      <c r="K53" s="271">
        <v>17</v>
      </c>
      <c r="L53" s="271" t="s">
        <v>312</v>
      </c>
      <c r="M53" s="271"/>
      <c r="N53" s="271"/>
      <c r="O53" s="271">
        <v>15</v>
      </c>
      <c r="P53" s="271" t="s">
        <v>313</v>
      </c>
      <c r="Q53" s="271"/>
      <c r="R53" s="271"/>
      <c r="S53" s="271">
        <v>15</v>
      </c>
      <c r="T53" s="271" t="s">
        <v>313</v>
      </c>
      <c r="U53" s="271">
        <v>12.095534666666666</v>
      </c>
      <c r="V53" s="271">
        <v>14.186046666666668</v>
      </c>
      <c r="W53" s="271">
        <v>16</v>
      </c>
      <c r="X53" s="271" t="s">
        <v>314</v>
      </c>
      <c r="Y53" s="271">
        <v>13.483588666666668</v>
      </c>
      <c r="Z53" s="271">
        <v>14.061151333333333</v>
      </c>
      <c r="AA53" s="271">
        <v>15.5</v>
      </c>
      <c r="AB53" s="271" t="s">
        <v>315</v>
      </c>
      <c r="AC53" s="271">
        <v>12.773837666666665</v>
      </c>
      <c r="AD53" s="271">
        <v>14.073374000000001</v>
      </c>
    </row>
    <row r="54" spans="1:32" ht="17.25" thickTop="1" x14ac:dyDescent="0.3">
      <c r="A54" s="295"/>
      <c r="B54" s="306" t="s">
        <v>37</v>
      </c>
      <c r="C54" s="127">
        <v>2412</v>
      </c>
      <c r="D54" s="127">
        <v>1</v>
      </c>
      <c r="E54" s="127" t="s">
        <v>317</v>
      </c>
      <c r="F54" s="112">
        <v>14.5</v>
      </c>
      <c r="G54" s="266">
        <v>18</v>
      </c>
      <c r="H54" s="266" t="s">
        <v>235</v>
      </c>
      <c r="I54" s="266">
        <v>15.628373000000002</v>
      </c>
      <c r="J54" s="266">
        <v>-26.815518000000001</v>
      </c>
      <c r="K54" s="266">
        <v>17</v>
      </c>
      <c r="L54" s="266" t="s">
        <v>312</v>
      </c>
      <c r="M54" s="266">
        <v>14.749008666666667</v>
      </c>
      <c r="N54" s="266">
        <v>-29.485112999999998</v>
      </c>
      <c r="O54" s="266">
        <f t="shared" ref="O54:P57" si="53">O50</f>
        <v>15</v>
      </c>
      <c r="P54" s="266" t="str">
        <f t="shared" si="53"/>
        <v>0x3C</v>
      </c>
      <c r="Q54" s="266">
        <v>12.856074666666666</v>
      </c>
      <c r="R54" s="266">
        <v>-33.056258</v>
      </c>
      <c r="S54" s="266">
        <f t="shared" ref="S54:T57" si="54">S50</f>
        <v>15</v>
      </c>
      <c r="T54" s="266" t="str">
        <f t="shared" si="54"/>
        <v>0x3C</v>
      </c>
      <c r="U54" s="266">
        <v>12.856252333333332</v>
      </c>
      <c r="V54" s="266">
        <v>-32.067568999999999</v>
      </c>
      <c r="W54" s="266">
        <v>16</v>
      </c>
      <c r="X54" s="266" t="s">
        <v>171</v>
      </c>
      <c r="Y54" s="266">
        <v>14.096079666666666</v>
      </c>
      <c r="Z54" s="266">
        <v>-31.139817666666669</v>
      </c>
      <c r="AA54" s="266">
        <f t="shared" ref="AA54:AB57" si="55">AA50</f>
        <v>15.5</v>
      </c>
      <c r="AB54" s="266" t="str">
        <f t="shared" si="55"/>
        <v>0x3E</v>
      </c>
      <c r="AC54" s="266">
        <v>13.475354666666668</v>
      </c>
      <c r="AD54" s="266">
        <v>-31.198519999999998</v>
      </c>
    </row>
    <row r="55" spans="1:32" x14ac:dyDescent="0.3">
      <c r="A55" s="295"/>
      <c r="B55" s="306"/>
      <c r="C55" s="128">
        <v>2437</v>
      </c>
      <c r="D55" s="128">
        <v>6</v>
      </c>
      <c r="E55" s="128" t="s">
        <v>306</v>
      </c>
      <c r="F55" s="115">
        <v>14.5</v>
      </c>
      <c r="G55" s="268">
        <v>18</v>
      </c>
      <c r="H55" s="268" t="s">
        <v>235</v>
      </c>
      <c r="I55" s="268">
        <v>15.021066666666664</v>
      </c>
      <c r="J55" s="268">
        <v>-26.988812333333339</v>
      </c>
      <c r="K55" s="268">
        <v>17.5</v>
      </c>
      <c r="L55" s="268" t="s">
        <v>316</v>
      </c>
      <c r="M55" s="268">
        <v>14.510588666666665</v>
      </c>
      <c r="N55" s="268">
        <v>-28.182941333333332</v>
      </c>
      <c r="O55" s="268">
        <f t="shared" si="53"/>
        <v>15</v>
      </c>
      <c r="P55" s="268" t="str">
        <f t="shared" si="53"/>
        <v>0x3C</v>
      </c>
      <c r="Q55" s="268">
        <v>12.147437999999999</v>
      </c>
      <c r="R55" s="268">
        <v>-31.800514000000003</v>
      </c>
      <c r="S55" s="268">
        <f t="shared" si="54"/>
        <v>15</v>
      </c>
      <c r="T55" s="268" t="str">
        <f t="shared" si="54"/>
        <v>0x3C</v>
      </c>
      <c r="U55" s="268">
        <v>12.153799999999999</v>
      </c>
      <c r="V55" s="268">
        <v>-32.393665333333331</v>
      </c>
      <c r="W55" s="268">
        <v>16</v>
      </c>
      <c r="X55" s="268" t="s">
        <v>171</v>
      </c>
      <c r="Y55" s="268">
        <v>13.273347999999999</v>
      </c>
      <c r="Z55" s="268">
        <v>-31.484363333333334</v>
      </c>
      <c r="AA55" s="268">
        <f t="shared" si="55"/>
        <v>15.5</v>
      </c>
      <c r="AB55" s="268" t="str">
        <f t="shared" si="55"/>
        <v>0x3E</v>
      </c>
      <c r="AC55" s="268">
        <v>12.570079999999999</v>
      </c>
      <c r="AD55" s="268">
        <v>-31.090035666666665</v>
      </c>
    </row>
    <row r="56" spans="1:32" x14ac:dyDescent="0.3">
      <c r="A56" s="295"/>
      <c r="B56" s="320"/>
      <c r="C56" s="171">
        <v>2462</v>
      </c>
      <c r="D56" s="171">
        <v>11</v>
      </c>
      <c r="E56" s="171" t="s">
        <v>306</v>
      </c>
      <c r="F56" s="172">
        <v>14.5</v>
      </c>
      <c r="G56" s="277">
        <v>18</v>
      </c>
      <c r="H56" s="277" t="s">
        <v>235</v>
      </c>
      <c r="I56" s="277">
        <v>15.167795</v>
      </c>
      <c r="J56" s="277">
        <v>-28.540862333333333</v>
      </c>
      <c r="K56" s="277">
        <v>17</v>
      </c>
      <c r="L56" s="277" t="s">
        <v>312</v>
      </c>
      <c r="M56" s="277">
        <v>13.659203</v>
      </c>
      <c r="N56" s="277">
        <v>-30.983392666666663</v>
      </c>
      <c r="O56" s="277">
        <f t="shared" si="53"/>
        <v>15</v>
      </c>
      <c r="P56" s="277" t="str">
        <f t="shared" si="53"/>
        <v>0x3C</v>
      </c>
      <c r="Q56" s="277">
        <v>11.854491666666666</v>
      </c>
      <c r="R56" s="277">
        <v>-32.919732333333336</v>
      </c>
      <c r="S56" s="277">
        <f t="shared" si="54"/>
        <v>15</v>
      </c>
      <c r="T56" s="277" t="str">
        <f t="shared" si="54"/>
        <v>0x3C</v>
      </c>
      <c r="U56" s="277">
        <v>11.798170999999998</v>
      </c>
      <c r="V56" s="277">
        <v>-33.038317333333332</v>
      </c>
      <c r="W56" s="277">
        <v>16</v>
      </c>
      <c r="X56" s="277" t="s">
        <v>171</v>
      </c>
      <c r="Y56" s="277">
        <v>13.014240000000001</v>
      </c>
      <c r="Z56" s="277">
        <v>-31.167327333333333</v>
      </c>
      <c r="AA56" s="277">
        <f t="shared" si="55"/>
        <v>15.5</v>
      </c>
      <c r="AB56" s="277" t="str">
        <f t="shared" si="55"/>
        <v>0x3E</v>
      </c>
      <c r="AC56" s="277">
        <v>12.184564</v>
      </c>
      <c r="AD56" s="277">
        <v>-31.761448333333334</v>
      </c>
    </row>
    <row r="57" spans="1:32" ht="17.25" thickBot="1" x14ac:dyDescent="0.35">
      <c r="A57" s="295"/>
      <c r="B57" s="307"/>
      <c r="C57" s="129">
        <v>2484</v>
      </c>
      <c r="D57" s="129">
        <v>14</v>
      </c>
      <c r="E57" s="129" t="s">
        <v>306</v>
      </c>
      <c r="F57" s="114">
        <v>14.5</v>
      </c>
      <c r="G57" s="271">
        <v>18</v>
      </c>
      <c r="H57" s="271" t="s">
        <v>235</v>
      </c>
      <c r="I57" s="271">
        <v>15.626786333333333</v>
      </c>
      <c r="J57" s="271">
        <v>-27.955470000000002</v>
      </c>
      <c r="K57" s="271">
        <v>17</v>
      </c>
      <c r="L57" s="271" t="s">
        <v>312</v>
      </c>
      <c r="M57" s="271">
        <v>14.210422666666666</v>
      </c>
      <c r="N57" s="271">
        <v>-30.476948000000004</v>
      </c>
      <c r="O57" s="271">
        <f t="shared" si="53"/>
        <v>15</v>
      </c>
      <c r="P57" s="271" t="str">
        <f t="shared" si="53"/>
        <v>0x3C</v>
      </c>
      <c r="Q57" s="271">
        <v>12.408300666666667</v>
      </c>
      <c r="R57" s="271">
        <v>-31.730459666666665</v>
      </c>
      <c r="S57" s="271">
        <f t="shared" si="54"/>
        <v>15</v>
      </c>
      <c r="T57" s="271" t="str">
        <f t="shared" si="54"/>
        <v>0x3C</v>
      </c>
      <c r="U57" s="271">
        <v>12.151460666666665</v>
      </c>
      <c r="V57" s="271">
        <v>-33.180895666666665</v>
      </c>
      <c r="W57" s="271">
        <v>16</v>
      </c>
      <c r="X57" s="271" t="s">
        <v>171</v>
      </c>
      <c r="Y57" s="271">
        <v>13.526358999999999</v>
      </c>
      <c r="Z57" s="271">
        <v>-31.164070333333331</v>
      </c>
      <c r="AA57" s="271">
        <f t="shared" si="55"/>
        <v>15.5</v>
      </c>
      <c r="AB57" s="271" t="str">
        <f t="shared" si="55"/>
        <v>0x3E</v>
      </c>
      <c r="AC57" s="271">
        <v>12.860279666666665</v>
      </c>
      <c r="AD57" s="271">
        <v>-32.131499666666663</v>
      </c>
    </row>
    <row r="58" spans="1:32" ht="17.25" thickTop="1" x14ac:dyDescent="0.3">
      <c r="A58" s="295"/>
      <c r="B58" s="306" t="s">
        <v>75</v>
      </c>
      <c r="C58" s="127">
        <v>2412</v>
      </c>
      <c r="D58" s="127">
        <v>1</v>
      </c>
      <c r="E58" s="127" t="s">
        <v>294</v>
      </c>
      <c r="F58" s="112">
        <v>14.5</v>
      </c>
      <c r="G58" s="266">
        <v>18</v>
      </c>
      <c r="H58" s="266" t="s">
        <v>235</v>
      </c>
      <c r="I58" s="266">
        <v>15.528125000000001</v>
      </c>
      <c r="J58" s="266">
        <v>-24.630707999999998</v>
      </c>
      <c r="K58" s="266">
        <v>17</v>
      </c>
      <c r="L58" s="266" t="s">
        <v>312</v>
      </c>
      <c r="M58" s="266">
        <v>14.700959666666668</v>
      </c>
      <c r="N58" s="266">
        <v>-26.30045366666667</v>
      </c>
      <c r="O58" s="266">
        <f t="shared" ref="O58:P61" si="56">O50</f>
        <v>15</v>
      </c>
      <c r="P58" s="266" t="str">
        <f t="shared" si="56"/>
        <v>0x3C</v>
      </c>
      <c r="Q58" s="266">
        <v>12.808700333333334</v>
      </c>
      <c r="R58" s="266">
        <v>-29.264384000000003</v>
      </c>
      <c r="S58" s="266">
        <f t="shared" ref="S58:T61" si="57">S50</f>
        <v>15</v>
      </c>
      <c r="T58" s="266" t="str">
        <f t="shared" si="57"/>
        <v>0x3C</v>
      </c>
      <c r="U58" s="266">
        <v>12.819654999999999</v>
      </c>
      <c r="V58" s="266">
        <v>-30.067984666666671</v>
      </c>
      <c r="W58" s="266">
        <v>16</v>
      </c>
      <c r="X58" s="266" t="s">
        <v>171</v>
      </c>
      <c r="Y58" s="266">
        <v>14.037335666666666</v>
      </c>
      <c r="Z58" s="266">
        <v>-28.427625333333335</v>
      </c>
      <c r="AA58" s="266">
        <f t="shared" ref="AA58:AB61" si="58">AA50</f>
        <v>15.5</v>
      </c>
      <c r="AB58" s="266" t="str">
        <f t="shared" si="58"/>
        <v>0x3E</v>
      </c>
      <c r="AC58" s="266">
        <v>13.427970666666667</v>
      </c>
      <c r="AD58" s="266">
        <v>-27.934498000000001</v>
      </c>
    </row>
    <row r="59" spans="1:32" x14ac:dyDescent="0.3">
      <c r="A59" s="295"/>
      <c r="B59" s="308"/>
      <c r="C59" s="128">
        <v>2437</v>
      </c>
      <c r="D59" s="128">
        <v>6</v>
      </c>
      <c r="E59" s="128" t="s">
        <v>294</v>
      </c>
      <c r="F59" s="115">
        <v>14.5</v>
      </c>
      <c r="G59" s="268">
        <v>18</v>
      </c>
      <c r="H59" s="268" t="s">
        <v>235</v>
      </c>
      <c r="I59" s="268">
        <v>14.843466999999999</v>
      </c>
      <c r="J59" s="268">
        <v>-24.567982333333333</v>
      </c>
      <c r="K59" s="268">
        <v>17.5</v>
      </c>
      <c r="L59" s="268" t="s">
        <v>316</v>
      </c>
      <c r="M59" s="268">
        <v>14.481251</v>
      </c>
      <c r="N59" s="268">
        <v>-25.724583999999997</v>
      </c>
      <c r="O59" s="268">
        <f t="shared" si="56"/>
        <v>15</v>
      </c>
      <c r="P59" s="268" t="str">
        <f t="shared" si="56"/>
        <v>0x3C</v>
      </c>
      <c r="Q59" s="268">
        <v>12.117757333333332</v>
      </c>
      <c r="R59" s="268">
        <v>-29.304490000000001</v>
      </c>
      <c r="S59" s="268">
        <f t="shared" si="57"/>
        <v>15</v>
      </c>
      <c r="T59" s="268" t="str">
        <f t="shared" si="57"/>
        <v>0x3C</v>
      </c>
      <c r="U59" s="268">
        <v>12.135067666666666</v>
      </c>
      <c r="V59" s="268">
        <v>-29.239149999999999</v>
      </c>
      <c r="W59" s="268">
        <v>16</v>
      </c>
      <c r="X59" s="268" t="s">
        <v>171</v>
      </c>
      <c r="Y59" s="268">
        <v>13.24563</v>
      </c>
      <c r="Z59" s="268">
        <v>-28.187899666666667</v>
      </c>
      <c r="AA59" s="268">
        <f t="shared" si="58"/>
        <v>15.5</v>
      </c>
      <c r="AB59" s="268" t="str">
        <f t="shared" si="58"/>
        <v>0x3E</v>
      </c>
      <c r="AC59" s="268">
        <v>12.540596333333333</v>
      </c>
      <c r="AD59" s="268">
        <v>-28.891595333333331</v>
      </c>
    </row>
    <row r="60" spans="1:32" x14ac:dyDescent="0.3">
      <c r="A60" s="295"/>
      <c r="B60" s="321"/>
      <c r="C60" s="171">
        <v>2462</v>
      </c>
      <c r="D60" s="171">
        <v>11</v>
      </c>
      <c r="E60" s="171" t="s">
        <v>294</v>
      </c>
      <c r="F60" s="172">
        <v>14.5</v>
      </c>
      <c r="G60" s="277">
        <v>18</v>
      </c>
      <c r="H60" s="277" t="s">
        <v>235</v>
      </c>
      <c r="I60" s="277">
        <v>15.065750666666666</v>
      </c>
      <c r="J60" s="277">
        <v>-26.460121999999998</v>
      </c>
      <c r="K60" s="277">
        <v>17</v>
      </c>
      <c r="L60" s="277" t="s">
        <v>312</v>
      </c>
      <c r="M60" s="277">
        <v>13.607444000000001</v>
      </c>
      <c r="N60" s="277">
        <v>-28.171179999999996</v>
      </c>
      <c r="O60" s="277">
        <f t="shared" si="56"/>
        <v>15</v>
      </c>
      <c r="P60" s="277" t="str">
        <f t="shared" si="56"/>
        <v>0x3C</v>
      </c>
      <c r="Q60" s="277">
        <v>11.798132666666667</v>
      </c>
      <c r="R60" s="277">
        <v>-30.162944333333332</v>
      </c>
      <c r="S60" s="277">
        <f t="shared" si="57"/>
        <v>15</v>
      </c>
      <c r="T60" s="277" t="str">
        <f t="shared" si="57"/>
        <v>0x3C</v>
      </c>
      <c r="U60" s="277">
        <v>11.757033333333332</v>
      </c>
      <c r="V60" s="277">
        <v>-28.340881999999997</v>
      </c>
      <c r="W60" s="277">
        <v>16</v>
      </c>
      <c r="X60" s="277" t="s">
        <v>171</v>
      </c>
      <c r="Y60" s="277">
        <v>12.970165</v>
      </c>
      <c r="Z60" s="277">
        <v>-29.426672333333332</v>
      </c>
      <c r="AA60" s="277">
        <f t="shared" si="58"/>
        <v>15.5</v>
      </c>
      <c r="AB60" s="277" t="str">
        <f t="shared" si="58"/>
        <v>0x3E</v>
      </c>
      <c r="AC60" s="277">
        <v>12.143866000000001</v>
      </c>
      <c r="AD60" s="277">
        <v>-29.341442666666666</v>
      </c>
    </row>
    <row r="61" spans="1:32" ht="17.25" thickBot="1" x14ac:dyDescent="0.35">
      <c r="A61" s="295"/>
      <c r="B61" s="309"/>
      <c r="C61" s="130">
        <v>2484</v>
      </c>
      <c r="D61" s="130">
        <v>14</v>
      </c>
      <c r="E61" s="130" t="s">
        <v>294</v>
      </c>
      <c r="F61" s="116">
        <v>14.5</v>
      </c>
      <c r="G61" s="273">
        <v>18</v>
      </c>
      <c r="H61" s="273" t="s">
        <v>235</v>
      </c>
      <c r="I61" s="271">
        <v>15.580243999999999</v>
      </c>
      <c r="J61" s="271">
        <v>-25.740919333333334</v>
      </c>
      <c r="K61" s="273">
        <v>17</v>
      </c>
      <c r="L61" s="273" t="s">
        <v>312</v>
      </c>
      <c r="M61" s="271">
        <v>14.149988</v>
      </c>
      <c r="N61" s="271">
        <v>-27.350734666666664</v>
      </c>
      <c r="O61" s="271">
        <f t="shared" si="56"/>
        <v>15</v>
      </c>
      <c r="P61" s="271" t="str">
        <f t="shared" si="56"/>
        <v>0x3C</v>
      </c>
      <c r="Q61" s="271">
        <v>12.343604333333332</v>
      </c>
      <c r="R61" s="271">
        <v>-29.949643999999996</v>
      </c>
      <c r="S61" s="271">
        <f t="shared" si="57"/>
        <v>15</v>
      </c>
      <c r="T61" s="271" t="str">
        <f t="shared" si="57"/>
        <v>0x3C</v>
      </c>
      <c r="U61" s="271">
        <v>12.106619666666667</v>
      </c>
      <c r="V61" s="271">
        <v>-30.204114333333333</v>
      </c>
      <c r="W61" s="271">
        <v>16</v>
      </c>
      <c r="X61" s="271" t="s">
        <v>171</v>
      </c>
      <c r="Y61" s="271">
        <v>13.463855000000001</v>
      </c>
      <c r="Z61" s="271">
        <v>-29.188786333333336</v>
      </c>
      <c r="AA61" s="271">
        <f t="shared" si="58"/>
        <v>15.5</v>
      </c>
      <c r="AB61" s="271" t="str">
        <f t="shared" si="58"/>
        <v>0x3E</v>
      </c>
      <c r="AC61" s="271">
        <v>12.808964333333334</v>
      </c>
      <c r="AD61" s="271">
        <v>-29.347153000000002</v>
      </c>
    </row>
    <row r="62" spans="1:32" ht="24.75" customHeight="1" x14ac:dyDescent="0.3">
      <c r="A62" s="295"/>
      <c r="B62" s="297" t="s">
        <v>35</v>
      </c>
      <c r="C62" s="229" t="s">
        <v>36</v>
      </c>
      <c r="D62" s="299" t="s">
        <v>72</v>
      </c>
      <c r="E62" s="299" t="s">
        <v>73</v>
      </c>
      <c r="F62" s="110" t="s">
        <v>287</v>
      </c>
      <c r="G62" s="301" t="s">
        <v>220</v>
      </c>
      <c r="H62" s="301"/>
      <c r="I62" s="301"/>
      <c r="J62" s="302"/>
      <c r="K62" s="301" t="s">
        <v>220</v>
      </c>
      <c r="L62" s="301"/>
      <c r="M62" s="301"/>
      <c r="N62" s="302"/>
      <c r="O62" s="301" t="s">
        <v>220</v>
      </c>
      <c r="P62" s="301"/>
      <c r="Q62" s="301"/>
      <c r="R62" s="302"/>
      <c r="S62" s="310" t="s">
        <v>220</v>
      </c>
      <c r="T62" s="310"/>
      <c r="U62" s="310"/>
      <c r="V62" s="323"/>
      <c r="W62" s="301" t="s">
        <v>296</v>
      </c>
      <c r="X62" s="301"/>
      <c r="Y62" s="301"/>
      <c r="Z62" s="302"/>
      <c r="AA62" s="301" t="s">
        <v>296</v>
      </c>
      <c r="AB62" s="301"/>
      <c r="AC62" s="301"/>
      <c r="AD62" s="302"/>
    </row>
    <row r="63" spans="1:32" ht="17.25" thickBot="1" x14ac:dyDescent="0.35">
      <c r="A63" s="295"/>
      <c r="B63" s="298"/>
      <c r="C63" s="230" t="s">
        <v>47</v>
      </c>
      <c r="D63" s="300"/>
      <c r="E63" s="300"/>
      <c r="F63" s="111" t="s">
        <v>74</v>
      </c>
      <c r="G63" s="311" t="s">
        <v>170</v>
      </c>
      <c r="H63" s="312"/>
      <c r="I63" s="202" t="s">
        <v>88</v>
      </c>
      <c r="J63" s="202" t="s">
        <v>288</v>
      </c>
      <c r="K63" s="311" t="s">
        <v>170</v>
      </c>
      <c r="L63" s="312"/>
      <c r="M63" s="202" t="s">
        <v>88</v>
      </c>
      <c r="N63" s="202" t="s">
        <v>288</v>
      </c>
      <c r="O63" s="311" t="s">
        <v>170</v>
      </c>
      <c r="P63" s="312"/>
      <c r="Q63" s="202" t="s">
        <v>88</v>
      </c>
      <c r="R63" s="202" t="s">
        <v>288</v>
      </c>
      <c r="S63" s="313" t="s">
        <v>170</v>
      </c>
      <c r="T63" s="314"/>
      <c r="U63" s="258" t="s">
        <v>88</v>
      </c>
      <c r="V63" s="258" t="s">
        <v>288</v>
      </c>
      <c r="W63" s="311" t="s">
        <v>170</v>
      </c>
      <c r="X63" s="312"/>
      <c r="Y63" s="202" t="s">
        <v>88</v>
      </c>
      <c r="Z63" s="202" t="s">
        <v>310</v>
      </c>
      <c r="AA63" s="311" t="s">
        <v>170</v>
      </c>
      <c r="AB63" s="312"/>
      <c r="AC63" s="202" t="s">
        <v>88</v>
      </c>
      <c r="AD63" s="202" t="s">
        <v>310</v>
      </c>
    </row>
    <row r="64" spans="1:32" ht="17.25" thickTop="1" x14ac:dyDescent="0.3">
      <c r="A64" s="295"/>
      <c r="B64" s="303" t="s">
        <v>3</v>
      </c>
      <c r="C64" s="127">
        <v>2412</v>
      </c>
      <c r="D64" s="127">
        <v>1</v>
      </c>
      <c r="E64" s="127" t="s">
        <v>12</v>
      </c>
      <c r="F64" s="112">
        <v>14.5</v>
      </c>
      <c r="G64" s="198">
        <v>18</v>
      </c>
      <c r="H64" s="198" t="s">
        <v>235</v>
      </c>
      <c r="I64" s="198">
        <v>15.635954666666668</v>
      </c>
      <c r="J64" s="198">
        <v>14.518677000000002</v>
      </c>
      <c r="K64" s="198">
        <v>17</v>
      </c>
      <c r="L64" s="198" t="s">
        <v>312</v>
      </c>
      <c r="M64" s="198">
        <v>14.611756999999999</v>
      </c>
      <c r="N64" s="198">
        <v>14.587292666666668</v>
      </c>
      <c r="O64" s="198">
        <v>15</v>
      </c>
      <c r="P64" s="198" t="s">
        <v>146</v>
      </c>
      <c r="Q64" s="198">
        <v>12.724306</v>
      </c>
      <c r="R64" s="198">
        <v>14.564889000000001</v>
      </c>
      <c r="S64" s="261">
        <v>15</v>
      </c>
      <c r="T64" s="261" t="s">
        <v>146</v>
      </c>
      <c r="U64" s="261">
        <v>12.699381333333299</v>
      </c>
      <c r="V64" s="261">
        <v>14.601919333333299</v>
      </c>
      <c r="W64" s="266">
        <v>16</v>
      </c>
      <c r="X64" s="266" t="s">
        <v>115</v>
      </c>
      <c r="Y64" s="266">
        <v>13.931083666666666</v>
      </c>
      <c r="Z64" s="266">
        <v>14.554592666666666</v>
      </c>
      <c r="AA64" s="266">
        <f t="shared" ref="AA64:AB67" si="59">AA50</f>
        <v>15.5</v>
      </c>
      <c r="AB64" s="266" t="str">
        <f t="shared" si="59"/>
        <v>0x3E</v>
      </c>
      <c r="AC64" s="266">
        <v>13.307259666666667</v>
      </c>
      <c r="AD64" s="266">
        <v>14.521535333333333</v>
      </c>
      <c r="AF64" s="274">
        <f>U64-F64</f>
        <v>-1.8006186666667006</v>
      </c>
    </row>
    <row r="65" spans="1:38" x14ac:dyDescent="0.3">
      <c r="A65" s="295"/>
      <c r="B65" s="304"/>
      <c r="C65" s="128">
        <v>2437</v>
      </c>
      <c r="D65" s="128">
        <v>6</v>
      </c>
      <c r="E65" s="128" t="s">
        <v>12</v>
      </c>
      <c r="F65" s="115">
        <v>14.5</v>
      </c>
      <c r="G65" s="197">
        <v>18</v>
      </c>
      <c r="H65" s="197" t="s">
        <v>235</v>
      </c>
      <c r="I65" s="197">
        <v>14.983322999999999</v>
      </c>
      <c r="J65" s="197">
        <v>14.470339666666668</v>
      </c>
      <c r="K65" s="197">
        <v>17.5</v>
      </c>
      <c r="L65" s="197" t="s">
        <v>316</v>
      </c>
      <c r="M65" s="197">
        <v>14.348885000000001</v>
      </c>
      <c r="N65" s="197">
        <v>14.539113666666667</v>
      </c>
      <c r="O65" s="197">
        <v>15</v>
      </c>
      <c r="P65" s="197" t="s">
        <v>146</v>
      </c>
      <c r="Q65" s="197">
        <v>12.057290333333334</v>
      </c>
      <c r="R65" s="197">
        <v>14.551409666666666</v>
      </c>
      <c r="S65" s="262">
        <v>15</v>
      </c>
      <c r="T65" s="262" t="s">
        <v>146</v>
      </c>
      <c r="U65" s="262">
        <v>12.024376666666667</v>
      </c>
      <c r="V65" s="262">
        <v>14.579210333333334</v>
      </c>
      <c r="W65" s="268">
        <v>16</v>
      </c>
      <c r="X65" s="268" t="s">
        <v>115</v>
      </c>
      <c r="Y65" s="268">
        <v>13.149709333333334</v>
      </c>
      <c r="Z65" s="268">
        <v>14.509984000000001</v>
      </c>
      <c r="AA65" s="268">
        <f t="shared" si="59"/>
        <v>15.5</v>
      </c>
      <c r="AB65" s="268" t="str">
        <f t="shared" si="59"/>
        <v>0x3E</v>
      </c>
      <c r="AC65" s="268">
        <v>12.458416</v>
      </c>
      <c r="AD65" s="268">
        <v>14.528332666666666</v>
      </c>
      <c r="AF65" s="274">
        <f t="shared" ref="AF65:AF75" si="60">U65-F65</f>
        <v>-2.4756233333333331</v>
      </c>
    </row>
    <row r="66" spans="1:38" x14ac:dyDescent="0.3">
      <c r="A66" s="295"/>
      <c r="B66" s="319"/>
      <c r="C66" s="171">
        <v>2462</v>
      </c>
      <c r="D66" s="171">
        <v>11</v>
      </c>
      <c r="E66" s="171" t="s">
        <v>12</v>
      </c>
      <c r="F66" s="172">
        <v>14.5</v>
      </c>
      <c r="G66" s="203">
        <v>18</v>
      </c>
      <c r="H66" s="203" t="s">
        <v>235</v>
      </c>
      <c r="I66" s="203">
        <v>15.158546666666666</v>
      </c>
      <c r="J66" s="203">
        <v>14.552786666666668</v>
      </c>
      <c r="K66" s="203">
        <v>17</v>
      </c>
      <c r="L66" s="203" t="s">
        <v>312</v>
      </c>
      <c r="M66" s="203">
        <v>13.522065</v>
      </c>
      <c r="N66" s="203">
        <v>14.625034666666666</v>
      </c>
      <c r="O66" s="203">
        <v>15</v>
      </c>
      <c r="P66" s="203" t="s">
        <v>146</v>
      </c>
      <c r="Q66" s="203">
        <v>11.761683666666668</v>
      </c>
      <c r="R66" s="203">
        <v>14.590299666666667</v>
      </c>
      <c r="S66" s="278">
        <v>15</v>
      </c>
      <c r="T66" s="278" t="s">
        <v>146</v>
      </c>
      <c r="U66" s="278">
        <v>11.715262666666666</v>
      </c>
      <c r="V66" s="278">
        <v>14.587233666666668</v>
      </c>
      <c r="W66" s="277">
        <v>16</v>
      </c>
      <c r="X66" s="277" t="s">
        <v>115</v>
      </c>
      <c r="Y66" s="277">
        <v>12.922141333333334</v>
      </c>
      <c r="Z66" s="277">
        <v>14.581781000000001</v>
      </c>
      <c r="AA66" s="277">
        <f t="shared" si="59"/>
        <v>15.5</v>
      </c>
      <c r="AB66" s="277" t="str">
        <f t="shared" si="59"/>
        <v>0x3E</v>
      </c>
      <c r="AC66" s="277">
        <v>12.120613999999998</v>
      </c>
      <c r="AD66" s="277">
        <v>14.5663</v>
      </c>
      <c r="AF66" s="274">
        <f t="shared" si="60"/>
        <v>-2.7847373333333341</v>
      </c>
    </row>
    <row r="67" spans="1:38" ht="17.25" thickBot="1" x14ac:dyDescent="0.35">
      <c r="A67" s="295"/>
      <c r="B67" s="305"/>
      <c r="C67" s="129">
        <v>2484</v>
      </c>
      <c r="D67" s="129">
        <v>14</v>
      </c>
      <c r="E67" s="129" t="s">
        <v>12</v>
      </c>
      <c r="F67" s="114">
        <v>14.5</v>
      </c>
      <c r="G67" s="200">
        <v>18</v>
      </c>
      <c r="H67" s="200" t="s">
        <v>235</v>
      </c>
      <c r="I67" s="200"/>
      <c r="J67" s="200"/>
      <c r="K67" s="200">
        <v>17</v>
      </c>
      <c r="L67" s="200" t="s">
        <v>312</v>
      </c>
      <c r="M67" s="200">
        <v>14.152413000000001</v>
      </c>
      <c r="N67" s="200">
        <v>14.777901666666667</v>
      </c>
      <c r="O67" s="200">
        <v>15</v>
      </c>
      <c r="P67" s="200" t="s">
        <v>146</v>
      </c>
      <c r="Q67" s="200">
        <v>12.331844666666667</v>
      </c>
      <c r="R67" s="200">
        <v>14.797199333333333</v>
      </c>
      <c r="S67" s="264">
        <v>15</v>
      </c>
      <c r="T67" s="264" t="s">
        <v>146</v>
      </c>
      <c r="U67" s="264">
        <v>12.064757333333333</v>
      </c>
      <c r="V67" s="264">
        <v>14.813284666666666</v>
      </c>
      <c r="W67" s="271">
        <v>16</v>
      </c>
      <c r="X67" s="271" t="s">
        <v>115</v>
      </c>
      <c r="Y67" s="271">
        <v>13.461069666666667</v>
      </c>
      <c r="Z67" s="271">
        <v>14.734978333333332</v>
      </c>
      <c r="AA67" s="271">
        <f t="shared" si="59"/>
        <v>15.5</v>
      </c>
      <c r="AB67" s="271" t="str">
        <f t="shared" si="59"/>
        <v>0x3E</v>
      </c>
      <c r="AC67" s="271">
        <v>12.736039666666668</v>
      </c>
      <c r="AD67" s="271">
        <v>14.751694666666666</v>
      </c>
      <c r="AF67" s="274">
        <f t="shared" si="60"/>
        <v>-2.4352426666666673</v>
      </c>
    </row>
    <row r="68" spans="1:38" ht="17.25" thickTop="1" x14ac:dyDescent="0.3">
      <c r="A68" s="295"/>
      <c r="B68" s="306" t="s">
        <v>37</v>
      </c>
      <c r="C68" s="127">
        <v>2412</v>
      </c>
      <c r="D68" s="127">
        <v>1</v>
      </c>
      <c r="E68" s="127" t="s">
        <v>16</v>
      </c>
      <c r="F68" s="112">
        <v>14.5</v>
      </c>
      <c r="G68" s="198">
        <v>18</v>
      </c>
      <c r="H68" s="198" t="s">
        <v>235</v>
      </c>
      <c r="I68" s="198">
        <v>15.063043333333333</v>
      </c>
      <c r="J68" s="198">
        <v>-26.691046666666665</v>
      </c>
      <c r="K68" s="198">
        <v>17</v>
      </c>
      <c r="L68" s="198" t="s">
        <v>312</v>
      </c>
      <c r="M68" s="198">
        <v>14.777954000000001</v>
      </c>
      <c r="N68" s="198">
        <v>-29.020166999999997</v>
      </c>
      <c r="O68" s="198">
        <f t="shared" ref="O68:P71" si="61">O64</f>
        <v>15</v>
      </c>
      <c r="P68" s="198" t="str">
        <f t="shared" si="61"/>
        <v>0x3C</v>
      </c>
      <c r="Q68" s="198">
        <v>12.889982666666667</v>
      </c>
      <c r="R68" s="198">
        <v>-32.204293999999997</v>
      </c>
      <c r="S68" s="261">
        <f t="shared" ref="S68:T71" si="62">S64</f>
        <v>15</v>
      </c>
      <c r="T68" s="261" t="str">
        <f t="shared" si="62"/>
        <v>0x3C</v>
      </c>
      <c r="U68" s="261">
        <v>12.900188999999999</v>
      </c>
      <c r="V68" s="261">
        <v>-31.961309</v>
      </c>
      <c r="W68" s="266">
        <v>16</v>
      </c>
      <c r="X68" s="266" t="s">
        <v>171</v>
      </c>
      <c r="Y68" s="266">
        <v>14.108724</v>
      </c>
      <c r="Z68" s="266">
        <v>-30.373326666666667</v>
      </c>
      <c r="AA68" s="266">
        <f t="shared" ref="AA68:AB71" si="63">AA64</f>
        <v>15.5</v>
      </c>
      <c r="AB68" s="266" t="str">
        <f t="shared" si="63"/>
        <v>0x3E</v>
      </c>
      <c r="AC68" s="266">
        <v>13.497985</v>
      </c>
      <c r="AD68" s="266">
        <v>-31.372123666666663</v>
      </c>
      <c r="AF68" s="274">
        <f t="shared" si="60"/>
        <v>-1.5998110000000008</v>
      </c>
    </row>
    <row r="69" spans="1:38" x14ac:dyDescent="0.3">
      <c r="A69" s="295"/>
      <c r="B69" s="306"/>
      <c r="C69" s="128">
        <v>2437</v>
      </c>
      <c r="D69" s="128">
        <v>6</v>
      </c>
      <c r="E69" s="128" t="s">
        <v>16</v>
      </c>
      <c r="F69" s="115">
        <v>14.5</v>
      </c>
      <c r="G69" s="197">
        <v>18</v>
      </c>
      <c r="H69" s="197" t="s">
        <v>235</v>
      </c>
      <c r="I69" s="197">
        <v>15.529364666666666</v>
      </c>
      <c r="J69" s="197">
        <v>-27.040696333333329</v>
      </c>
      <c r="K69" s="197">
        <v>17.5</v>
      </c>
      <c r="L69" s="197" t="s">
        <v>316</v>
      </c>
      <c r="M69" s="197">
        <v>14.526594000000001</v>
      </c>
      <c r="N69" s="197">
        <v>-28.212219333333334</v>
      </c>
      <c r="O69" s="197">
        <f t="shared" si="61"/>
        <v>15</v>
      </c>
      <c r="P69" s="197" t="str">
        <f t="shared" si="61"/>
        <v>0x3C</v>
      </c>
      <c r="Q69" s="197">
        <v>12.227272666666666</v>
      </c>
      <c r="R69" s="197">
        <v>-32.338927000000005</v>
      </c>
      <c r="S69" s="262">
        <f t="shared" si="62"/>
        <v>15</v>
      </c>
      <c r="T69" s="262" t="str">
        <f t="shared" si="62"/>
        <v>0x3C</v>
      </c>
      <c r="U69" s="262">
        <v>12.247077666666664</v>
      </c>
      <c r="V69" s="262">
        <v>-32.064891333333335</v>
      </c>
      <c r="W69" s="268">
        <v>16</v>
      </c>
      <c r="X69" s="268" t="s">
        <v>171</v>
      </c>
      <c r="Y69" s="268">
        <v>13.447223333333334</v>
      </c>
      <c r="Z69" s="268">
        <v>-31.200404000000002</v>
      </c>
      <c r="AA69" s="268">
        <f t="shared" si="63"/>
        <v>15.5</v>
      </c>
      <c r="AB69" s="268" t="str">
        <f t="shared" si="63"/>
        <v>0x3E</v>
      </c>
      <c r="AC69" s="268">
        <v>12.723660000000001</v>
      </c>
      <c r="AD69" s="268">
        <v>-31.372266666666665</v>
      </c>
      <c r="AF69" s="274">
        <f t="shared" si="60"/>
        <v>-2.2529223333333359</v>
      </c>
    </row>
    <row r="70" spans="1:38" x14ac:dyDescent="0.3">
      <c r="A70" s="295"/>
      <c r="B70" s="320"/>
      <c r="C70" s="171">
        <v>2462</v>
      </c>
      <c r="D70" s="171">
        <v>11</v>
      </c>
      <c r="E70" s="171" t="s">
        <v>16</v>
      </c>
      <c r="F70" s="172">
        <v>14.5</v>
      </c>
      <c r="G70" s="203">
        <v>18</v>
      </c>
      <c r="H70" s="203" t="s">
        <v>235</v>
      </c>
      <c r="I70" s="203">
        <v>14.482552</v>
      </c>
      <c r="J70" s="203">
        <v>-28.259777</v>
      </c>
      <c r="K70" s="203">
        <v>17</v>
      </c>
      <c r="L70" s="203" t="s">
        <v>312</v>
      </c>
      <c r="M70" s="203">
        <v>13.732350333333335</v>
      </c>
      <c r="N70" s="203">
        <v>-29.197066000000003</v>
      </c>
      <c r="O70" s="203">
        <f t="shared" si="61"/>
        <v>15</v>
      </c>
      <c r="P70" s="203" t="str">
        <f t="shared" si="61"/>
        <v>0x3C</v>
      </c>
      <c r="Q70" s="203">
        <v>11.923777666666666</v>
      </c>
      <c r="R70" s="203">
        <v>-31.880416333333333</v>
      </c>
      <c r="S70" s="278">
        <f t="shared" si="62"/>
        <v>15</v>
      </c>
      <c r="T70" s="278" t="str">
        <f t="shared" si="62"/>
        <v>0x3C</v>
      </c>
      <c r="U70" s="278">
        <v>11.876534333333334</v>
      </c>
      <c r="V70" s="278">
        <v>-33.268443999999995</v>
      </c>
      <c r="W70" s="277">
        <v>16</v>
      </c>
      <c r="X70" s="277" t="s">
        <v>171</v>
      </c>
      <c r="Y70" s="277">
        <v>13.095110666666665</v>
      </c>
      <c r="Z70" s="277">
        <v>-30.772853666666666</v>
      </c>
      <c r="AA70" s="277">
        <f t="shared" si="63"/>
        <v>15.5</v>
      </c>
      <c r="AB70" s="277" t="str">
        <f t="shared" si="63"/>
        <v>0x3E</v>
      </c>
      <c r="AC70" s="277">
        <v>12.263810000000001</v>
      </c>
      <c r="AD70" s="277">
        <v>-31.685552333333334</v>
      </c>
      <c r="AF70" s="274">
        <f t="shared" si="60"/>
        <v>-2.6234656666666663</v>
      </c>
    </row>
    <row r="71" spans="1:38" ht="17.25" thickBot="1" x14ac:dyDescent="0.35">
      <c r="A71" s="295"/>
      <c r="B71" s="307"/>
      <c r="C71" s="129">
        <v>2484</v>
      </c>
      <c r="D71" s="129">
        <v>14</v>
      </c>
      <c r="E71" s="129" t="s">
        <v>16</v>
      </c>
      <c r="F71" s="114">
        <v>14.5</v>
      </c>
      <c r="G71" s="200">
        <v>18</v>
      </c>
      <c r="H71" s="200" t="s">
        <v>235</v>
      </c>
      <c r="I71" s="200">
        <v>15.067918000000001</v>
      </c>
      <c r="J71" s="200">
        <v>-28.171526</v>
      </c>
      <c r="K71" s="200">
        <v>17</v>
      </c>
      <c r="L71" s="200" t="s">
        <v>312</v>
      </c>
      <c r="M71" s="200">
        <v>14.282193666666666</v>
      </c>
      <c r="N71" s="200">
        <v>-30.676914999999997</v>
      </c>
      <c r="O71" s="200">
        <f t="shared" si="61"/>
        <v>15</v>
      </c>
      <c r="P71" s="200" t="str">
        <f t="shared" si="61"/>
        <v>0x3C</v>
      </c>
      <c r="Q71" s="200">
        <v>12.472837666666665</v>
      </c>
      <c r="R71" s="200">
        <v>-33.004858666666671</v>
      </c>
      <c r="S71" s="264">
        <f t="shared" si="62"/>
        <v>15</v>
      </c>
      <c r="T71" s="264" t="str">
        <f t="shared" si="62"/>
        <v>0x3C</v>
      </c>
      <c r="U71" s="264">
        <v>12.233266666666665</v>
      </c>
      <c r="V71" s="264">
        <v>-32.294297666666672</v>
      </c>
      <c r="W71" s="271">
        <v>16</v>
      </c>
      <c r="X71" s="271" t="s">
        <v>171</v>
      </c>
      <c r="Y71" s="271">
        <v>13.594534666666666</v>
      </c>
      <c r="Z71" s="271">
        <v>-32.370651666666667</v>
      </c>
      <c r="AA71" s="271">
        <f t="shared" si="63"/>
        <v>15.5</v>
      </c>
      <c r="AB71" s="271" t="str">
        <f t="shared" si="63"/>
        <v>0x3E</v>
      </c>
      <c r="AC71" s="271">
        <v>12.92826</v>
      </c>
      <c r="AD71" s="271">
        <v>-31.388329666666664</v>
      </c>
      <c r="AF71" s="274">
        <f t="shared" si="60"/>
        <v>-2.2667333333333346</v>
      </c>
    </row>
    <row r="72" spans="1:38" ht="17.25" thickTop="1" x14ac:dyDescent="0.3">
      <c r="A72" s="295"/>
      <c r="B72" s="306" t="s">
        <v>75</v>
      </c>
      <c r="C72" s="127">
        <v>2412</v>
      </c>
      <c r="D72" s="127">
        <v>1</v>
      </c>
      <c r="E72" s="127" t="s">
        <v>32</v>
      </c>
      <c r="F72" s="112">
        <v>14.5</v>
      </c>
      <c r="G72" s="198">
        <v>18</v>
      </c>
      <c r="H72" s="198" t="s">
        <v>235</v>
      </c>
      <c r="I72" s="198">
        <v>15.583192333333335</v>
      </c>
      <c r="J72" s="198">
        <v>-25.036710333333332</v>
      </c>
      <c r="K72" s="198">
        <v>17</v>
      </c>
      <c r="L72" s="198" t="s">
        <v>312</v>
      </c>
      <c r="M72" s="198">
        <v>14.716934333333334</v>
      </c>
      <c r="N72" s="279">
        <v>-27.301375333333336</v>
      </c>
      <c r="O72" s="198">
        <f t="shared" ref="O72:P75" si="64">O64</f>
        <v>15</v>
      </c>
      <c r="P72" s="198" t="str">
        <f t="shared" si="64"/>
        <v>0x3C</v>
      </c>
      <c r="Q72" s="198">
        <v>12.817090333333333</v>
      </c>
      <c r="R72" s="198">
        <v>-29.804018000000003</v>
      </c>
      <c r="S72" s="261">
        <f t="shared" ref="S72:T75" si="65">S64</f>
        <v>15</v>
      </c>
      <c r="T72" s="261" t="str">
        <f t="shared" si="65"/>
        <v>0x3C</v>
      </c>
      <c r="U72" s="261">
        <v>12.840653666666668</v>
      </c>
      <c r="V72" s="261">
        <v>-30.200114333333332</v>
      </c>
      <c r="W72" s="266">
        <v>16</v>
      </c>
      <c r="X72" s="266" t="s">
        <v>171</v>
      </c>
      <c r="Y72" s="266">
        <v>14.040028</v>
      </c>
      <c r="Z72" s="279">
        <v>-28.626185000000003</v>
      </c>
      <c r="AA72" s="266">
        <f t="shared" ref="AA72:AB75" si="66">AA64</f>
        <v>15.5</v>
      </c>
      <c r="AB72" s="266" t="str">
        <f t="shared" si="66"/>
        <v>0x3E</v>
      </c>
      <c r="AC72" s="266">
        <v>13.445552666666666</v>
      </c>
      <c r="AD72" s="280">
        <v>-28.203807999999999</v>
      </c>
      <c r="AE72" s="281" t="s">
        <v>318</v>
      </c>
      <c r="AF72" s="274">
        <f t="shared" si="60"/>
        <v>-1.6593463333333318</v>
      </c>
    </row>
    <row r="73" spans="1:38" x14ac:dyDescent="0.3">
      <c r="A73" s="295"/>
      <c r="B73" s="308"/>
      <c r="C73" s="128">
        <v>2437</v>
      </c>
      <c r="D73" s="128">
        <v>6</v>
      </c>
      <c r="E73" s="128" t="s">
        <v>32</v>
      </c>
      <c r="F73" s="115">
        <v>14.5</v>
      </c>
      <c r="G73" s="197">
        <v>18</v>
      </c>
      <c r="H73" s="197" t="s">
        <v>235</v>
      </c>
      <c r="I73" s="197">
        <v>14.821698333333332</v>
      </c>
      <c r="J73" s="197">
        <v>-25.525240666666665</v>
      </c>
      <c r="K73" s="197">
        <v>17.5</v>
      </c>
      <c r="L73" s="197" t="s">
        <v>316</v>
      </c>
      <c r="M73" s="197">
        <v>14.462061666666665</v>
      </c>
      <c r="N73" s="275">
        <v>-26.639220666666663</v>
      </c>
      <c r="O73" s="197">
        <f t="shared" si="64"/>
        <v>15</v>
      </c>
      <c r="P73" s="197" t="str">
        <f t="shared" si="64"/>
        <v>0x3C</v>
      </c>
      <c r="Q73" s="197">
        <v>12.165137999999999</v>
      </c>
      <c r="R73" s="197">
        <v>-30.551748333333332</v>
      </c>
      <c r="S73" s="262">
        <f t="shared" si="65"/>
        <v>15</v>
      </c>
      <c r="T73" s="262" t="str">
        <f t="shared" si="65"/>
        <v>0x3C</v>
      </c>
      <c r="U73" s="262">
        <v>12.189963333333333</v>
      </c>
      <c r="V73" s="262">
        <v>-29.547825333333332</v>
      </c>
      <c r="W73" s="268">
        <v>16</v>
      </c>
      <c r="X73" s="268" t="s">
        <v>171</v>
      </c>
      <c r="Y73" s="268">
        <v>13.389990666666668</v>
      </c>
      <c r="Z73" s="275">
        <v>-28.730611999999997</v>
      </c>
      <c r="AA73" s="268">
        <f t="shared" si="66"/>
        <v>15.5</v>
      </c>
      <c r="AB73" s="268" t="str">
        <f t="shared" si="66"/>
        <v>0x3E</v>
      </c>
      <c r="AC73" s="268">
        <v>12.674457333333335</v>
      </c>
      <c r="AD73" s="275">
        <v>-28.819723999999997</v>
      </c>
      <c r="AF73" s="274">
        <f t="shared" si="60"/>
        <v>-2.310036666666667</v>
      </c>
    </row>
    <row r="74" spans="1:38" x14ac:dyDescent="0.3">
      <c r="A74" s="295"/>
      <c r="B74" s="321"/>
      <c r="C74" s="171">
        <v>2462</v>
      </c>
      <c r="D74" s="171">
        <v>11</v>
      </c>
      <c r="E74" s="171" t="s">
        <v>32</v>
      </c>
      <c r="F74" s="172">
        <v>14.5</v>
      </c>
      <c r="G74" s="203">
        <v>18</v>
      </c>
      <c r="H74" s="203" t="s">
        <v>235</v>
      </c>
      <c r="I74" s="203">
        <v>14.549380666666666</v>
      </c>
      <c r="J74" s="203">
        <v>-26.202460666666667</v>
      </c>
      <c r="K74" s="203">
        <v>17</v>
      </c>
      <c r="L74" s="203" t="s">
        <v>312</v>
      </c>
      <c r="M74" s="203">
        <v>13.672321666666667</v>
      </c>
      <c r="N74" s="282">
        <v>-28.870707999999997</v>
      </c>
      <c r="O74" s="203">
        <f t="shared" si="64"/>
        <v>15</v>
      </c>
      <c r="P74" s="203" t="str">
        <f t="shared" si="64"/>
        <v>0x3C</v>
      </c>
      <c r="Q74" s="203">
        <v>11.865996333333333</v>
      </c>
      <c r="R74" s="282">
        <v>-28.801078666666665</v>
      </c>
      <c r="S74" s="278">
        <f t="shared" si="65"/>
        <v>15</v>
      </c>
      <c r="T74" s="278" t="str">
        <f t="shared" si="65"/>
        <v>0x3C</v>
      </c>
      <c r="U74" s="278">
        <v>11.814622</v>
      </c>
      <c r="V74" s="278">
        <v>-30.742151333333336</v>
      </c>
      <c r="W74" s="277">
        <v>16</v>
      </c>
      <c r="X74" s="277" t="s">
        <v>171</v>
      </c>
      <c r="Y74" s="277">
        <v>13.041843999999999</v>
      </c>
      <c r="Z74" s="277">
        <v>-30.044368333333335</v>
      </c>
      <c r="AA74" s="277">
        <f t="shared" si="66"/>
        <v>15.5</v>
      </c>
      <c r="AB74" s="277" t="str">
        <f t="shared" si="66"/>
        <v>0x3E</v>
      </c>
      <c r="AC74" s="277">
        <v>12.210019333333333</v>
      </c>
      <c r="AD74" s="277">
        <v>-29.758134666666667</v>
      </c>
      <c r="AF74" s="274">
        <f t="shared" si="60"/>
        <v>-2.685378</v>
      </c>
    </row>
    <row r="75" spans="1:38" ht="17.25" thickBot="1" x14ac:dyDescent="0.35">
      <c r="A75" s="296"/>
      <c r="B75" s="309"/>
      <c r="C75" s="130">
        <v>2484</v>
      </c>
      <c r="D75" s="130">
        <v>14</v>
      </c>
      <c r="E75" s="130" t="s">
        <v>32</v>
      </c>
      <c r="F75" s="116">
        <v>14.5</v>
      </c>
      <c r="G75" s="199">
        <v>18</v>
      </c>
      <c r="H75" s="199" t="s">
        <v>235</v>
      </c>
      <c r="I75" s="200">
        <v>15.123086000000001</v>
      </c>
      <c r="J75" s="200">
        <v>-26.732248333333331</v>
      </c>
      <c r="K75" s="199">
        <v>17</v>
      </c>
      <c r="L75" s="199" t="s">
        <v>312</v>
      </c>
      <c r="M75" s="200">
        <v>14.202</v>
      </c>
      <c r="N75" s="276">
        <v>-28.714057666666665</v>
      </c>
      <c r="O75" s="200">
        <f t="shared" si="64"/>
        <v>15</v>
      </c>
      <c r="P75" s="200" t="str">
        <f t="shared" si="64"/>
        <v>0x3C</v>
      </c>
      <c r="Q75" s="200">
        <v>12.383925333333332</v>
      </c>
      <c r="R75" s="200">
        <v>-30.408895000000001</v>
      </c>
      <c r="S75" s="264">
        <f t="shared" si="65"/>
        <v>15</v>
      </c>
      <c r="T75" s="264" t="str">
        <f t="shared" si="65"/>
        <v>0x3C</v>
      </c>
      <c r="U75" s="264">
        <v>12.158674333333332</v>
      </c>
      <c r="V75" s="264">
        <v>-30.182041999999999</v>
      </c>
      <c r="W75" s="271">
        <v>16</v>
      </c>
      <c r="X75" s="271" t="s">
        <v>171</v>
      </c>
      <c r="Y75" s="271">
        <v>13.526670666666666</v>
      </c>
      <c r="Z75" s="271">
        <v>-29.210728333333332</v>
      </c>
      <c r="AA75" s="271">
        <f t="shared" si="66"/>
        <v>15.5</v>
      </c>
      <c r="AB75" s="271" t="str">
        <f t="shared" si="66"/>
        <v>0x3E</v>
      </c>
      <c r="AC75" s="271">
        <v>12.868088333333333</v>
      </c>
      <c r="AD75" s="271">
        <v>-29.518666</v>
      </c>
      <c r="AF75" s="274">
        <f t="shared" si="60"/>
        <v>-2.341325666666668</v>
      </c>
    </row>
    <row r="76" spans="1:38" ht="17.25" thickBot="1" x14ac:dyDescent="0.35"/>
    <row r="77" spans="1:38" ht="24" customHeight="1" x14ac:dyDescent="0.3">
      <c r="A77" s="294" t="s">
        <v>319</v>
      </c>
      <c r="B77" s="297" t="s">
        <v>35</v>
      </c>
      <c r="C77" s="229" t="s">
        <v>36</v>
      </c>
      <c r="D77" s="299" t="s">
        <v>72</v>
      </c>
      <c r="E77" s="299" t="s">
        <v>73</v>
      </c>
      <c r="F77" s="110" t="s">
        <v>287</v>
      </c>
      <c r="G77" s="301" t="s">
        <v>296</v>
      </c>
      <c r="H77" s="301"/>
      <c r="I77" s="301"/>
      <c r="J77" s="302"/>
      <c r="K77" s="301" t="s">
        <v>296</v>
      </c>
      <c r="L77" s="301"/>
      <c r="M77" s="301"/>
      <c r="N77" s="302"/>
      <c r="O77" s="301" t="s">
        <v>296</v>
      </c>
      <c r="P77" s="301"/>
      <c r="Q77" s="301"/>
      <c r="R77" s="302"/>
      <c r="S77" s="301" t="s">
        <v>296</v>
      </c>
      <c r="T77" s="301"/>
      <c r="U77" s="301"/>
      <c r="V77" s="302"/>
      <c r="W77" s="331" t="s">
        <v>296</v>
      </c>
      <c r="X77" s="301"/>
      <c r="Y77" s="301"/>
      <c r="Z77" s="302"/>
      <c r="AA77" s="301" t="s">
        <v>296</v>
      </c>
      <c r="AB77" s="301"/>
      <c r="AC77" s="301"/>
      <c r="AD77" s="302"/>
      <c r="AE77" s="301" t="s">
        <v>296</v>
      </c>
      <c r="AF77" s="301"/>
      <c r="AG77" s="301"/>
      <c r="AH77" s="302"/>
      <c r="AI77" s="301" t="s">
        <v>296</v>
      </c>
      <c r="AJ77" s="301"/>
      <c r="AK77" s="301"/>
      <c r="AL77" s="302"/>
    </row>
    <row r="78" spans="1:38" ht="17.25" thickBot="1" x14ac:dyDescent="0.35">
      <c r="A78" s="295"/>
      <c r="B78" s="298"/>
      <c r="C78" s="230" t="s">
        <v>47</v>
      </c>
      <c r="D78" s="300"/>
      <c r="E78" s="300"/>
      <c r="F78" s="111" t="s">
        <v>74</v>
      </c>
      <c r="G78" s="311" t="s">
        <v>170</v>
      </c>
      <c r="H78" s="312"/>
      <c r="I78" s="202" t="s">
        <v>88</v>
      </c>
      <c r="J78" s="202" t="s">
        <v>288</v>
      </c>
      <c r="K78" s="311" t="s">
        <v>170</v>
      </c>
      <c r="L78" s="312"/>
      <c r="M78" s="202" t="s">
        <v>88</v>
      </c>
      <c r="N78" s="202" t="s">
        <v>288</v>
      </c>
      <c r="O78" s="311" t="s">
        <v>170</v>
      </c>
      <c r="P78" s="312"/>
      <c r="Q78" s="202" t="s">
        <v>88</v>
      </c>
      <c r="R78" s="202" t="s">
        <v>288</v>
      </c>
      <c r="S78" s="311" t="s">
        <v>170</v>
      </c>
      <c r="T78" s="312"/>
      <c r="U78" s="202" t="s">
        <v>88</v>
      </c>
      <c r="V78" s="202" t="s">
        <v>288</v>
      </c>
      <c r="W78" s="330" t="s">
        <v>170</v>
      </c>
      <c r="X78" s="312"/>
      <c r="Y78" s="202" t="s">
        <v>88</v>
      </c>
      <c r="Z78" s="202" t="s">
        <v>288</v>
      </c>
      <c r="AA78" s="311" t="s">
        <v>170</v>
      </c>
      <c r="AB78" s="312"/>
      <c r="AC78" s="202" t="s">
        <v>88</v>
      </c>
      <c r="AD78" s="202" t="s">
        <v>288</v>
      </c>
      <c r="AE78" s="311" t="s">
        <v>170</v>
      </c>
      <c r="AF78" s="312"/>
      <c r="AG78" s="202" t="s">
        <v>88</v>
      </c>
      <c r="AH78" s="202" t="s">
        <v>310</v>
      </c>
      <c r="AI78" s="311" t="s">
        <v>170</v>
      </c>
      <c r="AJ78" s="312"/>
      <c r="AK78" s="202" t="s">
        <v>88</v>
      </c>
      <c r="AL78" s="202" t="s">
        <v>310</v>
      </c>
    </row>
    <row r="79" spans="1:38" ht="17.25" thickTop="1" x14ac:dyDescent="0.3">
      <c r="A79" s="295"/>
      <c r="B79" s="303" t="s">
        <v>3</v>
      </c>
      <c r="C79" s="127">
        <v>2412</v>
      </c>
      <c r="D79" s="127">
        <v>1</v>
      </c>
      <c r="E79" s="127" t="s">
        <v>297</v>
      </c>
      <c r="F79" s="112">
        <v>12.76</v>
      </c>
      <c r="G79" s="266">
        <v>15</v>
      </c>
      <c r="H79" s="267" t="s">
        <v>236</v>
      </c>
      <c r="I79" s="267">
        <v>13.688397999999999</v>
      </c>
      <c r="J79" s="267">
        <v>13.805295000000001</v>
      </c>
      <c r="K79" s="266">
        <v>13</v>
      </c>
      <c r="L79" s="268" t="s">
        <v>243</v>
      </c>
      <c r="M79" s="268">
        <v>11.196390666666666</v>
      </c>
      <c r="N79" s="268">
        <v>13.588558000000001</v>
      </c>
      <c r="O79" s="266">
        <v>13</v>
      </c>
      <c r="P79" s="268" t="s">
        <v>243</v>
      </c>
      <c r="Q79" s="268">
        <v>12.069239000000001</v>
      </c>
      <c r="R79" s="268">
        <v>13.735844999999999</v>
      </c>
      <c r="S79" s="266">
        <v>13</v>
      </c>
      <c r="T79" s="267" t="s">
        <v>109</v>
      </c>
      <c r="U79" s="267">
        <v>11.903062333333333</v>
      </c>
      <c r="V79" s="267">
        <v>13.778540666666666</v>
      </c>
      <c r="W79" s="266">
        <v>13</v>
      </c>
      <c r="X79" s="267" t="s">
        <v>109</v>
      </c>
      <c r="Y79" s="267">
        <v>11.837557666666667</v>
      </c>
      <c r="Z79" s="267">
        <v>13.737373</v>
      </c>
      <c r="AA79" s="198">
        <v>13</v>
      </c>
      <c r="AB79" s="197" t="s">
        <v>109</v>
      </c>
      <c r="AC79" s="197">
        <v>11.956738333333334</v>
      </c>
      <c r="AD79" s="197">
        <v>13.814938</v>
      </c>
      <c r="AE79" s="198">
        <v>12.5</v>
      </c>
      <c r="AF79" s="197" t="s">
        <v>116</v>
      </c>
      <c r="AG79" s="197">
        <v>11.920843</v>
      </c>
      <c r="AH79" s="197">
        <v>13.749102666666667</v>
      </c>
      <c r="AI79" s="198">
        <v>12.5</v>
      </c>
      <c r="AJ79" s="197" t="s">
        <v>116</v>
      </c>
      <c r="AK79" s="197">
        <v>11.770536666666667</v>
      </c>
      <c r="AL79" s="197">
        <v>13.714021000000001</v>
      </c>
    </row>
    <row r="80" spans="1:38" x14ac:dyDescent="0.3">
      <c r="A80" s="295"/>
      <c r="B80" s="304"/>
      <c r="C80" s="128">
        <v>2437</v>
      </c>
      <c r="D80" s="128">
        <v>6</v>
      </c>
      <c r="E80" s="128" t="s">
        <v>297</v>
      </c>
      <c r="F80" s="113">
        <v>13.06</v>
      </c>
      <c r="G80" s="268">
        <v>16.75</v>
      </c>
      <c r="H80" s="268" t="s">
        <v>237</v>
      </c>
      <c r="I80" s="268">
        <v>14.37713967</v>
      </c>
      <c r="J80" s="268">
        <v>13.639498666666668</v>
      </c>
      <c r="K80" s="268">
        <v>15.5</v>
      </c>
      <c r="L80" s="268" t="s">
        <v>239</v>
      </c>
      <c r="M80" s="268">
        <v>12.881011333333333</v>
      </c>
      <c r="N80" s="268">
        <v>13.654691666666666</v>
      </c>
      <c r="O80" s="268">
        <v>15.25</v>
      </c>
      <c r="P80" s="268" t="s">
        <v>131</v>
      </c>
      <c r="Q80" s="268">
        <v>13.242193333333333</v>
      </c>
      <c r="R80" s="268">
        <v>13.700603666666666</v>
      </c>
      <c r="S80" s="268">
        <v>15</v>
      </c>
      <c r="T80" s="268" t="s">
        <v>146</v>
      </c>
      <c r="U80" s="268">
        <v>12.849980666666667</v>
      </c>
      <c r="V80" s="268">
        <v>13.719379333333334</v>
      </c>
      <c r="W80" s="268">
        <v>14.75</v>
      </c>
      <c r="X80" s="268" t="s">
        <v>320</v>
      </c>
      <c r="Y80" s="268">
        <v>12.589733333333333</v>
      </c>
      <c r="Z80" s="268">
        <v>13.709243666666666</v>
      </c>
      <c r="AA80" s="197">
        <v>14.5</v>
      </c>
      <c r="AB80" s="197" t="s">
        <v>107</v>
      </c>
      <c r="AC80" s="197">
        <v>12.429808333333334</v>
      </c>
      <c r="AD80" s="197">
        <v>13.726544666666664</v>
      </c>
      <c r="AE80" s="197">
        <v>14.5</v>
      </c>
      <c r="AF80" s="197" t="s">
        <v>107</v>
      </c>
      <c r="AG80" s="197">
        <v>12.866766666666665</v>
      </c>
      <c r="AH80" s="197">
        <v>13.709008666666668</v>
      </c>
      <c r="AI80" s="197">
        <v>14.5</v>
      </c>
      <c r="AJ80" s="197" t="s">
        <v>107</v>
      </c>
      <c r="AK80" s="197">
        <v>12.706047</v>
      </c>
      <c r="AL80" s="197">
        <v>13.754445666666667</v>
      </c>
    </row>
    <row r="81" spans="1:39" ht="17.25" thickBot="1" x14ac:dyDescent="0.35">
      <c r="A81" s="295"/>
      <c r="B81" s="305"/>
      <c r="C81" s="129">
        <v>2462</v>
      </c>
      <c r="D81" s="129">
        <v>11</v>
      </c>
      <c r="E81" s="129" t="s">
        <v>297</v>
      </c>
      <c r="F81" s="114">
        <v>11.89</v>
      </c>
      <c r="G81" s="271">
        <v>13.5</v>
      </c>
      <c r="H81" s="271" t="s">
        <v>238</v>
      </c>
      <c r="I81" s="271">
        <v>11.34538167</v>
      </c>
      <c r="J81" s="271">
        <v>13.912263000000001</v>
      </c>
      <c r="K81" s="271">
        <v>12</v>
      </c>
      <c r="L81" s="271" t="s">
        <v>298</v>
      </c>
      <c r="M81" s="271">
        <v>9.1862853333333323</v>
      </c>
      <c r="N81" s="271">
        <v>13.545687000000001</v>
      </c>
      <c r="O81" s="271">
        <v>12</v>
      </c>
      <c r="P81" s="271" t="s">
        <v>298</v>
      </c>
      <c r="Q81" s="271">
        <v>10.248853333333333</v>
      </c>
      <c r="R81" s="271">
        <v>13.756377000000001</v>
      </c>
      <c r="S81" s="271">
        <v>12</v>
      </c>
      <c r="T81" s="271" t="s">
        <v>105</v>
      </c>
      <c r="U81" s="271">
        <v>10.150329333333332</v>
      </c>
      <c r="V81" s="271">
        <v>13.757505999999999</v>
      </c>
      <c r="W81" s="271">
        <v>12</v>
      </c>
      <c r="X81" s="271" t="s">
        <v>105</v>
      </c>
      <c r="Y81" s="271">
        <v>10.058292</v>
      </c>
      <c r="Z81" s="271">
        <v>13.767629333333332</v>
      </c>
      <c r="AA81" s="200">
        <v>12</v>
      </c>
      <c r="AB81" s="200" t="s">
        <v>105</v>
      </c>
      <c r="AC81" s="200">
        <v>10.016935999999999</v>
      </c>
      <c r="AD81" s="200">
        <v>13.827266999999999</v>
      </c>
      <c r="AE81" s="200">
        <v>12</v>
      </c>
      <c r="AF81" s="200" t="s">
        <v>105</v>
      </c>
      <c r="AG81" s="200">
        <v>10.48471</v>
      </c>
      <c r="AH81" s="200">
        <v>13.801789666666666</v>
      </c>
      <c r="AI81" s="200">
        <v>11.5</v>
      </c>
      <c r="AJ81" s="200" t="s">
        <v>321</v>
      </c>
      <c r="AK81" s="200">
        <v>9.8080920000000003</v>
      </c>
      <c r="AL81" s="200">
        <v>13.731264333333334</v>
      </c>
    </row>
    <row r="82" spans="1:39" ht="17.25" thickTop="1" x14ac:dyDescent="0.3">
      <c r="A82" s="295"/>
      <c r="B82" s="306" t="s">
        <v>37</v>
      </c>
      <c r="C82" s="128">
        <v>2412</v>
      </c>
      <c r="D82" s="128">
        <v>1</v>
      </c>
      <c r="E82" s="128" t="s">
        <v>306</v>
      </c>
      <c r="F82" s="115">
        <v>11.67</v>
      </c>
      <c r="G82" s="266">
        <v>15</v>
      </c>
      <c r="H82" s="267" t="s">
        <v>236</v>
      </c>
      <c r="I82" s="267">
        <v>13.52921167</v>
      </c>
      <c r="J82" s="267">
        <v>-31.355461333333334</v>
      </c>
      <c r="K82" s="266">
        <v>13</v>
      </c>
      <c r="L82" s="268" t="s">
        <v>243</v>
      </c>
      <c r="M82" s="268">
        <v>11.102389333333335</v>
      </c>
      <c r="N82" s="268">
        <v>-32.58136866666667</v>
      </c>
      <c r="O82" s="266">
        <f t="shared" ref="O82:P84" si="67">O79</f>
        <v>13</v>
      </c>
      <c r="P82" s="268" t="str">
        <f t="shared" si="67"/>
        <v>0x34</v>
      </c>
      <c r="Q82" s="268">
        <v>11.923833333333334</v>
      </c>
      <c r="R82" s="268">
        <v>-32.445987666666667</v>
      </c>
      <c r="S82" s="266">
        <f t="shared" ref="S82:T84" si="68">S79</f>
        <v>13</v>
      </c>
      <c r="T82" s="267" t="str">
        <f t="shared" si="68"/>
        <v>0x34</v>
      </c>
      <c r="U82" s="267">
        <v>11.721820333333334</v>
      </c>
      <c r="V82" s="267">
        <v>-32.702600666666662</v>
      </c>
      <c r="W82" s="266">
        <f t="shared" ref="W82:X84" si="69">W79</f>
        <v>13</v>
      </c>
      <c r="X82" s="267" t="str">
        <f t="shared" si="69"/>
        <v>0x34</v>
      </c>
      <c r="Y82" s="267">
        <v>11.730554333333336</v>
      </c>
      <c r="Z82" s="267">
        <v>-32.857592333333336</v>
      </c>
      <c r="AA82" s="198">
        <f t="shared" ref="AA82:AB84" si="70">AA79</f>
        <v>13</v>
      </c>
      <c r="AB82" s="197" t="str">
        <f t="shared" si="70"/>
        <v>0x34</v>
      </c>
      <c r="AC82" s="197">
        <v>11.794219666666665</v>
      </c>
      <c r="AD82" s="197">
        <v>-33.274164666666671</v>
      </c>
      <c r="AE82" s="198">
        <v>12.5</v>
      </c>
      <c r="AF82" s="197" t="s">
        <v>322</v>
      </c>
      <c r="AG82" s="197">
        <v>11.828367333333301</v>
      </c>
      <c r="AH82" s="197">
        <v>-33.249619666666668</v>
      </c>
      <c r="AI82" s="198">
        <f t="shared" ref="AI82:AJ84" si="71">AI79</f>
        <v>12.5</v>
      </c>
      <c r="AJ82" s="197" t="str">
        <f t="shared" si="71"/>
        <v>0x32</v>
      </c>
      <c r="AK82" s="197">
        <v>11.577416666666666</v>
      </c>
      <c r="AL82" s="197">
        <v>-33.482578333333336</v>
      </c>
    </row>
    <row r="83" spans="1:39" x14ac:dyDescent="0.3">
      <c r="A83" s="295"/>
      <c r="B83" s="306"/>
      <c r="C83" s="128">
        <v>2437</v>
      </c>
      <c r="D83" s="128">
        <v>6</v>
      </c>
      <c r="E83" s="128" t="s">
        <v>306</v>
      </c>
      <c r="F83" s="113">
        <v>13.44</v>
      </c>
      <c r="G83" s="268">
        <v>16.75</v>
      </c>
      <c r="H83" s="268" t="s">
        <v>237</v>
      </c>
      <c r="I83" s="268">
        <v>14.36979067</v>
      </c>
      <c r="J83" s="268">
        <v>-28.091488999999999</v>
      </c>
      <c r="K83" s="268">
        <v>15.5</v>
      </c>
      <c r="L83" s="268" t="s">
        <v>239</v>
      </c>
      <c r="M83" s="268">
        <v>12.868891666666665</v>
      </c>
      <c r="N83" s="268">
        <v>-31.406878666666667</v>
      </c>
      <c r="O83" s="268">
        <f t="shared" si="67"/>
        <v>15.25</v>
      </c>
      <c r="P83" s="268" t="str">
        <f t="shared" si="67"/>
        <v>0x3D</v>
      </c>
      <c r="Q83" s="268">
        <v>13.278042333333332</v>
      </c>
      <c r="R83" s="268">
        <v>-30.511639333333335</v>
      </c>
      <c r="S83" s="268">
        <f t="shared" si="68"/>
        <v>15</v>
      </c>
      <c r="T83" s="268" t="str">
        <f t="shared" si="68"/>
        <v>0x3C</v>
      </c>
      <c r="U83" s="268">
        <v>12.859119666666667</v>
      </c>
      <c r="V83" s="268">
        <v>-30.731486333333333</v>
      </c>
      <c r="W83" s="268">
        <f t="shared" si="69"/>
        <v>14.75</v>
      </c>
      <c r="X83" s="268" t="str">
        <f t="shared" si="69"/>
        <v>0x3B</v>
      </c>
      <c r="Y83" s="268">
        <v>12.632143999999998</v>
      </c>
      <c r="Z83" s="268">
        <v>-30.941572666666669</v>
      </c>
      <c r="AA83" s="197">
        <f t="shared" si="70"/>
        <v>14.5</v>
      </c>
      <c r="AB83" s="197" t="str">
        <f t="shared" si="70"/>
        <v>0x3A</v>
      </c>
      <c r="AC83" s="197">
        <v>12.436161666666669</v>
      </c>
      <c r="AD83" s="197">
        <v>-31.179793</v>
      </c>
      <c r="AE83" s="197">
        <v>14.5</v>
      </c>
      <c r="AF83" s="197" t="s">
        <v>300</v>
      </c>
      <c r="AG83" s="197">
        <v>12.872145333333334</v>
      </c>
      <c r="AH83" s="197">
        <v>-31.125812666666665</v>
      </c>
      <c r="AI83" s="197">
        <f t="shared" si="71"/>
        <v>14.5</v>
      </c>
      <c r="AJ83" s="197" t="str">
        <f t="shared" si="71"/>
        <v>0x3A</v>
      </c>
      <c r="AK83" s="197">
        <v>12.648756666666666</v>
      </c>
      <c r="AL83" s="197">
        <v>-31.579194333333334</v>
      </c>
    </row>
    <row r="84" spans="1:39" ht="17.25" thickBot="1" x14ac:dyDescent="0.35">
      <c r="A84" s="295"/>
      <c r="B84" s="307"/>
      <c r="C84" s="129">
        <v>2462</v>
      </c>
      <c r="D84" s="129">
        <v>11</v>
      </c>
      <c r="E84" s="129" t="s">
        <v>306</v>
      </c>
      <c r="F84" s="114">
        <v>10</v>
      </c>
      <c r="G84" s="271">
        <v>13.5</v>
      </c>
      <c r="H84" s="271" t="s">
        <v>238</v>
      </c>
      <c r="I84" s="271">
        <v>11.387689</v>
      </c>
      <c r="J84" s="271">
        <v>-32.841374000000002</v>
      </c>
      <c r="K84" s="271">
        <v>12</v>
      </c>
      <c r="L84" s="271" t="s">
        <v>298</v>
      </c>
      <c r="M84" s="271">
        <v>9.2671653333333328</v>
      </c>
      <c r="N84" s="271">
        <v>-32.844904666666672</v>
      </c>
      <c r="O84" s="271">
        <f t="shared" si="67"/>
        <v>12</v>
      </c>
      <c r="P84" s="271" t="str">
        <f t="shared" si="67"/>
        <v>0x30</v>
      </c>
      <c r="Q84" s="271">
        <v>10.247787666666667</v>
      </c>
      <c r="R84" s="271">
        <v>-31.99676066666667</v>
      </c>
      <c r="S84" s="271">
        <f t="shared" si="68"/>
        <v>12</v>
      </c>
      <c r="T84" s="271" t="str">
        <f t="shared" si="68"/>
        <v>0x30</v>
      </c>
      <c r="U84" s="271">
        <v>10.208395666666666</v>
      </c>
      <c r="V84" s="271">
        <v>-32.943496333333336</v>
      </c>
      <c r="W84" s="271">
        <f t="shared" si="69"/>
        <v>12</v>
      </c>
      <c r="X84" s="271" t="str">
        <f t="shared" si="69"/>
        <v>0x30</v>
      </c>
      <c r="Y84" s="271">
        <v>10.159133333333333</v>
      </c>
      <c r="Z84" s="271">
        <v>-31.533805333333333</v>
      </c>
      <c r="AA84" s="200">
        <f t="shared" si="70"/>
        <v>12</v>
      </c>
      <c r="AB84" s="200" t="str">
        <f t="shared" si="70"/>
        <v>0x30</v>
      </c>
      <c r="AC84" s="200">
        <v>10.063609333333334</v>
      </c>
      <c r="AD84" s="200">
        <v>-32.450112666666662</v>
      </c>
      <c r="AE84" s="200">
        <v>12</v>
      </c>
      <c r="AF84" s="200" t="s">
        <v>298</v>
      </c>
      <c r="AG84" s="200">
        <v>10.498850333333332</v>
      </c>
      <c r="AH84" s="200">
        <v>-32.660841666666663</v>
      </c>
      <c r="AI84" s="200">
        <f t="shared" si="71"/>
        <v>11.5</v>
      </c>
      <c r="AJ84" s="200" t="str">
        <f t="shared" si="71"/>
        <v>0x2E</v>
      </c>
      <c r="AK84" s="200">
        <v>9.8108239999999984</v>
      </c>
      <c r="AL84" s="200">
        <v>-33.262316666666671</v>
      </c>
    </row>
    <row r="85" spans="1:39" ht="17.25" thickTop="1" x14ac:dyDescent="0.3">
      <c r="A85" s="295"/>
      <c r="B85" s="306" t="s">
        <v>75</v>
      </c>
      <c r="C85" s="128">
        <v>2412</v>
      </c>
      <c r="D85" s="128">
        <v>1</v>
      </c>
      <c r="E85" s="128" t="s">
        <v>294</v>
      </c>
      <c r="F85" s="115">
        <v>11</v>
      </c>
      <c r="G85" s="266">
        <v>15</v>
      </c>
      <c r="H85" s="267" t="s">
        <v>236</v>
      </c>
      <c r="I85" s="267">
        <v>13.48910633</v>
      </c>
      <c r="J85" s="267">
        <v>-28.574988999999999</v>
      </c>
      <c r="K85" s="266">
        <v>13</v>
      </c>
      <c r="L85" s="268" t="s">
        <v>243</v>
      </c>
      <c r="M85" s="268">
        <v>11.055109666666667</v>
      </c>
      <c r="N85" s="268">
        <v>-30.534998333333334</v>
      </c>
      <c r="O85" s="266">
        <f t="shared" ref="O85:P87" si="72">O79</f>
        <v>13</v>
      </c>
      <c r="P85" s="268" t="str">
        <f t="shared" si="72"/>
        <v>0x34</v>
      </c>
      <c r="Q85" s="268">
        <v>11.872538666666665</v>
      </c>
      <c r="R85" s="268">
        <v>-29.094190999999999</v>
      </c>
      <c r="S85" s="266">
        <f t="shared" ref="S85:T87" si="73">S79</f>
        <v>13</v>
      </c>
      <c r="T85" s="267" t="str">
        <f t="shared" si="73"/>
        <v>0x34</v>
      </c>
      <c r="U85" s="267">
        <v>11.685009000000001</v>
      </c>
      <c r="V85" s="267">
        <v>-30.769864999999999</v>
      </c>
      <c r="W85" s="266">
        <f t="shared" ref="W85:X87" si="74">W79</f>
        <v>13</v>
      </c>
      <c r="X85" s="267" t="str">
        <f t="shared" si="74"/>
        <v>0x34</v>
      </c>
      <c r="Y85" s="267">
        <v>11.693882</v>
      </c>
      <c r="Z85" s="267">
        <v>-30.469670666666669</v>
      </c>
      <c r="AA85" s="198">
        <f t="shared" ref="AA85:AB87" si="75">AA79</f>
        <v>13</v>
      </c>
      <c r="AB85" s="197" t="str">
        <f t="shared" si="75"/>
        <v>0x34</v>
      </c>
      <c r="AC85" s="197">
        <v>11.752866666666668</v>
      </c>
      <c r="AD85" s="197">
        <v>-30.149155333333329</v>
      </c>
      <c r="AE85" s="198">
        <v>12.5</v>
      </c>
      <c r="AF85" s="197" t="s">
        <v>322</v>
      </c>
      <c r="AG85" s="197">
        <v>11.768675333333334</v>
      </c>
      <c r="AH85" s="197">
        <v>-29.551638000000001</v>
      </c>
      <c r="AI85" s="198">
        <f t="shared" ref="AI85:AJ87" si="76">AI79</f>
        <v>12.5</v>
      </c>
      <c r="AJ85" s="197" t="str">
        <f t="shared" si="76"/>
        <v>0x32</v>
      </c>
      <c r="AK85" s="197">
        <v>11.534314666666665</v>
      </c>
      <c r="AL85" s="197">
        <v>-30.203579666666666</v>
      </c>
    </row>
    <row r="86" spans="1:39" x14ac:dyDescent="0.3">
      <c r="A86" s="295"/>
      <c r="B86" s="308"/>
      <c r="C86" s="128">
        <v>2437</v>
      </c>
      <c r="D86" s="128">
        <v>6</v>
      </c>
      <c r="E86" s="128" t="s">
        <v>294</v>
      </c>
      <c r="F86" s="113">
        <v>13.2</v>
      </c>
      <c r="G86" s="268">
        <v>16.75</v>
      </c>
      <c r="H86" s="268" t="s">
        <v>237</v>
      </c>
      <c r="I86" s="268">
        <v>14.350367329999999</v>
      </c>
      <c r="J86" s="268">
        <v>-25.946038666666666</v>
      </c>
      <c r="K86" s="268">
        <v>15.5</v>
      </c>
      <c r="L86" s="268" t="s">
        <v>239</v>
      </c>
      <c r="M86" s="268">
        <v>12.840800666666667</v>
      </c>
      <c r="N86" s="268">
        <v>-28.87701233333333</v>
      </c>
      <c r="O86" s="268">
        <f t="shared" si="72"/>
        <v>15.25</v>
      </c>
      <c r="P86" s="268" t="str">
        <f t="shared" si="72"/>
        <v>0x3D</v>
      </c>
      <c r="Q86" s="268">
        <v>13.247156666666667</v>
      </c>
      <c r="R86" s="268">
        <v>-27.218911000000002</v>
      </c>
      <c r="S86" s="268">
        <f t="shared" si="73"/>
        <v>15</v>
      </c>
      <c r="T86" s="268" t="str">
        <f t="shared" si="73"/>
        <v>0x3C</v>
      </c>
      <c r="U86" s="268">
        <v>12.842331333333334</v>
      </c>
      <c r="V86" s="268">
        <v>-28.161882000000002</v>
      </c>
      <c r="W86" s="268">
        <f t="shared" si="74"/>
        <v>14.75</v>
      </c>
      <c r="X86" s="268" t="str">
        <f t="shared" si="74"/>
        <v>0x3B</v>
      </c>
      <c r="Y86" s="268">
        <v>12.613953666666667</v>
      </c>
      <c r="Z86" s="268">
        <v>-28.389850333333332</v>
      </c>
      <c r="AA86" s="197">
        <f t="shared" si="75"/>
        <v>14.5</v>
      </c>
      <c r="AB86" s="197" t="str">
        <f t="shared" si="75"/>
        <v>0x3A</v>
      </c>
      <c r="AC86" s="197">
        <v>12.418394666666666</v>
      </c>
      <c r="AD86" s="197">
        <v>-28.350260333333335</v>
      </c>
      <c r="AE86" s="197">
        <v>14.5</v>
      </c>
      <c r="AF86" s="197" t="s">
        <v>300</v>
      </c>
      <c r="AG86" s="197">
        <v>12.842311</v>
      </c>
      <c r="AH86" s="197">
        <v>-28.596744000000001</v>
      </c>
      <c r="AI86" s="197">
        <f t="shared" si="76"/>
        <v>14.5</v>
      </c>
      <c r="AJ86" s="197" t="str">
        <f t="shared" si="76"/>
        <v>0x3A</v>
      </c>
      <c r="AK86" s="197">
        <v>12.629152333333332</v>
      </c>
      <c r="AL86" s="197">
        <v>-28.734762</v>
      </c>
    </row>
    <row r="87" spans="1:39" ht="17.25" thickBot="1" x14ac:dyDescent="0.35">
      <c r="A87" s="295"/>
      <c r="B87" s="309"/>
      <c r="C87" s="130">
        <v>2462</v>
      </c>
      <c r="D87" s="130">
        <v>11</v>
      </c>
      <c r="E87" s="130" t="s">
        <v>323</v>
      </c>
      <c r="F87" s="116">
        <v>9.67</v>
      </c>
      <c r="G87" s="271">
        <v>13.5</v>
      </c>
      <c r="H87" s="271" t="s">
        <v>238</v>
      </c>
      <c r="I87" s="271">
        <v>11.34167433</v>
      </c>
      <c r="J87" s="271">
        <v>-29.992821333333335</v>
      </c>
      <c r="K87" s="271">
        <v>12</v>
      </c>
      <c r="L87" s="271" t="s">
        <v>298</v>
      </c>
      <c r="M87" s="271">
        <v>9.2271090000000004</v>
      </c>
      <c r="N87" s="271">
        <v>-29.777989666666667</v>
      </c>
      <c r="O87" s="271">
        <f t="shared" si="72"/>
        <v>12</v>
      </c>
      <c r="P87" s="271" t="str">
        <f t="shared" si="72"/>
        <v>0x30</v>
      </c>
      <c r="Q87" s="271">
        <v>10.202737000000001</v>
      </c>
      <c r="R87" s="271">
        <v>-29.683633666666665</v>
      </c>
      <c r="S87" s="271">
        <f t="shared" si="73"/>
        <v>12</v>
      </c>
      <c r="T87" s="271" t="str">
        <f t="shared" si="73"/>
        <v>0x30</v>
      </c>
      <c r="U87" s="271">
        <v>10.164113666666667</v>
      </c>
      <c r="V87" s="271">
        <v>-29.950234000000005</v>
      </c>
      <c r="W87" s="271">
        <f t="shared" si="74"/>
        <v>12</v>
      </c>
      <c r="X87" s="271" t="str">
        <f t="shared" si="74"/>
        <v>0x30</v>
      </c>
      <c r="Y87" s="271">
        <v>10.119126333333334</v>
      </c>
      <c r="Z87" s="271">
        <v>-27.886856333333331</v>
      </c>
      <c r="AA87" s="200">
        <f t="shared" si="75"/>
        <v>12</v>
      </c>
      <c r="AB87" s="200" t="str">
        <f t="shared" si="75"/>
        <v>0x30</v>
      </c>
      <c r="AC87" s="200">
        <v>10.025005999999999</v>
      </c>
      <c r="AD87" s="200">
        <v>-31.208967333333334</v>
      </c>
      <c r="AE87" s="200">
        <v>12</v>
      </c>
      <c r="AF87" s="200" t="s">
        <v>298</v>
      </c>
      <c r="AG87" s="200">
        <v>10.461219999999999</v>
      </c>
      <c r="AH87" s="200">
        <v>-28.619444666666666</v>
      </c>
      <c r="AI87" s="200">
        <f t="shared" si="76"/>
        <v>11.5</v>
      </c>
      <c r="AJ87" s="200" t="str">
        <f t="shared" si="76"/>
        <v>0x2E</v>
      </c>
      <c r="AK87" s="200">
        <v>9.7793426666666665</v>
      </c>
      <c r="AL87" s="200">
        <v>-29.903472000000004</v>
      </c>
    </row>
    <row r="88" spans="1:39" ht="24" customHeight="1" thickTop="1" x14ac:dyDescent="0.3">
      <c r="A88" s="295"/>
      <c r="B88" s="297" t="s">
        <v>35</v>
      </c>
      <c r="C88" s="229" t="s">
        <v>36</v>
      </c>
      <c r="D88" s="299" t="s">
        <v>72</v>
      </c>
      <c r="E88" s="299" t="s">
        <v>73</v>
      </c>
      <c r="F88" s="110" t="s">
        <v>287</v>
      </c>
      <c r="G88" s="301" t="s">
        <v>296</v>
      </c>
      <c r="H88" s="301"/>
      <c r="I88" s="301"/>
      <c r="J88" s="302"/>
      <c r="K88" s="301" t="s">
        <v>296</v>
      </c>
      <c r="L88" s="301"/>
      <c r="M88" s="301"/>
      <c r="N88" s="302"/>
      <c r="O88" s="301" t="s">
        <v>296</v>
      </c>
      <c r="P88" s="301"/>
      <c r="Q88" s="301"/>
      <c r="R88" s="302"/>
      <c r="S88" s="324" t="s">
        <v>296</v>
      </c>
      <c r="T88" s="325"/>
      <c r="U88" s="325"/>
      <c r="V88" s="326"/>
      <c r="W88" s="327" t="s">
        <v>296</v>
      </c>
      <c r="X88" s="328"/>
      <c r="Y88" s="328"/>
      <c r="Z88" s="329"/>
      <c r="AA88" s="301" t="s">
        <v>296</v>
      </c>
      <c r="AB88" s="301"/>
      <c r="AC88" s="301"/>
      <c r="AD88" s="302"/>
      <c r="AE88" s="301" t="s">
        <v>296</v>
      </c>
      <c r="AF88" s="301"/>
      <c r="AG88" s="301"/>
      <c r="AH88" s="302"/>
      <c r="AI88" s="310" t="s">
        <v>296</v>
      </c>
      <c r="AJ88" s="310"/>
      <c r="AK88" s="310"/>
      <c r="AL88" s="323"/>
    </row>
    <row r="89" spans="1:39" ht="17.25" thickBot="1" x14ac:dyDescent="0.35">
      <c r="A89" s="295"/>
      <c r="B89" s="298"/>
      <c r="C89" s="230" t="s">
        <v>47</v>
      </c>
      <c r="D89" s="300"/>
      <c r="E89" s="300"/>
      <c r="F89" s="111" t="s">
        <v>74</v>
      </c>
      <c r="G89" s="311" t="s">
        <v>170</v>
      </c>
      <c r="H89" s="312"/>
      <c r="I89" s="202" t="s">
        <v>88</v>
      </c>
      <c r="J89" s="202" t="s">
        <v>288</v>
      </c>
      <c r="K89" s="311" t="s">
        <v>170</v>
      </c>
      <c r="L89" s="312"/>
      <c r="M89" s="202" t="s">
        <v>88</v>
      </c>
      <c r="N89" s="202" t="s">
        <v>288</v>
      </c>
      <c r="O89" s="311" t="s">
        <v>170</v>
      </c>
      <c r="P89" s="312"/>
      <c r="Q89" s="202" t="s">
        <v>88</v>
      </c>
      <c r="R89" s="202" t="s">
        <v>288</v>
      </c>
      <c r="S89" s="330" t="s">
        <v>170</v>
      </c>
      <c r="T89" s="312"/>
      <c r="U89" s="202" t="s">
        <v>88</v>
      </c>
      <c r="V89" s="202" t="s">
        <v>288</v>
      </c>
      <c r="W89" s="330" t="s">
        <v>170</v>
      </c>
      <c r="X89" s="312"/>
      <c r="Y89" s="202" t="s">
        <v>88</v>
      </c>
      <c r="Z89" s="202" t="s">
        <v>288</v>
      </c>
      <c r="AA89" s="311" t="s">
        <v>170</v>
      </c>
      <c r="AB89" s="312"/>
      <c r="AC89" s="202" t="s">
        <v>88</v>
      </c>
      <c r="AD89" s="202" t="s">
        <v>288</v>
      </c>
      <c r="AE89" s="311" t="s">
        <v>170</v>
      </c>
      <c r="AF89" s="312"/>
      <c r="AG89" s="202" t="s">
        <v>88</v>
      </c>
      <c r="AH89" s="202" t="s">
        <v>310</v>
      </c>
      <c r="AI89" s="313" t="s">
        <v>170</v>
      </c>
      <c r="AJ89" s="314"/>
      <c r="AK89" s="258" t="s">
        <v>88</v>
      </c>
      <c r="AL89" s="258" t="s">
        <v>310</v>
      </c>
    </row>
    <row r="90" spans="1:39" ht="17.25" thickTop="1" x14ac:dyDescent="0.3">
      <c r="A90" s="295"/>
      <c r="B90" s="303" t="s">
        <v>3</v>
      </c>
      <c r="C90" s="127">
        <v>2412</v>
      </c>
      <c r="D90" s="127">
        <v>1</v>
      </c>
      <c r="E90" s="127" t="s">
        <v>12</v>
      </c>
      <c r="F90" s="112">
        <v>12.76</v>
      </c>
      <c r="G90" s="198">
        <v>15</v>
      </c>
      <c r="H90" s="201" t="s">
        <v>236</v>
      </c>
      <c r="I90" s="201">
        <v>13.378593329999999</v>
      </c>
      <c r="J90" s="201">
        <v>14.522762999999999</v>
      </c>
      <c r="K90" s="198">
        <v>13</v>
      </c>
      <c r="L90" s="197" t="s">
        <v>243</v>
      </c>
      <c r="M90" s="197">
        <v>10.992392666666666</v>
      </c>
      <c r="N90" s="197">
        <v>14.389271333333333</v>
      </c>
      <c r="O90" s="198">
        <v>13</v>
      </c>
      <c r="P90" s="197" t="s">
        <v>243</v>
      </c>
      <c r="Q90" s="197">
        <v>11.819790666666668</v>
      </c>
      <c r="R90" s="197">
        <v>14.470627666666667</v>
      </c>
      <c r="S90" s="198">
        <v>13</v>
      </c>
      <c r="T90" s="201" t="s">
        <v>243</v>
      </c>
      <c r="U90" s="201">
        <v>11.636872666666667</v>
      </c>
      <c r="V90" s="201">
        <v>14.486196000000001</v>
      </c>
      <c r="W90" s="198">
        <v>13</v>
      </c>
      <c r="X90" s="201" t="s">
        <v>109</v>
      </c>
      <c r="Y90" s="201">
        <v>11.605318333333331</v>
      </c>
      <c r="Z90" s="201">
        <v>14.476831666666669</v>
      </c>
      <c r="AA90" s="198">
        <v>13</v>
      </c>
      <c r="AB90" s="197" t="s">
        <v>109</v>
      </c>
      <c r="AC90" s="197">
        <v>11.720545333333334</v>
      </c>
      <c r="AD90" s="197">
        <v>14.506771333333333</v>
      </c>
      <c r="AE90" s="198">
        <v>12.5</v>
      </c>
      <c r="AF90" s="197" t="s">
        <v>116</v>
      </c>
      <c r="AG90" s="197">
        <v>11.693396999999999</v>
      </c>
      <c r="AH90" s="197">
        <v>14.486337666666666</v>
      </c>
      <c r="AI90" s="261">
        <f t="shared" ref="AI90:AJ92" si="77">AI79</f>
        <v>12.5</v>
      </c>
      <c r="AJ90" s="262" t="str">
        <f t="shared" si="77"/>
        <v>0x32</v>
      </c>
      <c r="AK90" s="262">
        <v>11.496912</v>
      </c>
      <c r="AL90" s="262">
        <v>14.467310333333335</v>
      </c>
      <c r="AM90" s="274">
        <f>AK90-F90</f>
        <v>-1.2630879999999998</v>
      </c>
    </row>
    <row r="91" spans="1:39" x14ac:dyDescent="0.3">
      <c r="A91" s="295"/>
      <c r="B91" s="304"/>
      <c r="C91" s="128">
        <v>2437</v>
      </c>
      <c r="D91" s="128">
        <v>6</v>
      </c>
      <c r="E91" s="128" t="s">
        <v>12</v>
      </c>
      <c r="F91" s="113">
        <v>13.06</v>
      </c>
      <c r="G91" s="197">
        <v>16.75</v>
      </c>
      <c r="H91" s="197" t="s">
        <v>237</v>
      </c>
      <c r="I91" s="197">
        <v>14.24258633</v>
      </c>
      <c r="J91" s="197">
        <v>14.430053666666666</v>
      </c>
      <c r="K91" s="197">
        <v>15.5</v>
      </c>
      <c r="L91" s="197" t="s">
        <v>239</v>
      </c>
      <c r="M91" s="197">
        <v>12.804846666666668</v>
      </c>
      <c r="N91" s="197">
        <v>14.420055333333332</v>
      </c>
      <c r="O91" s="197">
        <v>15.25</v>
      </c>
      <c r="P91" s="197" t="s">
        <v>324</v>
      </c>
      <c r="Q91" s="197">
        <v>13.148211333333334</v>
      </c>
      <c r="R91" s="197">
        <v>14.474451333333333</v>
      </c>
      <c r="S91" s="197">
        <v>15</v>
      </c>
      <c r="T91" s="197" t="s">
        <v>313</v>
      </c>
      <c r="U91" s="197">
        <v>12.747325999999999</v>
      </c>
      <c r="V91" s="197">
        <v>14.457545999999999</v>
      </c>
      <c r="W91" s="197">
        <v>14.75</v>
      </c>
      <c r="X91" s="197" t="s">
        <v>325</v>
      </c>
      <c r="Y91" s="197">
        <v>12.510236999999998</v>
      </c>
      <c r="Z91" s="197">
        <v>14.484598</v>
      </c>
      <c r="AA91" s="197">
        <v>14.5</v>
      </c>
      <c r="AB91" s="197" t="s">
        <v>326</v>
      </c>
      <c r="AC91" s="197">
        <v>12.338885333333332</v>
      </c>
      <c r="AD91" s="197">
        <v>14.470683666666668</v>
      </c>
      <c r="AE91" s="197">
        <v>14.5</v>
      </c>
      <c r="AF91" s="197" t="s">
        <v>326</v>
      </c>
      <c r="AG91" s="197">
        <v>12.775882333333334</v>
      </c>
      <c r="AH91" s="197">
        <v>14.481145333333332</v>
      </c>
      <c r="AI91" s="262">
        <f t="shared" si="77"/>
        <v>14.5</v>
      </c>
      <c r="AJ91" s="262" t="str">
        <f t="shared" si="77"/>
        <v>0x3A</v>
      </c>
      <c r="AK91" s="262">
        <v>12.596525666666667</v>
      </c>
      <c r="AL91" s="262">
        <v>14.469154000000001</v>
      </c>
      <c r="AM91" s="274">
        <f t="shared" ref="AM91:AM98" si="78">AK91-F91</f>
        <v>-0.46347433333333399</v>
      </c>
    </row>
    <row r="92" spans="1:39" ht="17.25" thickBot="1" x14ac:dyDescent="0.35">
      <c r="A92" s="295"/>
      <c r="B92" s="305"/>
      <c r="C92" s="129">
        <v>2462</v>
      </c>
      <c r="D92" s="129">
        <v>11</v>
      </c>
      <c r="E92" s="129" t="s">
        <v>12</v>
      </c>
      <c r="F92" s="114">
        <v>11.89</v>
      </c>
      <c r="G92" s="200">
        <v>13.5</v>
      </c>
      <c r="H92" s="200" t="s">
        <v>238</v>
      </c>
      <c r="I92" s="200">
        <v>11.291554</v>
      </c>
      <c r="J92" s="200">
        <v>14.623565333333332</v>
      </c>
      <c r="K92" s="200">
        <v>12</v>
      </c>
      <c r="L92" s="200" t="s">
        <v>298</v>
      </c>
      <c r="M92" s="200">
        <v>9.1770393333333331</v>
      </c>
      <c r="N92" s="200">
        <v>14.408425999999999</v>
      </c>
      <c r="O92" s="200">
        <v>12</v>
      </c>
      <c r="P92" s="200" t="s">
        <v>298</v>
      </c>
      <c r="Q92" s="200">
        <v>10.206124666666668</v>
      </c>
      <c r="R92" s="200">
        <v>14.490532666666667</v>
      </c>
      <c r="S92" s="200">
        <v>12</v>
      </c>
      <c r="T92" s="200" t="s">
        <v>298</v>
      </c>
      <c r="U92" s="200">
        <v>10.099689333333332</v>
      </c>
      <c r="V92" s="200">
        <v>14.496910666666667</v>
      </c>
      <c r="W92" s="200">
        <v>12</v>
      </c>
      <c r="X92" s="200" t="s">
        <v>105</v>
      </c>
      <c r="Y92" s="200">
        <v>10.040896666666667</v>
      </c>
      <c r="Z92" s="200">
        <v>14.522253666666666</v>
      </c>
      <c r="AA92" s="200">
        <v>12</v>
      </c>
      <c r="AB92" s="200" t="s">
        <v>105</v>
      </c>
      <c r="AC92" s="200">
        <v>9.9798226666666654</v>
      </c>
      <c r="AD92" s="200">
        <v>14.520885333333334</v>
      </c>
      <c r="AE92" s="200">
        <v>12</v>
      </c>
      <c r="AF92" s="200" t="s">
        <v>105</v>
      </c>
      <c r="AG92" s="200">
        <v>10.461808666666668</v>
      </c>
      <c r="AH92" s="200">
        <v>14.537373333333333</v>
      </c>
      <c r="AI92" s="264">
        <f t="shared" si="77"/>
        <v>11.5</v>
      </c>
      <c r="AJ92" s="264" t="str">
        <f t="shared" si="77"/>
        <v>0x2E</v>
      </c>
      <c r="AK92" s="264">
        <v>9.7477150000000012</v>
      </c>
      <c r="AL92" s="264">
        <v>14.484632333333332</v>
      </c>
      <c r="AM92" s="274">
        <f t="shared" si="78"/>
        <v>-2.1422849999999993</v>
      </c>
    </row>
    <row r="93" spans="1:39" ht="17.25" thickTop="1" x14ac:dyDescent="0.3">
      <c r="A93" s="295"/>
      <c r="B93" s="306" t="s">
        <v>37</v>
      </c>
      <c r="C93" s="128">
        <v>2412</v>
      </c>
      <c r="D93" s="128">
        <v>1</v>
      </c>
      <c r="E93" s="128" t="s">
        <v>16</v>
      </c>
      <c r="F93" s="115">
        <v>11.67</v>
      </c>
      <c r="G93" s="198">
        <v>15</v>
      </c>
      <c r="H93" s="201" t="s">
        <v>236</v>
      </c>
      <c r="I93" s="201">
        <v>13.589807</v>
      </c>
      <c r="J93" s="201">
        <v>-30.506672666666663</v>
      </c>
      <c r="K93" s="198">
        <v>13</v>
      </c>
      <c r="L93" s="197" t="s">
        <v>243</v>
      </c>
      <c r="M93" s="197">
        <v>11.129641000000001</v>
      </c>
      <c r="N93" s="197">
        <v>-33.119081999999999</v>
      </c>
      <c r="O93" s="198">
        <f t="shared" ref="O93:P95" si="79">O90</f>
        <v>13</v>
      </c>
      <c r="P93" s="197" t="str">
        <f t="shared" si="79"/>
        <v>0x34</v>
      </c>
      <c r="Q93" s="197">
        <v>11.943948333333333</v>
      </c>
      <c r="R93" s="197">
        <v>-32.337524333333334</v>
      </c>
      <c r="S93" s="198">
        <f t="shared" ref="S93:T95" si="80">S90</f>
        <v>13</v>
      </c>
      <c r="T93" s="201" t="str">
        <f t="shared" si="80"/>
        <v>0x34</v>
      </c>
      <c r="U93" s="201">
        <v>11.751334999999999</v>
      </c>
      <c r="V93" s="201">
        <v>-33.497511666666668</v>
      </c>
      <c r="W93" s="198">
        <f t="shared" ref="W93:X95" si="81">W90</f>
        <v>13</v>
      </c>
      <c r="X93" s="201" t="str">
        <f t="shared" si="81"/>
        <v>0x34</v>
      </c>
      <c r="Y93" s="201">
        <v>11.763174999999999</v>
      </c>
      <c r="Z93" s="201">
        <v>-32.286214999999999</v>
      </c>
      <c r="AA93" s="198">
        <f t="shared" ref="AA93:AB95" si="82">AA90</f>
        <v>13</v>
      </c>
      <c r="AB93" s="197" t="str">
        <f t="shared" si="82"/>
        <v>0x34</v>
      </c>
      <c r="AC93" s="197">
        <v>11.823086666666669</v>
      </c>
      <c r="AD93" s="197">
        <v>-33.020869666666663</v>
      </c>
      <c r="AE93" s="198">
        <v>12.5</v>
      </c>
      <c r="AF93" s="197" t="s">
        <v>322</v>
      </c>
      <c r="AG93" s="197">
        <v>11.830019666666665</v>
      </c>
      <c r="AH93" s="197">
        <v>-32.927399666666666</v>
      </c>
      <c r="AI93" s="261">
        <f t="shared" ref="AI93:AJ95" si="83">AI90</f>
        <v>12.5</v>
      </c>
      <c r="AJ93" s="262" t="str">
        <f t="shared" si="83"/>
        <v>0x32</v>
      </c>
      <c r="AK93" s="262">
        <v>11.605326333333332</v>
      </c>
      <c r="AL93" s="262">
        <v>-32.252570666666664</v>
      </c>
      <c r="AM93" s="274">
        <f t="shared" si="78"/>
        <v>-6.4673666666667629E-2</v>
      </c>
    </row>
    <row r="94" spans="1:39" x14ac:dyDescent="0.3">
      <c r="A94" s="295"/>
      <c r="B94" s="306"/>
      <c r="C94" s="128">
        <v>2437</v>
      </c>
      <c r="D94" s="128">
        <v>6</v>
      </c>
      <c r="E94" s="128" t="s">
        <v>16</v>
      </c>
      <c r="F94" s="113">
        <v>13.44</v>
      </c>
      <c r="G94" s="197">
        <v>16.75</v>
      </c>
      <c r="H94" s="197" t="s">
        <v>237</v>
      </c>
      <c r="I94" s="197">
        <v>14.460938670000001</v>
      </c>
      <c r="J94" s="197">
        <v>-28.238367666666665</v>
      </c>
      <c r="K94" s="197">
        <v>15.5</v>
      </c>
      <c r="L94" s="197" t="s">
        <v>239</v>
      </c>
      <c r="M94" s="197">
        <v>12.862469666666664</v>
      </c>
      <c r="N94" s="197">
        <v>-31.240340000000003</v>
      </c>
      <c r="O94" s="197">
        <f t="shared" si="79"/>
        <v>15.25</v>
      </c>
      <c r="P94" s="197" t="str">
        <f t="shared" si="79"/>
        <v>0x3D</v>
      </c>
      <c r="Q94" s="197">
        <v>13.259593666666666</v>
      </c>
      <c r="R94" s="197">
        <v>-30.269882666666671</v>
      </c>
      <c r="S94" s="197">
        <f t="shared" si="80"/>
        <v>15</v>
      </c>
      <c r="T94" s="197" t="str">
        <f t="shared" si="80"/>
        <v>0x3C</v>
      </c>
      <c r="U94" s="197">
        <v>12.946397333333332</v>
      </c>
      <c r="V94" s="197">
        <v>-31.459968666666668</v>
      </c>
      <c r="W94" s="197">
        <f t="shared" si="81"/>
        <v>14.75</v>
      </c>
      <c r="X94" s="197" t="str">
        <f t="shared" si="81"/>
        <v>0x3B</v>
      </c>
      <c r="Y94" s="197">
        <v>12.567777333333334</v>
      </c>
      <c r="Z94" s="197">
        <v>-31.375195666666666</v>
      </c>
      <c r="AA94" s="197">
        <f t="shared" si="82"/>
        <v>14.5</v>
      </c>
      <c r="AB94" s="197" t="str">
        <f t="shared" si="82"/>
        <v>0x3A</v>
      </c>
      <c r="AC94" s="197">
        <v>12.438731333333335</v>
      </c>
      <c r="AD94" s="197">
        <v>-31.968700666666667</v>
      </c>
      <c r="AE94" s="197">
        <v>14.5</v>
      </c>
      <c r="AF94" s="197" t="s">
        <v>300</v>
      </c>
      <c r="AG94" s="197">
        <v>12.841076000000001</v>
      </c>
      <c r="AH94" s="197">
        <v>-30.884971000000004</v>
      </c>
      <c r="AI94" s="262">
        <f t="shared" si="83"/>
        <v>14.5</v>
      </c>
      <c r="AJ94" s="262" t="str">
        <f t="shared" si="83"/>
        <v>0x3A</v>
      </c>
      <c r="AK94" s="262">
        <v>12.657349666666667</v>
      </c>
      <c r="AL94" s="262">
        <v>-31.402584000000001</v>
      </c>
      <c r="AM94" s="274">
        <f t="shared" si="78"/>
        <v>-0.78265033333333278</v>
      </c>
    </row>
    <row r="95" spans="1:39" ht="17.25" thickBot="1" x14ac:dyDescent="0.35">
      <c r="A95" s="295"/>
      <c r="B95" s="307"/>
      <c r="C95" s="129">
        <v>2462</v>
      </c>
      <c r="D95" s="129">
        <v>11</v>
      </c>
      <c r="E95" s="129" t="s">
        <v>16</v>
      </c>
      <c r="F95" s="114">
        <v>10</v>
      </c>
      <c r="G95" s="200">
        <v>13.5</v>
      </c>
      <c r="H95" s="200" t="s">
        <v>238</v>
      </c>
      <c r="I95" s="200">
        <v>11.45659667</v>
      </c>
      <c r="J95" s="200">
        <v>-31.721155333333332</v>
      </c>
      <c r="K95" s="200">
        <v>12</v>
      </c>
      <c r="L95" s="200" t="s">
        <v>298</v>
      </c>
      <c r="M95" s="200">
        <v>9.3418483333333331</v>
      </c>
      <c r="N95" s="200">
        <v>-31.759561666666666</v>
      </c>
      <c r="O95" s="200">
        <f t="shared" si="79"/>
        <v>12</v>
      </c>
      <c r="P95" s="200" t="str">
        <f t="shared" si="79"/>
        <v>0x30</v>
      </c>
      <c r="Q95" s="200">
        <v>10.32737</v>
      </c>
      <c r="R95" s="200">
        <v>-30.510949999999998</v>
      </c>
      <c r="S95" s="200">
        <f t="shared" si="80"/>
        <v>12</v>
      </c>
      <c r="T95" s="200" t="str">
        <f t="shared" si="80"/>
        <v>0x30</v>
      </c>
      <c r="U95" s="200">
        <v>10.283678999999999</v>
      </c>
      <c r="V95" s="200">
        <v>-32.820032666666663</v>
      </c>
      <c r="W95" s="200">
        <f t="shared" si="81"/>
        <v>12</v>
      </c>
      <c r="X95" s="200" t="str">
        <f t="shared" si="81"/>
        <v>0x30</v>
      </c>
      <c r="Y95" s="200">
        <v>10.234722333333336</v>
      </c>
      <c r="Z95" s="200">
        <v>-32.720354333333333</v>
      </c>
      <c r="AA95" s="200">
        <f t="shared" si="82"/>
        <v>12</v>
      </c>
      <c r="AB95" s="200" t="str">
        <f t="shared" si="82"/>
        <v>0x30</v>
      </c>
      <c r="AC95" s="200">
        <v>10.146902666666668</v>
      </c>
      <c r="AD95" s="200">
        <v>-32.469985333333334</v>
      </c>
      <c r="AE95" s="200">
        <v>12</v>
      </c>
      <c r="AF95" s="200" t="s">
        <v>298</v>
      </c>
      <c r="AG95" s="200">
        <v>10.576198</v>
      </c>
      <c r="AH95" s="200">
        <v>-32.447524000000001</v>
      </c>
      <c r="AI95" s="264">
        <f t="shared" si="83"/>
        <v>11.5</v>
      </c>
      <c r="AJ95" s="264" t="str">
        <f t="shared" si="83"/>
        <v>0x2E</v>
      </c>
      <c r="AK95" s="264">
        <v>9.8885606666666686</v>
      </c>
      <c r="AL95" s="264">
        <v>-32.793688333333328</v>
      </c>
      <c r="AM95" s="274">
        <f t="shared" si="78"/>
        <v>-0.11143933333333145</v>
      </c>
    </row>
    <row r="96" spans="1:39" ht="17.25" thickTop="1" x14ac:dyDescent="0.3">
      <c r="A96" s="295"/>
      <c r="B96" s="306" t="s">
        <v>75</v>
      </c>
      <c r="C96" s="128">
        <v>2412</v>
      </c>
      <c r="D96" s="128">
        <v>1</v>
      </c>
      <c r="E96" s="128" t="s">
        <v>32</v>
      </c>
      <c r="F96" s="115">
        <v>11</v>
      </c>
      <c r="G96" s="198">
        <v>15</v>
      </c>
      <c r="H96" s="201" t="s">
        <v>236</v>
      </c>
      <c r="I96" s="201">
        <v>13.499734330000001</v>
      </c>
      <c r="J96" s="201">
        <v>-28.848321666666667</v>
      </c>
      <c r="K96" s="198">
        <v>13</v>
      </c>
      <c r="L96" s="197" t="s">
        <v>243</v>
      </c>
      <c r="M96" s="197">
        <v>11.089813666666666</v>
      </c>
      <c r="N96" s="197">
        <v>-31.015752333333335</v>
      </c>
      <c r="O96" s="198">
        <f t="shared" ref="O96:P98" si="84">O90</f>
        <v>13</v>
      </c>
      <c r="P96" s="197" t="str">
        <f t="shared" si="84"/>
        <v>0x34</v>
      </c>
      <c r="Q96" s="197">
        <v>11.895139</v>
      </c>
      <c r="R96" s="197">
        <v>-30.431925333333329</v>
      </c>
      <c r="S96" s="198">
        <f t="shared" ref="S96:T98" si="85">S90</f>
        <v>13</v>
      </c>
      <c r="T96" s="201" t="str">
        <f t="shared" si="85"/>
        <v>0x34</v>
      </c>
      <c r="U96" s="201">
        <v>11.703145999999998</v>
      </c>
      <c r="V96" s="201">
        <v>-30.041471333333334</v>
      </c>
      <c r="W96" s="198">
        <f t="shared" ref="W96:X98" si="86">W90</f>
        <v>13</v>
      </c>
      <c r="X96" s="201" t="str">
        <f t="shared" si="86"/>
        <v>0x34</v>
      </c>
      <c r="Y96" s="201">
        <v>11.717243666666667</v>
      </c>
      <c r="Z96" s="201">
        <v>-29.546989333333332</v>
      </c>
      <c r="AA96" s="198">
        <f t="shared" ref="AA96:AB98" si="87">AA90</f>
        <v>13</v>
      </c>
      <c r="AB96" s="197" t="str">
        <f t="shared" si="87"/>
        <v>0x34</v>
      </c>
      <c r="AC96" s="197">
        <v>11.780090666666666</v>
      </c>
      <c r="AD96" s="197">
        <v>-29.542795333333334</v>
      </c>
      <c r="AE96" s="198">
        <v>12.5</v>
      </c>
      <c r="AF96" s="197" t="s">
        <v>322</v>
      </c>
      <c r="AG96" s="197">
        <v>11.777382666666668</v>
      </c>
      <c r="AH96" s="197">
        <v>-29.974963000000002</v>
      </c>
      <c r="AI96" s="261">
        <f t="shared" ref="AI96:AJ98" si="88">AI90</f>
        <v>12.5</v>
      </c>
      <c r="AJ96" s="262" t="str">
        <f t="shared" si="88"/>
        <v>0x32</v>
      </c>
      <c r="AK96" s="262">
        <v>11.557549666666667</v>
      </c>
      <c r="AL96" s="262">
        <v>-29.972190000000001</v>
      </c>
      <c r="AM96" s="274">
        <f t="shared" si="78"/>
        <v>0.55754966666666661</v>
      </c>
    </row>
    <row r="97" spans="1:39" x14ac:dyDescent="0.3">
      <c r="A97" s="295"/>
      <c r="B97" s="308"/>
      <c r="C97" s="128">
        <v>2437</v>
      </c>
      <c r="D97" s="128">
        <v>6</v>
      </c>
      <c r="E97" s="128" t="s">
        <v>32</v>
      </c>
      <c r="F97" s="113">
        <v>13.2</v>
      </c>
      <c r="G97" s="197">
        <v>16.75</v>
      </c>
      <c r="H97" s="197" t="s">
        <v>237</v>
      </c>
      <c r="I97" s="197">
        <v>14.391083</v>
      </c>
      <c r="J97" s="197">
        <v>-26.611236333333334</v>
      </c>
      <c r="K97" s="197">
        <v>15.5</v>
      </c>
      <c r="L97" s="197" t="s">
        <v>239</v>
      </c>
      <c r="M97" s="197">
        <v>12.808753000000001</v>
      </c>
      <c r="N97" s="275">
        <v>-28.535951000000001</v>
      </c>
      <c r="O97" s="197">
        <f t="shared" si="84"/>
        <v>15.25</v>
      </c>
      <c r="P97" s="197" t="str">
        <f t="shared" si="84"/>
        <v>0x3D</v>
      </c>
      <c r="Q97" s="197">
        <v>13.208408</v>
      </c>
      <c r="R97" s="275">
        <v>-27.641302666666665</v>
      </c>
      <c r="S97" s="197">
        <f t="shared" si="85"/>
        <v>15</v>
      </c>
      <c r="T97" s="197" t="str">
        <f t="shared" si="85"/>
        <v>0x3C</v>
      </c>
      <c r="U97" s="197">
        <v>12.892290666666668</v>
      </c>
      <c r="V97" s="275">
        <v>-28.438918000000001</v>
      </c>
      <c r="W97" s="197">
        <f t="shared" si="86"/>
        <v>14.75</v>
      </c>
      <c r="X97" s="197" t="str">
        <f t="shared" si="86"/>
        <v>0x3B</v>
      </c>
      <c r="Y97" s="197">
        <v>12.522953999999999</v>
      </c>
      <c r="Z97" s="275">
        <v>-28.683255666666668</v>
      </c>
      <c r="AA97" s="197">
        <f t="shared" si="87"/>
        <v>14.5</v>
      </c>
      <c r="AB97" s="197" t="str">
        <f t="shared" si="87"/>
        <v>0x3A</v>
      </c>
      <c r="AC97" s="197">
        <v>12.385780000000002</v>
      </c>
      <c r="AD97" s="197">
        <v>-29.577128000000002</v>
      </c>
      <c r="AE97" s="197">
        <v>14.5</v>
      </c>
      <c r="AF97" s="197" t="s">
        <v>300</v>
      </c>
      <c r="AG97" s="197">
        <v>12.794052333333333</v>
      </c>
      <c r="AH97" s="197">
        <v>-29.200102333333334</v>
      </c>
      <c r="AI97" s="262">
        <f t="shared" si="88"/>
        <v>14.5</v>
      </c>
      <c r="AJ97" s="262" t="str">
        <f t="shared" si="88"/>
        <v>0x3A</v>
      </c>
      <c r="AK97" s="262">
        <v>12.61284</v>
      </c>
      <c r="AL97" s="283">
        <v>-28.593821000000002</v>
      </c>
      <c r="AM97" s="274">
        <f t="shared" si="78"/>
        <v>-0.58715999999999902</v>
      </c>
    </row>
    <row r="98" spans="1:39" ht="17.25" thickBot="1" x14ac:dyDescent="0.35">
      <c r="A98" s="296"/>
      <c r="B98" s="309"/>
      <c r="C98" s="130">
        <v>2462</v>
      </c>
      <c r="D98" s="130">
        <v>11</v>
      </c>
      <c r="E98" s="130" t="s">
        <v>32</v>
      </c>
      <c r="F98" s="116">
        <v>9.67</v>
      </c>
      <c r="G98" s="200">
        <v>13.5</v>
      </c>
      <c r="H98" s="200" t="s">
        <v>238</v>
      </c>
      <c r="I98" s="200">
        <v>11.38554867</v>
      </c>
      <c r="J98" s="200">
        <v>-29.942826</v>
      </c>
      <c r="K98" s="200">
        <v>12</v>
      </c>
      <c r="L98" s="200" t="s">
        <v>298</v>
      </c>
      <c r="M98" s="200">
        <v>9.295205000000001</v>
      </c>
      <c r="N98" s="200">
        <v>-30.274614333333332</v>
      </c>
      <c r="O98" s="200">
        <f t="shared" si="84"/>
        <v>12</v>
      </c>
      <c r="P98" s="200" t="str">
        <f t="shared" si="84"/>
        <v>0x30</v>
      </c>
      <c r="Q98" s="200">
        <v>10.274391666666666</v>
      </c>
      <c r="R98" s="200">
        <v>-30.371170666666668</v>
      </c>
      <c r="S98" s="200">
        <f t="shared" si="85"/>
        <v>12</v>
      </c>
      <c r="T98" s="200" t="str">
        <f t="shared" si="85"/>
        <v>0x30</v>
      </c>
      <c r="U98" s="200">
        <v>10.230717666666665</v>
      </c>
      <c r="V98" s="200">
        <v>-29.311755666666667</v>
      </c>
      <c r="W98" s="200">
        <f t="shared" si="86"/>
        <v>12</v>
      </c>
      <c r="X98" s="200" t="str">
        <f t="shared" si="86"/>
        <v>0x30</v>
      </c>
      <c r="Y98" s="200">
        <v>10.182401333333333</v>
      </c>
      <c r="Z98" s="200">
        <v>-30.206486999999999</v>
      </c>
      <c r="AA98" s="200">
        <f t="shared" si="87"/>
        <v>12</v>
      </c>
      <c r="AB98" s="200" t="str">
        <f t="shared" si="87"/>
        <v>0x30</v>
      </c>
      <c r="AC98" s="200">
        <v>10.098381666666667</v>
      </c>
      <c r="AD98" s="200">
        <v>-29.632734666666668</v>
      </c>
      <c r="AE98" s="200">
        <v>12</v>
      </c>
      <c r="AF98" s="200" t="s">
        <v>298</v>
      </c>
      <c r="AG98" s="200">
        <v>10.529586</v>
      </c>
      <c r="AH98" s="276">
        <v>-28.916026666666667</v>
      </c>
      <c r="AI98" s="264">
        <f t="shared" si="88"/>
        <v>11.5</v>
      </c>
      <c r="AJ98" s="264" t="str">
        <f t="shared" si="88"/>
        <v>0x2E</v>
      </c>
      <c r="AK98" s="264">
        <v>9.8400639999999999</v>
      </c>
      <c r="AL98" s="264">
        <v>-29.534673666666666</v>
      </c>
      <c r="AM98" s="274">
        <f t="shared" si="78"/>
        <v>0.17006399999999999</v>
      </c>
    </row>
    <row r="99" spans="1:39" x14ac:dyDescent="0.3">
      <c r="AF99" s="263"/>
    </row>
    <row r="100" spans="1:39" x14ac:dyDescent="0.3">
      <c r="AF100" s="263"/>
    </row>
    <row r="101" spans="1:39" x14ac:dyDescent="0.3">
      <c r="AF101" s="263"/>
    </row>
    <row r="102" spans="1:39" x14ac:dyDescent="0.3">
      <c r="AF102" s="263"/>
    </row>
    <row r="103" spans="1:39" x14ac:dyDescent="0.3">
      <c r="AF103" s="263"/>
      <c r="AJ103" s="196" t="s">
        <v>327</v>
      </c>
    </row>
    <row r="104" spans="1:39" x14ac:dyDescent="0.3">
      <c r="AF104" s="263"/>
    </row>
  </sheetData>
  <mergeCells count="150">
    <mergeCell ref="AE77:AH77"/>
    <mergeCell ref="AI77:AL77"/>
    <mergeCell ref="G78:H78"/>
    <mergeCell ref="K78:L78"/>
    <mergeCell ref="O78:P78"/>
    <mergeCell ref="S78:T78"/>
    <mergeCell ref="W78:X78"/>
    <mergeCell ref="AA78:AB78"/>
    <mergeCell ref="AE78:AF78"/>
    <mergeCell ref="G77:J77"/>
    <mergeCell ref="K77:N77"/>
    <mergeCell ref="O77:R77"/>
    <mergeCell ref="S77:V77"/>
    <mergeCell ref="W77:Z77"/>
    <mergeCell ref="AI78:AJ78"/>
    <mergeCell ref="W88:Z88"/>
    <mergeCell ref="AA88:AD88"/>
    <mergeCell ref="AE88:AH88"/>
    <mergeCell ref="AI88:AL88"/>
    <mergeCell ref="G89:H89"/>
    <mergeCell ref="K89:L89"/>
    <mergeCell ref="O89:P89"/>
    <mergeCell ref="S89:T89"/>
    <mergeCell ref="W89:X89"/>
    <mergeCell ref="AA89:AB89"/>
    <mergeCell ref="AE89:AF89"/>
    <mergeCell ref="AI89:AJ89"/>
    <mergeCell ref="W62:Z62"/>
    <mergeCell ref="AA62:AD62"/>
    <mergeCell ref="G63:H63"/>
    <mergeCell ref="K63:L63"/>
    <mergeCell ref="O63:P63"/>
    <mergeCell ref="S63:T63"/>
    <mergeCell ref="W63:X63"/>
    <mergeCell ref="AA63:AB63"/>
    <mergeCell ref="AA77:AD77"/>
    <mergeCell ref="K62:N62"/>
    <mergeCell ref="O62:R62"/>
    <mergeCell ref="B64:B67"/>
    <mergeCell ref="B68:B71"/>
    <mergeCell ref="B72:B75"/>
    <mergeCell ref="A77:A98"/>
    <mergeCell ref="B77:B78"/>
    <mergeCell ref="D77:D78"/>
    <mergeCell ref="S62:V62"/>
    <mergeCell ref="B79:B81"/>
    <mergeCell ref="B82:B84"/>
    <mergeCell ref="B85:B87"/>
    <mergeCell ref="B88:B89"/>
    <mergeCell ref="D88:D89"/>
    <mergeCell ref="E88:E89"/>
    <mergeCell ref="G88:J88"/>
    <mergeCell ref="K88:N88"/>
    <mergeCell ref="O88:R88"/>
    <mergeCell ref="E77:E78"/>
    <mergeCell ref="B96:B98"/>
    <mergeCell ref="S88:V88"/>
    <mergeCell ref="B90:B92"/>
    <mergeCell ref="B93:B95"/>
    <mergeCell ref="K48:N48"/>
    <mergeCell ref="O48:R48"/>
    <mergeCell ref="S48:V48"/>
    <mergeCell ref="W48:Z48"/>
    <mergeCell ref="AA48:AD48"/>
    <mergeCell ref="G49:H49"/>
    <mergeCell ref="K49:L49"/>
    <mergeCell ref="O49:P49"/>
    <mergeCell ref="S49:T49"/>
    <mergeCell ref="W49:X49"/>
    <mergeCell ref="AA49:AB49"/>
    <mergeCell ref="B38:B40"/>
    <mergeCell ref="B41:B43"/>
    <mergeCell ref="B44:B46"/>
    <mergeCell ref="A48:A75"/>
    <mergeCell ref="B48:B49"/>
    <mergeCell ref="D48:D49"/>
    <mergeCell ref="E48:E49"/>
    <mergeCell ref="G48:J48"/>
    <mergeCell ref="A25:A46"/>
    <mergeCell ref="B50:B53"/>
    <mergeCell ref="B54:B57"/>
    <mergeCell ref="B58:B61"/>
    <mergeCell ref="B62:B63"/>
    <mergeCell ref="D62:D63"/>
    <mergeCell ref="E62:E63"/>
    <mergeCell ref="G62:J62"/>
    <mergeCell ref="B27:B29"/>
    <mergeCell ref="B30:B32"/>
    <mergeCell ref="B33:B35"/>
    <mergeCell ref="B36:B37"/>
    <mergeCell ref="D36:D37"/>
    <mergeCell ref="E36:E37"/>
    <mergeCell ref="B25:B26"/>
    <mergeCell ref="D25:D26"/>
    <mergeCell ref="O36:R36"/>
    <mergeCell ref="S36:V36"/>
    <mergeCell ref="W36:Z36"/>
    <mergeCell ref="AA36:AD36"/>
    <mergeCell ref="AE36:AH36"/>
    <mergeCell ref="G37:H37"/>
    <mergeCell ref="K37:L37"/>
    <mergeCell ref="O37:P37"/>
    <mergeCell ref="S37:T37"/>
    <mergeCell ref="W37:X37"/>
    <mergeCell ref="AA37:AB37"/>
    <mergeCell ref="AE37:AF37"/>
    <mergeCell ref="G36:J36"/>
    <mergeCell ref="K36:N36"/>
    <mergeCell ref="S14:T14"/>
    <mergeCell ref="W14:X14"/>
    <mergeCell ref="AA14:AB14"/>
    <mergeCell ref="O25:R25"/>
    <mergeCell ref="E25:E26"/>
    <mergeCell ref="S25:V25"/>
    <mergeCell ref="W25:Z25"/>
    <mergeCell ref="AA25:AD25"/>
    <mergeCell ref="AE25:AH25"/>
    <mergeCell ref="G26:H26"/>
    <mergeCell ref="K26:L26"/>
    <mergeCell ref="O26:P26"/>
    <mergeCell ref="S26:T26"/>
    <mergeCell ref="W26:X26"/>
    <mergeCell ref="G25:J25"/>
    <mergeCell ref="K25:N25"/>
    <mergeCell ref="AA26:AB26"/>
    <mergeCell ref="AE26:AF26"/>
    <mergeCell ref="AM25:AP25"/>
    <mergeCell ref="AM26:AN26"/>
    <mergeCell ref="AM36:AP36"/>
    <mergeCell ref="AM37:AN37"/>
    <mergeCell ref="AI25:AL25"/>
    <mergeCell ref="AI26:AJ26"/>
    <mergeCell ref="AI36:AL36"/>
    <mergeCell ref="AI37:AJ37"/>
    <mergeCell ref="A13:A23"/>
    <mergeCell ref="B13:B14"/>
    <mergeCell ref="D13:D14"/>
    <mergeCell ref="E13:E14"/>
    <mergeCell ref="G13:J13"/>
    <mergeCell ref="K13:N13"/>
    <mergeCell ref="B15:B17"/>
    <mergeCell ref="B18:B20"/>
    <mergeCell ref="B21:B23"/>
    <mergeCell ref="O13:R13"/>
    <mergeCell ref="S13:V13"/>
    <mergeCell ref="W13:Z13"/>
    <mergeCell ref="AA13:AD13"/>
    <mergeCell ref="G14:H14"/>
    <mergeCell ref="K14:L14"/>
    <mergeCell ref="O14:P14"/>
  </mergeCells>
  <phoneticPr fontId="3" type="noConversion"/>
  <pageMargins left="0.7" right="0.7" top="0.75" bottom="0.75" header="0.3" footer="0.3"/>
  <pageSetup paperSize="9" scale="43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8"/>
  <sheetViews>
    <sheetView zoomScale="70" zoomScaleNormal="70" workbookViewId="0">
      <selection activeCell="G50" sqref="G49:G50"/>
    </sheetView>
  </sheetViews>
  <sheetFormatPr defaultRowHeight="16.5" x14ac:dyDescent="0.3"/>
  <sheetData>
    <row r="2" spans="2:2" x14ac:dyDescent="0.3">
      <c r="B2" s="1"/>
    </row>
    <row r="3" spans="2:2" x14ac:dyDescent="0.3">
      <c r="B3" s="1"/>
    </row>
    <row r="4" spans="2:2" x14ac:dyDescent="0.3">
      <c r="B4" s="1"/>
    </row>
    <row r="5" spans="2:2" x14ac:dyDescent="0.3">
      <c r="B5" s="1"/>
    </row>
    <row r="6" spans="2:2" x14ac:dyDescent="0.3">
      <c r="B6" s="1"/>
    </row>
    <row r="7" spans="2:2" x14ac:dyDescent="0.3">
      <c r="B7" s="1"/>
    </row>
    <row r="8" spans="2:2" x14ac:dyDescent="0.3">
      <c r="B8" s="1"/>
    </row>
  </sheetData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topLeftCell="C1" workbookViewId="0">
      <selection activeCell="H13" sqref="H13"/>
    </sheetView>
  </sheetViews>
  <sheetFormatPr defaultRowHeight="16.5" x14ac:dyDescent="0.3"/>
  <cols>
    <col min="1" max="1" width="11.875" bestFit="1" customWidth="1"/>
    <col min="2" max="2" width="53.5" bestFit="1" customWidth="1"/>
    <col min="3" max="3" width="67.125" customWidth="1"/>
    <col min="4" max="4" width="45.375" customWidth="1"/>
    <col min="5" max="5" width="9.5" customWidth="1"/>
    <col min="6" max="6" width="50" customWidth="1"/>
    <col min="7" max="7" width="7" customWidth="1"/>
    <col min="8" max="8" width="43.375" customWidth="1"/>
  </cols>
  <sheetData>
    <row r="1" spans="1:9" x14ac:dyDescent="0.3">
      <c r="A1" t="s">
        <v>177</v>
      </c>
      <c r="B1" t="s">
        <v>193</v>
      </c>
      <c r="D1" t="s">
        <v>197</v>
      </c>
      <c r="F1" t="s">
        <v>199</v>
      </c>
    </row>
    <row r="2" spans="1:9" x14ac:dyDescent="0.3">
      <c r="A2" t="s">
        <v>216</v>
      </c>
      <c r="B2" t="s">
        <v>194</v>
      </c>
      <c r="D2" t="s">
        <v>198</v>
      </c>
      <c r="F2" t="s">
        <v>201</v>
      </c>
    </row>
    <row r="3" spans="1:9" x14ac:dyDescent="0.3">
      <c r="A3" t="s">
        <v>179</v>
      </c>
      <c r="B3" t="s">
        <v>195</v>
      </c>
      <c r="D3" t="s">
        <v>196</v>
      </c>
      <c r="F3" t="s">
        <v>200</v>
      </c>
    </row>
    <row r="5" spans="1:9" x14ac:dyDescent="0.3">
      <c r="B5" s="164" t="s">
        <v>175</v>
      </c>
      <c r="C5" s="164" t="s">
        <v>176</v>
      </c>
      <c r="D5" s="390" t="s">
        <v>177</v>
      </c>
      <c r="E5" s="390"/>
      <c r="F5" s="390" t="s">
        <v>178</v>
      </c>
      <c r="G5" s="390"/>
      <c r="H5" s="390" t="s">
        <v>179</v>
      </c>
      <c r="I5" s="390"/>
    </row>
    <row r="6" spans="1:9" ht="49.5" x14ac:dyDescent="0.3">
      <c r="B6" s="165" t="s">
        <v>174</v>
      </c>
      <c r="C6" s="166" t="s">
        <v>191</v>
      </c>
      <c r="D6" s="167" t="s">
        <v>185</v>
      </c>
      <c r="E6" s="163" t="s">
        <v>187</v>
      </c>
      <c r="F6" s="167" t="s">
        <v>184</v>
      </c>
      <c r="G6" s="163" t="s">
        <v>187</v>
      </c>
      <c r="H6" s="167" t="s">
        <v>192</v>
      </c>
      <c r="I6" s="163" t="s">
        <v>187</v>
      </c>
    </row>
    <row r="7" spans="1:9" ht="49.5" x14ac:dyDescent="0.3">
      <c r="B7" s="165" t="s">
        <v>217</v>
      </c>
      <c r="C7" s="166" t="s">
        <v>186</v>
      </c>
      <c r="D7" s="167" t="s">
        <v>188</v>
      </c>
      <c r="E7" s="163" t="s">
        <v>187</v>
      </c>
      <c r="F7" s="167" t="s">
        <v>189</v>
      </c>
      <c r="G7" s="163" t="s">
        <v>187</v>
      </c>
      <c r="H7" s="167" t="s">
        <v>190</v>
      </c>
      <c r="I7" s="163" t="s">
        <v>187</v>
      </c>
    </row>
    <row r="8" spans="1:9" ht="165" x14ac:dyDescent="0.3">
      <c r="B8" s="165" t="s">
        <v>202</v>
      </c>
      <c r="C8" s="166" t="s">
        <v>214</v>
      </c>
      <c r="D8" s="167" t="s">
        <v>215</v>
      </c>
      <c r="E8" s="163" t="s">
        <v>187</v>
      </c>
      <c r="F8" s="167" t="s">
        <v>215</v>
      </c>
      <c r="G8" s="163" t="s">
        <v>187</v>
      </c>
      <c r="H8" s="167" t="s">
        <v>215</v>
      </c>
      <c r="I8" s="163" t="s">
        <v>187</v>
      </c>
    </row>
    <row r="9" spans="1:9" ht="114" customHeight="1" x14ac:dyDescent="0.3">
      <c r="B9" s="165" t="s">
        <v>180</v>
      </c>
      <c r="C9" s="166" t="s">
        <v>206</v>
      </c>
      <c r="D9" s="167" t="s">
        <v>203</v>
      </c>
      <c r="E9" s="163" t="s">
        <v>187</v>
      </c>
      <c r="F9" s="167" t="s">
        <v>203</v>
      </c>
      <c r="G9" s="163" t="s">
        <v>187</v>
      </c>
      <c r="H9" s="167" t="s">
        <v>203</v>
      </c>
      <c r="I9" s="163" t="s">
        <v>187</v>
      </c>
    </row>
    <row r="10" spans="1:9" ht="99" x14ac:dyDescent="0.3">
      <c r="B10" s="165" t="s">
        <v>181</v>
      </c>
      <c r="C10" s="166" t="s">
        <v>207</v>
      </c>
      <c r="D10" s="167" t="s">
        <v>203</v>
      </c>
      <c r="E10" s="163" t="s">
        <v>187</v>
      </c>
      <c r="F10" s="167" t="s">
        <v>204</v>
      </c>
      <c r="G10" s="163" t="s">
        <v>187</v>
      </c>
      <c r="H10" s="167" t="s">
        <v>203</v>
      </c>
      <c r="I10" s="163" t="s">
        <v>187</v>
      </c>
    </row>
    <row r="11" spans="1:9" ht="99" x14ac:dyDescent="0.3">
      <c r="B11" s="165" t="s">
        <v>183</v>
      </c>
      <c r="C11" s="166" t="s">
        <v>205</v>
      </c>
      <c r="D11" s="167" t="s">
        <v>203</v>
      </c>
      <c r="E11" s="163" t="s">
        <v>187</v>
      </c>
      <c r="F11" s="167" t="s">
        <v>204</v>
      </c>
      <c r="G11" s="163" t="s">
        <v>187</v>
      </c>
      <c r="H11" s="167" t="s">
        <v>203</v>
      </c>
      <c r="I11" s="163" t="s">
        <v>187</v>
      </c>
    </row>
    <row r="12" spans="1:9" ht="247.5" x14ac:dyDescent="0.3">
      <c r="B12" s="165" t="s">
        <v>182</v>
      </c>
      <c r="C12" s="166" t="s">
        <v>208</v>
      </c>
      <c r="D12" s="167" t="s">
        <v>204</v>
      </c>
      <c r="E12" s="163" t="s">
        <v>187</v>
      </c>
      <c r="F12" s="167" t="s">
        <v>204</v>
      </c>
      <c r="G12" s="163" t="s">
        <v>187</v>
      </c>
      <c r="H12" s="167" t="s">
        <v>203</v>
      </c>
      <c r="I12" s="163" t="s">
        <v>187</v>
      </c>
    </row>
    <row r="13" spans="1:9" ht="214.5" x14ac:dyDescent="0.3">
      <c r="B13" s="165" t="s">
        <v>210</v>
      </c>
      <c r="C13" s="166" t="s">
        <v>211</v>
      </c>
      <c r="D13" s="167" t="s">
        <v>212</v>
      </c>
      <c r="E13" s="163" t="s">
        <v>213</v>
      </c>
      <c r="F13" s="167" t="s">
        <v>212</v>
      </c>
      <c r="G13" s="163" t="s">
        <v>213</v>
      </c>
      <c r="H13" s="167" t="s">
        <v>212</v>
      </c>
      <c r="I13" s="163" t="s">
        <v>213</v>
      </c>
    </row>
  </sheetData>
  <mergeCells count="3">
    <mergeCell ref="D5:E5"/>
    <mergeCell ref="F5:G5"/>
    <mergeCell ref="H5:I5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51"/>
  <sheetViews>
    <sheetView view="pageBreakPreview" topLeftCell="AO2" zoomScaleNormal="100" zoomScaleSheetLayoutView="100" workbookViewId="0">
      <selection activeCell="BI10" sqref="BI10"/>
    </sheetView>
  </sheetViews>
  <sheetFormatPr defaultRowHeight="16.5" x14ac:dyDescent="0.3"/>
  <cols>
    <col min="16" max="16" width="8.875" bestFit="1" customWidth="1"/>
  </cols>
  <sheetData>
    <row r="1" spans="1:56" ht="17.25" thickBot="1" x14ac:dyDescent="0.35">
      <c r="A1" t="s">
        <v>218</v>
      </c>
    </row>
    <row r="2" spans="1:56" ht="48" x14ac:dyDescent="0.3">
      <c r="B2" s="332" t="s">
        <v>219</v>
      </c>
      <c r="C2" s="297" t="s">
        <v>35</v>
      </c>
      <c r="D2" s="168" t="s">
        <v>36</v>
      </c>
      <c r="E2" s="299" t="s">
        <v>72</v>
      </c>
      <c r="F2" s="299" t="s">
        <v>73</v>
      </c>
      <c r="G2" s="110" t="s">
        <v>154</v>
      </c>
      <c r="H2" s="301" t="s">
        <v>220</v>
      </c>
      <c r="I2" s="301"/>
      <c r="J2" s="302"/>
      <c r="K2" s="301" t="s">
        <v>234</v>
      </c>
      <c r="L2" s="301"/>
      <c r="M2" s="302"/>
      <c r="N2" s="204" t="s">
        <v>228</v>
      </c>
      <c r="O2" s="204" t="s">
        <v>229</v>
      </c>
      <c r="P2" s="204" t="s">
        <v>230</v>
      </c>
      <c r="Q2" s="204" t="s">
        <v>231</v>
      </c>
      <c r="R2" s="204" t="s">
        <v>232</v>
      </c>
      <c r="S2" s="205" t="s">
        <v>233</v>
      </c>
      <c r="U2" s="301" t="s">
        <v>234</v>
      </c>
      <c r="V2" s="301"/>
      <c r="W2" s="302"/>
      <c r="X2" s="204" t="s">
        <v>228</v>
      </c>
      <c r="Y2" s="204" t="s">
        <v>229</v>
      </c>
      <c r="Z2" s="204" t="s">
        <v>230</v>
      </c>
      <c r="AA2" s="204" t="s">
        <v>231</v>
      </c>
      <c r="AB2" s="204" t="s">
        <v>244</v>
      </c>
      <c r="AC2" s="204" t="s">
        <v>245</v>
      </c>
      <c r="AD2" s="204" t="s">
        <v>246</v>
      </c>
      <c r="AE2" s="204" t="s">
        <v>247</v>
      </c>
      <c r="AF2" s="204" t="s">
        <v>248</v>
      </c>
      <c r="AG2" s="204" t="s">
        <v>249</v>
      </c>
      <c r="AH2" s="204" t="s">
        <v>250</v>
      </c>
      <c r="AI2" s="204" t="s">
        <v>251</v>
      </c>
      <c r="AJ2" s="204" t="s">
        <v>252</v>
      </c>
      <c r="AK2" s="204" t="s">
        <v>253</v>
      </c>
      <c r="AL2" s="204" t="s">
        <v>254</v>
      </c>
      <c r="AM2" s="204" t="s">
        <v>255</v>
      </c>
      <c r="AN2" s="204" t="s">
        <v>256</v>
      </c>
      <c r="AO2" s="204" t="s">
        <v>257</v>
      </c>
      <c r="AP2" s="204" t="s">
        <v>258</v>
      </c>
      <c r="AQ2" s="204" t="s">
        <v>259</v>
      </c>
      <c r="AR2" s="204" t="s">
        <v>260</v>
      </c>
      <c r="AS2" s="204" t="s">
        <v>261</v>
      </c>
      <c r="AT2" s="204" t="s">
        <v>262</v>
      </c>
      <c r="AU2" s="204" t="s">
        <v>263</v>
      </c>
      <c r="AV2" s="204" t="s">
        <v>264</v>
      </c>
      <c r="AW2" s="204" t="s">
        <v>265</v>
      </c>
      <c r="AX2" s="204" t="s">
        <v>266</v>
      </c>
      <c r="AY2" s="204" t="s">
        <v>267</v>
      </c>
      <c r="AZ2" s="174" t="s">
        <v>268</v>
      </c>
      <c r="BA2" s="175" t="s">
        <v>269</v>
      </c>
      <c r="BB2" s="176" t="s">
        <v>270</v>
      </c>
      <c r="BC2" s="176" t="s">
        <v>232</v>
      </c>
      <c r="BD2" s="232" t="s">
        <v>271</v>
      </c>
    </row>
    <row r="3" spans="1:56" ht="17.25" thickBot="1" x14ac:dyDescent="0.35">
      <c r="B3" s="333"/>
      <c r="C3" s="298"/>
      <c r="D3" s="169" t="s">
        <v>47</v>
      </c>
      <c r="E3" s="300"/>
      <c r="F3" s="300"/>
      <c r="G3" s="111" t="s">
        <v>74</v>
      </c>
      <c r="H3" s="311" t="s">
        <v>84</v>
      </c>
      <c r="I3" s="312"/>
      <c r="J3" s="109" t="s">
        <v>88</v>
      </c>
      <c r="K3" s="311" t="s">
        <v>170</v>
      </c>
      <c r="L3" s="312"/>
      <c r="M3" s="202" t="s">
        <v>88</v>
      </c>
      <c r="N3" s="202" t="s">
        <v>88</v>
      </c>
      <c r="O3" s="202" t="s">
        <v>88</v>
      </c>
      <c r="P3" s="202" t="s">
        <v>88</v>
      </c>
      <c r="Q3" s="202" t="s">
        <v>88</v>
      </c>
      <c r="R3" s="202" t="s">
        <v>88</v>
      </c>
      <c r="S3" s="206" t="s">
        <v>74</v>
      </c>
      <c r="U3" s="311" t="s">
        <v>170</v>
      </c>
      <c r="V3" s="312"/>
      <c r="W3" s="202" t="s">
        <v>88</v>
      </c>
      <c r="X3" s="202" t="s">
        <v>88</v>
      </c>
      <c r="Y3" s="202" t="s">
        <v>88</v>
      </c>
      <c r="Z3" s="202" t="s">
        <v>88</v>
      </c>
      <c r="AA3" s="202" t="s">
        <v>88</v>
      </c>
      <c r="AB3" s="202" t="s">
        <v>88</v>
      </c>
      <c r="AC3" s="202" t="s">
        <v>88</v>
      </c>
      <c r="AD3" s="202" t="s">
        <v>88</v>
      </c>
      <c r="AE3" s="202" t="s">
        <v>88</v>
      </c>
      <c r="AF3" s="202" t="s">
        <v>88</v>
      </c>
      <c r="AG3" s="202" t="s">
        <v>88</v>
      </c>
      <c r="AH3" s="202" t="s">
        <v>88</v>
      </c>
      <c r="AI3" s="202" t="s">
        <v>88</v>
      </c>
      <c r="AJ3" s="202" t="s">
        <v>88</v>
      </c>
      <c r="AK3" s="202" t="s">
        <v>88</v>
      </c>
      <c r="AL3" s="202" t="s">
        <v>88</v>
      </c>
      <c r="AM3" s="202" t="s">
        <v>88</v>
      </c>
      <c r="AN3" s="202" t="s">
        <v>88</v>
      </c>
      <c r="AO3" s="202" t="s">
        <v>88</v>
      </c>
      <c r="AP3" s="202" t="s">
        <v>88</v>
      </c>
      <c r="AQ3" s="202" t="s">
        <v>88</v>
      </c>
      <c r="AR3" s="202" t="s">
        <v>88</v>
      </c>
      <c r="AS3" s="202" t="s">
        <v>88</v>
      </c>
      <c r="AT3" s="202" t="s">
        <v>88</v>
      </c>
      <c r="AU3" s="202" t="s">
        <v>88</v>
      </c>
      <c r="AV3" s="202" t="s">
        <v>88</v>
      </c>
      <c r="AW3" s="202" t="s">
        <v>88</v>
      </c>
      <c r="AX3" s="202" t="s">
        <v>88</v>
      </c>
      <c r="AY3" s="202" t="s">
        <v>88</v>
      </c>
      <c r="AZ3" s="107" t="s">
        <v>88</v>
      </c>
      <c r="BA3" s="233" t="s">
        <v>88</v>
      </c>
      <c r="BB3" s="234" t="s">
        <v>88</v>
      </c>
      <c r="BC3" s="234" t="s">
        <v>88</v>
      </c>
      <c r="BD3" s="235" t="s">
        <v>74</v>
      </c>
    </row>
    <row r="4" spans="1:56" ht="17.25" thickTop="1" x14ac:dyDescent="0.3">
      <c r="B4" s="333"/>
      <c r="C4" s="303" t="s">
        <v>3</v>
      </c>
      <c r="D4" s="127">
        <v>2412</v>
      </c>
      <c r="E4" s="127">
        <v>1</v>
      </c>
      <c r="F4" s="127" t="s">
        <v>12</v>
      </c>
      <c r="G4" s="112">
        <v>12.02</v>
      </c>
      <c r="H4" s="80">
        <v>15.5</v>
      </c>
      <c r="I4" s="76" t="s">
        <v>226</v>
      </c>
      <c r="J4" s="179">
        <v>11.936370200000001</v>
      </c>
      <c r="K4" s="198">
        <v>15.5</v>
      </c>
      <c r="L4" s="197" t="s">
        <v>239</v>
      </c>
      <c r="M4" s="223">
        <v>11.659542999999999</v>
      </c>
      <c r="N4" s="223">
        <v>11.878621000000001</v>
      </c>
      <c r="O4" s="223">
        <v>11.914719</v>
      </c>
      <c r="P4" s="223">
        <v>11.800227</v>
      </c>
      <c r="Q4" s="223">
        <v>12.428741</v>
      </c>
      <c r="R4" s="217">
        <v>11.936370200000001</v>
      </c>
      <c r="S4" s="207">
        <v>8.3629799999998866E-2</v>
      </c>
      <c r="U4" s="198">
        <v>15.5</v>
      </c>
      <c r="V4" s="197" t="s">
        <v>239</v>
      </c>
      <c r="W4" s="223">
        <v>11.659542999999999</v>
      </c>
      <c r="X4" s="223">
        <v>11.878621000000001</v>
      </c>
      <c r="Y4" s="223">
        <v>11.914719</v>
      </c>
      <c r="Z4" s="223">
        <v>11.800227</v>
      </c>
      <c r="AA4" s="223">
        <v>12.428741</v>
      </c>
      <c r="AB4" s="223">
        <v>12.151963</v>
      </c>
      <c r="AC4" s="223">
        <v>11.356527</v>
      </c>
      <c r="AD4" s="223">
        <v>12.406808</v>
      </c>
      <c r="AE4" s="223">
        <v>11.764801</v>
      </c>
      <c r="AF4" s="223">
        <v>11.746988</v>
      </c>
      <c r="AG4" s="223">
        <v>11.25938</v>
      </c>
      <c r="AH4" s="223">
        <v>11.269568</v>
      </c>
      <c r="AI4" s="223">
        <v>12.202202</v>
      </c>
      <c r="AJ4" s="223">
        <v>11.833337999999999</v>
      </c>
      <c r="AK4" s="223">
        <v>11.703205000000001</v>
      </c>
      <c r="AL4" s="223">
        <v>11.806217999999999</v>
      </c>
      <c r="AM4" s="223">
        <v>11.148033</v>
      </c>
      <c r="AN4" s="223">
        <v>11.964188</v>
      </c>
      <c r="AO4" s="223">
        <v>12.008806999999999</v>
      </c>
      <c r="AP4" s="223">
        <v>12.086371</v>
      </c>
      <c r="AQ4" s="223">
        <v>12.340771</v>
      </c>
      <c r="AR4" s="223">
        <v>12.092323</v>
      </c>
      <c r="AS4" s="223">
        <v>11.791969</v>
      </c>
      <c r="AT4" s="223">
        <v>11.538955</v>
      </c>
      <c r="AU4" s="223">
        <v>11.464344000000001</v>
      </c>
      <c r="AV4" s="223">
        <v>11.520491</v>
      </c>
      <c r="AW4" s="223">
        <v>11.999632999999999</v>
      </c>
      <c r="AX4" s="223">
        <v>11.606965000000001</v>
      </c>
      <c r="AY4" s="223">
        <v>12.306459</v>
      </c>
      <c r="AZ4" s="236">
        <v>12.530393999999999</v>
      </c>
      <c r="BA4" s="237">
        <f>MIN(W4:AZ4)</f>
        <v>11.148033</v>
      </c>
      <c r="BB4" s="238">
        <f>MAX(W4:AZ4)</f>
        <v>12.530393999999999</v>
      </c>
      <c r="BC4" s="238">
        <f>AVERAGE(W4:AZ4)</f>
        <v>11.852751733333331</v>
      </c>
      <c r="BD4" s="239">
        <f t="shared" ref="BD4:BD12" si="0">BC4-G4</f>
        <v>-0.16724826666666814</v>
      </c>
    </row>
    <row r="5" spans="1:56" x14ac:dyDescent="0.3">
      <c r="B5" s="333"/>
      <c r="C5" s="304"/>
      <c r="D5" s="128">
        <v>2437</v>
      </c>
      <c r="E5" s="128">
        <v>6</v>
      </c>
      <c r="F5" s="128" t="s">
        <v>12</v>
      </c>
      <c r="G5" s="113">
        <v>11.7</v>
      </c>
      <c r="H5" s="76">
        <v>15.75</v>
      </c>
      <c r="I5" s="76" t="s">
        <v>227</v>
      </c>
      <c r="J5" s="180">
        <v>12.543913</v>
      </c>
      <c r="K5" s="197">
        <v>15.75</v>
      </c>
      <c r="L5" s="197" t="s">
        <v>240</v>
      </c>
      <c r="M5" s="224">
        <v>12.40161</v>
      </c>
      <c r="N5" s="224">
        <v>12.457124</v>
      </c>
      <c r="O5" s="224">
        <v>12.406128000000001</v>
      </c>
      <c r="P5" s="224">
        <v>12.455225</v>
      </c>
      <c r="Q5" s="224">
        <v>12.999478</v>
      </c>
      <c r="R5" s="218">
        <v>12.543913</v>
      </c>
      <c r="S5" s="208">
        <v>0.84391300000000058</v>
      </c>
      <c r="U5" s="197">
        <v>15.75</v>
      </c>
      <c r="V5" s="197" t="s">
        <v>240</v>
      </c>
      <c r="W5" s="224">
        <v>12.40161</v>
      </c>
      <c r="X5" s="224">
        <v>12.457124</v>
      </c>
      <c r="Y5" s="224">
        <v>12.406128000000001</v>
      </c>
      <c r="Z5" s="224">
        <v>12.455225</v>
      </c>
      <c r="AA5" s="224">
        <v>12.999478</v>
      </c>
      <c r="AB5" s="224">
        <v>12.520910000000001</v>
      </c>
      <c r="AC5" s="224">
        <v>11.282590000000001</v>
      </c>
      <c r="AD5" s="224">
        <v>12.919416</v>
      </c>
      <c r="AE5" s="224">
        <v>12.356096000000001</v>
      </c>
      <c r="AF5" s="224">
        <v>12.346514000000001</v>
      </c>
      <c r="AG5" s="224">
        <v>12.251169000000001</v>
      </c>
      <c r="AH5" s="224">
        <v>12.004785</v>
      </c>
      <c r="AI5" s="224">
        <v>12.843961</v>
      </c>
      <c r="AJ5" s="224">
        <v>12.438129</v>
      </c>
      <c r="AK5" s="224">
        <v>12.122112</v>
      </c>
      <c r="AL5" s="224">
        <v>12.582965</v>
      </c>
      <c r="AM5" s="224">
        <v>12.175737</v>
      </c>
      <c r="AN5" s="224">
        <v>12.645322999999999</v>
      </c>
      <c r="AO5" s="224">
        <v>12.675086</v>
      </c>
      <c r="AP5" s="224">
        <v>12.579216000000001</v>
      </c>
      <c r="AQ5" s="224">
        <v>12.881323999999999</v>
      </c>
      <c r="AR5" s="224">
        <v>12.807067</v>
      </c>
      <c r="AS5" s="224">
        <v>12.479753000000001</v>
      </c>
      <c r="AT5" s="224">
        <v>12.213888000000001</v>
      </c>
      <c r="AU5" s="224">
        <v>12.123015000000001</v>
      </c>
      <c r="AV5" s="224">
        <v>12.052076</v>
      </c>
      <c r="AW5" s="224">
        <v>12.442532999999999</v>
      </c>
      <c r="AX5" s="224">
        <v>12.148933</v>
      </c>
      <c r="AY5" s="224">
        <v>12.743546</v>
      </c>
      <c r="AZ5" s="240">
        <v>13.101019000000001</v>
      </c>
      <c r="BA5" s="237">
        <f t="shared" ref="BA5:BA12" si="1">MIN(W5:AZ5)</f>
        <v>11.282590000000001</v>
      </c>
      <c r="BB5" s="238">
        <f t="shared" ref="BB5:BB12" si="2">MAX(W5:AZ5)</f>
        <v>13.101019000000001</v>
      </c>
      <c r="BC5" s="238">
        <f t="shared" ref="BC5:BC11" si="3">AVERAGE(W5:AZ5)</f>
        <v>12.448557599999999</v>
      </c>
      <c r="BD5" s="239">
        <f t="shared" si="0"/>
        <v>0.74855759999999982</v>
      </c>
    </row>
    <row r="6" spans="1:56" ht="17.25" thickBot="1" x14ac:dyDescent="0.35">
      <c r="B6" s="333"/>
      <c r="C6" s="305"/>
      <c r="D6" s="129">
        <v>2462</v>
      </c>
      <c r="E6" s="129">
        <v>11</v>
      </c>
      <c r="F6" s="129" t="s">
        <v>12</v>
      </c>
      <c r="G6" s="114">
        <v>11.85</v>
      </c>
      <c r="H6" s="89">
        <v>15.5</v>
      </c>
      <c r="I6" s="89" t="s">
        <v>226</v>
      </c>
      <c r="J6" s="181">
        <v>11.603278399999999</v>
      </c>
      <c r="K6" s="200">
        <v>15.5</v>
      </c>
      <c r="L6" s="200" t="s">
        <v>239</v>
      </c>
      <c r="M6" s="225">
        <v>11.352425</v>
      </c>
      <c r="N6" s="225">
        <v>11.535886</v>
      </c>
      <c r="O6" s="225">
        <v>11.515139</v>
      </c>
      <c r="P6" s="225">
        <v>11.495799999999999</v>
      </c>
      <c r="Q6" s="225">
        <v>12.117141999999999</v>
      </c>
      <c r="R6" s="219">
        <v>11.603278399999999</v>
      </c>
      <c r="S6" s="209">
        <v>0.24672160000000076</v>
      </c>
      <c r="U6" s="200">
        <v>15.5</v>
      </c>
      <c r="V6" s="200" t="s">
        <v>239</v>
      </c>
      <c r="W6" s="225">
        <v>11.352425</v>
      </c>
      <c r="X6" s="225">
        <v>11.535886</v>
      </c>
      <c r="Y6" s="225">
        <v>11.515139</v>
      </c>
      <c r="Z6" s="225">
        <v>11.495799999999999</v>
      </c>
      <c r="AA6" s="225">
        <v>12.117141999999999</v>
      </c>
      <c r="AB6" s="225">
        <v>11.568657999999999</v>
      </c>
      <c r="AC6" s="225">
        <v>10.79158</v>
      </c>
      <c r="AD6" s="225">
        <v>12.13828</v>
      </c>
      <c r="AE6" s="225">
        <v>11.282617999999999</v>
      </c>
      <c r="AF6" s="225">
        <v>11.556744999999999</v>
      </c>
      <c r="AG6" s="225">
        <v>11.390326</v>
      </c>
      <c r="AH6" s="225">
        <v>11.263945</v>
      </c>
      <c r="AI6" s="225">
        <v>12.063757000000001</v>
      </c>
      <c r="AJ6" s="225">
        <v>11.69713</v>
      </c>
      <c r="AK6" s="225">
        <v>11.510323</v>
      </c>
      <c r="AL6" s="225">
        <v>11.506554</v>
      </c>
      <c r="AM6" s="225">
        <v>11.127155</v>
      </c>
      <c r="AN6" s="225">
        <v>12.013857</v>
      </c>
      <c r="AO6" s="225">
        <v>11.920931</v>
      </c>
      <c r="AP6" s="225">
        <v>11.96898</v>
      </c>
      <c r="AQ6" s="225">
        <v>12.128083999999999</v>
      </c>
      <c r="AR6" s="225">
        <v>11.95576</v>
      </c>
      <c r="AS6" s="225">
        <v>11.638123</v>
      </c>
      <c r="AT6" s="225">
        <v>11.396644</v>
      </c>
      <c r="AU6" s="225">
        <v>11.301318</v>
      </c>
      <c r="AV6" s="225">
        <v>11.228315</v>
      </c>
      <c r="AW6" s="225">
        <v>11.830791</v>
      </c>
      <c r="AX6" s="225">
        <v>11.248532000000001</v>
      </c>
      <c r="AY6" s="225">
        <v>12.127015</v>
      </c>
      <c r="AZ6" s="241">
        <v>12.062106</v>
      </c>
      <c r="BA6" s="242">
        <f t="shared" si="1"/>
        <v>10.79158</v>
      </c>
      <c r="BB6" s="243">
        <f t="shared" si="2"/>
        <v>12.13828</v>
      </c>
      <c r="BC6" s="243">
        <f t="shared" si="3"/>
        <v>11.624463966666664</v>
      </c>
      <c r="BD6" s="239">
        <f t="shared" si="0"/>
        <v>-0.22553603333333605</v>
      </c>
    </row>
    <row r="7" spans="1:56" ht="17.25" thickTop="1" x14ac:dyDescent="0.3">
      <c r="B7" s="333"/>
      <c r="C7" s="306" t="s">
        <v>37</v>
      </c>
      <c r="D7" s="128">
        <v>2412</v>
      </c>
      <c r="E7" s="128">
        <v>1</v>
      </c>
      <c r="F7" s="128" t="s">
        <v>16</v>
      </c>
      <c r="G7" s="115">
        <v>12.56</v>
      </c>
      <c r="H7" s="76">
        <f t="shared" ref="H7:I12" si="4">H4</f>
        <v>15.5</v>
      </c>
      <c r="I7" s="76" t="str">
        <f t="shared" si="4"/>
        <v>0x3E</v>
      </c>
      <c r="J7" s="180">
        <v>11.860278599999999</v>
      </c>
      <c r="K7" s="197">
        <v>15.5</v>
      </c>
      <c r="L7" s="197" t="s">
        <v>239</v>
      </c>
      <c r="M7" s="224">
        <v>11.674515</v>
      </c>
      <c r="N7" s="224">
        <v>11.795809999999999</v>
      </c>
      <c r="O7" s="224">
        <v>11.806103</v>
      </c>
      <c r="P7" s="224">
        <v>11.686324000000001</v>
      </c>
      <c r="Q7" s="224">
        <v>12.338641000000001</v>
      </c>
      <c r="R7" s="218">
        <v>11.860278599999999</v>
      </c>
      <c r="S7" s="210">
        <v>0.69972140000000138</v>
      </c>
      <c r="U7" s="197">
        <v>15.5</v>
      </c>
      <c r="V7" s="197" t="s">
        <v>239</v>
      </c>
      <c r="W7" s="224">
        <v>11.674515</v>
      </c>
      <c r="X7" s="224">
        <v>11.795809999999999</v>
      </c>
      <c r="Y7" s="224">
        <v>11.806103</v>
      </c>
      <c r="Z7" s="224">
        <v>11.686324000000001</v>
      </c>
      <c r="AA7" s="224">
        <v>12.338641000000001</v>
      </c>
      <c r="AB7" s="224">
        <v>12.199064999999999</v>
      </c>
      <c r="AC7" s="224">
        <v>11.318982</v>
      </c>
      <c r="AD7" s="224">
        <v>12.449063000000001</v>
      </c>
      <c r="AE7" s="224">
        <v>11.766164</v>
      </c>
      <c r="AF7" s="224">
        <v>11.737157</v>
      </c>
      <c r="AG7" s="224">
        <v>11.242718</v>
      </c>
      <c r="AH7" s="224">
        <v>11.300578</v>
      </c>
      <c r="AI7" s="224">
        <v>12.194305999999999</v>
      </c>
      <c r="AJ7" s="224">
        <v>11.880539000000001</v>
      </c>
      <c r="AK7" s="224">
        <v>11.739632</v>
      </c>
      <c r="AL7" s="224">
        <v>11.793113999999999</v>
      </c>
      <c r="AM7" s="224">
        <v>11.167935999999999</v>
      </c>
      <c r="AN7" s="224">
        <v>11.975077000000001</v>
      </c>
      <c r="AO7" s="224">
        <v>12.071878</v>
      </c>
      <c r="AP7" s="224">
        <v>12.092044</v>
      </c>
      <c r="AQ7" s="224">
        <v>12.412402999999999</v>
      </c>
      <c r="AR7" s="224">
        <v>12.160019999999999</v>
      </c>
      <c r="AS7" s="224">
        <v>11.808346999999999</v>
      </c>
      <c r="AT7" s="224">
        <v>11.579921000000001</v>
      </c>
      <c r="AU7" s="224">
        <v>11.531606999999999</v>
      </c>
      <c r="AV7" s="224">
        <v>11.504626</v>
      </c>
      <c r="AW7" s="224">
        <v>11.99165</v>
      </c>
      <c r="AX7" s="224">
        <v>11.603120000000001</v>
      </c>
      <c r="AY7" s="224">
        <v>12.315253</v>
      </c>
      <c r="AZ7" s="240">
        <v>12.544255</v>
      </c>
      <c r="BA7" s="237">
        <f t="shared" si="1"/>
        <v>11.167935999999999</v>
      </c>
      <c r="BB7" s="238">
        <f t="shared" si="2"/>
        <v>12.544255</v>
      </c>
      <c r="BC7" s="238">
        <f t="shared" si="3"/>
        <v>11.856028266666668</v>
      </c>
      <c r="BD7" s="239">
        <f t="shared" si="0"/>
        <v>-0.70397173333333285</v>
      </c>
    </row>
    <row r="8" spans="1:56" x14ac:dyDescent="0.3">
      <c r="B8" s="333"/>
      <c r="C8" s="306"/>
      <c r="D8" s="128">
        <v>2437</v>
      </c>
      <c r="E8" s="128">
        <v>6</v>
      </c>
      <c r="F8" s="128" t="s">
        <v>16</v>
      </c>
      <c r="G8" s="113">
        <v>13.23</v>
      </c>
      <c r="H8" s="76">
        <f t="shared" si="4"/>
        <v>15.75</v>
      </c>
      <c r="I8" s="76" t="str">
        <f t="shared" si="4"/>
        <v>0x3F</v>
      </c>
      <c r="J8" s="180">
        <v>12.393276999999999</v>
      </c>
      <c r="K8" s="197">
        <v>15.75</v>
      </c>
      <c r="L8" s="197" t="s">
        <v>240</v>
      </c>
      <c r="M8" s="224">
        <v>12.017728999999999</v>
      </c>
      <c r="N8" s="224">
        <v>12.46204</v>
      </c>
      <c r="O8" s="224">
        <v>12.322647999999999</v>
      </c>
      <c r="P8" s="224">
        <v>12.309003000000001</v>
      </c>
      <c r="Q8" s="224">
        <v>12.854965</v>
      </c>
      <c r="R8" s="218">
        <v>12.393276999999999</v>
      </c>
      <c r="S8" s="208">
        <v>0.83672300000000099</v>
      </c>
      <c r="U8" s="197">
        <v>15.75</v>
      </c>
      <c r="V8" s="197" t="s">
        <v>240</v>
      </c>
      <c r="W8" s="224">
        <v>12.017728999999999</v>
      </c>
      <c r="X8" s="224">
        <v>12.46204</v>
      </c>
      <c r="Y8" s="224">
        <v>12.322647999999999</v>
      </c>
      <c r="Z8" s="224">
        <v>12.309003000000001</v>
      </c>
      <c r="AA8" s="224">
        <v>12.854965</v>
      </c>
      <c r="AB8" s="224">
        <v>12.596681</v>
      </c>
      <c r="AC8" s="224">
        <v>11.218362000000001</v>
      </c>
      <c r="AD8" s="224">
        <v>12.907859999999999</v>
      </c>
      <c r="AE8" s="224">
        <v>12.381834</v>
      </c>
      <c r="AF8" s="224">
        <v>12.339102</v>
      </c>
      <c r="AG8" s="224">
        <v>12.229271000000001</v>
      </c>
      <c r="AH8" s="224">
        <v>12.027672000000001</v>
      </c>
      <c r="AI8" s="224">
        <v>12.865238</v>
      </c>
      <c r="AJ8" s="224">
        <v>12.394176</v>
      </c>
      <c r="AK8" s="224">
        <v>12.242361000000001</v>
      </c>
      <c r="AL8" s="224">
        <v>12.390629000000001</v>
      </c>
      <c r="AM8" s="224">
        <v>12.385961</v>
      </c>
      <c r="AN8" s="224">
        <v>12.605259</v>
      </c>
      <c r="AO8" s="224">
        <v>12.691069000000001</v>
      </c>
      <c r="AP8" s="224">
        <v>12.55097</v>
      </c>
      <c r="AQ8" s="224">
        <v>12.90386</v>
      </c>
      <c r="AR8" s="224">
        <v>12.816492</v>
      </c>
      <c r="AS8" s="224">
        <v>12.486859000000001</v>
      </c>
      <c r="AT8" s="224">
        <v>12.234085</v>
      </c>
      <c r="AU8" s="224">
        <v>12.135126</v>
      </c>
      <c r="AV8" s="224">
        <v>12.161808000000001</v>
      </c>
      <c r="AW8" s="224">
        <v>12.518018</v>
      </c>
      <c r="AX8" s="224">
        <v>12.246991</v>
      </c>
      <c r="AY8" s="224">
        <v>12.764721</v>
      </c>
      <c r="AZ8" s="240">
        <v>12.938317</v>
      </c>
      <c r="BA8" s="237">
        <f t="shared" si="1"/>
        <v>11.218362000000001</v>
      </c>
      <c r="BB8" s="238">
        <f t="shared" si="2"/>
        <v>12.938317</v>
      </c>
      <c r="BC8" s="238">
        <f t="shared" si="3"/>
        <v>12.433303566666662</v>
      </c>
      <c r="BD8" s="239">
        <f t="shared" si="0"/>
        <v>-0.79669643333333795</v>
      </c>
    </row>
    <row r="9" spans="1:56" ht="17.25" thickBot="1" x14ac:dyDescent="0.35">
      <c r="B9" s="333"/>
      <c r="C9" s="307"/>
      <c r="D9" s="129">
        <v>2462</v>
      </c>
      <c r="E9" s="129">
        <v>11</v>
      </c>
      <c r="F9" s="129" t="s">
        <v>16</v>
      </c>
      <c r="G9" s="114">
        <v>12.65</v>
      </c>
      <c r="H9" s="89">
        <f t="shared" si="4"/>
        <v>15.5</v>
      </c>
      <c r="I9" s="89" t="str">
        <f t="shared" si="4"/>
        <v>0x3E</v>
      </c>
      <c r="J9" s="181">
        <v>11.622174000000001</v>
      </c>
      <c r="K9" s="200">
        <v>15.5</v>
      </c>
      <c r="L9" s="200" t="s">
        <v>239</v>
      </c>
      <c r="M9" s="225">
        <v>11.233266</v>
      </c>
      <c r="N9" s="225">
        <v>11.583114</v>
      </c>
      <c r="O9" s="225">
        <v>11.580458999999999</v>
      </c>
      <c r="P9" s="225">
        <v>11.363629</v>
      </c>
      <c r="Q9" s="225">
        <v>12.350402000000001</v>
      </c>
      <c r="R9" s="219">
        <v>11.622174000000001</v>
      </c>
      <c r="S9" s="209">
        <v>1.0278259999999992</v>
      </c>
      <c r="U9" s="200">
        <v>15.5</v>
      </c>
      <c r="V9" s="200" t="s">
        <v>239</v>
      </c>
      <c r="W9" s="225">
        <v>11.233266</v>
      </c>
      <c r="X9" s="225">
        <v>11.583114</v>
      </c>
      <c r="Y9" s="225">
        <v>11.580458999999999</v>
      </c>
      <c r="Z9" s="225">
        <v>11.363629</v>
      </c>
      <c r="AA9" s="225">
        <v>12.350402000000001</v>
      </c>
      <c r="AB9" s="225">
        <v>11.684219000000001</v>
      </c>
      <c r="AC9" s="225">
        <v>10.825784000000001</v>
      </c>
      <c r="AD9" s="225">
        <v>12.160109</v>
      </c>
      <c r="AE9" s="225">
        <v>11.298781</v>
      </c>
      <c r="AF9" s="225">
        <v>11.538595000000001</v>
      </c>
      <c r="AG9" s="225">
        <v>11.470461</v>
      </c>
      <c r="AH9" s="225">
        <v>11.237721000000001</v>
      </c>
      <c r="AI9" s="225">
        <v>12.043901</v>
      </c>
      <c r="AJ9" s="225">
        <v>11.666786999999999</v>
      </c>
      <c r="AK9" s="225">
        <v>11.527312999999999</v>
      </c>
      <c r="AL9" s="225">
        <v>11.535621000000001</v>
      </c>
      <c r="AM9" s="225">
        <v>11.187055000000001</v>
      </c>
      <c r="AN9" s="225">
        <v>12.059215999999999</v>
      </c>
      <c r="AO9" s="225">
        <v>11.99497</v>
      </c>
      <c r="AP9" s="225">
        <v>11.976281999999999</v>
      </c>
      <c r="AQ9" s="225">
        <v>12.123400999999999</v>
      </c>
      <c r="AR9" s="225">
        <v>12.022363</v>
      </c>
      <c r="AS9" s="225">
        <v>11.696633</v>
      </c>
      <c r="AT9" s="225">
        <v>11.40461</v>
      </c>
      <c r="AU9" s="225">
        <v>11.359807</v>
      </c>
      <c r="AV9" s="225">
        <v>11.303497999999999</v>
      </c>
      <c r="AW9" s="225">
        <v>11.827476000000001</v>
      </c>
      <c r="AX9" s="225">
        <v>11.327196000000001</v>
      </c>
      <c r="AY9" s="225">
        <v>12.161351</v>
      </c>
      <c r="AZ9" s="241">
        <v>12.104385000000001</v>
      </c>
      <c r="BA9" s="242">
        <f t="shared" si="1"/>
        <v>10.825784000000001</v>
      </c>
      <c r="BB9" s="243">
        <f t="shared" si="2"/>
        <v>12.350402000000001</v>
      </c>
      <c r="BC9" s="243">
        <f t="shared" si="3"/>
        <v>11.654946833333332</v>
      </c>
      <c r="BD9" s="239">
        <f t="shared" si="0"/>
        <v>-0.99505316666666843</v>
      </c>
    </row>
    <row r="10" spans="1:56" ht="17.25" thickTop="1" x14ac:dyDescent="0.3">
      <c r="B10" s="333"/>
      <c r="C10" s="306" t="s">
        <v>75</v>
      </c>
      <c r="D10" s="128">
        <v>2412</v>
      </c>
      <c r="E10" s="128">
        <v>1</v>
      </c>
      <c r="F10" s="128" t="s">
        <v>32</v>
      </c>
      <c r="G10" s="115">
        <v>12.16</v>
      </c>
      <c r="H10" s="76">
        <f t="shared" si="4"/>
        <v>15.5</v>
      </c>
      <c r="I10" s="76" t="str">
        <f t="shared" si="4"/>
        <v>0x3E</v>
      </c>
      <c r="J10" s="180">
        <v>11.657219000000001</v>
      </c>
      <c r="K10" s="214">
        <v>15.5</v>
      </c>
      <c r="L10" s="201" t="s">
        <v>239</v>
      </c>
      <c r="M10" s="223">
        <v>11.368823000000001</v>
      </c>
      <c r="N10" s="224">
        <v>11.609203000000001</v>
      </c>
      <c r="O10" s="224">
        <v>11.617452</v>
      </c>
      <c r="P10" s="224">
        <v>11.467093999999999</v>
      </c>
      <c r="Q10" s="224">
        <v>12.223523</v>
      </c>
      <c r="R10" s="218">
        <v>11.657219000000001</v>
      </c>
      <c r="S10" s="210">
        <v>0.50278099999999881</v>
      </c>
      <c r="U10" s="214">
        <v>15.5</v>
      </c>
      <c r="V10" s="201" t="s">
        <v>239</v>
      </c>
      <c r="W10" s="223">
        <v>11.368823000000001</v>
      </c>
      <c r="X10" s="224">
        <v>11.609203000000001</v>
      </c>
      <c r="Y10" s="224">
        <v>11.617452</v>
      </c>
      <c r="Z10" s="224">
        <v>11.467093999999999</v>
      </c>
      <c r="AA10" s="224">
        <v>12.223523</v>
      </c>
      <c r="AB10" s="224">
        <v>12.027507</v>
      </c>
      <c r="AC10" s="224">
        <v>11.144399999999999</v>
      </c>
      <c r="AD10" s="224">
        <v>12.270535000000001</v>
      </c>
      <c r="AE10" s="224">
        <v>11.589691</v>
      </c>
      <c r="AF10" s="224">
        <v>11.540114000000001</v>
      </c>
      <c r="AG10" s="224">
        <v>11.067648999999999</v>
      </c>
      <c r="AH10" s="224">
        <v>11.131779</v>
      </c>
      <c r="AI10" s="224">
        <v>12.026453999999999</v>
      </c>
      <c r="AJ10" s="224">
        <v>11.708503</v>
      </c>
      <c r="AK10" s="224">
        <v>11.581735</v>
      </c>
      <c r="AL10" s="224">
        <v>11.623856</v>
      </c>
      <c r="AM10" s="224">
        <v>10.994804999999999</v>
      </c>
      <c r="AN10" s="224">
        <v>11.798003</v>
      </c>
      <c r="AO10" s="224">
        <v>11.901994999999999</v>
      </c>
      <c r="AP10" s="224">
        <v>11.928750000000001</v>
      </c>
      <c r="AQ10" s="224">
        <v>12.26038</v>
      </c>
      <c r="AR10" s="224">
        <v>11.960915999999999</v>
      </c>
      <c r="AS10" s="224">
        <v>11.635451</v>
      </c>
      <c r="AT10" s="224">
        <v>11.395792</v>
      </c>
      <c r="AU10" s="224">
        <v>11.385809</v>
      </c>
      <c r="AV10" s="224">
        <v>11.337311</v>
      </c>
      <c r="AW10" s="224">
        <v>11.832547999999999</v>
      </c>
      <c r="AX10" s="224">
        <v>11.421277</v>
      </c>
      <c r="AY10" s="224">
        <v>12.13743</v>
      </c>
      <c r="AZ10" s="240">
        <v>12.368852</v>
      </c>
      <c r="BA10" s="244">
        <f t="shared" si="1"/>
        <v>10.994804999999999</v>
      </c>
      <c r="BB10" s="245">
        <f t="shared" si="2"/>
        <v>12.368852</v>
      </c>
      <c r="BC10" s="245">
        <f t="shared" si="3"/>
        <v>11.678587899999998</v>
      </c>
      <c r="BD10" s="239">
        <f t="shared" si="0"/>
        <v>-0.48141210000000179</v>
      </c>
    </row>
    <row r="11" spans="1:56" x14ac:dyDescent="0.3">
      <c r="B11" s="333"/>
      <c r="C11" s="308"/>
      <c r="D11" s="128">
        <v>2437</v>
      </c>
      <c r="E11" s="128">
        <v>6</v>
      </c>
      <c r="F11" s="128" t="s">
        <v>32</v>
      </c>
      <c r="G11" s="113">
        <v>12.73</v>
      </c>
      <c r="H11" s="76">
        <f t="shared" si="4"/>
        <v>15.75</v>
      </c>
      <c r="I11" s="76" t="str">
        <f t="shared" si="4"/>
        <v>0x3F</v>
      </c>
      <c r="J11" s="180">
        <v>12.3007072</v>
      </c>
      <c r="K11" s="215">
        <v>15.75</v>
      </c>
      <c r="L11" s="197" t="s">
        <v>240</v>
      </c>
      <c r="M11" s="224">
        <v>11.854773</v>
      </c>
      <c r="N11" s="224">
        <v>12.352016000000001</v>
      </c>
      <c r="O11" s="224">
        <v>12.234680000000001</v>
      </c>
      <c r="P11" s="224">
        <v>12.278848</v>
      </c>
      <c r="Q11" s="224">
        <v>12.783219000000001</v>
      </c>
      <c r="R11" s="218">
        <v>12.3007072</v>
      </c>
      <c r="S11" s="208">
        <v>0.4292928000000007</v>
      </c>
      <c r="U11" s="215">
        <v>15.75</v>
      </c>
      <c r="V11" s="197" t="s">
        <v>240</v>
      </c>
      <c r="W11" s="224">
        <v>11.854773</v>
      </c>
      <c r="X11" s="224">
        <v>12.352016000000001</v>
      </c>
      <c r="Y11" s="224">
        <v>12.234680000000001</v>
      </c>
      <c r="Z11" s="224">
        <v>12.278848</v>
      </c>
      <c r="AA11" s="224">
        <v>12.783219000000001</v>
      </c>
      <c r="AB11" s="224">
        <v>12.501389</v>
      </c>
      <c r="AC11" s="224">
        <v>11.149457999999999</v>
      </c>
      <c r="AD11" s="224">
        <v>12.821417</v>
      </c>
      <c r="AE11" s="224">
        <v>12.294302999999999</v>
      </c>
      <c r="AF11" s="224">
        <v>12.248362</v>
      </c>
      <c r="AG11" s="224">
        <v>12.130666</v>
      </c>
      <c r="AH11" s="224">
        <v>11.934706</v>
      </c>
      <c r="AI11" s="224">
        <v>12.797473999999999</v>
      </c>
      <c r="AJ11" s="224">
        <v>12.297739</v>
      </c>
      <c r="AK11" s="224">
        <v>12.151515</v>
      </c>
      <c r="AL11" s="224">
        <v>12.318148000000001</v>
      </c>
      <c r="AM11" s="224">
        <v>12.297256000000001</v>
      </c>
      <c r="AN11" s="224">
        <v>12.528293</v>
      </c>
      <c r="AO11" s="224">
        <v>12.589859000000001</v>
      </c>
      <c r="AP11" s="224">
        <v>12.469279999999999</v>
      </c>
      <c r="AQ11" s="224">
        <v>12.829003999999999</v>
      </c>
      <c r="AR11" s="224">
        <v>12.734531</v>
      </c>
      <c r="AS11" s="224">
        <v>12.390639999999999</v>
      </c>
      <c r="AT11" s="224">
        <v>12.137802000000001</v>
      </c>
      <c r="AU11" s="224">
        <v>12.066699</v>
      </c>
      <c r="AV11" s="224">
        <v>12.084576999999999</v>
      </c>
      <c r="AW11" s="224">
        <v>12.427241</v>
      </c>
      <c r="AX11" s="224">
        <v>12.144062999999999</v>
      </c>
      <c r="AY11" s="224">
        <v>12.673223</v>
      </c>
      <c r="AZ11" s="240">
        <v>12.839022999999999</v>
      </c>
      <c r="BA11" s="237">
        <f t="shared" si="1"/>
        <v>11.149457999999999</v>
      </c>
      <c r="BB11" s="238">
        <f t="shared" si="2"/>
        <v>12.839022999999999</v>
      </c>
      <c r="BC11" s="238">
        <f t="shared" si="3"/>
        <v>12.345340133333336</v>
      </c>
      <c r="BD11" s="239">
        <f t="shared" si="0"/>
        <v>-0.38465986666666474</v>
      </c>
    </row>
    <row r="12" spans="1:56" ht="17.25" thickBot="1" x14ac:dyDescent="0.35">
      <c r="B12" s="334"/>
      <c r="C12" s="309"/>
      <c r="D12" s="130">
        <v>2462</v>
      </c>
      <c r="E12" s="130">
        <v>11</v>
      </c>
      <c r="F12" s="130" t="s">
        <v>32</v>
      </c>
      <c r="G12" s="116">
        <v>12.07</v>
      </c>
      <c r="H12" s="89">
        <f t="shared" si="4"/>
        <v>15.5</v>
      </c>
      <c r="I12" s="89" t="str">
        <f t="shared" si="4"/>
        <v>0x3E</v>
      </c>
      <c r="J12" s="182">
        <v>11.561474200000001</v>
      </c>
      <c r="K12" s="216">
        <v>15.5</v>
      </c>
      <c r="L12" s="199" t="s">
        <v>239</v>
      </c>
      <c r="M12" s="226">
        <v>11.074578000000001</v>
      </c>
      <c r="N12" s="226">
        <v>11.518606</v>
      </c>
      <c r="O12" s="226">
        <v>11.511865</v>
      </c>
      <c r="P12" s="226">
        <v>11.414794000000001</v>
      </c>
      <c r="Q12" s="226">
        <v>12.287528</v>
      </c>
      <c r="R12" s="220">
        <v>11.561474200000001</v>
      </c>
      <c r="S12" s="211">
        <v>0.50852579999999925</v>
      </c>
      <c r="U12" s="216">
        <v>15.5</v>
      </c>
      <c r="V12" s="199" t="s">
        <v>239</v>
      </c>
      <c r="W12" s="226">
        <v>11.074578000000001</v>
      </c>
      <c r="X12" s="226">
        <v>11.518606</v>
      </c>
      <c r="Y12" s="226">
        <v>11.511865</v>
      </c>
      <c r="Z12" s="226">
        <v>11.414794000000001</v>
      </c>
      <c r="AA12" s="226">
        <v>12.287528</v>
      </c>
      <c r="AB12" s="226">
        <v>11.593165000000001</v>
      </c>
      <c r="AC12" s="226">
        <v>10.759365000000001</v>
      </c>
      <c r="AD12" s="226">
        <v>12.091772000000001</v>
      </c>
      <c r="AE12" s="226">
        <v>11.218415</v>
      </c>
      <c r="AF12" s="226">
        <v>11.449448</v>
      </c>
      <c r="AG12" s="226">
        <v>11.397080000000001</v>
      </c>
      <c r="AH12" s="226">
        <v>11.173007999999999</v>
      </c>
      <c r="AI12" s="226">
        <v>11.964729999999999</v>
      </c>
      <c r="AJ12" s="226">
        <v>11.577064</v>
      </c>
      <c r="AK12" s="226">
        <v>11.45669</v>
      </c>
      <c r="AL12" s="226">
        <v>11.457176</v>
      </c>
      <c r="AM12" s="226">
        <v>11.097429999999999</v>
      </c>
      <c r="AN12" s="226">
        <v>11.97241</v>
      </c>
      <c r="AO12" s="226">
        <v>11.917339</v>
      </c>
      <c r="AP12" s="226">
        <v>11.907914999999999</v>
      </c>
      <c r="AQ12" s="226">
        <v>12.053368000000001</v>
      </c>
      <c r="AR12" s="226">
        <v>11.942855</v>
      </c>
      <c r="AS12" s="226">
        <v>11.612494999999999</v>
      </c>
      <c r="AT12" s="226">
        <v>11.321721999999999</v>
      </c>
      <c r="AU12" s="226">
        <v>11.301835000000001</v>
      </c>
      <c r="AV12" s="226">
        <v>11.223549999999999</v>
      </c>
      <c r="AW12" s="226">
        <v>11.752867999999999</v>
      </c>
      <c r="AX12" s="226">
        <v>11.237131</v>
      </c>
      <c r="AY12" s="226">
        <v>12.092366999999999</v>
      </c>
      <c r="AZ12" s="246">
        <v>12.022652000000001</v>
      </c>
      <c r="BA12" s="247">
        <f t="shared" si="1"/>
        <v>10.759365000000001</v>
      </c>
      <c r="BB12" s="248">
        <f t="shared" si="2"/>
        <v>12.287528</v>
      </c>
      <c r="BC12" s="248">
        <f>AVERAGE(W12:AZ12)</f>
        <v>11.580040700000001</v>
      </c>
      <c r="BD12" s="239">
        <f t="shared" si="0"/>
        <v>-0.48995929999999888</v>
      </c>
    </row>
    <row r="13" spans="1:56" ht="17.25" thickBot="1" x14ac:dyDescent="0.35">
      <c r="K13" s="196"/>
      <c r="L13" s="196"/>
      <c r="M13" s="196"/>
      <c r="N13" s="196"/>
      <c r="O13" s="196"/>
      <c r="P13" s="196"/>
      <c r="Q13" s="196"/>
      <c r="R13" s="196"/>
      <c r="S13" s="196"/>
      <c r="U13" s="196"/>
      <c r="V13" s="196"/>
      <c r="W13" s="196"/>
      <c r="X13" s="196"/>
      <c r="Y13" s="196"/>
      <c r="Z13" s="196"/>
      <c r="AA13" s="196"/>
      <c r="AB13" s="196"/>
      <c r="AC13" s="196"/>
      <c r="AD13" s="196"/>
      <c r="AE13" s="196"/>
      <c r="AF13" s="196"/>
      <c r="AG13" s="196"/>
      <c r="AH13" s="196"/>
      <c r="AI13" s="196"/>
      <c r="AJ13" s="196"/>
      <c r="AK13" s="196"/>
      <c r="AL13" s="196"/>
      <c r="AM13" s="196"/>
      <c r="AN13" s="196"/>
      <c r="AO13" s="196"/>
      <c r="AP13" s="196"/>
      <c r="AQ13" s="196"/>
      <c r="AR13" s="196"/>
      <c r="AS13" s="196"/>
      <c r="AT13" s="196"/>
      <c r="AU13" s="196"/>
      <c r="AV13" s="196"/>
      <c r="AW13" s="196"/>
      <c r="AX13" s="196"/>
      <c r="AY13" s="196"/>
      <c r="AZ13" s="196"/>
      <c r="BA13" s="196"/>
      <c r="BB13" s="196"/>
      <c r="BC13" s="196"/>
      <c r="BD13" s="196"/>
    </row>
    <row r="14" spans="1:56" ht="48" x14ac:dyDescent="0.3">
      <c r="B14" s="332" t="s">
        <v>221</v>
      </c>
      <c r="C14" s="297" t="s">
        <v>35</v>
      </c>
      <c r="D14" s="168" t="s">
        <v>36</v>
      </c>
      <c r="E14" s="299" t="s">
        <v>72</v>
      </c>
      <c r="F14" s="299" t="s">
        <v>73</v>
      </c>
      <c r="G14" s="110" t="s">
        <v>154</v>
      </c>
      <c r="H14" s="301" t="s">
        <v>220</v>
      </c>
      <c r="I14" s="301"/>
      <c r="J14" s="302"/>
      <c r="K14" s="301" t="s">
        <v>234</v>
      </c>
      <c r="L14" s="301"/>
      <c r="M14" s="302"/>
      <c r="N14" s="204" t="s">
        <v>228</v>
      </c>
      <c r="O14" s="204" t="s">
        <v>229</v>
      </c>
      <c r="P14" s="204" t="s">
        <v>230</v>
      </c>
      <c r="Q14" s="204" t="s">
        <v>231</v>
      </c>
      <c r="R14" s="204" t="s">
        <v>232</v>
      </c>
      <c r="S14" s="205" t="s">
        <v>233</v>
      </c>
      <c r="U14" s="301" t="s">
        <v>234</v>
      </c>
      <c r="V14" s="301"/>
      <c r="W14" s="302"/>
      <c r="X14" s="204" t="s">
        <v>228</v>
      </c>
      <c r="Y14" s="204" t="s">
        <v>229</v>
      </c>
      <c r="Z14" s="204" t="s">
        <v>230</v>
      </c>
      <c r="AA14" s="204" t="s">
        <v>231</v>
      </c>
      <c r="AB14" s="204" t="s">
        <v>244</v>
      </c>
      <c r="AC14" s="204" t="s">
        <v>245</v>
      </c>
      <c r="AD14" s="204" t="s">
        <v>246</v>
      </c>
      <c r="AE14" s="204" t="s">
        <v>247</v>
      </c>
      <c r="AF14" s="204" t="s">
        <v>248</v>
      </c>
      <c r="AG14" s="204" t="s">
        <v>249</v>
      </c>
      <c r="AH14" s="204" t="s">
        <v>250</v>
      </c>
      <c r="AI14" s="204" t="s">
        <v>251</v>
      </c>
      <c r="AJ14" s="204" t="s">
        <v>252</v>
      </c>
      <c r="AK14" s="204" t="s">
        <v>253</v>
      </c>
      <c r="AL14" s="204" t="s">
        <v>254</v>
      </c>
      <c r="AM14" s="204" t="s">
        <v>255</v>
      </c>
      <c r="AN14" s="204" t="s">
        <v>256</v>
      </c>
      <c r="AO14" s="204" t="s">
        <v>257</v>
      </c>
      <c r="AP14" s="204" t="s">
        <v>258</v>
      </c>
      <c r="AQ14" s="204" t="s">
        <v>259</v>
      </c>
      <c r="AR14" s="204" t="s">
        <v>260</v>
      </c>
      <c r="AS14" s="204" t="s">
        <v>261</v>
      </c>
      <c r="AT14" s="204" t="s">
        <v>262</v>
      </c>
      <c r="AU14" s="204" t="s">
        <v>263</v>
      </c>
      <c r="AV14" s="204" t="s">
        <v>264</v>
      </c>
      <c r="AW14" s="204" t="s">
        <v>265</v>
      </c>
      <c r="AX14" s="204" t="s">
        <v>266</v>
      </c>
      <c r="AY14" s="204" t="s">
        <v>267</v>
      </c>
      <c r="AZ14" s="204" t="s">
        <v>268</v>
      </c>
      <c r="BA14" s="175" t="s">
        <v>269</v>
      </c>
      <c r="BB14" s="176" t="s">
        <v>270</v>
      </c>
      <c r="BC14" s="176" t="s">
        <v>232</v>
      </c>
      <c r="BD14" s="232" t="s">
        <v>271</v>
      </c>
    </row>
    <row r="15" spans="1:56" ht="17.25" thickBot="1" x14ac:dyDescent="0.35">
      <c r="B15" s="333"/>
      <c r="C15" s="322"/>
      <c r="D15" s="170" t="s">
        <v>47</v>
      </c>
      <c r="E15" s="315"/>
      <c r="F15" s="315"/>
      <c r="G15" s="125" t="s">
        <v>74</v>
      </c>
      <c r="H15" s="311" t="s">
        <v>84</v>
      </c>
      <c r="I15" s="312"/>
      <c r="J15" s="109" t="s">
        <v>88</v>
      </c>
      <c r="K15" s="311" t="s">
        <v>170</v>
      </c>
      <c r="L15" s="312"/>
      <c r="M15" s="202" t="s">
        <v>88</v>
      </c>
      <c r="N15" s="202" t="s">
        <v>88</v>
      </c>
      <c r="O15" s="202" t="s">
        <v>88</v>
      </c>
      <c r="P15" s="202" t="s">
        <v>88</v>
      </c>
      <c r="Q15" s="202" t="s">
        <v>88</v>
      </c>
      <c r="R15" s="202" t="s">
        <v>88</v>
      </c>
      <c r="S15" s="206" t="s">
        <v>74</v>
      </c>
      <c r="U15" s="311" t="s">
        <v>170</v>
      </c>
      <c r="V15" s="312"/>
      <c r="W15" s="202" t="s">
        <v>88</v>
      </c>
      <c r="X15" s="202" t="s">
        <v>88</v>
      </c>
      <c r="Y15" s="202" t="s">
        <v>88</v>
      </c>
      <c r="Z15" s="202" t="s">
        <v>88</v>
      </c>
      <c r="AA15" s="202" t="s">
        <v>88</v>
      </c>
      <c r="AB15" s="202" t="s">
        <v>88</v>
      </c>
      <c r="AC15" s="202" t="s">
        <v>88</v>
      </c>
      <c r="AD15" s="202" t="s">
        <v>88</v>
      </c>
      <c r="AE15" s="202" t="s">
        <v>88</v>
      </c>
      <c r="AF15" s="202" t="s">
        <v>88</v>
      </c>
      <c r="AG15" s="202" t="s">
        <v>88</v>
      </c>
      <c r="AH15" s="202" t="s">
        <v>88</v>
      </c>
      <c r="AI15" s="202" t="s">
        <v>88</v>
      </c>
      <c r="AJ15" s="202" t="s">
        <v>88</v>
      </c>
      <c r="AK15" s="202" t="s">
        <v>88</v>
      </c>
      <c r="AL15" s="202" t="s">
        <v>88</v>
      </c>
      <c r="AM15" s="202" t="s">
        <v>88</v>
      </c>
      <c r="AN15" s="202" t="s">
        <v>88</v>
      </c>
      <c r="AO15" s="202" t="s">
        <v>88</v>
      </c>
      <c r="AP15" s="202" t="s">
        <v>88</v>
      </c>
      <c r="AQ15" s="202" t="s">
        <v>88</v>
      </c>
      <c r="AR15" s="202" t="s">
        <v>88</v>
      </c>
      <c r="AS15" s="202" t="s">
        <v>88</v>
      </c>
      <c r="AT15" s="202" t="s">
        <v>88</v>
      </c>
      <c r="AU15" s="202" t="s">
        <v>88</v>
      </c>
      <c r="AV15" s="202" t="s">
        <v>88</v>
      </c>
      <c r="AW15" s="202" t="s">
        <v>88</v>
      </c>
      <c r="AX15" s="202" t="s">
        <v>88</v>
      </c>
      <c r="AY15" s="202" t="s">
        <v>88</v>
      </c>
      <c r="AZ15" s="202" t="s">
        <v>88</v>
      </c>
      <c r="BA15" s="233" t="s">
        <v>88</v>
      </c>
      <c r="BB15" s="234" t="s">
        <v>88</v>
      </c>
      <c r="BC15" s="234" t="s">
        <v>88</v>
      </c>
      <c r="BD15" s="235" t="s">
        <v>74</v>
      </c>
    </row>
    <row r="16" spans="1:56" ht="17.25" thickTop="1" x14ac:dyDescent="0.3">
      <c r="B16" s="333"/>
      <c r="C16" s="318" t="s">
        <v>3</v>
      </c>
      <c r="D16" s="131">
        <v>2412</v>
      </c>
      <c r="E16" s="131">
        <v>1</v>
      </c>
      <c r="F16" s="131" t="s">
        <v>12</v>
      </c>
      <c r="G16" s="126">
        <v>11.79</v>
      </c>
      <c r="H16" s="198">
        <v>14.5</v>
      </c>
      <c r="I16" s="201" t="s">
        <v>241</v>
      </c>
      <c r="J16" s="183">
        <v>10.9946474</v>
      </c>
      <c r="K16" s="198">
        <v>14.5</v>
      </c>
      <c r="L16" s="201" t="s">
        <v>241</v>
      </c>
      <c r="M16" s="223">
        <v>10.434863999999999</v>
      </c>
      <c r="N16" s="223">
        <v>11.113275</v>
      </c>
      <c r="O16" s="223">
        <v>11.166384000000001</v>
      </c>
      <c r="P16" s="223">
        <v>10.608052000000001</v>
      </c>
      <c r="Q16" s="223">
        <v>11.650662000000001</v>
      </c>
      <c r="R16" s="217">
        <v>10.9946474</v>
      </c>
      <c r="S16" s="212">
        <v>0.7953525999999993</v>
      </c>
      <c r="U16" s="198">
        <v>14.5</v>
      </c>
      <c r="V16" s="201" t="s">
        <v>272</v>
      </c>
      <c r="W16" s="223">
        <v>10.434863999999999</v>
      </c>
      <c r="X16" s="223">
        <v>11.113275</v>
      </c>
      <c r="Y16" s="223">
        <v>11.166384000000001</v>
      </c>
      <c r="Z16" s="223">
        <v>10.608052000000001</v>
      </c>
      <c r="AA16" s="223">
        <v>11.650662000000001</v>
      </c>
      <c r="AB16" s="223">
        <v>10.299469</v>
      </c>
      <c r="AC16" s="223">
        <v>11.250761000000001</v>
      </c>
      <c r="AD16" s="223">
        <v>10.987461</v>
      </c>
      <c r="AE16" s="223">
        <v>10.212761</v>
      </c>
      <c r="AF16" s="223">
        <v>11.408702</v>
      </c>
      <c r="AG16" s="223">
        <v>10.956061999999999</v>
      </c>
      <c r="AH16" s="223">
        <v>10.612685000000001</v>
      </c>
      <c r="AI16" s="223">
        <v>11.026177000000001</v>
      </c>
      <c r="AJ16" s="223">
        <v>11.569853999999999</v>
      </c>
      <c r="AK16" s="223">
        <v>10.82427</v>
      </c>
      <c r="AL16" s="223">
        <v>11.258946999999999</v>
      </c>
      <c r="AM16" s="223">
        <v>10.646411000000001</v>
      </c>
      <c r="AN16" s="223">
        <v>11.21006</v>
      </c>
      <c r="AO16" s="223">
        <v>10.874639</v>
      </c>
      <c r="AP16" s="223">
        <v>10.830973999999999</v>
      </c>
      <c r="AQ16" s="223">
        <v>11.063412</v>
      </c>
      <c r="AR16" s="223">
        <v>10.675535</v>
      </c>
      <c r="AS16" s="223">
        <v>10.818182</v>
      </c>
      <c r="AT16" s="223">
        <v>10.980482</v>
      </c>
      <c r="AU16" s="223">
        <v>10.951473999999999</v>
      </c>
      <c r="AV16" s="223">
        <v>11.14194</v>
      </c>
      <c r="AW16" s="223">
        <v>11.043347000000001</v>
      </c>
      <c r="AX16" s="223">
        <v>10.775218000000001</v>
      </c>
      <c r="AY16" s="223">
        <v>10.220216000000001</v>
      </c>
      <c r="AZ16" s="223">
        <v>10.847723999999999</v>
      </c>
      <c r="BA16" s="237">
        <f>MIN(W16:AZ16)</f>
        <v>10.212761</v>
      </c>
      <c r="BB16" s="238">
        <f>MAX(W16:AZ16)</f>
        <v>11.650662000000001</v>
      </c>
      <c r="BC16" s="238">
        <f>AVERAGE(W16:AZ16)</f>
        <v>10.915333333333335</v>
      </c>
      <c r="BD16" s="239">
        <f t="shared" ref="BD16:BD24" si="5">BC16-G16</f>
        <v>-0.87466666666666448</v>
      </c>
    </row>
    <row r="17" spans="2:56" x14ac:dyDescent="0.3">
      <c r="B17" s="333"/>
      <c r="C17" s="304"/>
      <c r="D17" s="128">
        <v>2437</v>
      </c>
      <c r="E17" s="128">
        <v>6</v>
      </c>
      <c r="F17" s="128" t="s">
        <v>12</v>
      </c>
      <c r="G17" s="113">
        <v>12.55</v>
      </c>
      <c r="H17" s="197">
        <v>16.5</v>
      </c>
      <c r="I17" s="197" t="s">
        <v>242</v>
      </c>
      <c r="J17" s="184">
        <v>13.249091000000002</v>
      </c>
      <c r="K17" s="197">
        <v>16.5</v>
      </c>
      <c r="L17" s="197" t="s">
        <v>242</v>
      </c>
      <c r="M17" s="224">
        <v>12.781636000000001</v>
      </c>
      <c r="N17" s="224">
        <v>13.283618000000001</v>
      </c>
      <c r="O17" s="224">
        <v>13.508953</v>
      </c>
      <c r="P17" s="224">
        <v>12.977555000000001</v>
      </c>
      <c r="Q17" s="224">
        <v>13.693693</v>
      </c>
      <c r="R17" s="218">
        <v>13.249091000000002</v>
      </c>
      <c r="S17" s="208">
        <v>0.69909100000000102</v>
      </c>
      <c r="U17" s="197">
        <v>16.5</v>
      </c>
      <c r="V17" s="197" t="s">
        <v>144</v>
      </c>
      <c r="W17" s="224">
        <v>12.781636000000001</v>
      </c>
      <c r="X17" s="224">
        <v>13.283618000000001</v>
      </c>
      <c r="Y17" s="224">
        <v>13.508953</v>
      </c>
      <c r="Z17" s="224">
        <v>12.977555000000001</v>
      </c>
      <c r="AA17" s="224">
        <v>13.693693</v>
      </c>
      <c r="AB17" s="224">
        <v>12.574004</v>
      </c>
      <c r="AC17" s="224">
        <v>13.271247000000001</v>
      </c>
      <c r="AD17" s="224">
        <v>13.143596000000001</v>
      </c>
      <c r="AE17" s="224">
        <v>12.466286</v>
      </c>
      <c r="AF17" s="224">
        <v>13.457639</v>
      </c>
      <c r="AG17" s="224">
        <v>13.085767000000001</v>
      </c>
      <c r="AH17" s="224">
        <v>12.571225</v>
      </c>
      <c r="AI17" s="224">
        <v>12.996596</v>
      </c>
      <c r="AJ17" s="224">
        <v>13.508267999999999</v>
      </c>
      <c r="AK17" s="224">
        <v>13.052098000000001</v>
      </c>
      <c r="AL17" s="224">
        <v>13.450238000000001</v>
      </c>
      <c r="AM17" s="224">
        <v>12.975816999999999</v>
      </c>
      <c r="AN17" s="224">
        <v>13.339511999999999</v>
      </c>
      <c r="AO17" s="224">
        <v>12.972035</v>
      </c>
      <c r="AP17" s="224">
        <v>13.147970000000001</v>
      </c>
      <c r="AQ17" s="224">
        <v>13.410879</v>
      </c>
      <c r="AR17" s="224">
        <v>12.62941</v>
      </c>
      <c r="AS17" s="224">
        <v>12.973613</v>
      </c>
      <c r="AT17" s="224">
        <v>13.194058</v>
      </c>
      <c r="AU17" s="224">
        <v>13.367181</v>
      </c>
      <c r="AV17" s="224">
        <v>13.255568999999999</v>
      </c>
      <c r="AW17" s="224">
        <v>13.197482000000001</v>
      </c>
      <c r="AX17" s="224">
        <v>12.858103</v>
      </c>
      <c r="AY17" s="224">
        <v>12.600099</v>
      </c>
      <c r="AZ17" s="224">
        <v>13.058509000000001</v>
      </c>
      <c r="BA17" s="237">
        <f t="shared" ref="BA17:BA24" si="6">MIN(W17:AZ17)</f>
        <v>12.466286</v>
      </c>
      <c r="BB17" s="238">
        <f t="shared" ref="BB17:BB24" si="7">MAX(W17:AZ17)</f>
        <v>13.693693</v>
      </c>
      <c r="BC17" s="238">
        <f t="shared" ref="BC17:BC23" si="8">AVERAGE(W17:AZ17)</f>
        <v>13.093421866666667</v>
      </c>
      <c r="BD17" s="239">
        <f t="shared" si="5"/>
        <v>0.54342186666666592</v>
      </c>
    </row>
    <row r="18" spans="2:56" ht="17.25" thickBot="1" x14ac:dyDescent="0.35">
      <c r="B18" s="333"/>
      <c r="C18" s="305"/>
      <c r="D18" s="129">
        <v>2462</v>
      </c>
      <c r="E18" s="129">
        <v>11</v>
      </c>
      <c r="F18" s="129" t="s">
        <v>12</v>
      </c>
      <c r="G18" s="114">
        <v>11.17</v>
      </c>
      <c r="H18" s="200">
        <v>13</v>
      </c>
      <c r="I18" s="200" t="s">
        <v>243</v>
      </c>
      <c r="J18" s="185">
        <v>9.5680870000000002</v>
      </c>
      <c r="K18" s="200">
        <v>13</v>
      </c>
      <c r="L18" s="200" t="s">
        <v>243</v>
      </c>
      <c r="M18" s="225">
        <v>9.0119199999999999</v>
      </c>
      <c r="N18" s="225">
        <v>9.5064170000000008</v>
      </c>
      <c r="O18" s="225">
        <v>9.7475729999999992</v>
      </c>
      <c r="P18" s="225">
        <v>9.3011440000000007</v>
      </c>
      <c r="Q18" s="225">
        <v>10.273381000000001</v>
      </c>
      <c r="R18" s="219">
        <v>9.5680870000000002</v>
      </c>
      <c r="S18" s="209">
        <v>1.6019129999999997</v>
      </c>
      <c r="U18" s="200">
        <v>13</v>
      </c>
      <c r="V18" s="200" t="s">
        <v>109</v>
      </c>
      <c r="W18" s="225">
        <v>9.0119199999999999</v>
      </c>
      <c r="X18" s="225">
        <v>9.5064170000000008</v>
      </c>
      <c r="Y18" s="225">
        <v>9.7475729999999992</v>
      </c>
      <c r="Z18" s="225">
        <v>9.3011440000000007</v>
      </c>
      <c r="AA18" s="225">
        <v>10.273381000000001</v>
      </c>
      <c r="AB18" s="225">
        <v>8.6979290000000002</v>
      </c>
      <c r="AC18" s="225">
        <v>9.5609059999999992</v>
      </c>
      <c r="AD18" s="225">
        <v>9.2941769999999995</v>
      </c>
      <c r="AE18" s="225">
        <v>8.6358280000000001</v>
      </c>
      <c r="AF18" s="225">
        <v>9.9121120000000005</v>
      </c>
      <c r="AG18" s="225">
        <v>9.594023</v>
      </c>
      <c r="AH18" s="225">
        <v>8.9552150000000008</v>
      </c>
      <c r="AI18" s="225">
        <v>9.2687609999999996</v>
      </c>
      <c r="AJ18" s="225">
        <v>9.8362970000000001</v>
      </c>
      <c r="AK18" s="225">
        <v>9.4520359999999997</v>
      </c>
      <c r="AL18" s="225">
        <v>9.6915230000000001</v>
      </c>
      <c r="AM18" s="225">
        <v>9.1868580000000009</v>
      </c>
      <c r="AN18" s="225">
        <v>9.5826279999999997</v>
      </c>
      <c r="AO18" s="225">
        <v>9.1966850000000004</v>
      </c>
      <c r="AP18" s="225">
        <v>9.1591000000000005</v>
      </c>
      <c r="AQ18" s="225">
        <v>9.6202520000000007</v>
      </c>
      <c r="AR18" s="225">
        <v>9.1668450000000004</v>
      </c>
      <c r="AS18" s="225">
        <v>9.1146239999999992</v>
      </c>
      <c r="AT18" s="225">
        <v>9.3950060000000004</v>
      </c>
      <c r="AU18" s="225">
        <v>9.3264279999999999</v>
      </c>
      <c r="AV18" s="225">
        <v>9.3315599999999996</v>
      </c>
      <c r="AW18" s="225">
        <v>9.6972559999999994</v>
      </c>
      <c r="AX18" s="225">
        <v>9.1203620000000001</v>
      </c>
      <c r="AY18" s="225">
        <v>8.8016500000000004</v>
      </c>
      <c r="AZ18" s="225">
        <v>9.1324819999999995</v>
      </c>
      <c r="BA18" s="242">
        <f t="shared" si="6"/>
        <v>8.6358280000000001</v>
      </c>
      <c r="BB18" s="243">
        <f t="shared" si="7"/>
        <v>10.273381000000001</v>
      </c>
      <c r="BC18" s="243">
        <f t="shared" si="8"/>
        <v>9.3523659333333331</v>
      </c>
      <c r="BD18" s="239">
        <f t="shared" si="5"/>
        <v>-1.8176340666666668</v>
      </c>
    </row>
    <row r="19" spans="2:56" ht="17.25" thickTop="1" x14ac:dyDescent="0.3">
      <c r="B19" s="333"/>
      <c r="C19" s="306" t="s">
        <v>37</v>
      </c>
      <c r="D19" s="128">
        <v>2412</v>
      </c>
      <c r="E19" s="128">
        <v>1</v>
      </c>
      <c r="F19" s="128" t="s">
        <v>16</v>
      </c>
      <c r="G19" s="115">
        <v>11.02</v>
      </c>
      <c r="H19" s="198">
        <v>14.5</v>
      </c>
      <c r="I19" s="201" t="s">
        <v>241</v>
      </c>
      <c r="J19" s="184">
        <v>10.982174599999999</v>
      </c>
      <c r="K19" s="198">
        <v>14.5</v>
      </c>
      <c r="L19" s="201" t="s">
        <v>241</v>
      </c>
      <c r="M19" s="224">
        <v>10.454867</v>
      </c>
      <c r="N19" s="224">
        <v>11.114984</v>
      </c>
      <c r="O19" s="224">
        <v>11.097218</v>
      </c>
      <c r="P19" s="224">
        <v>10.572041</v>
      </c>
      <c r="Q19" s="224">
        <v>11.671763</v>
      </c>
      <c r="R19" s="218">
        <v>10.982174599999999</v>
      </c>
      <c r="S19" s="210">
        <v>3.7825400000000897E-2</v>
      </c>
      <c r="U19" s="198">
        <v>14.5</v>
      </c>
      <c r="V19" s="201" t="s">
        <v>272</v>
      </c>
      <c r="W19" s="224">
        <v>10.454867</v>
      </c>
      <c r="X19" s="224">
        <v>11.114984</v>
      </c>
      <c r="Y19" s="224">
        <v>11.097218</v>
      </c>
      <c r="Z19" s="224">
        <v>10.572041</v>
      </c>
      <c r="AA19" s="224">
        <v>11.671763</v>
      </c>
      <c r="AB19" s="224">
        <v>10.363885</v>
      </c>
      <c r="AC19" s="224">
        <v>11.281375000000001</v>
      </c>
      <c r="AD19" s="224">
        <v>10.934623</v>
      </c>
      <c r="AE19" s="224">
        <v>10.270377</v>
      </c>
      <c r="AF19" s="224">
        <v>11.417130999999999</v>
      </c>
      <c r="AG19" s="224">
        <v>10.896307</v>
      </c>
      <c r="AH19" s="224">
        <v>10.626162000000001</v>
      </c>
      <c r="AI19" s="224">
        <v>10.929226</v>
      </c>
      <c r="AJ19" s="224">
        <v>11.515788000000001</v>
      </c>
      <c r="AK19" s="224">
        <v>10.816532</v>
      </c>
      <c r="AL19" s="224">
        <v>11.206761999999999</v>
      </c>
      <c r="AM19" s="224">
        <v>10.683487</v>
      </c>
      <c r="AN19" s="224">
        <v>11.15049</v>
      </c>
      <c r="AO19" s="224">
        <v>10.955494</v>
      </c>
      <c r="AP19" s="224">
        <v>10.900028000000001</v>
      </c>
      <c r="AQ19" s="224">
        <v>11.071910000000001</v>
      </c>
      <c r="AR19" s="224">
        <v>10.667296</v>
      </c>
      <c r="AS19" s="224">
        <v>10.799242</v>
      </c>
      <c r="AT19" s="224">
        <v>11.029711000000001</v>
      </c>
      <c r="AU19" s="224">
        <v>10.886004</v>
      </c>
      <c r="AV19" s="224">
        <v>11.095739</v>
      </c>
      <c r="AW19" s="224">
        <v>11.069647</v>
      </c>
      <c r="AX19" s="224">
        <v>10.748791000000001</v>
      </c>
      <c r="AY19" s="224">
        <v>10.217276999999999</v>
      </c>
      <c r="AZ19" s="224">
        <v>10.923204</v>
      </c>
      <c r="BA19" s="237">
        <f t="shared" si="6"/>
        <v>10.217276999999999</v>
      </c>
      <c r="BB19" s="238">
        <f t="shared" si="7"/>
        <v>11.671763</v>
      </c>
      <c r="BC19" s="238">
        <f t="shared" si="8"/>
        <v>10.912245366666664</v>
      </c>
      <c r="BD19" s="239">
        <f t="shared" si="5"/>
        <v>-0.1077546333333359</v>
      </c>
    </row>
    <row r="20" spans="2:56" x14ac:dyDescent="0.3">
      <c r="B20" s="333"/>
      <c r="C20" s="306"/>
      <c r="D20" s="128">
        <v>2437</v>
      </c>
      <c r="E20" s="128">
        <v>6</v>
      </c>
      <c r="F20" s="128" t="s">
        <v>16</v>
      </c>
      <c r="G20" s="113">
        <v>12.98</v>
      </c>
      <c r="H20" s="197">
        <v>16.5</v>
      </c>
      <c r="I20" s="197" t="s">
        <v>242</v>
      </c>
      <c r="J20" s="184">
        <v>13.167685600000002</v>
      </c>
      <c r="K20" s="197">
        <v>16.5</v>
      </c>
      <c r="L20" s="197" t="s">
        <v>242</v>
      </c>
      <c r="M20" s="224">
        <v>12.760377</v>
      </c>
      <c r="N20" s="224">
        <v>13.132595999999999</v>
      </c>
      <c r="O20" s="224">
        <v>13.246648</v>
      </c>
      <c r="P20" s="224">
        <v>12.93928</v>
      </c>
      <c r="Q20" s="224">
        <v>13.759527</v>
      </c>
      <c r="R20" s="218">
        <v>13.167685600000002</v>
      </c>
      <c r="S20" s="208">
        <v>0.18768560000000178</v>
      </c>
      <c r="U20" s="197">
        <v>16.5</v>
      </c>
      <c r="V20" s="197" t="s">
        <v>144</v>
      </c>
      <c r="W20" s="224">
        <v>12.760377</v>
      </c>
      <c r="X20" s="224">
        <v>13.132595999999999</v>
      </c>
      <c r="Y20" s="224">
        <v>13.246648</v>
      </c>
      <c r="Z20" s="224">
        <v>12.93928</v>
      </c>
      <c r="AA20" s="224">
        <v>13.759527</v>
      </c>
      <c r="AB20" s="224">
        <v>12.606885</v>
      </c>
      <c r="AC20" s="224">
        <v>13.101985000000001</v>
      </c>
      <c r="AD20" s="224">
        <v>13.153718</v>
      </c>
      <c r="AE20" s="224">
        <v>12.488407</v>
      </c>
      <c r="AF20" s="224">
        <v>13.467397999999999</v>
      </c>
      <c r="AG20" s="224">
        <v>13.079079</v>
      </c>
      <c r="AH20" s="224">
        <v>12.584387</v>
      </c>
      <c r="AI20" s="224">
        <v>12.991503</v>
      </c>
      <c r="AJ20" s="224">
        <v>13.504257000000001</v>
      </c>
      <c r="AK20" s="224">
        <v>13.048264</v>
      </c>
      <c r="AL20" s="224">
        <v>13.233992000000001</v>
      </c>
      <c r="AM20" s="224">
        <v>12.971780000000001</v>
      </c>
      <c r="AN20" s="224">
        <v>13.399633</v>
      </c>
      <c r="AO20" s="224">
        <v>13.030294</v>
      </c>
      <c r="AP20" s="224">
        <v>13.222675000000001</v>
      </c>
      <c r="AQ20" s="224">
        <v>13.218317000000001</v>
      </c>
      <c r="AR20" s="224">
        <v>12.670840999999999</v>
      </c>
      <c r="AS20" s="224">
        <v>12.999242000000001</v>
      </c>
      <c r="AT20" s="224">
        <v>13.211423</v>
      </c>
      <c r="AU20" s="224">
        <v>13.119016</v>
      </c>
      <c r="AV20" s="224">
        <v>13.279278</v>
      </c>
      <c r="AW20" s="224">
        <v>13.212027000000001</v>
      </c>
      <c r="AX20" s="224">
        <v>12.842195</v>
      </c>
      <c r="AY20" s="224">
        <v>12.669895</v>
      </c>
      <c r="AZ20" s="224">
        <v>13.097769</v>
      </c>
      <c r="BA20" s="237">
        <f t="shared" si="6"/>
        <v>12.488407</v>
      </c>
      <c r="BB20" s="238">
        <f t="shared" si="7"/>
        <v>13.759527</v>
      </c>
      <c r="BC20" s="238">
        <f t="shared" si="8"/>
        <v>13.068089599999997</v>
      </c>
      <c r="BD20" s="239">
        <f t="shared" si="5"/>
        <v>8.8089599999996437E-2</v>
      </c>
    </row>
    <row r="21" spans="2:56" ht="17.25" thickBot="1" x14ac:dyDescent="0.35">
      <c r="B21" s="333"/>
      <c r="C21" s="307"/>
      <c r="D21" s="129">
        <v>2462</v>
      </c>
      <c r="E21" s="129">
        <v>11</v>
      </c>
      <c r="F21" s="129" t="s">
        <v>16</v>
      </c>
      <c r="G21" s="114">
        <v>9.2100000000000009</v>
      </c>
      <c r="H21" s="200">
        <v>13</v>
      </c>
      <c r="I21" s="200" t="s">
        <v>243</v>
      </c>
      <c r="J21" s="185">
        <v>9.6018498000000001</v>
      </c>
      <c r="K21" s="200">
        <v>13</v>
      </c>
      <c r="L21" s="200" t="s">
        <v>243</v>
      </c>
      <c r="M21" s="225">
        <v>9.0455749999999995</v>
      </c>
      <c r="N21" s="225">
        <v>9.5834949999999992</v>
      </c>
      <c r="O21" s="225">
        <v>9.7745730000000002</v>
      </c>
      <c r="P21" s="225">
        <v>9.2973949999999999</v>
      </c>
      <c r="Q21" s="225">
        <v>10.308211</v>
      </c>
      <c r="R21" s="219">
        <v>9.6018498000000001</v>
      </c>
      <c r="S21" s="209">
        <v>0.39184979999999925</v>
      </c>
      <c r="U21" s="200">
        <v>13</v>
      </c>
      <c r="V21" s="200" t="s">
        <v>109</v>
      </c>
      <c r="W21" s="225">
        <v>9.0455749999999995</v>
      </c>
      <c r="X21" s="225">
        <v>9.5834949999999992</v>
      </c>
      <c r="Y21" s="225">
        <v>9.7745730000000002</v>
      </c>
      <c r="Z21" s="225">
        <v>9.2973949999999999</v>
      </c>
      <c r="AA21" s="225">
        <v>10.308211</v>
      </c>
      <c r="AB21" s="225">
        <v>8.7677910000000008</v>
      </c>
      <c r="AC21" s="225">
        <v>9.5837140000000005</v>
      </c>
      <c r="AD21" s="225">
        <v>9.3417080000000006</v>
      </c>
      <c r="AE21" s="225">
        <v>8.6905070000000002</v>
      </c>
      <c r="AF21" s="225">
        <v>9.9850940000000001</v>
      </c>
      <c r="AG21" s="225">
        <v>9.6395470000000003</v>
      </c>
      <c r="AH21" s="225">
        <v>9.0270499999999991</v>
      </c>
      <c r="AI21" s="225">
        <v>9.2769379999999995</v>
      </c>
      <c r="AJ21" s="225">
        <v>9.8661930000000009</v>
      </c>
      <c r="AK21" s="225">
        <v>9.4976900000000004</v>
      </c>
      <c r="AL21" s="225">
        <v>9.7335770000000004</v>
      </c>
      <c r="AM21" s="225">
        <v>9.2231799999999993</v>
      </c>
      <c r="AN21" s="225">
        <v>9.5889140000000008</v>
      </c>
      <c r="AO21" s="225">
        <v>9.2550550000000005</v>
      </c>
      <c r="AP21" s="225">
        <v>9.2051259999999999</v>
      </c>
      <c r="AQ21" s="225">
        <v>9.6570450000000001</v>
      </c>
      <c r="AR21" s="225">
        <v>9.2038469999999997</v>
      </c>
      <c r="AS21" s="225">
        <v>9.144482</v>
      </c>
      <c r="AT21" s="225">
        <v>9.4375090000000004</v>
      </c>
      <c r="AU21" s="225">
        <v>9.3682289999999995</v>
      </c>
      <c r="AV21" s="225">
        <v>9.3206760000000006</v>
      </c>
      <c r="AW21" s="225">
        <v>9.7956559999999993</v>
      </c>
      <c r="AX21" s="225">
        <v>9.173</v>
      </c>
      <c r="AY21" s="225">
        <v>8.8466559999999994</v>
      </c>
      <c r="AZ21" s="225">
        <v>9.1957649999999997</v>
      </c>
      <c r="BA21" s="242">
        <f t="shared" si="6"/>
        <v>8.6905070000000002</v>
      </c>
      <c r="BB21" s="243">
        <f t="shared" si="7"/>
        <v>10.308211</v>
      </c>
      <c r="BC21" s="243">
        <f t="shared" si="8"/>
        <v>9.394473266666667</v>
      </c>
      <c r="BD21" s="239">
        <f t="shared" si="5"/>
        <v>0.18447326666666619</v>
      </c>
    </row>
    <row r="22" spans="2:56" ht="17.25" thickTop="1" x14ac:dyDescent="0.3">
      <c r="B22" s="333"/>
      <c r="C22" s="306" t="s">
        <v>75</v>
      </c>
      <c r="D22" s="128">
        <v>2412</v>
      </c>
      <c r="E22" s="128">
        <v>1</v>
      </c>
      <c r="F22" s="128" t="s">
        <v>32</v>
      </c>
      <c r="G22" s="115">
        <v>10.5</v>
      </c>
      <c r="H22" s="214">
        <v>14.5</v>
      </c>
      <c r="I22" s="201" t="s">
        <v>241</v>
      </c>
      <c r="J22" s="184">
        <v>10.818988600000001</v>
      </c>
      <c r="K22" s="214">
        <v>14.5</v>
      </c>
      <c r="L22" s="201" t="s">
        <v>241</v>
      </c>
      <c r="M22" s="224">
        <v>10.297069</v>
      </c>
      <c r="N22" s="224">
        <v>10.952684</v>
      </c>
      <c r="O22" s="224">
        <v>10.934441</v>
      </c>
      <c r="P22" s="224">
        <v>10.412258</v>
      </c>
      <c r="Q22" s="224">
        <v>11.498491</v>
      </c>
      <c r="R22" s="218">
        <v>10.818988600000001</v>
      </c>
      <c r="S22" s="210">
        <v>0.31898860000000084</v>
      </c>
      <c r="U22" s="214">
        <v>14.5</v>
      </c>
      <c r="V22" s="201" t="s">
        <v>272</v>
      </c>
      <c r="W22" s="224">
        <v>10.297069</v>
      </c>
      <c r="X22" s="224">
        <v>10.952684</v>
      </c>
      <c r="Y22" s="224">
        <v>10.934441</v>
      </c>
      <c r="Z22" s="224">
        <v>10.412258</v>
      </c>
      <c r="AA22" s="224">
        <v>11.498491</v>
      </c>
      <c r="AB22" s="224">
        <v>10.213789</v>
      </c>
      <c r="AC22" s="224">
        <v>11.093510999999999</v>
      </c>
      <c r="AD22" s="224">
        <v>10.794119999999999</v>
      </c>
      <c r="AE22" s="224">
        <v>10.100282999999999</v>
      </c>
      <c r="AF22" s="224">
        <v>11.257725000000001</v>
      </c>
      <c r="AG22" s="224">
        <v>10.723716</v>
      </c>
      <c r="AH22" s="224">
        <v>10.484692000000001</v>
      </c>
      <c r="AI22" s="224">
        <v>10.766268999999999</v>
      </c>
      <c r="AJ22" s="224">
        <v>11.36237</v>
      </c>
      <c r="AK22" s="224">
        <v>10.642993000000001</v>
      </c>
      <c r="AL22" s="224">
        <v>11.035322000000001</v>
      </c>
      <c r="AM22" s="224">
        <v>10.499949000000001</v>
      </c>
      <c r="AN22" s="224">
        <v>10.970862</v>
      </c>
      <c r="AO22" s="224">
        <v>10.789308</v>
      </c>
      <c r="AP22" s="224">
        <v>10.728539</v>
      </c>
      <c r="AQ22" s="224">
        <v>10.902384</v>
      </c>
      <c r="AR22" s="224">
        <v>10.500135999999999</v>
      </c>
      <c r="AS22" s="224">
        <v>10.624953</v>
      </c>
      <c r="AT22" s="224">
        <v>10.845312</v>
      </c>
      <c r="AU22" s="224">
        <v>10.716305999999999</v>
      </c>
      <c r="AV22" s="224">
        <v>10.939793</v>
      </c>
      <c r="AW22" s="224">
        <v>10.914370999999999</v>
      </c>
      <c r="AX22" s="224">
        <v>10.598563</v>
      </c>
      <c r="AY22" s="224">
        <v>10.046039</v>
      </c>
      <c r="AZ22" s="224">
        <v>10.760043</v>
      </c>
      <c r="BA22" s="244">
        <f t="shared" si="6"/>
        <v>10.046039</v>
      </c>
      <c r="BB22" s="245">
        <f t="shared" si="7"/>
        <v>11.498491</v>
      </c>
      <c r="BC22" s="245">
        <f t="shared" si="8"/>
        <v>10.746876366666669</v>
      </c>
      <c r="BD22" s="239">
        <f t="shared" si="5"/>
        <v>0.2468763666666689</v>
      </c>
    </row>
    <row r="23" spans="2:56" x14ac:dyDescent="0.3">
      <c r="B23" s="333"/>
      <c r="C23" s="308"/>
      <c r="D23" s="128">
        <v>2437</v>
      </c>
      <c r="E23" s="128">
        <v>6</v>
      </c>
      <c r="F23" s="128" t="s">
        <v>32</v>
      </c>
      <c r="G23" s="113">
        <v>13.13</v>
      </c>
      <c r="H23" s="215">
        <v>16.5</v>
      </c>
      <c r="I23" s="197" t="s">
        <v>242</v>
      </c>
      <c r="J23" s="184">
        <v>13.088109800000002</v>
      </c>
      <c r="K23" s="215">
        <v>16.5</v>
      </c>
      <c r="L23" s="197" t="s">
        <v>242</v>
      </c>
      <c r="M23" s="224">
        <v>12.682591</v>
      </c>
      <c r="N23" s="224">
        <v>13.044594999999999</v>
      </c>
      <c r="O23" s="224">
        <v>13.15985</v>
      </c>
      <c r="P23" s="224">
        <v>12.860620000000001</v>
      </c>
      <c r="Q23" s="224">
        <v>13.692893</v>
      </c>
      <c r="R23" s="218">
        <v>13.088109800000002</v>
      </c>
      <c r="S23" s="208">
        <v>4.1890199999999211E-2</v>
      </c>
      <c r="U23" s="215">
        <v>16.5</v>
      </c>
      <c r="V23" s="197" t="s">
        <v>144</v>
      </c>
      <c r="W23" s="224">
        <v>12.682591</v>
      </c>
      <c r="X23" s="224">
        <v>13.044594999999999</v>
      </c>
      <c r="Y23" s="224">
        <v>13.15985</v>
      </c>
      <c r="Z23" s="224">
        <v>12.860620000000001</v>
      </c>
      <c r="AA23" s="224">
        <v>13.692893</v>
      </c>
      <c r="AB23" s="224">
        <v>12.530165999999999</v>
      </c>
      <c r="AC23" s="224">
        <v>13.013287999999999</v>
      </c>
      <c r="AD23" s="224">
        <v>13.083062</v>
      </c>
      <c r="AE23" s="224">
        <v>12.407222000000001</v>
      </c>
      <c r="AF23" s="224">
        <v>13.405237</v>
      </c>
      <c r="AG23" s="224">
        <v>12.99831</v>
      </c>
      <c r="AH23" s="224">
        <v>12.530154</v>
      </c>
      <c r="AI23" s="224">
        <v>12.903143</v>
      </c>
      <c r="AJ23" s="224">
        <v>13.444171000000001</v>
      </c>
      <c r="AK23" s="224">
        <v>12.951199000000001</v>
      </c>
      <c r="AL23" s="224">
        <v>13.156193999999999</v>
      </c>
      <c r="AM23" s="224">
        <v>12.895573000000001</v>
      </c>
      <c r="AN23" s="224">
        <v>13.308157</v>
      </c>
      <c r="AO23" s="224">
        <v>12.927631999999999</v>
      </c>
      <c r="AP23" s="224">
        <v>13.131835000000001</v>
      </c>
      <c r="AQ23" s="224">
        <v>13.144275</v>
      </c>
      <c r="AR23" s="224">
        <v>12.576492</v>
      </c>
      <c r="AS23" s="224">
        <v>12.911101</v>
      </c>
      <c r="AT23" s="224">
        <v>13.116268</v>
      </c>
      <c r="AU23" s="224">
        <v>13.041060999999999</v>
      </c>
      <c r="AV23" s="224">
        <v>13.203155000000001</v>
      </c>
      <c r="AW23" s="224">
        <v>13.131066000000001</v>
      </c>
      <c r="AX23" s="224">
        <v>12.750973999999999</v>
      </c>
      <c r="AY23" s="224">
        <v>12.578220999999999</v>
      </c>
      <c r="AZ23" s="224">
        <v>13.026064999999999</v>
      </c>
      <c r="BA23" s="237">
        <f t="shared" si="6"/>
        <v>12.407222000000001</v>
      </c>
      <c r="BB23" s="238">
        <f t="shared" si="7"/>
        <v>13.692893</v>
      </c>
      <c r="BC23" s="238">
        <f t="shared" si="8"/>
        <v>12.986818999999997</v>
      </c>
      <c r="BD23" s="239">
        <f t="shared" si="5"/>
        <v>-0.14318100000000378</v>
      </c>
    </row>
    <row r="24" spans="2:56" ht="17.25" thickBot="1" x14ac:dyDescent="0.35">
      <c r="B24" s="334"/>
      <c r="C24" s="309"/>
      <c r="D24" s="130">
        <v>2462</v>
      </c>
      <c r="E24" s="130">
        <v>11</v>
      </c>
      <c r="F24" s="130" t="s">
        <v>32</v>
      </c>
      <c r="G24" s="116">
        <v>8.6999999999999993</v>
      </c>
      <c r="H24" s="216">
        <v>13</v>
      </c>
      <c r="I24" s="199" t="s">
        <v>243</v>
      </c>
      <c r="J24" s="186">
        <v>9.5331689999999991</v>
      </c>
      <c r="K24" s="216">
        <v>13</v>
      </c>
      <c r="L24" s="199" t="s">
        <v>243</v>
      </c>
      <c r="M24" s="226">
        <v>8.9693140000000007</v>
      </c>
      <c r="N24" s="226">
        <v>9.5040259999999996</v>
      </c>
      <c r="O24" s="226">
        <v>9.7025729999999992</v>
      </c>
      <c r="P24" s="226">
        <v>9.236478</v>
      </c>
      <c r="Q24" s="226">
        <v>10.253454</v>
      </c>
      <c r="R24" s="220">
        <v>9.5331689999999991</v>
      </c>
      <c r="S24" s="211">
        <v>0.83316899999999983</v>
      </c>
      <c r="U24" s="216">
        <v>13</v>
      </c>
      <c r="V24" s="199" t="s">
        <v>109</v>
      </c>
      <c r="W24" s="226">
        <v>8.9693140000000007</v>
      </c>
      <c r="X24" s="226">
        <v>9.5040259999999996</v>
      </c>
      <c r="Y24" s="226">
        <v>9.7025729999999992</v>
      </c>
      <c r="Z24" s="226">
        <v>9.236478</v>
      </c>
      <c r="AA24" s="226">
        <v>10.253454</v>
      </c>
      <c r="AB24" s="226">
        <v>8.7043710000000001</v>
      </c>
      <c r="AC24" s="226">
        <v>9.5160020000000003</v>
      </c>
      <c r="AD24" s="226">
        <v>9.2853499999999993</v>
      </c>
      <c r="AE24" s="226">
        <v>8.6099759999999996</v>
      </c>
      <c r="AF24" s="226">
        <v>9.9141440000000003</v>
      </c>
      <c r="AG24" s="226">
        <v>9.5855069999999998</v>
      </c>
      <c r="AH24" s="226">
        <v>8.9711839999999992</v>
      </c>
      <c r="AI24" s="226">
        <v>9.1989140000000003</v>
      </c>
      <c r="AJ24" s="226">
        <v>9.7842789999999997</v>
      </c>
      <c r="AK24" s="226">
        <v>9.4276099999999996</v>
      </c>
      <c r="AL24" s="226">
        <v>9.6546920000000007</v>
      </c>
      <c r="AM24" s="226">
        <v>9.1482580000000002</v>
      </c>
      <c r="AN24" s="226">
        <v>9.519819</v>
      </c>
      <c r="AO24" s="226">
        <v>9.1837789999999995</v>
      </c>
      <c r="AP24" s="226">
        <v>9.1268539999999998</v>
      </c>
      <c r="AQ24" s="226">
        <v>9.5916130000000006</v>
      </c>
      <c r="AR24" s="226">
        <v>9.1284530000000004</v>
      </c>
      <c r="AS24" s="226">
        <v>9.0626879999999996</v>
      </c>
      <c r="AT24" s="226">
        <v>9.3791930000000008</v>
      </c>
      <c r="AU24" s="226">
        <v>9.2881149999999995</v>
      </c>
      <c r="AV24" s="226">
        <v>9.2554010000000009</v>
      </c>
      <c r="AW24" s="226">
        <v>9.7252290000000006</v>
      </c>
      <c r="AX24" s="226">
        <v>9.100797</v>
      </c>
      <c r="AY24" s="226">
        <v>8.7686159999999997</v>
      </c>
      <c r="AZ24" s="226">
        <v>9.1324679999999994</v>
      </c>
      <c r="BA24" s="247">
        <f t="shared" si="6"/>
        <v>8.6099759999999996</v>
      </c>
      <c r="BB24" s="248">
        <f t="shared" si="7"/>
        <v>10.253454</v>
      </c>
      <c r="BC24" s="248">
        <f>AVERAGE(W24:AZ24)</f>
        <v>9.3243052333333356</v>
      </c>
      <c r="BD24" s="239">
        <f t="shared" si="5"/>
        <v>0.62430523333333632</v>
      </c>
    </row>
    <row r="25" spans="2:56" ht="17.25" thickBot="1" x14ac:dyDescent="0.35">
      <c r="K25" s="196"/>
      <c r="L25" s="196"/>
      <c r="M25" s="196"/>
      <c r="N25" s="196"/>
      <c r="O25" s="196"/>
      <c r="P25" s="196"/>
      <c r="Q25" s="196"/>
      <c r="R25" s="196"/>
      <c r="S25" s="196"/>
      <c r="U25" s="196"/>
      <c r="V25" s="196"/>
      <c r="W25" s="196"/>
      <c r="X25" s="196"/>
      <c r="Y25" s="196"/>
      <c r="Z25" s="196"/>
      <c r="AA25" s="196"/>
      <c r="AB25" s="196"/>
      <c r="AC25" s="196"/>
      <c r="AD25" s="196"/>
      <c r="AE25" s="196"/>
      <c r="AF25" s="196"/>
      <c r="AG25" s="196"/>
      <c r="AH25" s="196"/>
      <c r="AI25" s="196"/>
      <c r="AJ25" s="196"/>
      <c r="AK25" s="196"/>
      <c r="AL25" s="196"/>
      <c r="AM25" s="196"/>
      <c r="AN25" s="196"/>
      <c r="AO25" s="196"/>
      <c r="AP25" s="196"/>
      <c r="AQ25" s="196"/>
      <c r="AR25" s="196"/>
      <c r="AS25" s="196"/>
      <c r="AT25" s="196"/>
      <c r="AU25" s="196"/>
      <c r="AV25" s="196"/>
      <c r="AW25" s="196"/>
      <c r="AX25" s="196"/>
      <c r="AY25" s="196"/>
      <c r="AZ25" s="196"/>
      <c r="BA25" s="196"/>
      <c r="BB25" s="196"/>
      <c r="BC25" s="196"/>
      <c r="BD25" s="196"/>
    </row>
    <row r="26" spans="2:56" ht="48" x14ac:dyDescent="0.3">
      <c r="B26" s="332" t="s">
        <v>87</v>
      </c>
      <c r="C26" s="297" t="s">
        <v>35</v>
      </c>
      <c r="D26" s="168" t="s">
        <v>36</v>
      </c>
      <c r="E26" s="299" t="s">
        <v>72</v>
      </c>
      <c r="F26" s="299" t="s">
        <v>73</v>
      </c>
      <c r="G26" s="110" t="s">
        <v>154</v>
      </c>
      <c r="H26" s="301" t="s">
        <v>222</v>
      </c>
      <c r="I26" s="301"/>
      <c r="J26" s="302"/>
      <c r="K26" s="301" t="s">
        <v>234</v>
      </c>
      <c r="L26" s="301"/>
      <c r="M26" s="302"/>
      <c r="N26" s="204" t="s">
        <v>228</v>
      </c>
      <c r="O26" s="204" t="s">
        <v>229</v>
      </c>
      <c r="P26" s="204" t="s">
        <v>230</v>
      </c>
      <c r="Q26" s="204" t="s">
        <v>231</v>
      </c>
      <c r="R26" s="204" t="s">
        <v>232</v>
      </c>
      <c r="S26" s="205" t="s">
        <v>233</v>
      </c>
      <c r="U26" s="301" t="s">
        <v>234</v>
      </c>
      <c r="V26" s="301"/>
      <c r="W26" s="302"/>
      <c r="X26" s="204" t="s">
        <v>228</v>
      </c>
      <c r="Y26" s="204" t="s">
        <v>229</v>
      </c>
      <c r="Z26" s="204" t="s">
        <v>230</v>
      </c>
      <c r="AA26" s="204" t="s">
        <v>231</v>
      </c>
      <c r="AB26" s="204" t="s">
        <v>244</v>
      </c>
      <c r="AC26" s="204" t="s">
        <v>245</v>
      </c>
      <c r="AD26" s="204" t="s">
        <v>246</v>
      </c>
      <c r="AE26" s="204" t="s">
        <v>247</v>
      </c>
      <c r="AF26" s="204" t="s">
        <v>248</v>
      </c>
      <c r="AG26" s="204" t="s">
        <v>249</v>
      </c>
      <c r="AH26" s="204" t="s">
        <v>250</v>
      </c>
      <c r="AI26" s="204" t="s">
        <v>251</v>
      </c>
      <c r="AJ26" s="204" t="s">
        <v>252</v>
      </c>
      <c r="AK26" s="204" t="s">
        <v>253</v>
      </c>
      <c r="AL26" s="204" t="s">
        <v>254</v>
      </c>
      <c r="AM26" s="204" t="s">
        <v>255</v>
      </c>
      <c r="AN26" s="204" t="s">
        <v>256</v>
      </c>
      <c r="AO26" s="204" t="s">
        <v>257</v>
      </c>
      <c r="AP26" s="204" t="s">
        <v>258</v>
      </c>
      <c r="AQ26" s="204" t="s">
        <v>259</v>
      </c>
      <c r="AR26" s="204" t="s">
        <v>260</v>
      </c>
      <c r="AS26" s="204" t="s">
        <v>261</v>
      </c>
      <c r="AT26" s="204" t="s">
        <v>262</v>
      </c>
      <c r="AU26" s="204" t="s">
        <v>263</v>
      </c>
      <c r="AV26" s="204" t="s">
        <v>264</v>
      </c>
      <c r="AW26" s="204" t="s">
        <v>265</v>
      </c>
      <c r="AX26" s="204" t="s">
        <v>266</v>
      </c>
      <c r="AY26" s="204" t="s">
        <v>267</v>
      </c>
      <c r="AZ26" s="174" t="s">
        <v>268</v>
      </c>
      <c r="BA26" s="175" t="s">
        <v>269</v>
      </c>
      <c r="BB26" s="176" t="s">
        <v>270</v>
      </c>
      <c r="BC26" s="176" t="s">
        <v>232</v>
      </c>
      <c r="BD26" s="232" t="s">
        <v>271</v>
      </c>
    </row>
    <row r="27" spans="2:56" ht="17.25" thickBot="1" x14ac:dyDescent="0.35">
      <c r="B27" s="333"/>
      <c r="C27" s="298"/>
      <c r="D27" s="169" t="s">
        <v>47</v>
      </c>
      <c r="E27" s="300"/>
      <c r="F27" s="300"/>
      <c r="G27" s="111" t="s">
        <v>74</v>
      </c>
      <c r="H27" s="311" t="s">
        <v>84</v>
      </c>
      <c r="I27" s="312"/>
      <c r="J27" s="109" t="s">
        <v>88</v>
      </c>
      <c r="K27" s="311" t="s">
        <v>170</v>
      </c>
      <c r="L27" s="312"/>
      <c r="M27" s="202" t="s">
        <v>88</v>
      </c>
      <c r="N27" s="202" t="s">
        <v>88</v>
      </c>
      <c r="O27" s="202" t="s">
        <v>88</v>
      </c>
      <c r="P27" s="202" t="s">
        <v>88</v>
      </c>
      <c r="Q27" s="202" t="s">
        <v>88</v>
      </c>
      <c r="R27" s="202" t="s">
        <v>88</v>
      </c>
      <c r="S27" s="206" t="s">
        <v>74</v>
      </c>
      <c r="U27" s="311" t="s">
        <v>170</v>
      </c>
      <c r="V27" s="312"/>
      <c r="W27" s="202" t="s">
        <v>88</v>
      </c>
      <c r="X27" s="202" t="s">
        <v>88</v>
      </c>
      <c r="Y27" s="202" t="s">
        <v>88</v>
      </c>
      <c r="Z27" s="202" t="s">
        <v>88</v>
      </c>
      <c r="AA27" s="202" t="s">
        <v>88</v>
      </c>
      <c r="AB27" s="202" t="s">
        <v>88</v>
      </c>
      <c r="AC27" s="202" t="s">
        <v>88</v>
      </c>
      <c r="AD27" s="202" t="s">
        <v>88</v>
      </c>
      <c r="AE27" s="202" t="s">
        <v>88</v>
      </c>
      <c r="AF27" s="202" t="s">
        <v>88</v>
      </c>
      <c r="AG27" s="202" t="s">
        <v>88</v>
      </c>
      <c r="AH27" s="202" t="s">
        <v>88</v>
      </c>
      <c r="AI27" s="202" t="s">
        <v>88</v>
      </c>
      <c r="AJ27" s="202" t="s">
        <v>88</v>
      </c>
      <c r="AK27" s="202" t="s">
        <v>88</v>
      </c>
      <c r="AL27" s="202" t="s">
        <v>88</v>
      </c>
      <c r="AM27" s="202" t="s">
        <v>88</v>
      </c>
      <c r="AN27" s="202" t="s">
        <v>88</v>
      </c>
      <c r="AO27" s="202" t="s">
        <v>88</v>
      </c>
      <c r="AP27" s="202" t="s">
        <v>88</v>
      </c>
      <c r="AQ27" s="202" t="s">
        <v>88</v>
      </c>
      <c r="AR27" s="202" t="s">
        <v>88</v>
      </c>
      <c r="AS27" s="202" t="s">
        <v>88</v>
      </c>
      <c r="AT27" s="202" t="s">
        <v>88</v>
      </c>
      <c r="AU27" s="202" t="s">
        <v>88</v>
      </c>
      <c r="AV27" s="202" t="s">
        <v>88</v>
      </c>
      <c r="AW27" s="202" t="s">
        <v>88</v>
      </c>
      <c r="AX27" s="202" t="s">
        <v>88</v>
      </c>
      <c r="AY27" s="202" t="s">
        <v>88</v>
      </c>
      <c r="AZ27" s="107" t="s">
        <v>88</v>
      </c>
      <c r="BA27" s="177" t="s">
        <v>88</v>
      </c>
      <c r="BB27" s="178" t="s">
        <v>88</v>
      </c>
      <c r="BC27" s="178" t="s">
        <v>88</v>
      </c>
      <c r="BD27" s="249" t="s">
        <v>74</v>
      </c>
    </row>
    <row r="28" spans="2:56" ht="17.25" thickTop="1" x14ac:dyDescent="0.3">
      <c r="B28" s="333"/>
      <c r="C28" s="303" t="s">
        <v>3</v>
      </c>
      <c r="D28" s="127">
        <v>2412</v>
      </c>
      <c r="E28" s="127">
        <v>1</v>
      </c>
      <c r="F28" s="127" t="s">
        <v>12</v>
      </c>
      <c r="G28" s="112">
        <v>14.5</v>
      </c>
      <c r="H28" s="80">
        <v>18</v>
      </c>
      <c r="I28" s="80" t="s">
        <v>112</v>
      </c>
      <c r="J28" s="190">
        <v>14.4219686</v>
      </c>
      <c r="K28" s="198">
        <v>18</v>
      </c>
      <c r="L28" s="198" t="s">
        <v>235</v>
      </c>
      <c r="M28" s="227">
        <v>14.744623000000001</v>
      </c>
      <c r="N28" s="227">
        <v>13.718256</v>
      </c>
      <c r="O28" s="227">
        <v>14.485588999999999</v>
      </c>
      <c r="P28" s="227">
        <v>14.828816</v>
      </c>
      <c r="Q28" s="227">
        <v>14.332559</v>
      </c>
      <c r="R28" s="221">
        <v>14.4219686</v>
      </c>
      <c r="S28" s="207">
        <v>7.8031400000000417E-2</v>
      </c>
      <c r="U28" s="198">
        <v>18</v>
      </c>
      <c r="V28" s="198" t="s">
        <v>235</v>
      </c>
      <c r="W28" s="227">
        <v>14.744623000000001</v>
      </c>
      <c r="X28" s="227">
        <v>13.718256</v>
      </c>
      <c r="Y28" s="227">
        <v>14.485588999999999</v>
      </c>
      <c r="Z28" s="227">
        <v>14.828816</v>
      </c>
      <c r="AA28" s="227">
        <v>14.332559</v>
      </c>
      <c r="AB28" s="227">
        <v>13.609023000000001</v>
      </c>
      <c r="AC28" s="227">
        <v>13.798594</v>
      </c>
      <c r="AD28" s="227">
        <v>14.208024</v>
      </c>
      <c r="AE28" s="227">
        <v>13.912186999999999</v>
      </c>
      <c r="AF28" s="227">
        <v>14.081545999999999</v>
      </c>
      <c r="AG28" s="227">
        <v>13.749007000000001</v>
      </c>
      <c r="AH28" s="227">
        <v>13.719170999999999</v>
      </c>
      <c r="AI28" s="227">
        <v>13.173823000000001</v>
      </c>
      <c r="AJ28" s="227">
        <v>13.995857000000001</v>
      </c>
      <c r="AK28" s="227">
        <v>14.340676</v>
      </c>
      <c r="AL28" s="227">
        <v>14.325794</v>
      </c>
      <c r="AM28" s="227">
        <v>14.607317999999999</v>
      </c>
      <c r="AN28" s="227">
        <v>14.37782</v>
      </c>
      <c r="AO28" s="227">
        <v>14.1287</v>
      </c>
      <c r="AP28" s="227">
        <v>14.479315</v>
      </c>
      <c r="AQ28" s="227">
        <v>15.134726000000001</v>
      </c>
      <c r="AR28" s="227">
        <v>14.002129999999999</v>
      </c>
      <c r="AS28" s="227">
        <v>13.905771</v>
      </c>
      <c r="AT28" s="227">
        <v>13.777335000000001</v>
      </c>
      <c r="AU28" s="227">
        <v>14.374491000000001</v>
      </c>
      <c r="AV28" s="227">
        <v>13.436956</v>
      </c>
      <c r="AW28" s="227">
        <v>13.829962999999999</v>
      </c>
      <c r="AX28" s="227">
        <v>14.093680000000001</v>
      </c>
      <c r="AY28" s="227">
        <v>13.682297</v>
      </c>
      <c r="AZ28" s="250">
        <v>13.601501000000001</v>
      </c>
      <c r="BA28" s="244">
        <f>MIN(W28:AZ28)</f>
        <v>13.173823000000001</v>
      </c>
      <c r="BB28" s="245">
        <f>MAX(W28:AZ28)</f>
        <v>15.134726000000001</v>
      </c>
      <c r="BC28" s="245">
        <f>AVERAGE(W28:AZ28)</f>
        <v>14.081851599999998</v>
      </c>
      <c r="BD28" s="239">
        <f t="shared" ref="BD28:BD39" si="9">BC28-G28</f>
        <v>-0.41814840000000153</v>
      </c>
    </row>
    <row r="29" spans="2:56" x14ac:dyDescent="0.3">
      <c r="B29" s="333"/>
      <c r="C29" s="304"/>
      <c r="D29" s="128">
        <v>2437</v>
      </c>
      <c r="E29" s="128">
        <v>6</v>
      </c>
      <c r="F29" s="128" t="s">
        <v>12</v>
      </c>
      <c r="G29" s="115">
        <v>14.5</v>
      </c>
      <c r="H29" s="76">
        <v>18</v>
      </c>
      <c r="I29" s="76" t="s">
        <v>112</v>
      </c>
      <c r="J29" s="187">
        <v>14.703723800000001</v>
      </c>
      <c r="K29" s="197">
        <v>18</v>
      </c>
      <c r="L29" s="197" t="s">
        <v>235</v>
      </c>
      <c r="M29" s="224">
        <v>14.963604</v>
      </c>
      <c r="N29" s="224">
        <v>13.972553</v>
      </c>
      <c r="O29" s="224">
        <v>14.659497</v>
      </c>
      <c r="P29" s="224">
        <v>15.093581</v>
      </c>
      <c r="Q29" s="224">
        <v>14.829383999999999</v>
      </c>
      <c r="R29" s="218">
        <v>14.703723800000001</v>
      </c>
      <c r="S29" s="210">
        <v>0.20372380000000057</v>
      </c>
      <c r="U29" s="197">
        <v>18</v>
      </c>
      <c r="V29" s="197" t="s">
        <v>235</v>
      </c>
      <c r="W29" s="224">
        <v>14.963604</v>
      </c>
      <c r="X29" s="224">
        <v>13.972553</v>
      </c>
      <c r="Y29" s="224">
        <v>14.659497</v>
      </c>
      <c r="Z29" s="224">
        <v>15.093581</v>
      </c>
      <c r="AA29" s="224">
        <v>14.829383999999999</v>
      </c>
      <c r="AB29" s="224">
        <v>13.822989</v>
      </c>
      <c r="AC29" s="224">
        <v>14.426341000000001</v>
      </c>
      <c r="AD29" s="224">
        <v>14.41821</v>
      </c>
      <c r="AE29" s="224">
        <v>14.040081000000001</v>
      </c>
      <c r="AF29" s="224">
        <v>14.572241999999999</v>
      </c>
      <c r="AG29" s="224">
        <v>14.109662</v>
      </c>
      <c r="AH29" s="224">
        <v>14.175734</v>
      </c>
      <c r="AI29" s="224">
        <v>13.558215000000001</v>
      </c>
      <c r="AJ29" s="224">
        <v>14.157244</v>
      </c>
      <c r="AK29" s="224">
        <v>14.486312</v>
      </c>
      <c r="AL29" s="224">
        <v>14.667066</v>
      </c>
      <c r="AM29" s="224">
        <v>14.918177999999999</v>
      </c>
      <c r="AN29" s="224">
        <v>14.653797000000001</v>
      </c>
      <c r="AO29" s="224">
        <v>14.510127000000001</v>
      </c>
      <c r="AP29" s="224">
        <v>15.023433000000001</v>
      </c>
      <c r="AQ29" s="224">
        <v>15.334396</v>
      </c>
      <c r="AR29" s="224">
        <v>14.475868999999999</v>
      </c>
      <c r="AS29" s="224">
        <v>14.274782999999999</v>
      </c>
      <c r="AT29" s="224">
        <v>14.385669999999999</v>
      </c>
      <c r="AU29" s="224">
        <v>14.5962</v>
      </c>
      <c r="AV29" s="224">
        <v>13.795057999999999</v>
      </c>
      <c r="AW29" s="224">
        <v>14.235073</v>
      </c>
      <c r="AX29" s="224">
        <v>14.302405</v>
      </c>
      <c r="AY29" s="224">
        <v>14.051303000000001</v>
      </c>
      <c r="AZ29" s="240">
        <v>14.045309</v>
      </c>
      <c r="BA29" s="237">
        <f t="shared" ref="BA29:BA39" si="10">MIN(W29:AZ29)</f>
        <v>13.558215000000001</v>
      </c>
      <c r="BB29" s="238">
        <f t="shared" ref="BB29:BB39" si="11">MAX(W29:AZ29)</f>
        <v>15.334396</v>
      </c>
      <c r="BC29" s="238">
        <f t="shared" ref="BC29:BC35" si="12">AVERAGE(W29:AZ29)</f>
        <v>14.418477200000003</v>
      </c>
      <c r="BD29" s="239">
        <f t="shared" si="9"/>
        <v>-8.1522799999996565E-2</v>
      </c>
    </row>
    <row r="30" spans="2:56" ht="17.25" thickBot="1" x14ac:dyDescent="0.35">
      <c r="B30" s="333"/>
      <c r="C30" s="319"/>
      <c r="D30" s="171">
        <v>2462</v>
      </c>
      <c r="E30" s="171">
        <v>11</v>
      </c>
      <c r="F30" s="171" t="s">
        <v>223</v>
      </c>
      <c r="G30" s="172">
        <v>14.5</v>
      </c>
      <c r="H30" s="173">
        <v>18</v>
      </c>
      <c r="I30" s="89" t="s">
        <v>112</v>
      </c>
      <c r="J30" s="191">
        <v>14.173273599999998</v>
      </c>
      <c r="K30" s="203">
        <v>18</v>
      </c>
      <c r="L30" s="200" t="s">
        <v>235</v>
      </c>
      <c r="M30" s="228">
        <v>14.319974999999999</v>
      </c>
      <c r="N30" s="228">
        <v>13.540258</v>
      </c>
      <c r="O30" s="228">
        <v>14.046200000000001</v>
      </c>
      <c r="P30" s="228">
        <v>14.584444</v>
      </c>
      <c r="Q30" s="228">
        <v>14.375491</v>
      </c>
      <c r="R30" s="222">
        <v>14.173273599999998</v>
      </c>
      <c r="S30" s="213">
        <v>0.32672640000000186</v>
      </c>
      <c r="U30" s="203">
        <v>18</v>
      </c>
      <c r="V30" s="200" t="s">
        <v>235</v>
      </c>
      <c r="W30" s="228">
        <v>14.319974999999999</v>
      </c>
      <c r="X30" s="228">
        <v>13.540258</v>
      </c>
      <c r="Y30" s="228">
        <v>14.046200000000001</v>
      </c>
      <c r="Z30" s="228">
        <v>14.584444</v>
      </c>
      <c r="AA30" s="228">
        <v>14.375491</v>
      </c>
      <c r="AB30" s="228">
        <v>13.119311</v>
      </c>
      <c r="AC30" s="228">
        <v>13.870531</v>
      </c>
      <c r="AD30" s="228">
        <v>13.806221000000001</v>
      </c>
      <c r="AE30" s="228">
        <v>13.485002</v>
      </c>
      <c r="AF30" s="228">
        <v>14.132512</v>
      </c>
      <c r="AG30" s="228">
        <v>13.578478</v>
      </c>
      <c r="AH30" s="228">
        <v>13.399376</v>
      </c>
      <c r="AI30" s="228">
        <v>12.853878999999999</v>
      </c>
      <c r="AJ30" s="228">
        <v>13.700901999999999</v>
      </c>
      <c r="AK30" s="228">
        <v>13.797059000000001</v>
      </c>
      <c r="AL30" s="228">
        <v>14.096652000000001</v>
      </c>
      <c r="AM30" s="228">
        <v>14.471784</v>
      </c>
      <c r="AN30" s="228">
        <v>14.082032</v>
      </c>
      <c r="AO30" s="228">
        <v>13.623448</v>
      </c>
      <c r="AP30" s="228">
        <v>14.214731</v>
      </c>
      <c r="AQ30" s="228">
        <v>14.757709</v>
      </c>
      <c r="AR30" s="228">
        <v>13.753704000000001</v>
      </c>
      <c r="AS30" s="228">
        <v>13.633793000000001</v>
      </c>
      <c r="AT30" s="228">
        <v>13.632956</v>
      </c>
      <c r="AU30" s="228">
        <v>14.112672</v>
      </c>
      <c r="AV30" s="228">
        <v>13.319489000000001</v>
      </c>
      <c r="AW30" s="228">
        <v>13.576460000000001</v>
      </c>
      <c r="AX30" s="228">
        <v>13.692978999999999</v>
      </c>
      <c r="AY30" s="228">
        <v>13.451085000000001</v>
      </c>
      <c r="AZ30" s="251">
        <v>13.269838999999999</v>
      </c>
      <c r="BA30" s="237">
        <f t="shared" si="10"/>
        <v>12.853878999999999</v>
      </c>
      <c r="BB30" s="238">
        <f t="shared" si="11"/>
        <v>14.757709</v>
      </c>
      <c r="BC30" s="238">
        <f t="shared" si="12"/>
        <v>13.809965733333332</v>
      </c>
      <c r="BD30" s="239">
        <f t="shared" si="9"/>
        <v>-0.69003426666666812</v>
      </c>
    </row>
    <row r="31" spans="2:56" ht="18" thickTop="1" thickBot="1" x14ac:dyDescent="0.35">
      <c r="B31" s="333"/>
      <c r="C31" s="305"/>
      <c r="D31" s="129">
        <v>2484</v>
      </c>
      <c r="E31" s="129">
        <v>14</v>
      </c>
      <c r="F31" s="129" t="s">
        <v>223</v>
      </c>
      <c r="G31" s="114">
        <v>14.5</v>
      </c>
      <c r="H31" s="89">
        <v>18</v>
      </c>
      <c r="I31" s="89" t="s">
        <v>112</v>
      </c>
      <c r="J31" s="188">
        <v>13.527697</v>
      </c>
      <c r="K31" s="200">
        <v>18</v>
      </c>
      <c r="L31" s="200" t="s">
        <v>235</v>
      </c>
      <c r="M31" s="225">
        <v>13.692758</v>
      </c>
      <c r="N31" s="225">
        <v>12.8744</v>
      </c>
      <c r="O31" s="225">
        <v>13.282335</v>
      </c>
      <c r="P31" s="225">
        <v>14.063546000000001</v>
      </c>
      <c r="Q31" s="225">
        <v>13.725446</v>
      </c>
      <c r="R31" s="219">
        <v>13.527697</v>
      </c>
      <c r="S31" s="209">
        <v>0.97230300000000014</v>
      </c>
      <c r="U31" s="200">
        <v>18</v>
      </c>
      <c r="V31" s="200" t="s">
        <v>235</v>
      </c>
      <c r="W31" s="225">
        <v>13.692758</v>
      </c>
      <c r="X31" s="225">
        <v>12.8744</v>
      </c>
      <c r="Y31" s="225">
        <v>13.282335</v>
      </c>
      <c r="Z31" s="225">
        <v>14.063546000000001</v>
      </c>
      <c r="AA31" s="225">
        <v>13.725446</v>
      </c>
      <c r="AB31" s="225">
        <v>12.535821</v>
      </c>
      <c r="AC31" s="225">
        <v>13.245654</v>
      </c>
      <c r="AD31" s="225">
        <v>13.263296</v>
      </c>
      <c r="AE31" s="225">
        <v>12.927208</v>
      </c>
      <c r="AF31" s="225">
        <v>13.327783999999999</v>
      </c>
      <c r="AG31" s="225">
        <v>12.657169</v>
      </c>
      <c r="AH31" s="225">
        <v>12.750413999999999</v>
      </c>
      <c r="AI31" s="225">
        <v>12.025501999999999</v>
      </c>
      <c r="AJ31" s="225">
        <v>13.207303</v>
      </c>
      <c r="AK31" s="225">
        <v>13.132839000000001</v>
      </c>
      <c r="AL31" s="225">
        <v>13.187118999999999</v>
      </c>
      <c r="AM31" s="225">
        <v>13.77619</v>
      </c>
      <c r="AN31" s="225">
        <v>13.524399000000001</v>
      </c>
      <c r="AO31" s="225">
        <v>13.01778</v>
      </c>
      <c r="AP31" s="225">
        <v>13.493513</v>
      </c>
      <c r="AQ31" s="225">
        <v>14.143879</v>
      </c>
      <c r="AR31" s="225">
        <v>13.179131999999999</v>
      </c>
      <c r="AS31" s="225">
        <v>12.73554</v>
      </c>
      <c r="AT31" s="225">
        <v>13.094393</v>
      </c>
      <c r="AU31" s="225">
        <v>13.438438</v>
      </c>
      <c r="AV31" s="225">
        <v>12.630304000000001</v>
      </c>
      <c r="AW31" s="225">
        <v>12.986274999999999</v>
      </c>
      <c r="AX31" s="225">
        <v>13.01886</v>
      </c>
      <c r="AY31" s="225">
        <v>12.585326</v>
      </c>
      <c r="AZ31" s="241">
        <v>12.503002</v>
      </c>
      <c r="BA31" s="242">
        <f t="shared" si="10"/>
        <v>12.025501999999999</v>
      </c>
      <c r="BB31" s="243">
        <f t="shared" si="11"/>
        <v>14.143879</v>
      </c>
      <c r="BC31" s="243">
        <f t="shared" si="12"/>
        <v>13.134187500000001</v>
      </c>
      <c r="BD31" s="239">
        <f t="shared" si="9"/>
        <v>-1.3658124999999988</v>
      </c>
    </row>
    <row r="32" spans="2:56" ht="17.25" thickTop="1" x14ac:dyDescent="0.3">
      <c r="B32" s="333"/>
      <c r="C32" s="306" t="s">
        <v>37</v>
      </c>
      <c r="D32" s="127">
        <v>2412</v>
      </c>
      <c r="E32" s="127">
        <v>1</v>
      </c>
      <c r="F32" s="127" t="s">
        <v>16</v>
      </c>
      <c r="G32" s="112">
        <v>14.5</v>
      </c>
      <c r="H32" s="80">
        <f t="shared" ref="H32:I35" si="13">H28</f>
        <v>18</v>
      </c>
      <c r="I32" s="80" t="str">
        <f t="shared" si="13"/>
        <v>0x48</v>
      </c>
      <c r="J32" s="190">
        <v>14.364319200000001</v>
      </c>
      <c r="K32" s="198">
        <v>18</v>
      </c>
      <c r="L32" s="198" t="s">
        <v>235</v>
      </c>
      <c r="M32" s="227">
        <v>14.672772</v>
      </c>
      <c r="N32" s="227">
        <v>13.683631999999999</v>
      </c>
      <c r="O32" s="227">
        <v>14.320157</v>
      </c>
      <c r="P32" s="227">
        <v>14.800454999999999</v>
      </c>
      <c r="Q32" s="227">
        <v>14.344580000000001</v>
      </c>
      <c r="R32" s="221">
        <v>14.364319200000001</v>
      </c>
      <c r="S32" s="207">
        <v>0.13568079999999938</v>
      </c>
      <c r="U32" s="198">
        <v>18</v>
      </c>
      <c r="V32" s="198" t="s">
        <v>235</v>
      </c>
      <c r="W32" s="227">
        <v>14.672772</v>
      </c>
      <c r="X32" s="227">
        <v>13.683631999999999</v>
      </c>
      <c r="Y32" s="227">
        <v>14.320157</v>
      </c>
      <c r="Z32" s="227">
        <v>14.800454999999999</v>
      </c>
      <c r="AA32" s="227">
        <v>14.344580000000001</v>
      </c>
      <c r="AB32" s="227">
        <v>13.704586000000001</v>
      </c>
      <c r="AC32" s="227">
        <v>13.856704000000001</v>
      </c>
      <c r="AD32" s="227">
        <v>14.223001999999999</v>
      </c>
      <c r="AE32" s="227">
        <v>13.910767</v>
      </c>
      <c r="AF32" s="227">
        <v>14.086304</v>
      </c>
      <c r="AG32" s="227">
        <v>13.747081</v>
      </c>
      <c r="AH32" s="227">
        <v>13.753104</v>
      </c>
      <c r="AI32" s="227">
        <v>13.172779</v>
      </c>
      <c r="AJ32" s="227">
        <v>13.958819999999999</v>
      </c>
      <c r="AK32" s="227">
        <v>14.317997</v>
      </c>
      <c r="AL32" s="227">
        <v>14.329005</v>
      </c>
      <c r="AM32" s="227">
        <v>14.572101999999999</v>
      </c>
      <c r="AN32" s="227">
        <v>14.353536999999999</v>
      </c>
      <c r="AO32" s="227">
        <v>14.095492</v>
      </c>
      <c r="AP32" s="227">
        <v>14.531616</v>
      </c>
      <c r="AQ32" s="227">
        <v>15.037848</v>
      </c>
      <c r="AR32" s="227">
        <v>14.012779999999999</v>
      </c>
      <c r="AS32" s="227">
        <v>13.926951000000001</v>
      </c>
      <c r="AT32" s="227">
        <v>13.818984</v>
      </c>
      <c r="AU32" s="227">
        <v>14.411448999999999</v>
      </c>
      <c r="AV32" s="227">
        <v>13.383649999999999</v>
      </c>
      <c r="AW32" s="227">
        <v>13.836565</v>
      </c>
      <c r="AX32" s="227">
        <v>14.074947999999999</v>
      </c>
      <c r="AY32" s="227">
        <v>13.671862000000001</v>
      </c>
      <c r="AZ32" s="250">
        <v>13.596876</v>
      </c>
      <c r="BA32" s="237">
        <f t="shared" si="10"/>
        <v>13.172779</v>
      </c>
      <c r="BB32" s="238">
        <f t="shared" si="11"/>
        <v>15.037848</v>
      </c>
      <c r="BC32" s="238">
        <f t="shared" si="12"/>
        <v>14.073546833333332</v>
      </c>
      <c r="BD32" s="239">
        <f t="shared" si="9"/>
        <v>-0.42645316666666844</v>
      </c>
    </row>
    <row r="33" spans="2:56" x14ac:dyDescent="0.3">
      <c r="B33" s="333"/>
      <c r="C33" s="306"/>
      <c r="D33" s="128">
        <v>2437</v>
      </c>
      <c r="E33" s="128">
        <v>6</v>
      </c>
      <c r="F33" s="128" t="s">
        <v>16</v>
      </c>
      <c r="G33" s="115">
        <v>14.5</v>
      </c>
      <c r="H33" s="76">
        <f t="shared" si="13"/>
        <v>18</v>
      </c>
      <c r="I33" s="76" t="str">
        <f t="shared" si="13"/>
        <v>0x48</v>
      </c>
      <c r="J33" s="187">
        <v>14.693462800000001</v>
      </c>
      <c r="K33" s="197">
        <v>18</v>
      </c>
      <c r="L33" s="197" t="s">
        <v>235</v>
      </c>
      <c r="M33" s="224">
        <v>14.941720999999999</v>
      </c>
      <c r="N33" s="224">
        <v>13.975641</v>
      </c>
      <c r="O33" s="224">
        <v>14.574503999999999</v>
      </c>
      <c r="P33" s="224">
        <v>15.088179</v>
      </c>
      <c r="Q33" s="224">
        <v>14.887269</v>
      </c>
      <c r="R33" s="218">
        <v>14.693462800000001</v>
      </c>
      <c r="S33" s="210">
        <v>0.19346280000000071</v>
      </c>
      <c r="U33" s="197">
        <v>18</v>
      </c>
      <c r="V33" s="197" t="s">
        <v>235</v>
      </c>
      <c r="W33" s="224">
        <v>14.941720999999999</v>
      </c>
      <c r="X33" s="224">
        <v>13.975641</v>
      </c>
      <c r="Y33" s="224">
        <v>14.574503999999999</v>
      </c>
      <c r="Z33" s="224">
        <v>15.088179</v>
      </c>
      <c r="AA33" s="224">
        <v>14.887269</v>
      </c>
      <c r="AB33" s="224">
        <v>13.863628</v>
      </c>
      <c r="AC33" s="224">
        <v>14.471806000000001</v>
      </c>
      <c r="AD33" s="224">
        <v>14.473276</v>
      </c>
      <c r="AE33" s="224">
        <v>14.093970000000001</v>
      </c>
      <c r="AF33" s="224">
        <v>14.600766</v>
      </c>
      <c r="AG33" s="224">
        <v>14.151165000000001</v>
      </c>
      <c r="AH33" s="224">
        <v>14.230466</v>
      </c>
      <c r="AI33" s="224">
        <v>13.577762999999999</v>
      </c>
      <c r="AJ33" s="224">
        <v>14.162527000000001</v>
      </c>
      <c r="AK33" s="224">
        <v>14.535318</v>
      </c>
      <c r="AL33" s="224">
        <v>14.937129000000001</v>
      </c>
      <c r="AM33" s="224">
        <v>14.949115000000001</v>
      </c>
      <c r="AN33" s="224">
        <v>14.693094</v>
      </c>
      <c r="AO33" s="224">
        <v>14.337116</v>
      </c>
      <c r="AP33" s="224">
        <v>15.075678999999999</v>
      </c>
      <c r="AQ33" s="224">
        <v>15.357593</v>
      </c>
      <c r="AR33" s="224">
        <v>14.514214000000001</v>
      </c>
      <c r="AS33" s="224">
        <v>14.307586000000001</v>
      </c>
      <c r="AT33" s="224">
        <v>14.176893</v>
      </c>
      <c r="AU33" s="224">
        <v>14.876626</v>
      </c>
      <c r="AV33" s="224">
        <v>13.832098999999999</v>
      </c>
      <c r="AW33" s="224">
        <v>14.290037999999999</v>
      </c>
      <c r="AX33" s="224">
        <v>14.347334</v>
      </c>
      <c r="AY33" s="224">
        <v>14.07123</v>
      </c>
      <c r="AZ33" s="240">
        <v>13.868153</v>
      </c>
      <c r="BA33" s="237">
        <f t="shared" si="10"/>
        <v>13.577762999999999</v>
      </c>
      <c r="BB33" s="238">
        <f t="shared" si="11"/>
        <v>15.357593</v>
      </c>
      <c r="BC33" s="238">
        <f t="shared" si="12"/>
        <v>14.442063266666663</v>
      </c>
      <c r="BD33" s="239">
        <f t="shared" si="9"/>
        <v>-5.7936733333336932E-2</v>
      </c>
    </row>
    <row r="34" spans="2:56" x14ac:dyDescent="0.3">
      <c r="B34" s="333"/>
      <c r="C34" s="320"/>
      <c r="D34" s="171">
        <v>2462</v>
      </c>
      <c r="E34" s="171">
        <v>11</v>
      </c>
      <c r="F34" s="171" t="s">
        <v>224</v>
      </c>
      <c r="G34" s="172">
        <v>14.5</v>
      </c>
      <c r="H34" s="173">
        <f t="shared" si="13"/>
        <v>18</v>
      </c>
      <c r="I34" s="173" t="str">
        <f t="shared" si="13"/>
        <v>0x48</v>
      </c>
      <c r="J34" s="191">
        <v>14.138695200000001</v>
      </c>
      <c r="K34" s="203">
        <v>18</v>
      </c>
      <c r="L34" s="203" t="s">
        <v>235</v>
      </c>
      <c r="M34" s="228">
        <v>14.336892000000001</v>
      </c>
      <c r="N34" s="228">
        <v>13.416622</v>
      </c>
      <c r="O34" s="228">
        <v>13.993065</v>
      </c>
      <c r="P34" s="228">
        <v>14.587355000000001</v>
      </c>
      <c r="Q34" s="228">
        <v>14.359541999999999</v>
      </c>
      <c r="R34" s="222">
        <v>14.138695200000001</v>
      </c>
      <c r="S34" s="213">
        <v>0.3613047999999992</v>
      </c>
      <c r="U34" s="203">
        <v>18</v>
      </c>
      <c r="V34" s="203" t="s">
        <v>235</v>
      </c>
      <c r="W34" s="228">
        <v>14.336892000000001</v>
      </c>
      <c r="X34" s="228">
        <v>13.416622</v>
      </c>
      <c r="Y34" s="228">
        <v>13.993065</v>
      </c>
      <c r="Z34" s="228">
        <v>14.587355000000001</v>
      </c>
      <c r="AA34" s="228">
        <v>14.359541999999999</v>
      </c>
      <c r="AB34" s="228">
        <v>13.187089</v>
      </c>
      <c r="AC34" s="228">
        <v>13.992770999999999</v>
      </c>
      <c r="AD34" s="228">
        <v>13.886841</v>
      </c>
      <c r="AE34" s="228">
        <v>13.548584</v>
      </c>
      <c r="AF34" s="228">
        <v>14.192959</v>
      </c>
      <c r="AG34" s="228">
        <v>13.630451000000001</v>
      </c>
      <c r="AH34" s="228">
        <v>13.430585000000001</v>
      </c>
      <c r="AI34" s="228">
        <v>12.919059000000001</v>
      </c>
      <c r="AJ34" s="228">
        <v>13.715560999999999</v>
      </c>
      <c r="AK34" s="228">
        <v>13.871202</v>
      </c>
      <c r="AL34" s="228">
        <v>14.122253000000001</v>
      </c>
      <c r="AM34" s="228">
        <v>14.470962</v>
      </c>
      <c r="AN34" s="228">
        <v>14.140072999999999</v>
      </c>
      <c r="AO34" s="228">
        <v>13.698926999999999</v>
      </c>
      <c r="AP34" s="228">
        <v>14.244497000000001</v>
      </c>
      <c r="AQ34" s="228">
        <v>14.80922</v>
      </c>
      <c r="AR34" s="228">
        <v>13.817100999999999</v>
      </c>
      <c r="AS34" s="228">
        <v>13.681139</v>
      </c>
      <c r="AT34" s="228">
        <v>13.698058</v>
      </c>
      <c r="AU34" s="228">
        <v>14.141079</v>
      </c>
      <c r="AV34" s="228">
        <v>13.380939</v>
      </c>
      <c r="AW34" s="228">
        <v>13.662432000000001</v>
      </c>
      <c r="AX34" s="228">
        <v>13.70848</v>
      </c>
      <c r="AY34" s="228">
        <v>13.481809999999999</v>
      </c>
      <c r="AZ34" s="251">
        <v>13.334659</v>
      </c>
      <c r="BA34" s="237">
        <f t="shared" si="10"/>
        <v>12.919059000000001</v>
      </c>
      <c r="BB34" s="238">
        <f t="shared" si="11"/>
        <v>14.80922</v>
      </c>
      <c r="BC34" s="238">
        <f t="shared" si="12"/>
        <v>13.848673566666667</v>
      </c>
      <c r="BD34" s="239">
        <f t="shared" si="9"/>
        <v>-0.65132643333333284</v>
      </c>
    </row>
    <row r="35" spans="2:56" ht="17.25" thickBot="1" x14ac:dyDescent="0.35">
      <c r="B35" s="333"/>
      <c r="C35" s="307"/>
      <c r="D35" s="129">
        <v>2484</v>
      </c>
      <c r="E35" s="129">
        <v>14</v>
      </c>
      <c r="F35" s="129" t="s">
        <v>224</v>
      </c>
      <c r="G35" s="114">
        <v>14.5</v>
      </c>
      <c r="H35" s="89">
        <f t="shared" si="13"/>
        <v>18</v>
      </c>
      <c r="I35" s="89" t="str">
        <f t="shared" si="13"/>
        <v>0x48</v>
      </c>
      <c r="J35" s="188">
        <v>13.5306164</v>
      </c>
      <c r="K35" s="200">
        <v>18</v>
      </c>
      <c r="L35" s="200" t="s">
        <v>235</v>
      </c>
      <c r="M35" s="225">
        <v>13.6387</v>
      </c>
      <c r="N35" s="225">
        <v>12.797253</v>
      </c>
      <c r="O35" s="225">
        <v>13.312711</v>
      </c>
      <c r="P35" s="225">
        <v>14.083797000000001</v>
      </c>
      <c r="Q35" s="225">
        <v>13.820620999999999</v>
      </c>
      <c r="R35" s="219">
        <v>13.5306164</v>
      </c>
      <c r="S35" s="209">
        <v>0.96938360000000046</v>
      </c>
      <c r="U35" s="200">
        <v>18</v>
      </c>
      <c r="V35" s="200" t="s">
        <v>235</v>
      </c>
      <c r="W35" s="225">
        <v>13.6387</v>
      </c>
      <c r="X35" s="225">
        <v>12.797253</v>
      </c>
      <c r="Y35" s="225">
        <v>13.312711</v>
      </c>
      <c r="Z35" s="225">
        <v>14.083797000000001</v>
      </c>
      <c r="AA35" s="225">
        <v>13.820620999999999</v>
      </c>
      <c r="AB35" s="225">
        <v>12.543563000000001</v>
      </c>
      <c r="AC35" s="225">
        <v>13.353903000000001</v>
      </c>
      <c r="AD35" s="225">
        <v>13.308845</v>
      </c>
      <c r="AE35" s="225">
        <v>13.016400000000001</v>
      </c>
      <c r="AF35" s="225">
        <v>13.355038</v>
      </c>
      <c r="AG35" s="225">
        <v>12.778748</v>
      </c>
      <c r="AH35" s="225">
        <v>12.824723000000001</v>
      </c>
      <c r="AI35" s="225">
        <v>12.071846000000001</v>
      </c>
      <c r="AJ35" s="225">
        <v>13.247643</v>
      </c>
      <c r="AK35" s="225">
        <v>13.17271</v>
      </c>
      <c r="AL35" s="225">
        <v>13.278409</v>
      </c>
      <c r="AM35" s="225">
        <v>13.819882</v>
      </c>
      <c r="AN35" s="225">
        <v>13.534575</v>
      </c>
      <c r="AO35" s="225">
        <v>13.036495</v>
      </c>
      <c r="AP35" s="225">
        <v>13.556478</v>
      </c>
      <c r="AQ35" s="225">
        <v>14.162455</v>
      </c>
      <c r="AR35" s="225">
        <v>13.209212000000001</v>
      </c>
      <c r="AS35" s="225">
        <v>12.845976</v>
      </c>
      <c r="AT35" s="225">
        <v>13.105788</v>
      </c>
      <c r="AU35" s="225">
        <v>13.417588</v>
      </c>
      <c r="AV35" s="225">
        <v>12.634668</v>
      </c>
      <c r="AW35" s="225">
        <v>13.034523</v>
      </c>
      <c r="AX35" s="225">
        <v>13.076226</v>
      </c>
      <c r="AY35" s="225">
        <v>12.612966999999999</v>
      </c>
      <c r="AZ35" s="241">
        <v>12.619979000000001</v>
      </c>
      <c r="BA35" s="242">
        <f t="shared" si="10"/>
        <v>12.071846000000001</v>
      </c>
      <c r="BB35" s="243">
        <f t="shared" si="11"/>
        <v>14.162455</v>
      </c>
      <c r="BC35" s="243">
        <f t="shared" si="12"/>
        <v>13.175724066666671</v>
      </c>
      <c r="BD35" s="239">
        <f t="shared" si="9"/>
        <v>-1.3242759333333289</v>
      </c>
    </row>
    <row r="36" spans="2:56" ht="17.25" thickTop="1" x14ac:dyDescent="0.3">
      <c r="B36" s="333"/>
      <c r="C36" s="306" t="s">
        <v>75</v>
      </c>
      <c r="D36" s="127">
        <v>2412</v>
      </c>
      <c r="E36" s="127">
        <v>1</v>
      </c>
      <c r="F36" s="127" t="s">
        <v>32</v>
      </c>
      <c r="G36" s="112">
        <v>14.5</v>
      </c>
      <c r="H36" s="80">
        <f t="shared" ref="H36:I39" si="14">H28</f>
        <v>18</v>
      </c>
      <c r="I36" s="80" t="str">
        <f t="shared" si="14"/>
        <v>0x48</v>
      </c>
      <c r="J36" s="190">
        <v>14.157233199999999</v>
      </c>
      <c r="K36" s="198">
        <v>18</v>
      </c>
      <c r="L36" s="198" t="s">
        <v>235</v>
      </c>
      <c r="M36" s="227">
        <v>14.472588999999999</v>
      </c>
      <c r="N36" s="227">
        <v>13.358732</v>
      </c>
      <c r="O36" s="227">
        <v>14.192045</v>
      </c>
      <c r="P36" s="227">
        <v>14.596785000000001</v>
      </c>
      <c r="Q36" s="227">
        <v>14.166015</v>
      </c>
      <c r="R36" s="221">
        <v>14.157233199999999</v>
      </c>
      <c r="S36" s="207">
        <v>0.34276680000000148</v>
      </c>
      <c r="U36" s="198">
        <v>18</v>
      </c>
      <c r="V36" s="198" t="s">
        <v>235</v>
      </c>
      <c r="W36" s="227">
        <v>14.472588999999999</v>
      </c>
      <c r="X36" s="227">
        <v>13.358732</v>
      </c>
      <c r="Y36" s="227">
        <v>14.192045</v>
      </c>
      <c r="Z36" s="227">
        <v>14.596785000000001</v>
      </c>
      <c r="AA36" s="227">
        <v>14.166015</v>
      </c>
      <c r="AB36" s="227">
        <v>13.511780999999999</v>
      </c>
      <c r="AC36" s="227">
        <v>13.680649000000001</v>
      </c>
      <c r="AD36" s="227">
        <v>14.03154</v>
      </c>
      <c r="AE36" s="227">
        <v>13.738308999999999</v>
      </c>
      <c r="AF36" s="227">
        <v>13.925928000000001</v>
      </c>
      <c r="AG36" s="227">
        <v>13.57019</v>
      </c>
      <c r="AH36" s="227">
        <v>13.573862</v>
      </c>
      <c r="AI36" s="227">
        <v>12.975858000000001</v>
      </c>
      <c r="AJ36" s="227">
        <v>13.801202</v>
      </c>
      <c r="AK36" s="227">
        <v>14.133202000000001</v>
      </c>
      <c r="AL36" s="227">
        <v>14.153297</v>
      </c>
      <c r="AM36" s="227">
        <v>14.409699</v>
      </c>
      <c r="AN36" s="227">
        <v>14.178958</v>
      </c>
      <c r="AO36" s="227">
        <v>13.928770999999999</v>
      </c>
      <c r="AP36" s="227">
        <v>14.362432</v>
      </c>
      <c r="AQ36" s="227">
        <v>14.858485</v>
      </c>
      <c r="AR36" s="227">
        <v>13.839515</v>
      </c>
      <c r="AS36" s="227">
        <v>13.763786</v>
      </c>
      <c r="AT36" s="227">
        <v>13.654909999999999</v>
      </c>
      <c r="AU36" s="227">
        <v>14.222621999999999</v>
      </c>
      <c r="AV36" s="227">
        <v>13.227017999999999</v>
      </c>
      <c r="AW36" s="227">
        <v>13.657833999999999</v>
      </c>
      <c r="AX36" s="227">
        <v>13.884294000000001</v>
      </c>
      <c r="AY36" s="227">
        <v>13.479873</v>
      </c>
      <c r="AZ36" s="250">
        <v>13.425373</v>
      </c>
      <c r="BA36" s="244">
        <f t="shared" si="10"/>
        <v>12.975858000000001</v>
      </c>
      <c r="BB36" s="245">
        <f t="shared" si="11"/>
        <v>14.858485</v>
      </c>
      <c r="BC36" s="245">
        <f>AVERAGE(W36:AZ36)</f>
        <v>13.892518466666663</v>
      </c>
      <c r="BD36" s="239">
        <f t="shared" si="9"/>
        <v>-0.60748153333333654</v>
      </c>
    </row>
    <row r="37" spans="2:56" x14ac:dyDescent="0.3">
      <c r="B37" s="333"/>
      <c r="C37" s="308"/>
      <c r="D37" s="128">
        <v>2437</v>
      </c>
      <c r="E37" s="128">
        <v>6</v>
      </c>
      <c r="F37" s="128" t="s">
        <v>32</v>
      </c>
      <c r="G37" s="115">
        <v>14.5</v>
      </c>
      <c r="H37" s="76">
        <f t="shared" si="14"/>
        <v>18</v>
      </c>
      <c r="I37" s="76" t="str">
        <f t="shared" si="14"/>
        <v>0x48</v>
      </c>
      <c r="J37" s="187">
        <v>14.569304799999998</v>
      </c>
      <c r="K37" s="197">
        <v>18</v>
      </c>
      <c r="L37" s="197" t="s">
        <v>235</v>
      </c>
      <c r="M37" s="224">
        <v>14.812984</v>
      </c>
      <c r="N37" s="224">
        <v>13.785954</v>
      </c>
      <c r="O37" s="224">
        <v>14.528100999999999</v>
      </c>
      <c r="P37" s="224">
        <v>14.946308999999999</v>
      </c>
      <c r="Q37" s="224">
        <v>14.773175999999999</v>
      </c>
      <c r="R37" s="218">
        <v>14.569304799999998</v>
      </c>
      <c r="S37" s="210">
        <v>6.9304799999997613E-2</v>
      </c>
      <c r="U37" s="197">
        <v>18</v>
      </c>
      <c r="V37" s="197" t="s">
        <v>235</v>
      </c>
      <c r="W37" s="224">
        <v>14.812984</v>
      </c>
      <c r="X37" s="224">
        <v>13.785954</v>
      </c>
      <c r="Y37" s="224">
        <v>14.528100999999999</v>
      </c>
      <c r="Z37" s="224">
        <v>14.946308999999999</v>
      </c>
      <c r="AA37" s="224">
        <v>14.773175999999999</v>
      </c>
      <c r="AB37" s="224">
        <v>13.753011000000001</v>
      </c>
      <c r="AC37" s="224">
        <v>14.358644999999999</v>
      </c>
      <c r="AD37" s="224">
        <v>14.356553999999999</v>
      </c>
      <c r="AE37" s="224">
        <v>13.970404</v>
      </c>
      <c r="AF37" s="224">
        <v>14.508335000000001</v>
      </c>
      <c r="AG37" s="224">
        <v>14.047359</v>
      </c>
      <c r="AH37" s="224">
        <v>14.128925000000001</v>
      </c>
      <c r="AI37" s="224">
        <v>13.467224</v>
      </c>
      <c r="AJ37" s="224">
        <v>14.062645</v>
      </c>
      <c r="AK37" s="224">
        <v>14.421950000000001</v>
      </c>
      <c r="AL37" s="224">
        <v>14.835029</v>
      </c>
      <c r="AM37" s="224">
        <v>14.845825</v>
      </c>
      <c r="AN37" s="224">
        <v>14.583380999999999</v>
      </c>
      <c r="AO37" s="224">
        <v>14.240679999999999</v>
      </c>
      <c r="AP37" s="224">
        <v>14.977572</v>
      </c>
      <c r="AQ37" s="224">
        <v>15.245184999999999</v>
      </c>
      <c r="AR37" s="224">
        <v>14.403881999999999</v>
      </c>
      <c r="AS37" s="224">
        <v>14.198539999999999</v>
      </c>
      <c r="AT37" s="224">
        <v>14.106</v>
      </c>
      <c r="AU37" s="224">
        <v>14.76601</v>
      </c>
      <c r="AV37" s="224">
        <v>13.743153</v>
      </c>
      <c r="AW37" s="224">
        <v>14.183899</v>
      </c>
      <c r="AX37" s="224">
        <v>14.227876</v>
      </c>
      <c r="AY37" s="224">
        <v>13.943773999999999</v>
      </c>
      <c r="AZ37" s="240">
        <v>13.7578</v>
      </c>
      <c r="BA37" s="237">
        <f t="shared" si="10"/>
        <v>13.467224</v>
      </c>
      <c r="BB37" s="238">
        <f t="shared" si="11"/>
        <v>15.245184999999999</v>
      </c>
      <c r="BC37" s="238">
        <f t="shared" ref="BC37:BC39" si="15">AVERAGE(W37:AZ37)</f>
        <v>14.332672733333331</v>
      </c>
      <c r="BD37" s="239">
        <f t="shared" si="9"/>
        <v>-0.16732726666666942</v>
      </c>
    </row>
    <row r="38" spans="2:56" x14ac:dyDescent="0.3">
      <c r="B38" s="335"/>
      <c r="C38" s="321"/>
      <c r="D38" s="171">
        <v>2462</v>
      </c>
      <c r="E38" s="171">
        <v>11</v>
      </c>
      <c r="F38" s="171" t="s">
        <v>225</v>
      </c>
      <c r="G38" s="172">
        <v>14.5</v>
      </c>
      <c r="H38" s="173">
        <f t="shared" si="14"/>
        <v>18</v>
      </c>
      <c r="I38" s="173" t="str">
        <f t="shared" si="14"/>
        <v>0x48</v>
      </c>
      <c r="J38" s="191">
        <v>14.035095799999999</v>
      </c>
      <c r="K38" s="203">
        <v>18</v>
      </c>
      <c r="L38" s="203" t="s">
        <v>235</v>
      </c>
      <c r="M38" s="228">
        <v>14.214883</v>
      </c>
      <c r="N38" s="228">
        <v>13.329034999999999</v>
      </c>
      <c r="O38" s="228">
        <v>13.921487000000001</v>
      </c>
      <c r="P38" s="228">
        <v>14.455169</v>
      </c>
      <c r="Q38" s="228">
        <v>14.254905000000001</v>
      </c>
      <c r="R38" s="222">
        <v>14.035095799999999</v>
      </c>
      <c r="S38" s="213">
        <v>0.46490420000000121</v>
      </c>
      <c r="U38" s="203">
        <v>18</v>
      </c>
      <c r="V38" s="203" t="s">
        <v>235</v>
      </c>
      <c r="W38" s="228">
        <v>14.214883</v>
      </c>
      <c r="X38" s="228">
        <v>13.329034999999999</v>
      </c>
      <c r="Y38" s="228">
        <v>13.921487000000001</v>
      </c>
      <c r="Z38" s="228">
        <v>14.455169</v>
      </c>
      <c r="AA38" s="228">
        <v>14.254905000000001</v>
      </c>
      <c r="AB38" s="228">
        <v>13.087956</v>
      </c>
      <c r="AC38" s="228">
        <v>13.884784</v>
      </c>
      <c r="AD38" s="228">
        <v>13.792457000000001</v>
      </c>
      <c r="AE38" s="228">
        <v>13.453215</v>
      </c>
      <c r="AF38" s="228">
        <v>14.099843</v>
      </c>
      <c r="AG38" s="228">
        <v>13.526619999999999</v>
      </c>
      <c r="AH38" s="228">
        <v>13.341763</v>
      </c>
      <c r="AI38" s="228">
        <v>12.81151</v>
      </c>
      <c r="AJ38" s="228">
        <v>13.619535000000001</v>
      </c>
      <c r="AK38" s="228">
        <v>13.769012999999999</v>
      </c>
      <c r="AL38" s="228">
        <v>14.028515000000001</v>
      </c>
      <c r="AM38" s="228">
        <v>14.401417</v>
      </c>
      <c r="AN38" s="228">
        <v>14.046787999999999</v>
      </c>
      <c r="AO38" s="228">
        <v>13.607804</v>
      </c>
      <c r="AP38" s="228">
        <v>14.151825000000001</v>
      </c>
      <c r="AQ38" s="228">
        <v>14.723164000000001</v>
      </c>
      <c r="AR38" s="228">
        <v>13.711747000000001</v>
      </c>
      <c r="AS38" s="228">
        <v>13.574712999999999</v>
      </c>
      <c r="AT38" s="228">
        <v>13.610941</v>
      </c>
      <c r="AU38" s="228">
        <v>14.049205000000001</v>
      </c>
      <c r="AV38" s="228">
        <v>13.278264</v>
      </c>
      <c r="AW38" s="228">
        <v>13.557093</v>
      </c>
      <c r="AX38" s="228">
        <v>13.598616</v>
      </c>
      <c r="AY38" s="228">
        <v>13.366070000000001</v>
      </c>
      <c r="AZ38" s="251">
        <v>13.23244</v>
      </c>
      <c r="BA38" s="237">
        <f t="shared" si="10"/>
        <v>12.81151</v>
      </c>
      <c r="BB38" s="238">
        <f t="shared" si="11"/>
        <v>14.723164000000001</v>
      </c>
      <c r="BC38" s="238">
        <f t="shared" si="15"/>
        <v>13.750025899999999</v>
      </c>
      <c r="BD38" s="239">
        <f t="shared" si="9"/>
        <v>-0.74997410000000109</v>
      </c>
    </row>
    <row r="39" spans="2:56" ht="17.25" thickBot="1" x14ac:dyDescent="0.35">
      <c r="B39" s="334"/>
      <c r="C39" s="309"/>
      <c r="D39" s="130">
        <v>2484</v>
      </c>
      <c r="E39" s="130">
        <v>14</v>
      </c>
      <c r="F39" s="130" t="s">
        <v>32</v>
      </c>
      <c r="G39" s="116">
        <v>14.5</v>
      </c>
      <c r="H39" s="82">
        <f t="shared" si="14"/>
        <v>18</v>
      </c>
      <c r="I39" s="82" t="str">
        <f t="shared" si="14"/>
        <v>0x48</v>
      </c>
      <c r="J39" s="189">
        <v>13.438189599999998</v>
      </c>
      <c r="K39" s="199">
        <v>18</v>
      </c>
      <c r="L39" s="199" t="s">
        <v>235</v>
      </c>
      <c r="M39" s="226">
        <v>13.548724</v>
      </c>
      <c r="N39" s="226">
        <v>12.793251</v>
      </c>
      <c r="O39" s="226">
        <v>13.213552999999999</v>
      </c>
      <c r="P39" s="226">
        <v>13.929225000000001</v>
      </c>
      <c r="Q39" s="226">
        <v>13.706194999999999</v>
      </c>
      <c r="R39" s="220">
        <v>13.438189599999998</v>
      </c>
      <c r="S39" s="211">
        <v>1.0618104000000024</v>
      </c>
      <c r="U39" s="199">
        <v>18</v>
      </c>
      <c r="V39" s="199" t="s">
        <v>235</v>
      </c>
      <c r="W39" s="226">
        <v>13.548724</v>
      </c>
      <c r="X39" s="226">
        <v>12.793251</v>
      </c>
      <c r="Y39" s="226">
        <v>13.213552999999999</v>
      </c>
      <c r="Z39" s="226">
        <v>13.929225000000001</v>
      </c>
      <c r="AA39" s="226">
        <v>13.706194999999999</v>
      </c>
      <c r="AB39" s="226">
        <v>12.444895000000001</v>
      </c>
      <c r="AC39" s="226">
        <v>13.242972999999999</v>
      </c>
      <c r="AD39" s="226">
        <v>13.198789</v>
      </c>
      <c r="AE39" s="226">
        <v>12.910835000000001</v>
      </c>
      <c r="AF39" s="226">
        <v>13.256385999999999</v>
      </c>
      <c r="AG39" s="226">
        <v>12.683885</v>
      </c>
      <c r="AH39" s="226">
        <v>12.718902</v>
      </c>
      <c r="AI39" s="226">
        <v>11.969351</v>
      </c>
      <c r="AJ39" s="226">
        <v>13.156542</v>
      </c>
      <c r="AK39" s="226">
        <v>13.064579999999999</v>
      </c>
      <c r="AL39" s="226">
        <v>13.176372000000001</v>
      </c>
      <c r="AM39" s="226">
        <v>13.747166</v>
      </c>
      <c r="AN39" s="226">
        <v>13.425248</v>
      </c>
      <c r="AO39" s="226">
        <v>12.925207</v>
      </c>
      <c r="AP39" s="226">
        <v>13.457689</v>
      </c>
      <c r="AQ39" s="226">
        <v>14.062897</v>
      </c>
      <c r="AR39" s="226">
        <v>13.104376999999999</v>
      </c>
      <c r="AS39" s="226">
        <v>12.744892</v>
      </c>
      <c r="AT39" s="226">
        <v>13.004816</v>
      </c>
      <c r="AU39" s="226">
        <v>13.309894999999999</v>
      </c>
      <c r="AV39" s="226">
        <v>12.550568</v>
      </c>
      <c r="AW39" s="226">
        <v>12.912667000000001</v>
      </c>
      <c r="AX39" s="226">
        <v>12.960561</v>
      </c>
      <c r="AY39" s="226">
        <v>12.511990000000001</v>
      </c>
      <c r="AZ39" s="246">
        <v>12.516707</v>
      </c>
      <c r="BA39" s="247">
        <f t="shared" si="10"/>
        <v>11.969351</v>
      </c>
      <c r="BB39" s="248">
        <f t="shared" si="11"/>
        <v>14.062897</v>
      </c>
      <c r="BC39" s="248">
        <f t="shared" si="15"/>
        <v>13.074971266666669</v>
      </c>
      <c r="BD39" s="239">
        <f t="shared" si="9"/>
        <v>-1.4250287333333311</v>
      </c>
    </row>
    <row r="40" spans="2:56" ht="17.25" thickBot="1" x14ac:dyDescent="0.35">
      <c r="K40" s="196"/>
      <c r="L40" s="196"/>
      <c r="M40" s="196"/>
      <c r="N40" s="196"/>
      <c r="O40" s="196"/>
      <c r="P40" s="196"/>
      <c r="Q40" s="196"/>
      <c r="R40" s="196"/>
      <c r="S40" s="196"/>
      <c r="U40" s="196"/>
      <c r="V40" s="196"/>
      <c r="W40" s="196"/>
      <c r="X40" s="196"/>
      <c r="Y40" s="196"/>
      <c r="Z40" s="196"/>
      <c r="AA40" s="196"/>
      <c r="AB40" s="196"/>
      <c r="AC40" s="196"/>
      <c r="AD40" s="196"/>
      <c r="AE40" s="196"/>
      <c r="AF40" s="196"/>
      <c r="AG40" s="196"/>
      <c r="AH40" s="196"/>
      <c r="AI40" s="196"/>
      <c r="AJ40" s="196"/>
      <c r="AK40" s="196"/>
      <c r="AL40" s="196"/>
      <c r="AM40" s="196"/>
      <c r="AN40" s="196"/>
      <c r="AO40" s="196"/>
      <c r="AP40" s="196"/>
      <c r="AQ40" s="196"/>
      <c r="AR40" s="196"/>
      <c r="AS40" s="196"/>
      <c r="AT40" s="196"/>
      <c r="AU40" s="196"/>
      <c r="AV40" s="196"/>
      <c r="AW40" s="196"/>
      <c r="AX40" s="196"/>
      <c r="AY40" s="196"/>
      <c r="AZ40" s="196"/>
      <c r="BA40" s="196"/>
      <c r="BB40" s="196"/>
      <c r="BC40" s="196"/>
      <c r="BD40" s="196"/>
    </row>
    <row r="41" spans="2:56" ht="48" x14ac:dyDescent="0.3">
      <c r="B41" s="332" t="s">
        <v>157</v>
      </c>
      <c r="C41" s="297" t="s">
        <v>35</v>
      </c>
      <c r="D41" s="168" t="s">
        <v>36</v>
      </c>
      <c r="E41" s="299" t="s">
        <v>72</v>
      </c>
      <c r="F41" s="299" t="s">
        <v>73</v>
      </c>
      <c r="G41" s="110" t="s">
        <v>154</v>
      </c>
      <c r="H41" s="301" t="s">
        <v>220</v>
      </c>
      <c r="I41" s="301"/>
      <c r="J41" s="302"/>
      <c r="K41" s="301" t="s">
        <v>234</v>
      </c>
      <c r="L41" s="301"/>
      <c r="M41" s="302"/>
      <c r="N41" s="204" t="s">
        <v>228</v>
      </c>
      <c r="O41" s="204" t="s">
        <v>229</v>
      </c>
      <c r="P41" s="204" t="s">
        <v>230</v>
      </c>
      <c r="Q41" s="204" t="s">
        <v>231</v>
      </c>
      <c r="R41" s="204" t="s">
        <v>232</v>
      </c>
      <c r="S41" s="205" t="s">
        <v>233</v>
      </c>
      <c r="U41" s="301" t="s">
        <v>234</v>
      </c>
      <c r="V41" s="301"/>
      <c r="W41" s="302"/>
      <c r="X41" s="204" t="s">
        <v>228</v>
      </c>
      <c r="Y41" s="204" t="s">
        <v>229</v>
      </c>
      <c r="Z41" s="204" t="s">
        <v>230</v>
      </c>
      <c r="AA41" s="204" t="s">
        <v>231</v>
      </c>
      <c r="AB41" s="204" t="s">
        <v>244</v>
      </c>
      <c r="AC41" s="204" t="s">
        <v>245</v>
      </c>
      <c r="AD41" s="204" t="s">
        <v>246</v>
      </c>
      <c r="AE41" s="204" t="s">
        <v>247</v>
      </c>
      <c r="AF41" s="204" t="s">
        <v>248</v>
      </c>
      <c r="AG41" s="204" t="s">
        <v>249</v>
      </c>
      <c r="AH41" s="204" t="s">
        <v>250</v>
      </c>
      <c r="AI41" s="204" t="s">
        <v>251</v>
      </c>
      <c r="AJ41" s="204" t="s">
        <v>252</v>
      </c>
      <c r="AK41" s="204" t="s">
        <v>253</v>
      </c>
      <c r="AL41" s="204" t="s">
        <v>254</v>
      </c>
      <c r="AM41" s="204" t="s">
        <v>255</v>
      </c>
      <c r="AN41" s="204" t="s">
        <v>256</v>
      </c>
      <c r="AO41" s="204" t="s">
        <v>257</v>
      </c>
      <c r="AP41" s="204" t="s">
        <v>258</v>
      </c>
      <c r="AQ41" s="204" t="s">
        <v>259</v>
      </c>
      <c r="AR41" s="204" t="s">
        <v>260</v>
      </c>
      <c r="AS41" s="204" t="s">
        <v>261</v>
      </c>
      <c r="AT41" s="204" t="s">
        <v>262</v>
      </c>
      <c r="AU41" s="204" t="s">
        <v>263</v>
      </c>
      <c r="AV41" s="204" t="s">
        <v>264</v>
      </c>
      <c r="AW41" s="204" t="s">
        <v>265</v>
      </c>
      <c r="AX41" s="204" t="s">
        <v>266</v>
      </c>
      <c r="AY41" s="204" t="s">
        <v>267</v>
      </c>
      <c r="AZ41" s="204" t="s">
        <v>268</v>
      </c>
      <c r="BA41" s="175" t="s">
        <v>269</v>
      </c>
      <c r="BB41" s="176" t="s">
        <v>270</v>
      </c>
      <c r="BC41" s="176" t="s">
        <v>232</v>
      </c>
      <c r="BD41" s="232" t="s">
        <v>271</v>
      </c>
    </row>
    <row r="42" spans="2:56" ht="17.25" thickBot="1" x14ac:dyDescent="0.35">
      <c r="B42" s="333"/>
      <c r="C42" s="298"/>
      <c r="D42" s="169" t="s">
        <v>47</v>
      </c>
      <c r="E42" s="300"/>
      <c r="F42" s="300"/>
      <c r="G42" s="111" t="s">
        <v>74</v>
      </c>
      <c r="H42" s="311" t="s">
        <v>84</v>
      </c>
      <c r="I42" s="312"/>
      <c r="J42" s="109" t="s">
        <v>88</v>
      </c>
      <c r="K42" s="311" t="s">
        <v>170</v>
      </c>
      <c r="L42" s="312"/>
      <c r="M42" s="202" t="s">
        <v>88</v>
      </c>
      <c r="N42" s="202" t="s">
        <v>88</v>
      </c>
      <c r="O42" s="202" t="s">
        <v>88</v>
      </c>
      <c r="P42" s="202" t="s">
        <v>88</v>
      </c>
      <c r="Q42" s="202" t="s">
        <v>88</v>
      </c>
      <c r="R42" s="202" t="s">
        <v>88</v>
      </c>
      <c r="S42" s="206" t="s">
        <v>74</v>
      </c>
      <c r="U42" s="311" t="s">
        <v>170</v>
      </c>
      <c r="V42" s="312"/>
      <c r="W42" s="202" t="s">
        <v>88</v>
      </c>
      <c r="X42" s="202" t="s">
        <v>88</v>
      </c>
      <c r="Y42" s="202" t="s">
        <v>88</v>
      </c>
      <c r="Z42" s="202" t="s">
        <v>88</v>
      </c>
      <c r="AA42" s="202" t="s">
        <v>88</v>
      </c>
      <c r="AB42" s="202" t="s">
        <v>88</v>
      </c>
      <c r="AC42" s="202" t="s">
        <v>88</v>
      </c>
      <c r="AD42" s="202" t="s">
        <v>88</v>
      </c>
      <c r="AE42" s="202" t="s">
        <v>88</v>
      </c>
      <c r="AF42" s="202" t="s">
        <v>88</v>
      </c>
      <c r="AG42" s="202" t="s">
        <v>88</v>
      </c>
      <c r="AH42" s="202" t="s">
        <v>88</v>
      </c>
      <c r="AI42" s="202" t="s">
        <v>88</v>
      </c>
      <c r="AJ42" s="202" t="s">
        <v>88</v>
      </c>
      <c r="AK42" s="202" t="s">
        <v>88</v>
      </c>
      <c r="AL42" s="202" t="s">
        <v>88</v>
      </c>
      <c r="AM42" s="202" t="s">
        <v>88</v>
      </c>
      <c r="AN42" s="202" t="s">
        <v>88</v>
      </c>
      <c r="AO42" s="202" t="s">
        <v>88</v>
      </c>
      <c r="AP42" s="202" t="s">
        <v>88</v>
      </c>
      <c r="AQ42" s="202" t="s">
        <v>88</v>
      </c>
      <c r="AR42" s="202" t="s">
        <v>88</v>
      </c>
      <c r="AS42" s="202" t="s">
        <v>88</v>
      </c>
      <c r="AT42" s="202" t="s">
        <v>88</v>
      </c>
      <c r="AU42" s="202" t="s">
        <v>88</v>
      </c>
      <c r="AV42" s="202" t="s">
        <v>88</v>
      </c>
      <c r="AW42" s="202" t="s">
        <v>88</v>
      </c>
      <c r="AX42" s="202" t="s">
        <v>88</v>
      </c>
      <c r="AY42" s="202" t="s">
        <v>88</v>
      </c>
      <c r="AZ42" s="202" t="s">
        <v>88</v>
      </c>
      <c r="BA42" s="233" t="s">
        <v>88</v>
      </c>
      <c r="BB42" s="234" t="s">
        <v>88</v>
      </c>
      <c r="BC42" s="234" t="s">
        <v>88</v>
      </c>
      <c r="BD42" s="235" t="s">
        <v>74</v>
      </c>
    </row>
    <row r="43" spans="2:56" ht="17.25" thickTop="1" x14ac:dyDescent="0.3">
      <c r="B43" s="333"/>
      <c r="C43" s="303" t="s">
        <v>3</v>
      </c>
      <c r="D43" s="127">
        <v>2412</v>
      </c>
      <c r="E43" s="127">
        <v>1</v>
      </c>
      <c r="F43" s="127" t="s">
        <v>12</v>
      </c>
      <c r="G43" s="112">
        <v>12.76</v>
      </c>
      <c r="H43" s="198">
        <v>15</v>
      </c>
      <c r="I43" s="201" t="s">
        <v>236</v>
      </c>
      <c r="J43" s="192">
        <v>11.5257884</v>
      </c>
      <c r="K43" s="198">
        <v>15</v>
      </c>
      <c r="L43" s="201" t="s">
        <v>236</v>
      </c>
      <c r="M43" s="223">
        <v>11.74775</v>
      </c>
      <c r="N43" s="223">
        <v>11.201847000000001</v>
      </c>
      <c r="O43" s="223">
        <v>11.430069</v>
      </c>
      <c r="P43" s="223">
        <v>11.050433</v>
      </c>
      <c r="Q43" s="223">
        <v>12.198843</v>
      </c>
      <c r="R43" s="217">
        <v>11.5257884</v>
      </c>
      <c r="S43" s="207">
        <v>1.2342116000000001</v>
      </c>
      <c r="U43" s="198">
        <v>15</v>
      </c>
      <c r="V43" s="201" t="s">
        <v>273</v>
      </c>
      <c r="W43" s="223">
        <v>11.74775</v>
      </c>
      <c r="X43" s="223">
        <v>11.201847000000001</v>
      </c>
      <c r="Y43" s="223">
        <v>11.430069</v>
      </c>
      <c r="Z43" s="223">
        <v>11.050433</v>
      </c>
      <c r="AA43" s="223">
        <v>12.198843</v>
      </c>
      <c r="AB43" s="223">
        <v>11.480425</v>
      </c>
      <c r="AC43" s="223">
        <v>11.462922000000001</v>
      </c>
      <c r="AD43" s="223">
        <v>11.890625</v>
      </c>
      <c r="AE43" s="223">
        <v>10.889885</v>
      </c>
      <c r="AF43" s="223">
        <v>11.249257999999999</v>
      </c>
      <c r="AG43" s="223">
        <v>11.521241</v>
      </c>
      <c r="AH43" s="223">
        <v>12.098015999999999</v>
      </c>
      <c r="AI43" s="223">
        <v>11.318623000000001</v>
      </c>
      <c r="AJ43" s="223">
        <v>11.656635</v>
      </c>
      <c r="AK43" s="223">
        <v>11.173633000000001</v>
      </c>
      <c r="AL43" s="223">
        <v>11.499253</v>
      </c>
      <c r="AM43" s="223">
        <v>11.037599</v>
      </c>
      <c r="AN43" s="223">
        <v>11.018516</v>
      </c>
      <c r="AO43" s="223">
        <v>11.394833</v>
      </c>
      <c r="AP43" s="223">
        <v>11.13466</v>
      </c>
      <c r="AQ43" s="223">
        <v>11.201726000000001</v>
      </c>
      <c r="AR43" s="223">
        <v>11.532791</v>
      </c>
      <c r="AS43" s="223">
        <v>11.586772</v>
      </c>
      <c r="AT43" s="223">
        <v>11.177118</v>
      </c>
      <c r="AU43" s="223">
        <v>11.401947</v>
      </c>
      <c r="AV43" s="223">
        <v>10.243211000000001</v>
      </c>
      <c r="AW43" s="223">
        <v>10.652574</v>
      </c>
      <c r="AX43" s="223">
        <v>11.643387000000001</v>
      </c>
      <c r="AY43" s="223">
        <v>10.719314000000001</v>
      </c>
      <c r="AZ43" s="223">
        <v>10.80996</v>
      </c>
      <c r="BA43" s="237">
        <f>MIN(W43:AZ43)</f>
        <v>10.243211000000001</v>
      </c>
      <c r="BB43" s="238">
        <f>MAX(W43:AZ43)</f>
        <v>12.198843</v>
      </c>
      <c r="BC43" s="238">
        <f>AVERAGE(W43:AZ43)</f>
        <v>11.314128866666668</v>
      </c>
      <c r="BD43" s="239">
        <f t="shared" ref="BD43:BD51" si="16">BC43-G43</f>
        <v>-1.4458711333333323</v>
      </c>
    </row>
    <row r="44" spans="2:56" x14ac:dyDescent="0.3">
      <c r="B44" s="333"/>
      <c r="C44" s="304"/>
      <c r="D44" s="128">
        <v>2437</v>
      </c>
      <c r="E44" s="128">
        <v>6</v>
      </c>
      <c r="F44" s="128" t="s">
        <v>12</v>
      </c>
      <c r="G44" s="113">
        <v>13.06</v>
      </c>
      <c r="H44" s="197">
        <v>16.75</v>
      </c>
      <c r="I44" s="197" t="s">
        <v>237</v>
      </c>
      <c r="J44" s="193">
        <v>13.4318548</v>
      </c>
      <c r="K44" s="197">
        <v>16.75</v>
      </c>
      <c r="L44" s="197" t="s">
        <v>237</v>
      </c>
      <c r="M44" s="224">
        <v>13.453645</v>
      </c>
      <c r="N44" s="224">
        <v>13.070233999999999</v>
      </c>
      <c r="O44" s="224">
        <v>13.239475000000001</v>
      </c>
      <c r="P44" s="224">
        <v>13.155599</v>
      </c>
      <c r="Q44" s="224">
        <v>14.240321</v>
      </c>
      <c r="R44" s="218">
        <v>13.4318548</v>
      </c>
      <c r="S44" s="208">
        <v>0.37185479999999949</v>
      </c>
      <c r="U44" s="197">
        <v>16.75</v>
      </c>
      <c r="V44" s="197" t="s">
        <v>237</v>
      </c>
      <c r="W44" s="224">
        <v>13.453645</v>
      </c>
      <c r="X44" s="224">
        <v>13.070233999999999</v>
      </c>
      <c r="Y44" s="224">
        <v>13.239475000000001</v>
      </c>
      <c r="Z44" s="224">
        <v>13.155599</v>
      </c>
      <c r="AA44" s="224">
        <v>14.240321</v>
      </c>
      <c r="AB44" s="224">
        <v>13.448383</v>
      </c>
      <c r="AC44" s="224">
        <v>13.56418</v>
      </c>
      <c r="AD44" s="224">
        <v>13.728892999999999</v>
      </c>
      <c r="AE44" s="224">
        <v>12.772270000000001</v>
      </c>
      <c r="AF44" s="224">
        <v>13.182741</v>
      </c>
      <c r="AG44" s="224">
        <v>13.275016000000001</v>
      </c>
      <c r="AH44" s="224">
        <v>13.668288</v>
      </c>
      <c r="AI44" s="224">
        <v>13.331023</v>
      </c>
      <c r="AJ44" s="224">
        <v>13.328404000000001</v>
      </c>
      <c r="AK44" s="224">
        <v>13.315721</v>
      </c>
      <c r="AL44" s="224">
        <v>13.579326999999999</v>
      </c>
      <c r="AM44" s="224">
        <v>12.896663</v>
      </c>
      <c r="AN44" s="224">
        <v>13.037921000000001</v>
      </c>
      <c r="AO44" s="224">
        <v>13.338272999999999</v>
      </c>
      <c r="AP44" s="224">
        <v>13.173486</v>
      </c>
      <c r="AQ44" s="224">
        <v>13.038068000000001</v>
      </c>
      <c r="AR44" s="224">
        <v>13.616296</v>
      </c>
      <c r="AS44" s="224">
        <v>13.582217999999999</v>
      </c>
      <c r="AT44" s="224">
        <v>13.067602000000001</v>
      </c>
      <c r="AU44" s="224">
        <v>13.36678</v>
      </c>
      <c r="AV44" s="224">
        <v>12.387415000000001</v>
      </c>
      <c r="AW44" s="224">
        <v>12.490247</v>
      </c>
      <c r="AX44" s="224">
        <v>13.640361</v>
      </c>
      <c r="AY44" s="224">
        <v>12.535606</v>
      </c>
      <c r="AZ44" s="224">
        <v>12.832565000000001</v>
      </c>
      <c r="BA44" s="237">
        <f t="shared" ref="BA44:BA51" si="17">MIN(W44:AZ44)</f>
        <v>12.387415000000001</v>
      </c>
      <c r="BB44" s="238">
        <f t="shared" ref="BB44:BB51" si="18">MAX(W44:AZ44)</f>
        <v>14.240321</v>
      </c>
      <c r="BC44" s="238">
        <f t="shared" ref="BC44:BC50" si="19">AVERAGE(W44:AZ44)</f>
        <v>13.245234033333331</v>
      </c>
      <c r="BD44" s="239">
        <f t="shared" si="16"/>
        <v>0.18523403333333022</v>
      </c>
    </row>
    <row r="45" spans="2:56" ht="17.25" thickBot="1" x14ac:dyDescent="0.35">
      <c r="B45" s="333"/>
      <c r="C45" s="305"/>
      <c r="D45" s="129">
        <v>2462</v>
      </c>
      <c r="E45" s="129">
        <v>11</v>
      </c>
      <c r="F45" s="129" t="s">
        <v>12</v>
      </c>
      <c r="G45" s="114">
        <v>11.89</v>
      </c>
      <c r="H45" s="200">
        <v>13.5</v>
      </c>
      <c r="I45" s="200" t="s">
        <v>238</v>
      </c>
      <c r="J45" s="194">
        <v>9.9582137999999993</v>
      </c>
      <c r="K45" s="200">
        <v>13.5</v>
      </c>
      <c r="L45" s="200" t="s">
        <v>238</v>
      </c>
      <c r="M45" s="225">
        <v>10.047105</v>
      </c>
      <c r="N45" s="225">
        <v>9.6002589999999994</v>
      </c>
      <c r="O45" s="225">
        <v>9.7179979999999997</v>
      </c>
      <c r="P45" s="225">
        <v>9.7448169999999994</v>
      </c>
      <c r="Q45" s="225">
        <v>10.68089</v>
      </c>
      <c r="R45" s="219">
        <v>9.9582137999999993</v>
      </c>
      <c r="S45" s="209">
        <v>1.9317862000000012</v>
      </c>
      <c r="U45" s="200">
        <v>13.5</v>
      </c>
      <c r="V45" s="200" t="s">
        <v>238</v>
      </c>
      <c r="W45" s="225">
        <v>10.047105</v>
      </c>
      <c r="X45" s="225">
        <v>9.6002589999999994</v>
      </c>
      <c r="Y45" s="225">
        <v>9.7179979999999997</v>
      </c>
      <c r="Z45" s="225">
        <v>9.7448169999999994</v>
      </c>
      <c r="AA45" s="225">
        <v>10.68089</v>
      </c>
      <c r="AB45" s="225">
        <v>9.7537900000000004</v>
      </c>
      <c r="AC45" s="225">
        <v>9.7278420000000008</v>
      </c>
      <c r="AD45" s="225">
        <v>10.088058</v>
      </c>
      <c r="AE45" s="225">
        <v>9.2979099999999999</v>
      </c>
      <c r="AF45" s="225">
        <v>9.6598500000000005</v>
      </c>
      <c r="AG45" s="225">
        <v>9.6669549999999997</v>
      </c>
      <c r="AH45" s="225">
        <v>10.468904999999999</v>
      </c>
      <c r="AI45" s="225">
        <v>9.8340049999999994</v>
      </c>
      <c r="AJ45" s="225">
        <v>9.9017180000000007</v>
      </c>
      <c r="AK45" s="225">
        <v>9.5175090000000004</v>
      </c>
      <c r="AL45" s="225">
        <v>9.9094739999999994</v>
      </c>
      <c r="AM45" s="225">
        <v>9.466348</v>
      </c>
      <c r="AN45" s="225">
        <v>9.1455830000000002</v>
      </c>
      <c r="AO45" s="225">
        <v>9.8715849999999996</v>
      </c>
      <c r="AP45" s="225">
        <v>9.8368950000000002</v>
      </c>
      <c r="AQ45" s="225">
        <v>9.6784499999999998</v>
      </c>
      <c r="AR45" s="225">
        <v>10.003349999999999</v>
      </c>
      <c r="AS45" s="225">
        <v>10.107333000000001</v>
      </c>
      <c r="AT45" s="225">
        <v>9.7031039999999997</v>
      </c>
      <c r="AU45" s="225">
        <v>10.103251999999999</v>
      </c>
      <c r="AV45" s="225">
        <v>8.7672690000000006</v>
      </c>
      <c r="AW45" s="225">
        <v>8.9953800000000008</v>
      </c>
      <c r="AX45" s="225">
        <v>9.8886140000000005</v>
      </c>
      <c r="AY45" s="225">
        <v>8.7836379999999998</v>
      </c>
      <c r="AZ45" s="225">
        <v>9.3088560000000005</v>
      </c>
      <c r="BA45" s="242">
        <f t="shared" si="17"/>
        <v>8.7672690000000006</v>
      </c>
      <c r="BB45" s="243">
        <f t="shared" si="18"/>
        <v>10.68089</v>
      </c>
      <c r="BC45" s="243">
        <f t="shared" si="19"/>
        <v>9.7092247333333344</v>
      </c>
      <c r="BD45" s="239">
        <f t="shared" si="16"/>
        <v>-2.1807752666666662</v>
      </c>
    </row>
    <row r="46" spans="2:56" ht="17.25" thickTop="1" x14ac:dyDescent="0.3">
      <c r="B46" s="333"/>
      <c r="C46" s="306" t="s">
        <v>37</v>
      </c>
      <c r="D46" s="128">
        <v>2412</v>
      </c>
      <c r="E46" s="128">
        <v>1</v>
      </c>
      <c r="F46" s="128" t="s">
        <v>16</v>
      </c>
      <c r="G46" s="115">
        <v>11.67</v>
      </c>
      <c r="H46" s="198">
        <v>15</v>
      </c>
      <c r="I46" s="201" t="s">
        <v>236</v>
      </c>
      <c r="J46" s="193">
        <v>11.518713599999998</v>
      </c>
      <c r="K46" s="198">
        <v>15</v>
      </c>
      <c r="L46" s="201" t="s">
        <v>236</v>
      </c>
      <c r="M46" s="224">
        <v>11.737788999999999</v>
      </c>
      <c r="N46" s="224">
        <v>11.150057</v>
      </c>
      <c r="O46" s="224">
        <v>11.482303999999999</v>
      </c>
      <c r="P46" s="224">
        <v>11.046124000000001</v>
      </c>
      <c r="Q46" s="224">
        <v>12.177294</v>
      </c>
      <c r="R46" s="218">
        <v>11.518713599999998</v>
      </c>
      <c r="S46" s="210">
        <v>0.15128640000000182</v>
      </c>
      <c r="U46" s="198">
        <v>15</v>
      </c>
      <c r="V46" s="201" t="s">
        <v>273</v>
      </c>
      <c r="W46" s="224">
        <v>11.737788999999999</v>
      </c>
      <c r="X46" s="224">
        <v>11.150057</v>
      </c>
      <c r="Y46" s="224">
        <v>11.482303999999999</v>
      </c>
      <c r="Z46" s="224">
        <v>11.046124000000001</v>
      </c>
      <c r="AA46" s="224">
        <v>12.177294</v>
      </c>
      <c r="AB46" s="224">
        <v>11.435866000000001</v>
      </c>
      <c r="AC46" s="224">
        <v>11.401946000000001</v>
      </c>
      <c r="AD46" s="224">
        <v>11.92872</v>
      </c>
      <c r="AE46" s="224">
        <v>10.863592000000001</v>
      </c>
      <c r="AF46" s="224">
        <v>11.254670000000001</v>
      </c>
      <c r="AG46" s="224">
        <v>11.462804</v>
      </c>
      <c r="AH46" s="224">
        <v>12.121302</v>
      </c>
      <c r="AI46" s="224">
        <v>11.357778</v>
      </c>
      <c r="AJ46" s="224">
        <v>11.654453999999999</v>
      </c>
      <c r="AK46" s="224">
        <v>11.157370999999999</v>
      </c>
      <c r="AL46" s="224">
        <v>11.489969</v>
      </c>
      <c r="AM46" s="224">
        <v>10.97221</v>
      </c>
      <c r="AN46" s="224">
        <v>11.047473</v>
      </c>
      <c r="AO46" s="224">
        <v>11.358675</v>
      </c>
      <c r="AP46" s="224">
        <v>11.178540999999999</v>
      </c>
      <c r="AQ46" s="224">
        <v>11.154308</v>
      </c>
      <c r="AR46" s="224">
        <v>11.497199999999999</v>
      </c>
      <c r="AS46" s="224">
        <v>11.601583</v>
      </c>
      <c r="AT46" s="224">
        <v>11.165196999999999</v>
      </c>
      <c r="AU46" s="224">
        <v>11.442068000000001</v>
      </c>
      <c r="AV46" s="224">
        <v>10.266614000000001</v>
      </c>
      <c r="AW46" s="224">
        <v>10.722066</v>
      </c>
      <c r="AX46" s="224">
        <v>11.674296999999999</v>
      </c>
      <c r="AY46" s="224">
        <v>10.663688</v>
      </c>
      <c r="AZ46" s="224">
        <v>10.828727000000001</v>
      </c>
      <c r="BA46" s="237">
        <f t="shared" si="17"/>
        <v>10.266614000000001</v>
      </c>
      <c r="BB46" s="238">
        <f t="shared" si="18"/>
        <v>12.177294</v>
      </c>
      <c r="BC46" s="238">
        <f t="shared" si="19"/>
        <v>11.309822899999999</v>
      </c>
      <c r="BD46" s="239">
        <f t="shared" si="16"/>
        <v>-0.36017710000000136</v>
      </c>
    </row>
    <row r="47" spans="2:56" x14ac:dyDescent="0.3">
      <c r="B47" s="333"/>
      <c r="C47" s="306"/>
      <c r="D47" s="128">
        <v>2437</v>
      </c>
      <c r="E47" s="128">
        <v>6</v>
      </c>
      <c r="F47" s="128" t="s">
        <v>16</v>
      </c>
      <c r="G47" s="113">
        <v>13.44</v>
      </c>
      <c r="H47" s="197">
        <v>16.75</v>
      </c>
      <c r="I47" s="197" t="s">
        <v>237</v>
      </c>
      <c r="J47" s="193">
        <v>13.4491476</v>
      </c>
      <c r="K47" s="197">
        <v>16.75</v>
      </c>
      <c r="L47" s="197" t="s">
        <v>237</v>
      </c>
      <c r="M47" s="224">
        <v>13.480848</v>
      </c>
      <c r="N47" s="224">
        <v>13.120203999999999</v>
      </c>
      <c r="O47" s="224">
        <v>13.251678</v>
      </c>
      <c r="P47" s="224">
        <v>13.147641999999999</v>
      </c>
      <c r="Q47" s="224">
        <v>14.245366000000001</v>
      </c>
      <c r="R47" s="218">
        <v>13.4491476</v>
      </c>
      <c r="S47" s="208">
        <v>9.1476000000003665E-3</v>
      </c>
      <c r="U47" s="197">
        <v>16.75</v>
      </c>
      <c r="V47" s="197" t="s">
        <v>237</v>
      </c>
      <c r="W47" s="224">
        <v>13.480848</v>
      </c>
      <c r="X47" s="224">
        <v>13.120203999999999</v>
      </c>
      <c r="Y47" s="224">
        <v>13.251678</v>
      </c>
      <c r="Z47" s="224">
        <v>13.147641999999999</v>
      </c>
      <c r="AA47" s="224">
        <v>14.245366000000001</v>
      </c>
      <c r="AB47" s="224">
        <v>13.408410999999999</v>
      </c>
      <c r="AC47" s="224">
        <v>1.718173</v>
      </c>
      <c r="AD47" s="224">
        <v>13.712107</v>
      </c>
      <c r="AE47" s="224">
        <v>12.79691</v>
      </c>
      <c r="AF47" s="224">
        <v>13.199318</v>
      </c>
      <c r="AG47" s="224">
        <v>13.092241</v>
      </c>
      <c r="AH47" s="224">
        <v>13.736779</v>
      </c>
      <c r="AI47" s="224">
        <v>13.324889000000001</v>
      </c>
      <c r="AJ47" s="224">
        <v>13.376047</v>
      </c>
      <c r="AK47" s="224">
        <v>13.087771999999999</v>
      </c>
      <c r="AL47" s="224">
        <v>13.404802999999999</v>
      </c>
      <c r="AM47" s="224">
        <v>12.950991999999999</v>
      </c>
      <c r="AN47" s="224">
        <v>13.04416</v>
      </c>
      <c r="AO47" s="224">
        <v>13.385291</v>
      </c>
      <c r="AP47" s="224">
        <v>13.186604000000001</v>
      </c>
      <c r="AQ47" s="224">
        <v>13.075644</v>
      </c>
      <c r="AR47" s="224">
        <v>13.434165</v>
      </c>
      <c r="AS47" s="224">
        <v>13.643515000000001</v>
      </c>
      <c r="AT47" s="224">
        <v>13.052298</v>
      </c>
      <c r="AU47" s="224">
        <v>13.108629000000001</v>
      </c>
      <c r="AV47" s="224">
        <v>12.245808</v>
      </c>
      <c r="AW47" s="224">
        <v>12.581441999999999</v>
      </c>
      <c r="AX47" s="224">
        <v>13.502088000000001</v>
      </c>
      <c r="AY47" s="224">
        <v>12.598103999999999</v>
      </c>
      <c r="AZ47" s="224">
        <v>12.869977</v>
      </c>
      <c r="BA47" s="237">
        <f t="shared" si="17"/>
        <v>1.718173</v>
      </c>
      <c r="BB47" s="238">
        <f t="shared" si="18"/>
        <v>14.245366000000001</v>
      </c>
      <c r="BC47" s="238">
        <f t="shared" si="19"/>
        <v>12.8260635</v>
      </c>
      <c r="BD47" s="239">
        <f t="shared" si="16"/>
        <v>-0.61393649999999944</v>
      </c>
    </row>
    <row r="48" spans="2:56" ht="17.25" thickBot="1" x14ac:dyDescent="0.35">
      <c r="B48" s="333"/>
      <c r="C48" s="307"/>
      <c r="D48" s="129">
        <v>2462</v>
      </c>
      <c r="E48" s="129">
        <v>11</v>
      </c>
      <c r="F48" s="129" t="s">
        <v>16</v>
      </c>
      <c r="G48" s="114">
        <v>10</v>
      </c>
      <c r="H48" s="200">
        <v>13.5</v>
      </c>
      <c r="I48" s="200" t="s">
        <v>238</v>
      </c>
      <c r="J48" s="194">
        <v>9.992893200000001</v>
      </c>
      <c r="K48" s="200">
        <v>13.5</v>
      </c>
      <c r="L48" s="200" t="s">
        <v>238</v>
      </c>
      <c r="M48" s="225">
        <v>10.10121</v>
      </c>
      <c r="N48" s="225">
        <v>9.6209489999999995</v>
      </c>
      <c r="O48" s="225">
        <v>9.7108880000000006</v>
      </c>
      <c r="P48" s="225">
        <v>9.79284</v>
      </c>
      <c r="Q48" s="225">
        <v>10.738579</v>
      </c>
      <c r="R48" s="219">
        <v>9.992893200000001</v>
      </c>
      <c r="S48" s="209">
        <v>7.1067999999989695E-3</v>
      </c>
      <c r="U48" s="200">
        <v>13.5</v>
      </c>
      <c r="V48" s="200" t="s">
        <v>238</v>
      </c>
      <c r="W48" s="225">
        <v>10.10121</v>
      </c>
      <c r="X48" s="225">
        <v>9.6209489999999995</v>
      </c>
      <c r="Y48" s="225">
        <v>9.7108880000000006</v>
      </c>
      <c r="Z48" s="225">
        <v>9.79284</v>
      </c>
      <c r="AA48" s="225">
        <v>10.738579</v>
      </c>
      <c r="AB48" s="225">
        <v>9.7608739999999994</v>
      </c>
      <c r="AC48" s="225">
        <v>9.4116090000000003</v>
      </c>
      <c r="AD48" s="225">
        <v>10.170358999999999</v>
      </c>
      <c r="AE48" s="225">
        <v>9.3882680000000001</v>
      </c>
      <c r="AF48" s="225">
        <v>9.7329939999999997</v>
      </c>
      <c r="AG48" s="225">
        <v>9.6694630000000004</v>
      </c>
      <c r="AH48" s="225">
        <v>10.474631</v>
      </c>
      <c r="AI48" s="225">
        <v>9.9636530000000008</v>
      </c>
      <c r="AJ48" s="225">
        <v>9.9351719999999997</v>
      </c>
      <c r="AK48" s="225">
        <v>9.5361910000000005</v>
      </c>
      <c r="AL48" s="225">
        <v>9.9599519999999995</v>
      </c>
      <c r="AM48" s="225">
        <v>9.5138259999999999</v>
      </c>
      <c r="AN48" s="225">
        <v>9.1864030000000003</v>
      </c>
      <c r="AO48" s="225">
        <v>9.8202859999999994</v>
      </c>
      <c r="AP48" s="225">
        <v>9.9390839999999994</v>
      </c>
      <c r="AQ48" s="225">
        <v>9.6535480000000007</v>
      </c>
      <c r="AR48" s="225">
        <v>10.034528</v>
      </c>
      <c r="AS48" s="225">
        <v>10.136697</v>
      </c>
      <c r="AT48" s="225">
        <v>9.6953560000000003</v>
      </c>
      <c r="AU48" s="225">
        <v>10.080311</v>
      </c>
      <c r="AV48" s="225">
        <v>8.8436039999999991</v>
      </c>
      <c r="AW48" s="225">
        <v>9.0814249999999994</v>
      </c>
      <c r="AX48" s="225">
        <v>9.9494830000000007</v>
      </c>
      <c r="AY48" s="225">
        <v>8.8873689999999996</v>
      </c>
      <c r="AZ48" s="225">
        <v>9.4110189999999996</v>
      </c>
      <c r="BA48" s="242">
        <f t="shared" si="17"/>
        <v>8.8436039999999991</v>
      </c>
      <c r="BB48" s="243">
        <f t="shared" si="18"/>
        <v>10.738579</v>
      </c>
      <c r="BC48" s="243">
        <f t="shared" si="19"/>
        <v>9.7400190333333345</v>
      </c>
      <c r="BD48" s="239">
        <f t="shared" si="16"/>
        <v>-0.25998096666666548</v>
      </c>
    </row>
    <row r="49" spans="2:56" ht="17.25" thickTop="1" x14ac:dyDescent="0.3">
      <c r="B49" s="333"/>
      <c r="C49" s="306" t="s">
        <v>75</v>
      </c>
      <c r="D49" s="128">
        <v>2412</v>
      </c>
      <c r="E49" s="128">
        <v>1</v>
      </c>
      <c r="F49" s="128" t="s">
        <v>32</v>
      </c>
      <c r="G49" s="115">
        <v>11</v>
      </c>
      <c r="H49" s="198">
        <v>15</v>
      </c>
      <c r="I49" s="201" t="s">
        <v>236</v>
      </c>
      <c r="J49" s="193">
        <v>11.354330999999998</v>
      </c>
      <c r="K49" s="198">
        <v>15</v>
      </c>
      <c r="L49" s="201" t="s">
        <v>236</v>
      </c>
      <c r="M49" s="224">
        <v>11.564985</v>
      </c>
      <c r="N49" s="224">
        <v>10.980281</v>
      </c>
      <c r="O49" s="224">
        <v>11.325049999999999</v>
      </c>
      <c r="P49" s="224">
        <v>10.878178999999999</v>
      </c>
      <c r="Q49" s="224">
        <v>12.023160000000001</v>
      </c>
      <c r="R49" s="218">
        <v>11.354330999999998</v>
      </c>
      <c r="S49" s="210">
        <v>0.3543309999999984</v>
      </c>
      <c r="U49" s="198">
        <v>15</v>
      </c>
      <c r="V49" s="201" t="s">
        <v>273</v>
      </c>
      <c r="W49" s="224">
        <v>11.564985</v>
      </c>
      <c r="X49" s="224">
        <v>10.980281</v>
      </c>
      <c r="Y49" s="224">
        <v>11.325049999999999</v>
      </c>
      <c r="Z49" s="224">
        <v>10.878178999999999</v>
      </c>
      <c r="AA49" s="224">
        <v>12.023160000000001</v>
      </c>
      <c r="AB49" s="224">
        <v>11.274419999999999</v>
      </c>
      <c r="AC49" s="224">
        <v>10.932510000000001</v>
      </c>
      <c r="AD49" s="224">
        <v>11.774215999999999</v>
      </c>
      <c r="AE49" s="224">
        <v>10.694490999999999</v>
      </c>
      <c r="AF49" s="224">
        <v>11.088374999999999</v>
      </c>
      <c r="AG49" s="224">
        <v>11.303729000000001</v>
      </c>
      <c r="AH49" s="224">
        <v>11.954395999999999</v>
      </c>
      <c r="AI49" s="224">
        <v>11.19387</v>
      </c>
      <c r="AJ49" s="224">
        <v>11.472117000000001</v>
      </c>
      <c r="AK49" s="224">
        <v>10.987114999999999</v>
      </c>
      <c r="AL49" s="224">
        <v>11.314277000000001</v>
      </c>
      <c r="AM49" s="224">
        <v>10.809404000000001</v>
      </c>
      <c r="AN49" s="224">
        <v>10.90006</v>
      </c>
      <c r="AO49" s="224">
        <v>11.183315</v>
      </c>
      <c r="AP49" s="224">
        <v>11.013866999999999</v>
      </c>
      <c r="AQ49" s="224">
        <v>11.010857</v>
      </c>
      <c r="AR49" s="224">
        <v>11.353289999999999</v>
      </c>
      <c r="AS49" s="224">
        <v>11.438535</v>
      </c>
      <c r="AT49" s="224">
        <v>10.977487999999999</v>
      </c>
      <c r="AU49" s="224">
        <v>11.267993000000001</v>
      </c>
      <c r="AV49" s="224">
        <v>10.1229</v>
      </c>
      <c r="AW49" s="224">
        <v>10.561171</v>
      </c>
      <c r="AX49" s="224">
        <v>11.522797000000001</v>
      </c>
      <c r="AY49" s="224">
        <v>10.507082</v>
      </c>
      <c r="AZ49" s="224">
        <v>10.659934</v>
      </c>
      <c r="BA49" s="244">
        <f t="shared" si="17"/>
        <v>10.1229</v>
      </c>
      <c r="BB49" s="245">
        <f t="shared" si="18"/>
        <v>12.023160000000001</v>
      </c>
      <c r="BC49" s="245">
        <f t="shared" si="19"/>
        <v>11.136328800000001</v>
      </c>
      <c r="BD49" s="239">
        <f t="shared" si="16"/>
        <v>0.13632880000000114</v>
      </c>
    </row>
    <row r="50" spans="2:56" x14ac:dyDescent="0.3">
      <c r="B50" s="333"/>
      <c r="C50" s="308"/>
      <c r="D50" s="128">
        <v>2437</v>
      </c>
      <c r="E50" s="128">
        <v>6</v>
      </c>
      <c r="F50" s="128" t="s">
        <v>32</v>
      </c>
      <c r="G50" s="113">
        <v>13.2</v>
      </c>
      <c r="H50" s="197">
        <v>16.75</v>
      </c>
      <c r="I50" s="197" t="s">
        <v>237</v>
      </c>
      <c r="J50" s="193">
        <v>13.3622154</v>
      </c>
      <c r="K50" s="197">
        <v>16.75</v>
      </c>
      <c r="L50" s="197" t="s">
        <v>237</v>
      </c>
      <c r="M50" s="224">
        <v>13.393203</v>
      </c>
      <c r="N50" s="224">
        <v>13.024944</v>
      </c>
      <c r="O50" s="224">
        <v>13.173977000000001</v>
      </c>
      <c r="P50" s="224">
        <v>13.053236999999999</v>
      </c>
      <c r="Q50" s="224">
        <v>14.165716</v>
      </c>
      <c r="R50" s="218">
        <v>13.3622154</v>
      </c>
      <c r="S50" s="208">
        <v>0.1622154000000009</v>
      </c>
      <c r="U50" s="197">
        <v>16.75</v>
      </c>
      <c r="V50" s="197" t="s">
        <v>237</v>
      </c>
      <c r="W50" s="224">
        <v>13.393203</v>
      </c>
      <c r="X50" s="224">
        <v>13.024944</v>
      </c>
      <c r="Y50" s="224">
        <v>13.173977000000001</v>
      </c>
      <c r="Z50" s="224">
        <v>13.053236999999999</v>
      </c>
      <c r="AA50" s="224">
        <v>14.165716</v>
      </c>
      <c r="AB50" s="224">
        <v>13.331744</v>
      </c>
      <c r="AC50" s="224">
        <v>13.222103000000001</v>
      </c>
      <c r="AD50" s="224">
        <v>13.619154999999999</v>
      </c>
      <c r="AE50" s="224">
        <v>12.70969</v>
      </c>
      <c r="AF50" s="224">
        <v>13.120471</v>
      </c>
      <c r="AG50" s="224">
        <v>13.013667</v>
      </c>
      <c r="AH50" s="224">
        <v>13.652246</v>
      </c>
      <c r="AI50" s="224">
        <v>13.236335</v>
      </c>
      <c r="AJ50" s="224">
        <v>13.291092000000001</v>
      </c>
      <c r="AK50" s="224">
        <v>12.996664000000001</v>
      </c>
      <c r="AL50" s="224">
        <v>13.317997</v>
      </c>
      <c r="AM50" s="224">
        <v>12.866021999999999</v>
      </c>
      <c r="AN50" s="224">
        <v>12.981602000000001</v>
      </c>
      <c r="AO50" s="224">
        <v>13.292323</v>
      </c>
      <c r="AP50" s="224">
        <v>13.100562999999999</v>
      </c>
      <c r="AQ50" s="224">
        <v>13.001346</v>
      </c>
      <c r="AR50" s="224">
        <v>13.363778</v>
      </c>
      <c r="AS50" s="224">
        <v>13.562602</v>
      </c>
      <c r="AT50" s="224">
        <v>12.946558</v>
      </c>
      <c r="AU50" s="224">
        <v>13.014184</v>
      </c>
      <c r="AV50" s="224">
        <v>12.179532</v>
      </c>
      <c r="AW50" s="224">
        <v>12.500845</v>
      </c>
      <c r="AX50" s="224">
        <v>13.416121</v>
      </c>
      <c r="AY50" s="224">
        <v>12.494859</v>
      </c>
      <c r="AZ50" s="224">
        <v>12.778173000000001</v>
      </c>
      <c r="BA50" s="237">
        <f t="shared" si="17"/>
        <v>12.179532</v>
      </c>
      <c r="BB50" s="238">
        <f t="shared" si="18"/>
        <v>14.165716</v>
      </c>
      <c r="BC50" s="238">
        <f t="shared" si="19"/>
        <v>13.127358300000001</v>
      </c>
      <c r="BD50" s="239">
        <f t="shared" si="16"/>
        <v>-7.2641699999998366E-2</v>
      </c>
    </row>
    <row r="51" spans="2:56" ht="17.25" thickBot="1" x14ac:dyDescent="0.35">
      <c r="B51" s="334"/>
      <c r="C51" s="309"/>
      <c r="D51" s="130">
        <v>2462</v>
      </c>
      <c r="E51" s="130">
        <v>11</v>
      </c>
      <c r="F51" s="130" t="s">
        <v>32</v>
      </c>
      <c r="G51" s="116">
        <v>9.67</v>
      </c>
      <c r="H51" s="200">
        <v>13.5</v>
      </c>
      <c r="I51" s="200" t="s">
        <v>238</v>
      </c>
      <c r="J51" s="195">
        <v>9.9325468000000008</v>
      </c>
      <c r="K51" s="200">
        <v>13.5</v>
      </c>
      <c r="L51" s="200" t="s">
        <v>238</v>
      </c>
      <c r="M51" s="226">
        <v>10.041793999999999</v>
      </c>
      <c r="N51" s="226">
        <v>9.5516640000000006</v>
      </c>
      <c r="O51" s="226">
        <v>9.6635100000000005</v>
      </c>
      <c r="P51" s="226">
        <v>9.7299399999999991</v>
      </c>
      <c r="Q51" s="226">
        <v>10.675826000000001</v>
      </c>
      <c r="R51" s="220">
        <v>9.9325468000000008</v>
      </c>
      <c r="S51" s="211">
        <v>0.26254680000000086</v>
      </c>
      <c r="U51" s="200">
        <v>13.5</v>
      </c>
      <c r="V51" s="200" t="s">
        <v>238</v>
      </c>
      <c r="W51" s="226">
        <v>10.041793999999999</v>
      </c>
      <c r="X51" s="226">
        <v>9.5516640000000006</v>
      </c>
      <c r="Y51" s="226">
        <v>9.6635100000000005</v>
      </c>
      <c r="Z51" s="226">
        <v>9.7299399999999991</v>
      </c>
      <c r="AA51" s="226">
        <v>10.675826000000001</v>
      </c>
      <c r="AB51" s="226">
        <v>9.7041979999999999</v>
      </c>
      <c r="AC51" s="226">
        <v>9.4280760000000008</v>
      </c>
      <c r="AD51" s="226">
        <v>10.11584</v>
      </c>
      <c r="AE51" s="226">
        <v>9.3191810000000004</v>
      </c>
      <c r="AF51" s="226">
        <v>9.6747359999999993</v>
      </c>
      <c r="AG51" s="226">
        <v>9.5973699999999997</v>
      </c>
      <c r="AH51" s="226">
        <v>10.409765999999999</v>
      </c>
      <c r="AI51" s="226">
        <v>9.8913119999999992</v>
      </c>
      <c r="AJ51" s="226">
        <v>9.8711300000000008</v>
      </c>
      <c r="AK51" s="226">
        <v>9.4738360000000004</v>
      </c>
      <c r="AL51" s="226">
        <v>9.8818520000000003</v>
      </c>
      <c r="AM51" s="226">
        <v>9.4428090000000005</v>
      </c>
      <c r="AN51" s="226">
        <v>9.1186439999999997</v>
      </c>
      <c r="AO51" s="226">
        <v>9.7413509999999999</v>
      </c>
      <c r="AP51" s="226">
        <v>9.8636900000000001</v>
      </c>
      <c r="AQ51" s="226">
        <v>9.5921210000000006</v>
      </c>
      <c r="AR51" s="226">
        <v>9.9710219999999996</v>
      </c>
      <c r="AS51" s="226">
        <v>10.065961</v>
      </c>
      <c r="AT51" s="226">
        <v>9.6243259999999999</v>
      </c>
      <c r="AU51" s="226">
        <v>10.010262000000001</v>
      </c>
      <c r="AV51" s="226">
        <v>8.7838060000000002</v>
      </c>
      <c r="AW51" s="226">
        <v>9.0174409999999998</v>
      </c>
      <c r="AX51" s="226">
        <v>9.8697040000000005</v>
      </c>
      <c r="AY51" s="226">
        <v>8.8044820000000001</v>
      </c>
      <c r="AZ51" s="226">
        <v>9.3390409999999999</v>
      </c>
      <c r="BA51" s="247">
        <f t="shared" si="17"/>
        <v>8.7838060000000002</v>
      </c>
      <c r="BB51" s="248">
        <f t="shared" si="18"/>
        <v>10.675826000000001</v>
      </c>
      <c r="BC51" s="248">
        <f>AVERAGE(W51:AZ51)</f>
        <v>9.6758230333333337</v>
      </c>
      <c r="BD51" s="239">
        <f t="shared" si="16"/>
        <v>5.8230333333337825E-3</v>
      </c>
    </row>
  </sheetData>
  <mergeCells count="52">
    <mergeCell ref="K42:L42"/>
    <mergeCell ref="K26:M26"/>
    <mergeCell ref="K27:L27"/>
    <mergeCell ref="K14:M14"/>
    <mergeCell ref="K15:L15"/>
    <mergeCell ref="K41:M41"/>
    <mergeCell ref="K2:M2"/>
    <mergeCell ref="K3:L3"/>
    <mergeCell ref="B2:B12"/>
    <mergeCell ref="C2:C3"/>
    <mergeCell ref="E2:E3"/>
    <mergeCell ref="F2:F3"/>
    <mergeCell ref="H2:J2"/>
    <mergeCell ref="H3:I3"/>
    <mergeCell ref="C4:C6"/>
    <mergeCell ref="C7:C9"/>
    <mergeCell ref="C10:C12"/>
    <mergeCell ref="B14:B24"/>
    <mergeCell ref="C14:C15"/>
    <mergeCell ref="E14:E15"/>
    <mergeCell ref="F14:F15"/>
    <mergeCell ref="H14:J14"/>
    <mergeCell ref="H15:I15"/>
    <mergeCell ref="C16:C18"/>
    <mergeCell ref="C19:C21"/>
    <mergeCell ref="C22:C24"/>
    <mergeCell ref="H26:J26"/>
    <mergeCell ref="H27:I27"/>
    <mergeCell ref="C28:C31"/>
    <mergeCell ref="H41:J41"/>
    <mergeCell ref="H42:I42"/>
    <mergeCell ref="E41:E42"/>
    <mergeCell ref="F41:F42"/>
    <mergeCell ref="E26:E27"/>
    <mergeCell ref="F26:F27"/>
    <mergeCell ref="C43:C45"/>
    <mergeCell ref="C46:C48"/>
    <mergeCell ref="C49:C51"/>
    <mergeCell ref="C36:C39"/>
    <mergeCell ref="B41:B51"/>
    <mergeCell ref="C41:C42"/>
    <mergeCell ref="B26:B39"/>
    <mergeCell ref="C26:C27"/>
    <mergeCell ref="C32:C35"/>
    <mergeCell ref="U27:V27"/>
    <mergeCell ref="U41:W41"/>
    <mergeCell ref="U42:V42"/>
    <mergeCell ref="U2:W2"/>
    <mergeCell ref="U3:V3"/>
    <mergeCell ref="U14:W14"/>
    <mergeCell ref="U15:V15"/>
    <mergeCell ref="U26:W26"/>
  </mergeCells>
  <phoneticPr fontId="3" type="noConversion"/>
  <pageMargins left="0.7" right="0.7" top="0.75" bottom="0.75" header="0.3" footer="0.3"/>
  <pageSetup paperSize="9" scale="68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52"/>
  <sheetViews>
    <sheetView topLeftCell="A13" zoomScaleNormal="100" workbookViewId="0">
      <selection activeCell="I28" sqref="I28:I30"/>
    </sheetView>
  </sheetViews>
  <sheetFormatPr defaultRowHeight="16.5" x14ac:dyDescent="0.3"/>
  <cols>
    <col min="11" max="11" width="20.75" style="61" customWidth="1"/>
  </cols>
  <sheetData>
    <row r="1" spans="2:11" ht="17.25" thickBot="1" x14ac:dyDescent="0.35"/>
    <row r="2" spans="2:11" ht="33" x14ac:dyDescent="0.3">
      <c r="B2" s="332" t="s">
        <v>83</v>
      </c>
      <c r="C2" s="297" t="s">
        <v>35</v>
      </c>
      <c r="D2" s="83" t="s">
        <v>36</v>
      </c>
      <c r="E2" s="299" t="s">
        <v>72</v>
      </c>
      <c r="F2" s="299" t="s">
        <v>73</v>
      </c>
      <c r="G2" s="110" t="s">
        <v>154</v>
      </c>
      <c r="H2" s="301" t="s">
        <v>158</v>
      </c>
      <c r="I2" s="301"/>
      <c r="J2" s="301"/>
      <c r="K2" s="152" t="s">
        <v>161</v>
      </c>
    </row>
    <row r="3" spans="2:11" ht="17.25" thickBot="1" x14ac:dyDescent="0.35">
      <c r="B3" s="333"/>
      <c r="C3" s="298"/>
      <c r="D3" s="106" t="s">
        <v>47</v>
      </c>
      <c r="E3" s="300"/>
      <c r="F3" s="300"/>
      <c r="G3" s="111" t="s">
        <v>74</v>
      </c>
      <c r="H3" s="311" t="s">
        <v>159</v>
      </c>
      <c r="I3" s="312"/>
      <c r="J3" s="107" t="s">
        <v>88</v>
      </c>
      <c r="K3" s="154" t="s">
        <v>160</v>
      </c>
    </row>
    <row r="4" spans="2:11" ht="17.25" thickTop="1" x14ac:dyDescent="0.3">
      <c r="B4" s="333"/>
      <c r="C4" s="303" t="s">
        <v>3</v>
      </c>
      <c r="D4" s="127">
        <v>2412</v>
      </c>
      <c r="E4" s="127">
        <v>1</v>
      </c>
      <c r="F4" s="127" t="s">
        <v>12</v>
      </c>
      <c r="G4" s="112">
        <v>12.02</v>
      </c>
      <c r="H4" s="80">
        <v>15.5</v>
      </c>
      <c r="I4" s="80" t="s">
        <v>136</v>
      </c>
      <c r="J4" s="81">
        <v>13.4</v>
      </c>
      <c r="K4" s="153">
        <f>(ABS(G4-J4)/G4)*100</f>
        <v>11.48086522462563</v>
      </c>
    </row>
    <row r="5" spans="2:11" x14ac:dyDescent="0.3">
      <c r="B5" s="333"/>
      <c r="C5" s="304"/>
      <c r="D5" s="128">
        <v>2437</v>
      </c>
      <c r="E5" s="128">
        <v>6</v>
      </c>
      <c r="F5" s="128" t="s">
        <v>12</v>
      </c>
      <c r="G5" s="113">
        <v>11.7</v>
      </c>
      <c r="H5" s="76">
        <v>15.75</v>
      </c>
      <c r="I5" s="76" t="s">
        <v>137</v>
      </c>
      <c r="J5" s="78">
        <v>12.9</v>
      </c>
      <c r="K5" s="153">
        <f t="shared" ref="K5:K12" si="0">(ABS(G5-J5)/G5)*100</f>
        <v>10.256410256410266</v>
      </c>
    </row>
    <row r="6" spans="2:11" ht="17.25" thickBot="1" x14ac:dyDescent="0.35">
      <c r="B6" s="333"/>
      <c r="C6" s="305"/>
      <c r="D6" s="129">
        <v>2462</v>
      </c>
      <c r="E6" s="129">
        <v>11</v>
      </c>
      <c r="F6" s="129" t="s">
        <v>12</v>
      </c>
      <c r="G6" s="114">
        <v>11.85</v>
      </c>
      <c r="H6" s="89">
        <v>15.5</v>
      </c>
      <c r="I6" s="89" t="s">
        <v>136</v>
      </c>
      <c r="J6" s="90">
        <v>12.3</v>
      </c>
      <c r="K6" s="155">
        <f t="shared" si="0"/>
        <v>3.7974683544303889</v>
      </c>
    </row>
    <row r="7" spans="2:11" ht="17.25" thickTop="1" x14ac:dyDescent="0.3">
      <c r="B7" s="333"/>
      <c r="C7" s="306" t="s">
        <v>37</v>
      </c>
      <c r="D7" s="128">
        <v>2412</v>
      </c>
      <c r="E7" s="128">
        <v>1</v>
      </c>
      <c r="F7" s="128" t="s">
        <v>16</v>
      </c>
      <c r="G7" s="115">
        <v>12.56</v>
      </c>
      <c r="H7" s="76">
        <f t="shared" ref="H7:I9" si="1">H4</f>
        <v>15.5</v>
      </c>
      <c r="I7" s="76" t="str">
        <f t="shared" si="1"/>
        <v>0x3E</v>
      </c>
      <c r="J7" s="78">
        <v>13.05</v>
      </c>
      <c r="K7" s="153">
        <f t="shared" si="0"/>
        <v>3.9012738853503195</v>
      </c>
    </row>
    <row r="8" spans="2:11" x14ac:dyDescent="0.3">
      <c r="B8" s="333"/>
      <c r="C8" s="306"/>
      <c r="D8" s="128">
        <v>2437</v>
      </c>
      <c r="E8" s="128">
        <v>6</v>
      </c>
      <c r="F8" s="128" t="s">
        <v>16</v>
      </c>
      <c r="G8" s="113">
        <v>13.23</v>
      </c>
      <c r="H8" s="76">
        <f t="shared" si="1"/>
        <v>15.75</v>
      </c>
      <c r="I8" s="76" t="str">
        <f t="shared" si="1"/>
        <v>0x3F</v>
      </c>
      <c r="J8" s="79">
        <v>13</v>
      </c>
      <c r="K8" s="153">
        <f t="shared" si="0"/>
        <v>1.7384731670445988</v>
      </c>
    </row>
    <row r="9" spans="2:11" ht="17.25" thickBot="1" x14ac:dyDescent="0.35">
      <c r="B9" s="333"/>
      <c r="C9" s="307"/>
      <c r="D9" s="129">
        <v>2462</v>
      </c>
      <c r="E9" s="129">
        <v>11</v>
      </c>
      <c r="F9" s="129" t="s">
        <v>16</v>
      </c>
      <c r="G9" s="114">
        <v>12.65</v>
      </c>
      <c r="H9" s="89">
        <f t="shared" si="1"/>
        <v>15.5</v>
      </c>
      <c r="I9" s="89" t="str">
        <f t="shared" si="1"/>
        <v>0x3E</v>
      </c>
      <c r="J9" s="91">
        <v>11.5</v>
      </c>
      <c r="K9" s="155">
        <f t="shared" si="0"/>
        <v>9.0909090909090935</v>
      </c>
    </row>
    <row r="10" spans="2:11" ht="17.25" thickTop="1" x14ac:dyDescent="0.3">
      <c r="B10" s="333"/>
      <c r="C10" s="306" t="s">
        <v>75</v>
      </c>
      <c r="D10" s="128">
        <v>2412</v>
      </c>
      <c r="E10" s="128">
        <v>1</v>
      </c>
      <c r="F10" s="128" t="s">
        <v>32</v>
      </c>
      <c r="G10" s="115">
        <v>12.16</v>
      </c>
      <c r="H10" s="76">
        <f t="shared" ref="H10:I12" si="2">H4</f>
        <v>15.5</v>
      </c>
      <c r="I10" s="76" t="str">
        <f t="shared" si="2"/>
        <v>0x3E</v>
      </c>
      <c r="J10" s="79">
        <v>13.05</v>
      </c>
      <c r="K10" s="153">
        <f t="shared" si="0"/>
        <v>7.3190789473684248</v>
      </c>
    </row>
    <row r="11" spans="2:11" x14ac:dyDescent="0.3">
      <c r="B11" s="333"/>
      <c r="C11" s="308"/>
      <c r="D11" s="128">
        <v>2437</v>
      </c>
      <c r="E11" s="128">
        <v>6</v>
      </c>
      <c r="F11" s="128" t="s">
        <v>32</v>
      </c>
      <c r="G11" s="113">
        <v>12.73</v>
      </c>
      <c r="H11" s="76">
        <f t="shared" si="2"/>
        <v>15.75</v>
      </c>
      <c r="I11" s="76" t="str">
        <f t="shared" si="2"/>
        <v>0x3F</v>
      </c>
      <c r="J11" s="79">
        <v>13</v>
      </c>
      <c r="K11" s="153">
        <f t="shared" si="0"/>
        <v>2.1209740769835004</v>
      </c>
    </row>
    <row r="12" spans="2:11" ht="17.25" thickBot="1" x14ac:dyDescent="0.35">
      <c r="B12" s="334"/>
      <c r="C12" s="309"/>
      <c r="D12" s="130">
        <v>2462</v>
      </c>
      <c r="E12" s="130">
        <v>11</v>
      </c>
      <c r="F12" s="130" t="s">
        <v>32</v>
      </c>
      <c r="G12" s="116">
        <v>12.07</v>
      </c>
      <c r="H12" s="82">
        <f t="shared" si="2"/>
        <v>15.5</v>
      </c>
      <c r="I12" s="82" t="str">
        <f t="shared" si="2"/>
        <v>0x3E</v>
      </c>
      <c r="J12" s="84">
        <v>11.51</v>
      </c>
      <c r="K12" s="155">
        <f t="shared" si="0"/>
        <v>4.6396023198011633</v>
      </c>
    </row>
    <row r="13" spans="2:11" ht="17.25" thickBot="1" x14ac:dyDescent="0.35">
      <c r="K13" s="151"/>
    </row>
    <row r="14" spans="2:11" ht="33" x14ac:dyDescent="0.3">
      <c r="B14" s="332" t="s">
        <v>85</v>
      </c>
      <c r="C14" s="297" t="s">
        <v>35</v>
      </c>
      <c r="D14" s="83" t="s">
        <v>36</v>
      </c>
      <c r="E14" s="299" t="s">
        <v>72</v>
      </c>
      <c r="F14" s="299" t="s">
        <v>73</v>
      </c>
      <c r="G14" s="110" t="s">
        <v>154</v>
      </c>
      <c r="H14" s="301" t="s">
        <v>158</v>
      </c>
      <c r="I14" s="301"/>
      <c r="J14" s="302"/>
      <c r="K14" s="152" t="s">
        <v>161</v>
      </c>
    </row>
    <row r="15" spans="2:11" ht="17.25" thickBot="1" x14ac:dyDescent="0.35">
      <c r="B15" s="333"/>
      <c r="C15" s="322"/>
      <c r="D15" s="77" t="s">
        <v>47</v>
      </c>
      <c r="E15" s="315"/>
      <c r="F15" s="315"/>
      <c r="G15" s="125" t="s">
        <v>74</v>
      </c>
      <c r="H15" s="311" t="s">
        <v>159</v>
      </c>
      <c r="I15" s="312"/>
      <c r="J15" s="109" t="s">
        <v>88</v>
      </c>
      <c r="K15" s="154" t="s">
        <v>160</v>
      </c>
    </row>
    <row r="16" spans="2:11" ht="17.25" thickTop="1" x14ac:dyDescent="0.3">
      <c r="B16" s="333"/>
      <c r="C16" s="318" t="s">
        <v>3</v>
      </c>
      <c r="D16" s="131">
        <v>2412</v>
      </c>
      <c r="E16" s="131">
        <v>1</v>
      </c>
      <c r="F16" s="131" t="s">
        <v>12</v>
      </c>
      <c r="G16" s="126">
        <v>11.79</v>
      </c>
      <c r="H16" s="102">
        <v>12.5</v>
      </c>
      <c r="I16" s="102" t="s">
        <v>106</v>
      </c>
      <c r="J16" s="104">
        <v>12.2</v>
      </c>
      <c r="K16" s="153">
        <f>(ABS(G16-J16)/G16)*100</f>
        <v>3.4775233248515702</v>
      </c>
    </row>
    <row r="17" spans="2:11" x14ac:dyDescent="0.3">
      <c r="B17" s="333"/>
      <c r="C17" s="304"/>
      <c r="D17" s="128">
        <v>2437</v>
      </c>
      <c r="E17" s="128">
        <v>6</v>
      </c>
      <c r="F17" s="128" t="s">
        <v>12</v>
      </c>
      <c r="G17" s="113">
        <v>12.55</v>
      </c>
      <c r="H17" s="76">
        <v>14</v>
      </c>
      <c r="I17" s="76" t="s">
        <v>117</v>
      </c>
      <c r="J17" s="93">
        <v>11.6</v>
      </c>
      <c r="K17" s="153">
        <f t="shared" ref="K17:K24" si="3">(ABS(G17-J17)/G17)*100</f>
        <v>7.569721115537857</v>
      </c>
    </row>
    <row r="18" spans="2:11" ht="17.25" thickBot="1" x14ac:dyDescent="0.35">
      <c r="B18" s="333"/>
      <c r="C18" s="305"/>
      <c r="D18" s="129">
        <v>2462</v>
      </c>
      <c r="E18" s="129">
        <v>11</v>
      </c>
      <c r="F18" s="129" t="s">
        <v>12</v>
      </c>
      <c r="G18" s="114">
        <v>11.17</v>
      </c>
      <c r="H18" s="89">
        <v>12</v>
      </c>
      <c r="I18" s="89" t="s">
        <v>105</v>
      </c>
      <c r="J18" s="95">
        <v>11.2</v>
      </c>
      <c r="K18" s="155">
        <f t="shared" si="3"/>
        <v>0.26857654431512412</v>
      </c>
    </row>
    <row r="19" spans="2:11" ht="17.25" thickTop="1" x14ac:dyDescent="0.3">
      <c r="B19" s="333"/>
      <c r="C19" s="306" t="s">
        <v>37</v>
      </c>
      <c r="D19" s="128">
        <v>2412</v>
      </c>
      <c r="E19" s="128">
        <v>1</v>
      </c>
      <c r="F19" s="128" t="s">
        <v>16</v>
      </c>
      <c r="G19" s="115">
        <v>11.02</v>
      </c>
      <c r="H19" s="76">
        <f t="shared" ref="H19:I21" si="4">H16</f>
        <v>12.5</v>
      </c>
      <c r="I19" s="76" t="str">
        <f t="shared" si="4"/>
        <v>0x32</v>
      </c>
      <c r="J19" s="93">
        <v>10.8</v>
      </c>
      <c r="K19" s="153">
        <f t="shared" si="3"/>
        <v>1.9963702359346538</v>
      </c>
    </row>
    <row r="20" spans="2:11" x14ac:dyDescent="0.3">
      <c r="B20" s="333"/>
      <c r="C20" s="306"/>
      <c r="D20" s="128">
        <v>2437</v>
      </c>
      <c r="E20" s="128">
        <v>6</v>
      </c>
      <c r="F20" s="128" t="s">
        <v>16</v>
      </c>
      <c r="G20" s="113">
        <v>12.98</v>
      </c>
      <c r="H20" s="76">
        <f t="shared" si="4"/>
        <v>14</v>
      </c>
      <c r="I20" s="76" t="str">
        <f t="shared" si="4"/>
        <v>0x38</v>
      </c>
      <c r="J20" s="93">
        <v>11.6</v>
      </c>
      <c r="K20" s="153">
        <f t="shared" si="3"/>
        <v>10.631741140215723</v>
      </c>
    </row>
    <row r="21" spans="2:11" ht="17.25" thickBot="1" x14ac:dyDescent="0.35">
      <c r="B21" s="333"/>
      <c r="C21" s="307"/>
      <c r="D21" s="129">
        <v>2462</v>
      </c>
      <c r="E21" s="129">
        <v>11</v>
      </c>
      <c r="F21" s="129" t="s">
        <v>16</v>
      </c>
      <c r="G21" s="114">
        <v>9.2100000000000009</v>
      </c>
      <c r="H21" s="89">
        <f t="shared" si="4"/>
        <v>12</v>
      </c>
      <c r="I21" s="89" t="str">
        <f t="shared" si="4"/>
        <v>0x30</v>
      </c>
      <c r="J21" s="95">
        <v>8.6999999999999993</v>
      </c>
      <c r="K21" s="155">
        <f t="shared" si="3"/>
        <v>5.5374592833876388</v>
      </c>
    </row>
    <row r="22" spans="2:11" ht="17.25" thickTop="1" x14ac:dyDescent="0.3">
      <c r="B22" s="333"/>
      <c r="C22" s="306" t="s">
        <v>75</v>
      </c>
      <c r="D22" s="128">
        <v>2412</v>
      </c>
      <c r="E22" s="128">
        <v>1</v>
      </c>
      <c r="F22" s="128" t="s">
        <v>32</v>
      </c>
      <c r="G22" s="115">
        <v>10.5</v>
      </c>
      <c r="H22" s="76">
        <f t="shared" ref="H22:I24" si="5">H16</f>
        <v>12.5</v>
      </c>
      <c r="I22" s="76" t="str">
        <f t="shared" si="5"/>
        <v>0x32</v>
      </c>
      <c r="J22" s="93">
        <v>10.9</v>
      </c>
      <c r="K22" s="153">
        <f t="shared" si="3"/>
        <v>3.8095238095238129</v>
      </c>
    </row>
    <row r="23" spans="2:11" x14ac:dyDescent="0.3">
      <c r="B23" s="333"/>
      <c r="C23" s="308"/>
      <c r="D23" s="128">
        <v>2437</v>
      </c>
      <c r="E23" s="128">
        <v>6</v>
      </c>
      <c r="F23" s="128" t="s">
        <v>32</v>
      </c>
      <c r="G23" s="113">
        <v>13.13</v>
      </c>
      <c r="H23" s="76">
        <f t="shared" si="5"/>
        <v>14</v>
      </c>
      <c r="I23" s="76" t="str">
        <f t="shared" si="5"/>
        <v>0x38</v>
      </c>
      <c r="J23" s="93">
        <v>11.6</v>
      </c>
      <c r="K23" s="153">
        <f t="shared" si="3"/>
        <v>11.652703731911661</v>
      </c>
    </row>
    <row r="24" spans="2:11" ht="17.25" thickBot="1" x14ac:dyDescent="0.35">
      <c r="B24" s="334"/>
      <c r="C24" s="309"/>
      <c r="D24" s="130">
        <v>2462</v>
      </c>
      <c r="E24" s="130">
        <v>11</v>
      </c>
      <c r="F24" s="130" t="s">
        <v>32</v>
      </c>
      <c r="G24" s="116">
        <v>8.6999999999999993</v>
      </c>
      <c r="H24" s="82">
        <f t="shared" si="5"/>
        <v>12</v>
      </c>
      <c r="I24" s="82" t="str">
        <f t="shared" si="5"/>
        <v>0x30</v>
      </c>
      <c r="J24" s="105">
        <v>8.6999999999999993</v>
      </c>
      <c r="K24" s="155">
        <f t="shared" si="3"/>
        <v>0</v>
      </c>
    </row>
    <row r="25" spans="2:11" ht="17.25" thickBot="1" x14ac:dyDescent="0.35">
      <c r="K25" s="151"/>
    </row>
    <row r="26" spans="2:11" ht="33" x14ac:dyDescent="0.3">
      <c r="B26" s="332" t="s">
        <v>87</v>
      </c>
      <c r="C26" s="297" t="s">
        <v>35</v>
      </c>
      <c r="D26" s="83" t="s">
        <v>36</v>
      </c>
      <c r="E26" s="299" t="s">
        <v>72</v>
      </c>
      <c r="F26" s="299" t="s">
        <v>73</v>
      </c>
      <c r="G26" s="110" t="s">
        <v>154</v>
      </c>
      <c r="H26" s="301" t="s">
        <v>158</v>
      </c>
      <c r="I26" s="301"/>
      <c r="J26" s="302"/>
      <c r="K26" s="152" t="s">
        <v>161</v>
      </c>
    </row>
    <row r="27" spans="2:11" ht="17.25" thickBot="1" x14ac:dyDescent="0.35">
      <c r="B27" s="333"/>
      <c r="C27" s="298"/>
      <c r="D27" s="106" t="s">
        <v>47</v>
      </c>
      <c r="E27" s="300"/>
      <c r="F27" s="300"/>
      <c r="G27" s="111" t="s">
        <v>74</v>
      </c>
      <c r="H27" s="311" t="s">
        <v>159</v>
      </c>
      <c r="I27" s="312"/>
      <c r="J27" s="109" t="s">
        <v>88</v>
      </c>
      <c r="K27" s="154" t="s">
        <v>160</v>
      </c>
    </row>
    <row r="28" spans="2:11" ht="17.25" thickTop="1" x14ac:dyDescent="0.3">
      <c r="B28" s="333"/>
      <c r="C28" s="303" t="s">
        <v>3</v>
      </c>
      <c r="D28" s="127">
        <v>2412</v>
      </c>
      <c r="E28" s="127">
        <v>1</v>
      </c>
      <c r="F28" s="127" t="s">
        <v>12</v>
      </c>
      <c r="G28" s="112">
        <v>14.5</v>
      </c>
      <c r="H28" s="80">
        <v>18</v>
      </c>
      <c r="I28" s="80" t="s">
        <v>112</v>
      </c>
      <c r="J28" s="108">
        <v>14.45</v>
      </c>
      <c r="K28" s="153">
        <f>(ABS(G28-J28)/G28)*100</f>
        <v>0.34482758620690146</v>
      </c>
    </row>
    <row r="29" spans="2:11" x14ac:dyDescent="0.3">
      <c r="B29" s="333"/>
      <c r="C29" s="304"/>
      <c r="D29" s="128">
        <v>2437</v>
      </c>
      <c r="E29" s="128">
        <v>6</v>
      </c>
      <c r="F29" s="128" t="s">
        <v>12</v>
      </c>
      <c r="G29" s="115">
        <v>14.5</v>
      </c>
      <c r="H29" s="76">
        <v>18</v>
      </c>
      <c r="I29" s="76" t="s">
        <v>112</v>
      </c>
      <c r="J29" s="93">
        <v>14.1</v>
      </c>
      <c r="K29" s="153">
        <f t="shared" ref="K29:K36" si="6">(ABS(G29-J29)/G29)*100</f>
        <v>2.7586206896551748</v>
      </c>
    </row>
    <row r="30" spans="2:11" ht="17.25" thickBot="1" x14ac:dyDescent="0.35">
      <c r="B30" s="333"/>
      <c r="C30" s="305"/>
      <c r="D30" s="129">
        <v>2462</v>
      </c>
      <c r="E30" s="129">
        <v>11</v>
      </c>
      <c r="F30" s="129" t="s">
        <v>12</v>
      </c>
      <c r="G30" s="114">
        <v>14.5</v>
      </c>
      <c r="H30" s="89">
        <v>18</v>
      </c>
      <c r="I30" s="89" t="s">
        <v>112</v>
      </c>
      <c r="J30" s="95">
        <v>13.4</v>
      </c>
      <c r="K30" s="155">
        <f t="shared" si="6"/>
        <v>7.5862068965517215</v>
      </c>
    </row>
    <row r="31" spans="2:11" ht="17.25" thickTop="1" x14ac:dyDescent="0.3">
      <c r="B31" s="333"/>
      <c r="C31" s="306" t="s">
        <v>37</v>
      </c>
      <c r="D31" s="128">
        <v>2412</v>
      </c>
      <c r="E31" s="128">
        <v>1</v>
      </c>
      <c r="F31" s="128" t="s">
        <v>16</v>
      </c>
      <c r="G31" s="115">
        <v>14.5</v>
      </c>
      <c r="H31" s="76">
        <f t="shared" ref="H31:I33" si="7">H28</f>
        <v>18</v>
      </c>
      <c r="I31" s="76" t="str">
        <f t="shared" si="7"/>
        <v>0x48</v>
      </c>
      <c r="J31" s="93">
        <v>14.45</v>
      </c>
      <c r="K31" s="153">
        <f t="shared" si="6"/>
        <v>0.34482758620690146</v>
      </c>
    </row>
    <row r="32" spans="2:11" x14ac:dyDescent="0.3">
      <c r="B32" s="333"/>
      <c r="C32" s="306"/>
      <c r="D32" s="128">
        <v>2437</v>
      </c>
      <c r="E32" s="128">
        <v>6</v>
      </c>
      <c r="F32" s="128" t="s">
        <v>16</v>
      </c>
      <c r="G32" s="115">
        <v>14.5</v>
      </c>
      <c r="H32" s="76">
        <f t="shared" si="7"/>
        <v>18</v>
      </c>
      <c r="I32" s="76" t="str">
        <f t="shared" si="7"/>
        <v>0x48</v>
      </c>
      <c r="J32" s="93">
        <v>14.07</v>
      </c>
      <c r="K32" s="153">
        <f t="shared" si="6"/>
        <v>2.9655172413793083</v>
      </c>
    </row>
    <row r="33" spans="2:11" ht="17.25" thickBot="1" x14ac:dyDescent="0.35">
      <c r="B33" s="333"/>
      <c r="C33" s="307"/>
      <c r="D33" s="129">
        <v>2462</v>
      </c>
      <c r="E33" s="129">
        <v>11</v>
      </c>
      <c r="F33" s="129" t="s">
        <v>16</v>
      </c>
      <c r="G33" s="114">
        <v>14.5</v>
      </c>
      <c r="H33" s="89">
        <f t="shared" si="7"/>
        <v>18</v>
      </c>
      <c r="I33" s="89" t="str">
        <f t="shared" si="7"/>
        <v>0x48</v>
      </c>
      <c r="J33" s="95">
        <v>12.6</v>
      </c>
      <c r="K33" s="155">
        <f t="shared" si="6"/>
        <v>13.103448275862069</v>
      </c>
    </row>
    <row r="34" spans="2:11" ht="17.25" thickTop="1" x14ac:dyDescent="0.3">
      <c r="B34" s="333"/>
      <c r="C34" s="306" t="s">
        <v>75</v>
      </c>
      <c r="D34" s="128">
        <v>2412</v>
      </c>
      <c r="E34" s="128">
        <v>1</v>
      </c>
      <c r="F34" s="128" t="s">
        <v>32</v>
      </c>
      <c r="G34" s="115">
        <v>14.5</v>
      </c>
      <c r="H34" s="76">
        <f t="shared" ref="H34:I36" si="8">H28</f>
        <v>18</v>
      </c>
      <c r="I34" s="76" t="str">
        <f t="shared" si="8"/>
        <v>0x48</v>
      </c>
      <c r="J34" s="93">
        <v>14.45</v>
      </c>
      <c r="K34" s="153">
        <f t="shared" si="6"/>
        <v>0.34482758620690146</v>
      </c>
    </row>
    <row r="35" spans="2:11" x14ac:dyDescent="0.3">
      <c r="B35" s="333"/>
      <c r="C35" s="308"/>
      <c r="D35" s="128">
        <v>2437</v>
      </c>
      <c r="E35" s="128">
        <v>6</v>
      </c>
      <c r="F35" s="128" t="s">
        <v>32</v>
      </c>
      <c r="G35" s="115">
        <v>14.5</v>
      </c>
      <c r="H35" s="76">
        <f t="shared" si="8"/>
        <v>18</v>
      </c>
      <c r="I35" s="76" t="str">
        <f t="shared" si="8"/>
        <v>0x48</v>
      </c>
      <c r="J35" s="93">
        <v>14.1</v>
      </c>
      <c r="K35" s="153">
        <f t="shared" si="6"/>
        <v>2.7586206896551748</v>
      </c>
    </row>
    <row r="36" spans="2:11" ht="17.25" thickBot="1" x14ac:dyDescent="0.35">
      <c r="B36" s="334"/>
      <c r="C36" s="309"/>
      <c r="D36" s="130">
        <v>2462</v>
      </c>
      <c r="E36" s="130">
        <v>11</v>
      </c>
      <c r="F36" s="130" t="s">
        <v>32</v>
      </c>
      <c r="G36" s="116">
        <v>14.5</v>
      </c>
      <c r="H36" s="82">
        <f t="shared" si="8"/>
        <v>18</v>
      </c>
      <c r="I36" s="82" t="str">
        <f t="shared" si="8"/>
        <v>0x48</v>
      </c>
      <c r="J36" s="105">
        <v>12.6</v>
      </c>
      <c r="K36" s="155">
        <f t="shared" si="6"/>
        <v>13.103448275862069</v>
      </c>
    </row>
    <row r="37" spans="2:11" ht="17.25" thickBot="1" x14ac:dyDescent="0.35">
      <c r="K37" s="151"/>
    </row>
    <row r="38" spans="2:11" ht="33" x14ac:dyDescent="0.3">
      <c r="B38" s="332" t="s">
        <v>157</v>
      </c>
      <c r="C38" s="297" t="s">
        <v>35</v>
      </c>
      <c r="D38" s="83" t="s">
        <v>36</v>
      </c>
      <c r="E38" s="299" t="s">
        <v>72</v>
      </c>
      <c r="F38" s="299" t="s">
        <v>73</v>
      </c>
      <c r="G38" s="110" t="s">
        <v>154</v>
      </c>
      <c r="H38" s="301" t="s">
        <v>158</v>
      </c>
      <c r="I38" s="301"/>
      <c r="J38" s="302"/>
      <c r="K38" s="152" t="s">
        <v>161</v>
      </c>
    </row>
    <row r="39" spans="2:11" ht="17.25" thickBot="1" x14ac:dyDescent="0.35">
      <c r="B39" s="333"/>
      <c r="C39" s="298"/>
      <c r="D39" s="106" t="s">
        <v>47</v>
      </c>
      <c r="E39" s="300"/>
      <c r="F39" s="300"/>
      <c r="G39" s="111" t="s">
        <v>74</v>
      </c>
      <c r="H39" s="311" t="s">
        <v>159</v>
      </c>
      <c r="I39" s="312"/>
      <c r="J39" s="109" t="s">
        <v>88</v>
      </c>
      <c r="K39" s="154" t="s">
        <v>160</v>
      </c>
    </row>
    <row r="40" spans="2:11" ht="17.25" thickTop="1" x14ac:dyDescent="0.3">
      <c r="B40" s="333"/>
      <c r="C40" s="303" t="s">
        <v>3</v>
      </c>
      <c r="D40" s="127">
        <v>2412</v>
      </c>
      <c r="E40" s="127">
        <v>1</v>
      </c>
      <c r="F40" s="127" t="s">
        <v>12</v>
      </c>
      <c r="G40" s="112">
        <v>12.76</v>
      </c>
      <c r="H40" s="80">
        <v>12.5</v>
      </c>
      <c r="I40" s="80" t="s">
        <v>106</v>
      </c>
      <c r="J40" s="108">
        <v>11.5</v>
      </c>
      <c r="K40" s="153">
        <f>(ABS(G40-J40)/G40)*100</f>
        <v>9.8746081504702179</v>
      </c>
    </row>
    <row r="41" spans="2:11" x14ac:dyDescent="0.3">
      <c r="B41" s="333"/>
      <c r="C41" s="304"/>
      <c r="D41" s="128">
        <v>2437</v>
      </c>
      <c r="E41" s="128">
        <v>6</v>
      </c>
      <c r="F41" s="128" t="s">
        <v>12</v>
      </c>
      <c r="G41" s="113">
        <v>13.06</v>
      </c>
      <c r="H41" s="76">
        <v>14</v>
      </c>
      <c r="I41" s="76" t="s">
        <v>117</v>
      </c>
      <c r="J41" s="93">
        <v>11.2</v>
      </c>
      <c r="K41" s="153">
        <f t="shared" ref="K41:K48" si="9">(ABS(G41-J41)/G41)*100</f>
        <v>14.241960183767238</v>
      </c>
    </row>
    <row r="42" spans="2:11" ht="17.25" thickBot="1" x14ac:dyDescent="0.35">
      <c r="B42" s="333"/>
      <c r="C42" s="305"/>
      <c r="D42" s="129">
        <v>2462</v>
      </c>
      <c r="E42" s="129">
        <v>11</v>
      </c>
      <c r="F42" s="129" t="s">
        <v>12</v>
      </c>
      <c r="G42" s="114">
        <v>11.89</v>
      </c>
      <c r="H42" s="89">
        <v>12</v>
      </c>
      <c r="I42" s="89" t="s">
        <v>105</v>
      </c>
      <c r="J42" s="95">
        <v>10.6</v>
      </c>
      <c r="K42" s="155">
        <f t="shared" si="9"/>
        <v>10.849453322119436</v>
      </c>
    </row>
    <row r="43" spans="2:11" ht="17.25" thickTop="1" x14ac:dyDescent="0.3">
      <c r="B43" s="333"/>
      <c r="C43" s="306" t="s">
        <v>37</v>
      </c>
      <c r="D43" s="128">
        <v>2412</v>
      </c>
      <c r="E43" s="128">
        <v>1</v>
      </c>
      <c r="F43" s="128" t="s">
        <v>16</v>
      </c>
      <c r="G43" s="115">
        <v>11.67</v>
      </c>
      <c r="H43" s="76">
        <f t="shared" ref="H43:I45" si="10">H40</f>
        <v>12.5</v>
      </c>
      <c r="I43" s="76" t="str">
        <f t="shared" si="10"/>
        <v>0x32</v>
      </c>
      <c r="J43" s="93">
        <v>10.5</v>
      </c>
      <c r="K43" s="153">
        <f t="shared" si="9"/>
        <v>10.025706940874034</v>
      </c>
    </row>
    <row r="44" spans="2:11" x14ac:dyDescent="0.3">
      <c r="B44" s="333"/>
      <c r="C44" s="306"/>
      <c r="D44" s="128">
        <v>2437</v>
      </c>
      <c r="E44" s="128">
        <v>6</v>
      </c>
      <c r="F44" s="128" t="s">
        <v>16</v>
      </c>
      <c r="G44" s="113">
        <v>13.44</v>
      </c>
      <c r="H44" s="76">
        <f t="shared" si="10"/>
        <v>14</v>
      </c>
      <c r="I44" s="76" t="str">
        <f t="shared" si="10"/>
        <v>0x38</v>
      </c>
      <c r="J44" s="93">
        <v>11.3</v>
      </c>
      <c r="K44" s="153">
        <f t="shared" si="9"/>
        <v>15.922619047619039</v>
      </c>
    </row>
    <row r="45" spans="2:11" ht="17.25" thickBot="1" x14ac:dyDescent="0.35">
      <c r="B45" s="333"/>
      <c r="C45" s="307"/>
      <c r="D45" s="129">
        <v>2462</v>
      </c>
      <c r="E45" s="129">
        <v>11</v>
      </c>
      <c r="F45" s="129" t="s">
        <v>16</v>
      </c>
      <c r="G45" s="114">
        <v>10</v>
      </c>
      <c r="H45" s="89">
        <f t="shared" si="10"/>
        <v>12</v>
      </c>
      <c r="I45" s="89" t="str">
        <f t="shared" si="10"/>
        <v>0x30</v>
      </c>
      <c r="J45" s="95">
        <v>8.35</v>
      </c>
      <c r="K45" s="155">
        <f t="shared" si="9"/>
        <v>16.500000000000004</v>
      </c>
    </row>
    <row r="46" spans="2:11" ht="17.25" thickTop="1" x14ac:dyDescent="0.3">
      <c r="B46" s="333"/>
      <c r="C46" s="306" t="s">
        <v>75</v>
      </c>
      <c r="D46" s="128">
        <v>2412</v>
      </c>
      <c r="E46" s="128">
        <v>1</v>
      </c>
      <c r="F46" s="128" t="s">
        <v>32</v>
      </c>
      <c r="G46" s="115">
        <v>11</v>
      </c>
      <c r="H46" s="76">
        <f t="shared" ref="H46:I48" si="11">H40</f>
        <v>12.5</v>
      </c>
      <c r="I46" s="76" t="str">
        <f t="shared" si="11"/>
        <v>0x32</v>
      </c>
      <c r="J46" s="93">
        <v>10.5</v>
      </c>
      <c r="K46" s="153">
        <f t="shared" si="9"/>
        <v>4.5454545454545459</v>
      </c>
    </row>
    <row r="47" spans="2:11" x14ac:dyDescent="0.3">
      <c r="B47" s="333"/>
      <c r="C47" s="308"/>
      <c r="D47" s="128">
        <v>2437</v>
      </c>
      <c r="E47" s="128">
        <v>6</v>
      </c>
      <c r="F47" s="128" t="s">
        <v>32</v>
      </c>
      <c r="G47" s="113">
        <v>13.2</v>
      </c>
      <c r="H47" s="76">
        <f t="shared" si="11"/>
        <v>14</v>
      </c>
      <c r="I47" s="76" t="str">
        <f t="shared" si="11"/>
        <v>0x38</v>
      </c>
      <c r="J47" s="93">
        <v>11.5</v>
      </c>
      <c r="K47" s="153">
        <f t="shared" si="9"/>
        <v>12.878787878787874</v>
      </c>
    </row>
    <row r="48" spans="2:11" ht="17.25" thickBot="1" x14ac:dyDescent="0.35">
      <c r="B48" s="334"/>
      <c r="C48" s="309"/>
      <c r="D48" s="130">
        <v>2462</v>
      </c>
      <c r="E48" s="130">
        <v>11</v>
      </c>
      <c r="F48" s="130" t="s">
        <v>32</v>
      </c>
      <c r="G48" s="116">
        <v>9.67</v>
      </c>
      <c r="H48" s="82">
        <f t="shared" si="11"/>
        <v>12</v>
      </c>
      <c r="I48" s="82" t="str">
        <f t="shared" si="11"/>
        <v>0x30</v>
      </c>
      <c r="J48" s="105">
        <v>8.4</v>
      </c>
      <c r="K48" s="155">
        <f t="shared" si="9"/>
        <v>13.133402275077554</v>
      </c>
    </row>
    <row r="50" spans="2:2" x14ac:dyDescent="0.3">
      <c r="B50" t="s">
        <v>162</v>
      </c>
    </row>
    <row r="51" spans="2:2" x14ac:dyDescent="0.3">
      <c r="B51" t="s">
        <v>163</v>
      </c>
    </row>
    <row r="52" spans="2:2" x14ac:dyDescent="0.3">
      <c r="B52" t="s">
        <v>164</v>
      </c>
    </row>
  </sheetData>
  <mergeCells count="36">
    <mergeCell ref="H38:J38"/>
    <mergeCell ref="H39:I39"/>
    <mergeCell ref="H2:J2"/>
    <mergeCell ref="H3:I3"/>
    <mergeCell ref="H14:J14"/>
    <mergeCell ref="H15:I15"/>
    <mergeCell ref="H26:J26"/>
    <mergeCell ref="H27:I27"/>
    <mergeCell ref="B38:B48"/>
    <mergeCell ref="C38:C39"/>
    <mergeCell ref="E38:E39"/>
    <mergeCell ref="F38:F39"/>
    <mergeCell ref="C40:C42"/>
    <mergeCell ref="C43:C45"/>
    <mergeCell ref="C46:C48"/>
    <mergeCell ref="B26:B36"/>
    <mergeCell ref="C26:C27"/>
    <mergeCell ref="E26:E27"/>
    <mergeCell ref="F26:F27"/>
    <mergeCell ref="C28:C30"/>
    <mergeCell ref="C31:C33"/>
    <mergeCell ref="C34:C36"/>
    <mergeCell ref="B14:B24"/>
    <mergeCell ref="C14:C15"/>
    <mergeCell ref="E14:E15"/>
    <mergeCell ref="F14:F15"/>
    <mergeCell ref="C16:C18"/>
    <mergeCell ref="C19:C21"/>
    <mergeCell ref="C22:C24"/>
    <mergeCell ref="B2:B12"/>
    <mergeCell ref="C2:C3"/>
    <mergeCell ref="E2:E3"/>
    <mergeCell ref="F2:F3"/>
    <mergeCell ref="C4:C6"/>
    <mergeCell ref="C7:C9"/>
    <mergeCell ref="C10:C12"/>
  </mergeCells>
  <phoneticPr fontId="3" type="noConversion"/>
  <pageMargins left="0.7" right="0.7" top="0.75" bottom="0.75" header="0.3" footer="0.3"/>
  <pageSetup paperSize="9" scale="77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B56"/>
  <sheetViews>
    <sheetView topLeftCell="B49" zoomScaleNormal="100" zoomScaleSheetLayoutView="85" workbookViewId="0">
      <selection activeCell="Z23" sqref="Z23"/>
    </sheetView>
  </sheetViews>
  <sheetFormatPr defaultRowHeight="16.5" x14ac:dyDescent="0.3"/>
  <cols>
    <col min="3" max="4" width="9.375" customWidth="1"/>
    <col min="8" max="8" width="5" bestFit="1" customWidth="1"/>
    <col min="9" max="9" width="4.75" bestFit="1" customWidth="1"/>
    <col min="11" max="11" width="5.125" style="74" customWidth="1"/>
    <col min="12" max="12" width="5.125" customWidth="1"/>
    <col min="13" max="13" width="4.75" customWidth="1"/>
    <col min="14" max="14" width="9" customWidth="1"/>
    <col min="15" max="15" width="4.625" style="74" customWidth="1"/>
    <col min="16" max="16" width="5" customWidth="1"/>
    <col min="17" max="17" width="4.75" customWidth="1"/>
    <col min="18" max="18" width="9" customWidth="1"/>
    <col min="19" max="19" width="5" style="74" customWidth="1"/>
    <col min="20" max="20" width="5" customWidth="1"/>
    <col min="21" max="21" width="4.75" customWidth="1"/>
    <col min="22" max="22" width="9" customWidth="1"/>
    <col min="23" max="23" width="5" style="74" customWidth="1"/>
    <col min="24" max="24" width="5" customWidth="1"/>
    <col min="25" max="25" width="4.75" customWidth="1"/>
    <col min="26" max="26" width="9" customWidth="1"/>
    <col min="27" max="27" width="5" style="74" customWidth="1"/>
    <col min="28" max="28" width="6.125" customWidth="1"/>
    <col min="29" max="29" width="4.75" customWidth="1"/>
    <col min="30" max="30" width="9" customWidth="1"/>
    <col min="31" max="31" width="5" style="74" customWidth="1"/>
    <col min="32" max="32" width="6.125" customWidth="1"/>
    <col min="33" max="33" width="4.75" customWidth="1"/>
    <col min="34" max="34" width="9" customWidth="1"/>
    <col min="35" max="35" width="5" style="74" customWidth="1"/>
    <col min="36" max="36" width="6.125" customWidth="1"/>
    <col min="37" max="37" width="4.75" customWidth="1"/>
    <col min="38" max="38" width="9" customWidth="1"/>
    <col min="39" max="40" width="5.25" bestFit="1" customWidth="1"/>
    <col min="41" max="41" width="5.125" bestFit="1" customWidth="1"/>
    <col min="43" max="43" width="5.25" bestFit="1" customWidth="1"/>
    <col min="44" max="44" width="5.875" bestFit="1" customWidth="1"/>
    <col min="45" max="45" width="5.125" bestFit="1" customWidth="1"/>
    <col min="47" max="47" width="5.75" bestFit="1" customWidth="1"/>
    <col min="48" max="48" width="5.875" bestFit="1" customWidth="1"/>
    <col min="49" max="49" width="5.25" bestFit="1" customWidth="1"/>
    <col min="51" max="51" width="5.25" bestFit="1" customWidth="1"/>
    <col min="52" max="52" width="5.875" bestFit="1" customWidth="1"/>
    <col min="53" max="53" width="5.25" bestFit="1" customWidth="1"/>
  </cols>
  <sheetData>
    <row r="1" spans="2:54" ht="17.25" thickBot="1" x14ac:dyDescent="0.35"/>
    <row r="2" spans="2:54" ht="24.75" customHeight="1" x14ac:dyDescent="0.3">
      <c r="B2" s="332" t="s">
        <v>83</v>
      </c>
      <c r="C2" s="297" t="s">
        <v>35</v>
      </c>
      <c r="D2" s="83" t="s">
        <v>36</v>
      </c>
      <c r="E2" s="299" t="s">
        <v>72</v>
      </c>
      <c r="F2" s="299" t="s">
        <v>73</v>
      </c>
      <c r="G2" s="110" t="s">
        <v>154</v>
      </c>
      <c r="H2" s="350" t="s">
        <v>124</v>
      </c>
      <c r="I2" s="351"/>
      <c r="J2" s="352"/>
      <c r="K2" s="336" t="s">
        <v>123</v>
      </c>
      <c r="L2" s="337"/>
      <c r="M2" s="337"/>
      <c r="N2" s="338"/>
      <c r="O2" s="331" t="s">
        <v>114</v>
      </c>
      <c r="P2" s="301"/>
      <c r="Q2" s="301"/>
      <c r="R2" s="302"/>
      <c r="S2" s="336" t="s">
        <v>125</v>
      </c>
      <c r="T2" s="337"/>
      <c r="U2" s="337"/>
      <c r="V2" s="338"/>
      <c r="W2" s="336" t="s">
        <v>128</v>
      </c>
      <c r="X2" s="337"/>
      <c r="Y2" s="337"/>
      <c r="Z2" s="338"/>
      <c r="AA2" s="336" t="s">
        <v>130</v>
      </c>
      <c r="AB2" s="337"/>
      <c r="AC2" s="337"/>
      <c r="AD2" s="338"/>
      <c r="AE2" s="336" t="s">
        <v>135</v>
      </c>
      <c r="AF2" s="337"/>
      <c r="AG2" s="337"/>
      <c r="AH2" s="338"/>
      <c r="AI2" s="336" t="s">
        <v>141</v>
      </c>
      <c r="AJ2" s="337"/>
      <c r="AK2" s="337"/>
      <c r="AL2" s="338"/>
      <c r="AM2" s="336" t="s">
        <v>150</v>
      </c>
      <c r="AN2" s="337"/>
      <c r="AO2" s="337"/>
      <c r="AP2" s="338"/>
      <c r="AQ2" s="336" t="s">
        <v>151</v>
      </c>
      <c r="AR2" s="337"/>
      <c r="AS2" s="337"/>
      <c r="AT2" s="338"/>
      <c r="AU2" s="331" t="s">
        <v>153</v>
      </c>
      <c r="AV2" s="301"/>
      <c r="AW2" s="301"/>
      <c r="AX2" s="302"/>
      <c r="AY2" s="331" t="s">
        <v>152</v>
      </c>
      <c r="AZ2" s="301"/>
      <c r="BA2" s="301"/>
      <c r="BB2" s="302"/>
    </row>
    <row r="3" spans="2:54" ht="17.25" thickBot="1" x14ac:dyDescent="0.35">
      <c r="B3" s="333"/>
      <c r="C3" s="298"/>
      <c r="D3" s="106" t="s">
        <v>47</v>
      </c>
      <c r="E3" s="300"/>
      <c r="F3" s="300"/>
      <c r="G3" s="111" t="s">
        <v>74</v>
      </c>
      <c r="H3" s="353" t="s">
        <v>84</v>
      </c>
      <c r="I3" s="354"/>
      <c r="J3" s="132" t="s">
        <v>88</v>
      </c>
      <c r="K3" s="339" t="s">
        <v>84</v>
      </c>
      <c r="L3" s="340"/>
      <c r="M3" s="341"/>
      <c r="N3" s="132" t="s">
        <v>88</v>
      </c>
      <c r="O3" s="330" t="s">
        <v>84</v>
      </c>
      <c r="P3" s="311"/>
      <c r="Q3" s="312"/>
      <c r="R3" s="109" t="s">
        <v>88</v>
      </c>
      <c r="S3" s="339" t="s">
        <v>84</v>
      </c>
      <c r="T3" s="340"/>
      <c r="U3" s="341"/>
      <c r="V3" s="132" t="s">
        <v>88</v>
      </c>
      <c r="W3" s="339" t="s">
        <v>84</v>
      </c>
      <c r="X3" s="340"/>
      <c r="Y3" s="341"/>
      <c r="Z3" s="132" t="s">
        <v>88</v>
      </c>
      <c r="AA3" s="339" t="s">
        <v>84</v>
      </c>
      <c r="AB3" s="340"/>
      <c r="AC3" s="341"/>
      <c r="AD3" s="132" t="s">
        <v>88</v>
      </c>
      <c r="AE3" s="339" t="s">
        <v>84</v>
      </c>
      <c r="AF3" s="340"/>
      <c r="AG3" s="341"/>
      <c r="AH3" s="132" t="s">
        <v>88</v>
      </c>
      <c r="AI3" s="339" t="s">
        <v>84</v>
      </c>
      <c r="AJ3" s="340"/>
      <c r="AK3" s="341"/>
      <c r="AL3" s="132" t="s">
        <v>88</v>
      </c>
      <c r="AM3" s="339" t="s">
        <v>84</v>
      </c>
      <c r="AN3" s="340"/>
      <c r="AO3" s="341"/>
      <c r="AP3" s="132" t="s">
        <v>88</v>
      </c>
      <c r="AQ3" s="339" t="s">
        <v>84</v>
      </c>
      <c r="AR3" s="340"/>
      <c r="AS3" s="341"/>
      <c r="AT3" s="132" t="s">
        <v>88</v>
      </c>
      <c r="AU3" s="330" t="s">
        <v>84</v>
      </c>
      <c r="AV3" s="311"/>
      <c r="AW3" s="312"/>
      <c r="AX3" s="109" t="s">
        <v>88</v>
      </c>
      <c r="AY3" s="330" t="s">
        <v>84</v>
      </c>
      <c r="AZ3" s="311"/>
      <c r="BA3" s="312"/>
      <c r="BB3" s="109" t="s">
        <v>88</v>
      </c>
    </row>
    <row r="4" spans="2:54" ht="17.25" thickTop="1" x14ac:dyDescent="0.3">
      <c r="B4" s="333"/>
      <c r="C4" s="303" t="s">
        <v>3</v>
      </c>
      <c r="D4" s="127">
        <v>2412</v>
      </c>
      <c r="E4" s="127">
        <v>1</v>
      </c>
      <c r="F4" s="127" t="s">
        <v>12</v>
      </c>
      <c r="G4" s="112">
        <v>12.02</v>
      </c>
      <c r="H4" s="133">
        <v>12.5</v>
      </c>
      <c r="I4" s="134" t="s">
        <v>106</v>
      </c>
      <c r="J4" s="135">
        <v>9.9499999999999993</v>
      </c>
      <c r="K4" s="133">
        <f>L4-H4</f>
        <v>2</v>
      </c>
      <c r="L4" s="134">
        <v>14.5</v>
      </c>
      <c r="M4" s="134" t="s">
        <v>107</v>
      </c>
      <c r="N4" s="135">
        <v>10.5</v>
      </c>
      <c r="O4" s="119">
        <f>P4-L4</f>
        <v>1.5</v>
      </c>
      <c r="P4" s="80">
        <v>16</v>
      </c>
      <c r="Q4" s="80" t="s">
        <v>115</v>
      </c>
      <c r="R4" s="85">
        <v>13.5</v>
      </c>
      <c r="S4" s="133">
        <f>T4-P4</f>
        <v>-1</v>
      </c>
      <c r="T4" s="134">
        <v>15</v>
      </c>
      <c r="U4" s="134" t="s">
        <v>108</v>
      </c>
      <c r="V4" s="135">
        <v>11.5</v>
      </c>
      <c r="W4" s="133">
        <f>X4-T4</f>
        <v>0</v>
      </c>
      <c r="X4" s="134">
        <v>15</v>
      </c>
      <c r="Y4" s="134" t="s">
        <v>108</v>
      </c>
      <c r="Z4" s="135">
        <v>11.4</v>
      </c>
      <c r="AA4" s="133">
        <f>AB4-X4</f>
        <v>0.25</v>
      </c>
      <c r="AB4" s="134">
        <v>15.25</v>
      </c>
      <c r="AC4" s="134" t="s">
        <v>131</v>
      </c>
      <c r="AD4" s="135">
        <v>11.5</v>
      </c>
      <c r="AE4" s="133">
        <f>AF4-AB4</f>
        <v>0.5</v>
      </c>
      <c r="AF4" s="134">
        <v>15.75</v>
      </c>
      <c r="AG4" s="134" t="s">
        <v>137</v>
      </c>
      <c r="AH4" s="135">
        <v>12.4</v>
      </c>
      <c r="AI4" s="133">
        <f>AJ4-AF4</f>
        <v>0</v>
      </c>
      <c r="AJ4" s="134">
        <v>15.75</v>
      </c>
      <c r="AK4" s="134" t="s">
        <v>142</v>
      </c>
      <c r="AL4" s="135">
        <v>10.5</v>
      </c>
      <c r="AM4" s="133">
        <f>AN4-AJ4</f>
        <v>0.25</v>
      </c>
      <c r="AN4" s="134">
        <v>16</v>
      </c>
      <c r="AO4" s="134" t="s">
        <v>115</v>
      </c>
      <c r="AP4" s="135">
        <v>12.1</v>
      </c>
      <c r="AQ4" s="133">
        <f>AR4-AN4</f>
        <v>0</v>
      </c>
      <c r="AR4" s="134">
        <v>16</v>
      </c>
      <c r="AS4" s="134" t="s">
        <v>115</v>
      </c>
      <c r="AT4" s="135">
        <v>13</v>
      </c>
      <c r="AU4" s="119">
        <f>AV4-AR4</f>
        <v>-0.5</v>
      </c>
      <c r="AV4" s="80">
        <v>15.5</v>
      </c>
      <c r="AW4" s="80" t="s">
        <v>136</v>
      </c>
      <c r="AX4" s="85">
        <v>13.2</v>
      </c>
      <c r="AY4" s="119">
        <f>AZ4-AV4</f>
        <v>0</v>
      </c>
      <c r="AZ4" s="80">
        <v>15.5</v>
      </c>
      <c r="BA4" s="80" t="s">
        <v>136</v>
      </c>
      <c r="BB4" s="85">
        <v>13.4</v>
      </c>
    </row>
    <row r="5" spans="2:54" x14ac:dyDescent="0.3">
      <c r="B5" s="333"/>
      <c r="C5" s="304"/>
      <c r="D5" s="128">
        <v>2437</v>
      </c>
      <c r="E5" s="128">
        <v>6</v>
      </c>
      <c r="F5" s="128" t="s">
        <v>12</v>
      </c>
      <c r="G5" s="113">
        <v>11.7</v>
      </c>
      <c r="H5" s="136">
        <v>12</v>
      </c>
      <c r="I5" s="137" t="s">
        <v>105</v>
      </c>
      <c r="J5" s="138">
        <v>9.5</v>
      </c>
      <c r="K5" s="136">
        <f t="shared" ref="K5:K48" si="0">L5-H5</f>
        <v>2.5</v>
      </c>
      <c r="L5" s="137">
        <v>14.5</v>
      </c>
      <c r="M5" s="137" t="s">
        <v>107</v>
      </c>
      <c r="N5" s="138">
        <v>10.4</v>
      </c>
      <c r="O5" s="96">
        <f t="shared" ref="O5:O12" si="1">P5-L5</f>
        <v>1.5</v>
      </c>
      <c r="P5" s="76">
        <v>16</v>
      </c>
      <c r="Q5" s="76" t="s">
        <v>115</v>
      </c>
      <c r="R5" s="86">
        <v>12.8</v>
      </c>
      <c r="S5" s="136">
        <f t="shared" ref="S5:S12" si="2">T5-P5</f>
        <v>-1</v>
      </c>
      <c r="T5" s="137">
        <v>15</v>
      </c>
      <c r="U5" s="137" t="s">
        <v>108</v>
      </c>
      <c r="V5" s="138">
        <v>11.05</v>
      </c>
      <c r="W5" s="136">
        <f t="shared" ref="W5:W12" si="3">X5-T5</f>
        <v>0</v>
      </c>
      <c r="X5" s="137">
        <v>15</v>
      </c>
      <c r="Y5" s="137" t="s">
        <v>108</v>
      </c>
      <c r="Z5" s="138">
        <v>11.1</v>
      </c>
      <c r="AA5" s="136">
        <f t="shared" ref="AA5:AA12" si="4">AB5-X5</f>
        <v>0.25</v>
      </c>
      <c r="AB5" s="137">
        <v>15.25</v>
      </c>
      <c r="AC5" s="137" t="s">
        <v>131</v>
      </c>
      <c r="AD5" s="138">
        <v>11.2</v>
      </c>
      <c r="AE5" s="136">
        <f t="shared" ref="AE5:AE12" si="5">AF5-AB5</f>
        <v>0.25</v>
      </c>
      <c r="AF5" s="137">
        <v>15.5</v>
      </c>
      <c r="AG5" s="137" t="s">
        <v>136</v>
      </c>
      <c r="AH5" s="138">
        <v>11.7</v>
      </c>
      <c r="AI5" s="136">
        <f t="shared" ref="AI5:AI12" si="6">AJ5-AF5</f>
        <v>0</v>
      </c>
      <c r="AJ5" s="137">
        <v>15.5</v>
      </c>
      <c r="AK5" s="137" t="s">
        <v>136</v>
      </c>
      <c r="AL5" s="138">
        <v>10.15</v>
      </c>
      <c r="AM5" s="136">
        <f t="shared" ref="AM5:AM12" si="7">AN5-AJ5</f>
        <v>0.5</v>
      </c>
      <c r="AN5" s="137">
        <v>16</v>
      </c>
      <c r="AO5" s="137" t="s">
        <v>115</v>
      </c>
      <c r="AP5" s="138">
        <v>11.7</v>
      </c>
      <c r="AQ5" s="136">
        <f t="shared" ref="AQ5:AQ12" si="8">AR5-AN5</f>
        <v>0</v>
      </c>
      <c r="AR5" s="137">
        <v>16</v>
      </c>
      <c r="AS5" s="137" t="s">
        <v>115</v>
      </c>
      <c r="AT5" s="138">
        <v>12.52</v>
      </c>
      <c r="AU5" s="96">
        <f t="shared" ref="AU5:AU12" si="9">AV5-AR5</f>
        <v>-0.25</v>
      </c>
      <c r="AV5" s="76">
        <v>15.75</v>
      </c>
      <c r="AW5" s="76" t="s">
        <v>142</v>
      </c>
      <c r="AX5" s="86">
        <v>12.5</v>
      </c>
      <c r="AY5" s="96">
        <f t="shared" ref="AY5:AY12" si="10">AZ5-AV5</f>
        <v>0</v>
      </c>
      <c r="AZ5" s="76">
        <v>15.75</v>
      </c>
      <c r="BA5" s="76" t="s">
        <v>142</v>
      </c>
      <c r="BB5" s="86">
        <v>12.9</v>
      </c>
    </row>
    <row r="6" spans="2:54" ht="17.25" thickBot="1" x14ac:dyDescent="0.35">
      <c r="B6" s="333"/>
      <c r="C6" s="305"/>
      <c r="D6" s="129">
        <v>2462</v>
      </c>
      <c r="E6" s="129">
        <v>11</v>
      </c>
      <c r="F6" s="129" t="s">
        <v>12</v>
      </c>
      <c r="G6" s="114">
        <v>11.85</v>
      </c>
      <c r="H6" s="139">
        <v>12</v>
      </c>
      <c r="I6" s="140" t="s">
        <v>105</v>
      </c>
      <c r="J6" s="141">
        <v>8.8000000000000007</v>
      </c>
      <c r="K6" s="139">
        <f t="shared" si="0"/>
        <v>3</v>
      </c>
      <c r="L6" s="140">
        <v>15</v>
      </c>
      <c r="M6" s="140" t="s">
        <v>108</v>
      </c>
      <c r="N6" s="141">
        <v>9.6</v>
      </c>
      <c r="O6" s="97">
        <f t="shared" si="1"/>
        <v>1</v>
      </c>
      <c r="P6" s="89">
        <v>16</v>
      </c>
      <c r="Q6" s="89" t="s">
        <v>115</v>
      </c>
      <c r="R6" s="98">
        <v>12.3</v>
      </c>
      <c r="S6" s="139">
        <f t="shared" si="2"/>
        <v>0</v>
      </c>
      <c r="T6" s="140">
        <v>16</v>
      </c>
      <c r="U6" s="140" t="s">
        <v>115</v>
      </c>
      <c r="V6" s="141">
        <v>10.5</v>
      </c>
      <c r="W6" s="139">
        <f t="shared" si="3"/>
        <v>0</v>
      </c>
      <c r="X6" s="140">
        <v>16</v>
      </c>
      <c r="Y6" s="140" t="s">
        <v>115</v>
      </c>
      <c r="Z6" s="141">
        <v>10.5</v>
      </c>
      <c r="AA6" s="139">
        <f t="shared" si="4"/>
        <v>0.25</v>
      </c>
      <c r="AB6" s="140">
        <v>16.25</v>
      </c>
      <c r="AC6" s="140" t="s">
        <v>134</v>
      </c>
      <c r="AD6" s="141">
        <v>10.4</v>
      </c>
      <c r="AE6" s="139">
        <f t="shared" si="5"/>
        <v>0.75</v>
      </c>
      <c r="AF6" s="140">
        <v>17</v>
      </c>
      <c r="AG6" s="140" t="s">
        <v>138</v>
      </c>
      <c r="AH6" s="141">
        <v>11.25</v>
      </c>
      <c r="AI6" s="139">
        <f t="shared" si="6"/>
        <v>1</v>
      </c>
      <c r="AJ6" s="140">
        <v>18</v>
      </c>
      <c r="AK6" s="140" t="s">
        <v>143</v>
      </c>
      <c r="AL6" s="141">
        <v>10.6</v>
      </c>
      <c r="AM6" s="139">
        <f t="shared" si="7"/>
        <v>-1.5</v>
      </c>
      <c r="AN6" s="140">
        <v>16.5</v>
      </c>
      <c r="AO6" s="140" t="s">
        <v>144</v>
      </c>
      <c r="AP6" s="141">
        <v>11.12</v>
      </c>
      <c r="AQ6" s="139">
        <f t="shared" si="8"/>
        <v>1.25</v>
      </c>
      <c r="AR6" s="140">
        <v>17.75</v>
      </c>
      <c r="AS6" s="140" t="s">
        <v>145</v>
      </c>
      <c r="AT6" s="141">
        <v>12.05</v>
      </c>
      <c r="AU6" s="97">
        <f t="shared" si="9"/>
        <v>-2.5</v>
      </c>
      <c r="AV6" s="89">
        <v>15.25</v>
      </c>
      <c r="AW6" s="89" t="s">
        <v>146</v>
      </c>
      <c r="AX6" s="98">
        <v>11.9</v>
      </c>
      <c r="AY6" s="97">
        <f t="shared" si="10"/>
        <v>0.25</v>
      </c>
      <c r="AZ6" s="89">
        <v>15.5</v>
      </c>
      <c r="BA6" s="89" t="s">
        <v>136</v>
      </c>
      <c r="BB6" s="98">
        <v>12.3</v>
      </c>
    </row>
    <row r="7" spans="2:54" ht="17.25" thickTop="1" x14ac:dyDescent="0.3">
      <c r="B7" s="333"/>
      <c r="C7" s="306" t="s">
        <v>37</v>
      </c>
      <c r="D7" s="128">
        <v>2412</v>
      </c>
      <c r="E7" s="128">
        <v>1</v>
      </c>
      <c r="F7" s="128" t="s">
        <v>16</v>
      </c>
      <c r="G7" s="115">
        <v>12.56</v>
      </c>
      <c r="H7" s="136">
        <f t="shared" ref="H7:I9" si="11">H4</f>
        <v>12.5</v>
      </c>
      <c r="I7" s="137" t="str">
        <f t="shared" si="11"/>
        <v>0x32</v>
      </c>
      <c r="J7" s="138">
        <v>10.050000000000001</v>
      </c>
      <c r="K7" s="136">
        <f t="shared" si="0"/>
        <v>2</v>
      </c>
      <c r="L7" s="137">
        <f t="shared" ref="L7:M9" si="12">L4</f>
        <v>14.5</v>
      </c>
      <c r="M7" s="137" t="str">
        <f t="shared" si="12"/>
        <v>0x3A</v>
      </c>
      <c r="N7" s="138">
        <v>10.199999999999999</v>
      </c>
      <c r="O7" s="96">
        <f t="shared" si="1"/>
        <v>1.5</v>
      </c>
      <c r="P7" s="76">
        <v>16</v>
      </c>
      <c r="Q7" s="76" t="s">
        <v>115</v>
      </c>
      <c r="R7" s="86">
        <v>13.5</v>
      </c>
      <c r="S7" s="136">
        <f t="shared" si="2"/>
        <v>-1</v>
      </c>
      <c r="T7" s="137">
        <f t="shared" ref="T7:U9" si="13">T4</f>
        <v>15</v>
      </c>
      <c r="U7" s="137" t="str">
        <f t="shared" si="13"/>
        <v>0x3C</v>
      </c>
      <c r="V7" s="138">
        <v>10.7</v>
      </c>
      <c r="W7" s="136">
        <f t="shared" si="3"/>
        <v>0</v>
      </c>
      <c r="X7" s="137">
        <f t="shared" ref="X7:Y7" si="14">X4</f>
        <v>15</v>
      </c>
      <c r="Y7" s="137" t="str">
        <f t="shared" si="14"/>
        <v>0x3C</v>
      </c>
      <c r="Z7" s="138">
        <v>10.7</v>
      </c>
      <c r="AA7" s="136">
        <f t="shared" si="4"/>
        <v>0.25</v>
      </c>
      <c r="AB7" s="137">
        <f t="shared" ref="AB7:AC7" si="15">AB4</f>
        <v>15.25</v>
      </c>
      <c r="AC7" s="137" t="str">
        <f t="shared" si="15"/>
        <v>0x3D</v>
      </c>
      <c r="AD7" s="138">
        <v>10.4</v>
      </c>
      <c r="AE7" s="136">
        <f t="shared" si="5"/>
        <v>0.5</v>
      </c>
      <c r="AF7" s="137">
        <f t="shared" ref="AF7:AG7" si="16">AF4</f>
        <v>15.75</v>
      </c>
      <c r="AG7" s="137" t="str">
        <f t="shared" si="16"/>
        <v>0x3F</v>
      </c>
      <c r="AH7" s="138">
        <v>11.3</v>
      </c>
      <c r="AI7" s="136">
        <f t="shared" si="6"/>
        <v>0</v>
      </c>
      <c r="AJ7" s="137">
        <f t="shared" ref="AJ7:AK7" si="17">AJ4</f>
        <v>15.75</v>
      </c>
      <c r="AK7" s="137" t="str">
        <f t="shared" si="17"/>
        <v>0x3F</v>
      </c>
      <c r="AL7" s="138">
        <v>8.4499999999999993</v>
      </c>
      <c r="AM7" s="136">
        <f t="shared" si="7"/>
        <v>0.25</v>
      </c>
      <c r="AN7" s="137">
        <f t="shared" ref="AN7:AO7" si="18">AN4</f>
        <v>16</v>
      </c>
      <c r="AO7" s="137" t="str">
        <f t="shared" si="18"/>
        <v>0x40</v>
      </c>
      <c r="AP7" s="138">
        <v>11.6</v>
      </c>
      <c r="AQ7" s="136">
        <f t="shared" si="8"/>
        <v>0</v>
      </c>
      <c r="AR7" s="137">
        <f t="shared" ref="AR7:AS7" si="19">AR4</f>
        <v>16</v>
      </c>
      <c r="AS7" s="137" t="str">
        <f t="shared" si="19"/>
        <v>0x40</v>
      </c>
      <c r="AT7" s="138">
        <v>11.56</v>
      </c>
      <c r="AU7" s="96">
        <f t="shared" si="9"/>
        <v>-0.5</v>
      </c>
      <c r="AV7" s="76">
        <f t="shared" ref="AV7:AW7" si="20">AV4</f>
        <v>15.5</v>
      </c>
      <c r="AW7" s="76" t="str">
        <f t="shared" si="20"/>
        <v>0x3E</v>
      </c>
      <c r="AX7" s="86">
        <v>13.05</v>
      </c>
      <c r="AY7" s="96">
        <f t="shared" si="10"/>
        <v>0</v>
      </c>
      <c r="AZ7" s="76">
        <f t="shared" ref="AZ7:BA7" si="21">AZ4</f>
        <v>15.5</v>
      </c>
      <c r="BA7" s="76" t="str">
        <f t="shared" si="21"/>
        <v>0x3E</v>
      </c>
      <c r="BB7" s="86">
        <v>13.05</v>
      </c>
    </row>
    <row r="8" spans="2:54" x14ac:dyDescent="0.3">
      <c r="B8" s="333"/>
      <c r="C8" s="306"/>
      <c r="D8" s="128">
        <v>2437</v>
      </c>
      <c r="E8" s="128">
        <v>6</v>
      </c>
      <c r="F8" s="128" t="s">
        <v>16</v>
      </c>
      <c r="G8" s="113">
        <v>13.23</v>
      </c>
      <c r="H8" s="136">
        <f t="shared" si="11"/>
        <v>12</v>
      </c>
      <c r="I8" s="137" t="str">
        <f t="shared" si="11"/>
        <v>0x30</v>
      </c>
      <c r="J8" s="142">
        <v>9.65</v>
      </c>
      <c r="K8" s="136">
        <f t="shared" si="0"/>
        <v>2.5</v>
      </c>
      <c r="L8" s="137">
        <f t="shared" si="12"/>
        <v>14.5</v>
      </c>
      <c r="M8" s="137" t="str">
        <f t="shared" si="12"/>
        <v>0x3A</v>
      </c>
      <c r="N8" s="142">
        <v>10.4</v>
      </c>
      <c r="O8" s="96">
        <f t="shared" si="1"/>
        <v>1.5</v>
      </c>
      <c r="P8" s="76">
        <v>16</v>
      </c>
      <c r="Q8" s="76" t="s">
        <v>115</v>
      </c>
      <c r="R8" s="87">
        <v>13</v>
      </c>
      <c r="S8" s="136">
        <f t="shared" si="2"/>
        <v>-1</v>
      </c>
      <c r="T8" s="137">
        <f t="shared" si="13"/>
        <v>15</v>
      </c>
      <c r="U8" s="137" t="str">
        <f t="shared" si="13"/>
        <v>0x3C</v>
      </c>
      <c r="V8" s="142">
        <v>11.1</v>
      </c>
      <c r="W8" s="136">
        <f t="shared" si="3"/>
        <v>0</v>
      </c>
      <c r="X8" s="137">
        <f t="shared" ref="X8:Y8" si="22">X5</f>
        <v>15</v>
      </c>
      <c r="Y8" s="137" t="str">
        <f t="shared" si="22"/>
        <v>0x3C</v>
      </c>
      <c r="Z8" s="142">
        <v>11.1</v>
      </c>
      <c r="AA8" s="136">
        <f t="shared" si="4"/>
        <v>0.25</v>
      </c>
      <c r="AB8" s="137">
        <f t="shared" ref="AB8:AC8" si="23">AB5</f>
        <v>15.25</v>
      </c>
      <c r="AC8" s="137" t="str">
        <f t="shared" si="23"/>
        <v>0x3D</v>
      </c>
      <c r="AD8" s="142">
        <v>11.2</v>
      </c>
      <c r="AE8" s="136">
        <f t="shared" si="5"/>
        <v>0.25</v>
      </c>
      <c r="AF8" s="137">
        <f t="shared" ref="AF8:AG8" si="24">AF5</f>
        <v>15.5</v>
      </c>
      <c r="AG8" s="137" t="str">
        <f t="shared" si="24"/>
        <v>0x3E</v>
      </c>
      <c r="AH8" s="142">
        <v>11.7</v>
      </c>
      <c r="AI8" s="136">
        <f t="shared" si="6"/>
        <v>0</v>
      </c>
      <c r="AJ8" s="137">
        <f t="shared" ref="AJ8:AK8" si="25">AJ5</f>
        <v>15.5</v>
      </c>
      <c r="AK8" s="137" t="str">
        <f t="shared" si="25"/>
        <v>0x3E</v>
      </c>
      <c r="AL8" s="142">
        <v>10</v>
      </c>
      <c r="AM8" s="136">
        <f t="shared" si="7"/>
        <v>0.5</v>
      </c>
      <c r="AN8" s="137">
        <f t="shared" ref="AN8:AO8" si="26">AN5</f>
        <v>16</v>
      </c>
      <c r="AO8" s="137" t="str">
        <f t="shared" si="26"/>
        <v>0x40</v>
      </c>
      <c r="AP8" s="142">
        <v>11.66</v>
      </c>
      <c r="AQ8" s="136">
        <f t="shared" si="8"/>
        <v>0</v>
      </c>
      <c r="AR8" s="137">
        <f t="shared" ref="AR8:AS8" si="27">AR5</f>
        <v>16</v>
      </c>
      <c r="AS8" s="137" t="str">
        <f t="shared" si="27"/>
        <v>0x40</v>
      </c>
      <c r="AT8" s="142">
        <v>12.5</v>
      </c>
      <c r="AU8" s="96">
        <f t="shared" si="9"/>
        <v>-0.25</v>
      </c>
      <c r="AV8" s="76">
        <f t="shared" ref="AV8:AW8" si="28">AV5</f>
        <v>15.75</v>
      </c>
      <c r="AW8" s="76" t="str">
        <f t="shared" si="28"/>
        <v>0x3F</v>
      </c>
      <c r="AX8" s="87">
        <v>12.06</v>
      </c>
      <c r="AY8" s="96">
        <f t="shared" si="10"/>
        <v>0</v>
      </c>
      <c r="AZ8" s="76">
        <f t="shared" ref="AZ8:BA8" si="29">AZ5</f>
        <v>15.75</v>
      </c>
      <c r="BA8" s="76" t="str">
        <f t="shared" si="29"/>
        <v>0x3F</v>
      </c>
      <c r="BB8" s="87">
        <v>13</v>
      </c>
    </row>
    <row r="9" spans="2:54" ht="17.25" thickBot="1" x14ac:dyDescent="0.35">
      <c r="B9" s="333"/>
      <c r="C9" s="307"/>
      <c r="D9" s="129">
        <v>2462</v>
      </c>
      <c r="E9" s="129">
        <v>11</v>
      </c>
      <c r="F9" s="129" t="s">
        <v>16</v>
      </c>
      <c r="G9" s="114">
        <v>12.65</v>
      </c>
      <c r="H9" s="139">
        <f t="shared" si="11"/>
        <v>12</v>
      </c>
      <c r="I9" s="140" t="str">
        <f t="shared" si="11"/>
        <v>0x30</v>
      </c>
      <c r="J9" s="143">
        <v>8.32</v>
      </c>
      <c r="K9" s="139">
        <f t="shared" si="0"/>
        <v>3</v>
      </c>
      <c r="L9" s="140">
        <f t="shared" si="12"/>
        <v>15</v>
      </c>
      <c r="M9" s="140" t="str">
        <f t="shared" si="12"/>
        <v>0x3C</v>
      </c>
      <c r="N9" s="143">
        <v>8.9</v>
      </c>
      <c r="O9" s="97">
        <f t="shared" si="1"/>
        <v>1</v>
      </c>
      <c r="P9" s="89">
        <v>16</v>
      </c>
      <c r="Q9" s="89" t="s">
        <v>115</v>
      </c>
      <c r="R9" s="99">
        <v>11.8</v>
      </c>
      <c r="S9" s="139">
        <f t="shared" si="2"/>
        <v>0</v>
      </c>
      <c r="T9" s="140">
        <f t="shared" si="13"/>
        <v>16</v>
      </c>
      <c r="U9" s="140" t="str">
        <f t="shared" si="13"/>
        <v>0x40</v>
      </c>
      <c r="V9" s="143">
        <v>9.8000000000000007</v>
      </c>
      <c r="W9" s="139">
        <f t="shared" si="3"/>
        <v>0</v>
      </c>
      <c r="X9" s="140">
        <f t="shared" ref="X9:Y9" si="30">X6</f>
        <v>16</v>
      </c>
      <c r="Y9" s="140" t="str">
        <f t="shared" si="30"/>
        <v>0x40</v>
      </c>
      <c r="Z9" s="143">
        <v>9.5</v>
      </c>
      <c r="AA9" s="139">
        <f t="shared" si="4"/>
        <v>0.25</v>
      </c>
      <c r="AB9" s="140">
        <f t="shared" ref="AB9:AC9" si="31">AB6</f>
        <v>16.25</v>
      </c>
      <c r="AC9" s="140" t="str">
        <f t="shared" si="31"/>
        <v>0x41</v>
      </c>
      <c r="AD9" s="143">
        <v>9.6999999999999993</v>
      </c>
      <c r="AE9" s="139">
        <f t="shared" si="5"/>
        <v>0.75</v>
      </c>
      <c r="AF9" s="140">
        <f t="shared" ref="AF9:AG9" si="32">AF6</f>
        <v>17</v>
      </c>
      <c r="AG9" s="140" t="str">
        <f t="shared" si="32"/>
        <v>0x44</v>
      </c>
      <c r="AH9" s="143">
        <v>10.6</v>
      </c>
      <c r="AI9" s="139">
        <f t="shared" si="6"/>
        <v>1</v>
      </c>
      <c r="AJ9" s="140">
        <f t="shared" ref="AJ9:AK9" si="33">AJ6</f>
        <v>18</v>
      </c>
      <c r="AK9" s="140" t="str">
        <f t="shared" si="33"/>
        <v>0x48</v>
      </c>
      <c r="AL9" s="143">
        <v>8.8000000000000007</v>
      </c>
      <c r="AM9" s="139">
        <f t="shared" si="7"/>
        <v>-1.5</v>
      </c>
      <c r="AN9" s="140">
        <f t="shared" ref="AN9:AO9" si="34">AN6</f>
        <v>16.5</v>
      </c>
      <c r="AO9" s="140" t="str">
        <f t="shared" si="34"/>
        <v>0x42</v>
      </c>
      <c r="AP9" s="143">
        <v>10.46</v>
      </c>
      <c r="AQ9" s="139">
        <f t="shared" si="8"/>
        <v>1.25</v>
      </c>
      <c r="AR9" s="140">
        <f t="shared" ref="AR9:AS9" si="35">AR6</f>
        <v>17.75</v>
      </c>
      <c r="AS9" s="140" t="str">
        <f t="shared" si="35"/>
        <v>0x47</v>
      </c>
      <c r="AT9" s="143">
        <v>11.33</v>
      </c>
      <c r="AU9" s="97">
        <f t="shared" si="9"/>
        <v>-2.5</v>
      </c>
      <c r="AV9" s="89">
        <f t="shared" ref="AV9:AW9" si="36">AV6</f>
        <v>15.25</v>
      </c>
      <c r="AW9" s="89" t="str">
        <f t="shared" si="36"/>
        <v>0x3C</v>
      </c>
      <c r="AX9" s="99">
        <v>10.5</v>
      </c>
      <c r="AY9" s="97">
        <f t="shared" si="10"/>
        <v>0.25</v>
      </c>
      <c r="AZ9" s="89">
        <f t="shared" ref="AZ9:BA9" si="37">AZ6</f>
        <v>15.5</v>
      </c>
      <c r="BA9" s="89" t="str">
        <f t="shared" si="37"/>
        <v>0x3E</v>
      </c>
      <c r="BB9" s="99">
        <v>11.5</v>
      </c>
    </row>
    <row r="10" spans="2:54" ht="17.25" thickTop="1" x14ac:dyDescent="0.3">
      <c r="B10" s="333"/>
      <c r="C10" s="306" t="s">
        <v>75</v>
      </c>
      <c r="D10" s="128">
        <v>2412</v>
      </c>
      <c r="E10" s="128">
        <v>1</v>
      </c>
      <c r="F10" s="128" t="s">
        <v>32</v>
      </c>
      <c r="G10" s="115">
        <v>12.16</v>
      </c>
      <c r="H10" s="136">
        <f t="shared" ref="H10:I12" si="38">H4</f>
        <v>12.5</v>
      </c>
      <c r="I10" s="137" t="str">
        <f t="shared" si="38"/>
        <v>0x32</v>
      </c>
      <c r="J10" s="142">
        <v>10.1</v>
      </c>
      <c r="K10" s="136">
        <f t="shared" si="0"/>
        <v>2</v>
      </c>
      <c r="L10" s="137">
        <f t="shared" ref="L10:M12" si="39">L4</f>
        <v>14.5</v>
      </c>
      <c r="M10" s="137" t="str">
        <f t="shared" si="39"/>
        <v>0x3A</v>
      </c>
      <c r="N10" s="142">
        <v>10.3</v>
      </c>
      <c r="O10" s="96">
        <f t="shared" si="1"/>
        <v>1.5</v>
      </c>
      <c r="P10" s="76">
        <v>16</v>
      </c>
      <c r="Q10" s="76" t="s">
        <v>115</v>
      </c>
      <c r="R10" s="87">
        <v>13.5</v>
      </c>
      <c r="S10" s="136">
        <f t="shared" si="2"/>
        <v>-1</v>
      </c>
      <c r="T10" s="137">
        <f t="shared" ref="T10:U12" si="40">T4</f>
        <v>15</v>
      </c>
      <c r="U10" s="137" t="str">
        <f t="shared" si="40"/>
        <v>0x3C</v>
      </c>
      <c r="V10" s="142">
        <v>10.7</v>
      </c>
      <c r="W10" s="136">
        <f t="shared" si="3"/>
        <v>0</v>
      </c>
      <c r="X10" s="137">
        <f t="shared" ref="X10:Y10" si="41">X4</f>
        <v>15</v>
      </c>
      <c r="Y10" s="137" t="str">
        <f t="shared" si="41"/>
        <v>0x3C</v>
      </c>
      <c r="Z10" s="142">
        <v>10.7</v>
      </c>
      <c r="AA10" s="136">
        <f t="shared" si="4"/>
        <v>0.25</v>
      </c>
      <c r="AB10" s="137">
        <f t="shared" ref="AB10:AC10" si="42">AB4</f>
        <v>15.25</v>
      </c>
      <c r="AC10" s="137" t="str">
        <f t="shared" si="42"/>
        <v>0x3D</v>
      </c>
      <c r="AD10" s="142">
        <v>10.4</v>
      </c>
      <c r="AE10" s="136">
        <f t="shared" si="5"/>
        <v>0.5</v>
      </c>
      <c r="AF10" s="137">
        <f t="shared" ref="AF10:AG10" si="43">AF4</f>
        <v>15.75</v>
      </c>
      <c r="AG10" s="137" t="str">
        <f t="shared" si="43"/>
        <v>0x3F</v>
      </c>
      <c r="AH10" s="142">
        <v>11.3</v>
      </c>
      <c r="AI10" s="136">
        <f t="shared" si="6"/>
        <v>0</v>
      </c>
      <c r="AJ10" s="137">
        <f t="shared" ref="AJ10:AK10" si="44">AJ4</f>
        <v>15.75</v>
      </c>
      <c r="AK10" s="137" t="str">
        <f t="shared" si="44"/>
        <v>0x3F</v>
      </c>
      <c r="AL10" s="142">
        <v>8.6</v>
      </c>
      <c r="AM10" s="136">
        <f t="shared" si="7"/>
        <v>0.25</v>
      </c>
      <c r="AN10" s="137">
        <f t="shared" ref="AN10:AO10" si="45">AN4</f>
        <v>16</v>
      </c>
      <c r="AO10" s="137" t="str">
        <f t="shared" si="45"/>
        <v>0x40</v>
      </c>
      <c r="AP10" s="142">
        <v>11.6</v>
      </c>
      <c r="AQ10" s="136">
        <f t="shared" si="8"/>
        <v>0</v>
      </c>
      <c r="AR10" s="137">
        <f t="shared" ref="AR10:AS10" si="46">AR4</f>
        <v>16</v>
      </c>
      <c r="AS10" s="137" t="str">
        <f t="shared" si="46"/>
        <v>0x40</v>
      </c>
      <c r="AT10" s="142">
        <v>11.57</v>
      </c>
      <c r="AU10" s="96">
        <f t="shared" si="9"/>
        <v>-0.5</v>
      </c>
      <c r="AV10" s="76">
        <f t="shared" ref="AV10:AW10" si="47">AV4</f>
        <v>15.5</v>
      </c>
      <c r="AW10" s="76" t="str">
        <f t="shared" si="47"/>
        <v>0x3E</v>
      </c>
      <c r="AX10" s="87">
        <v>13.08</v>
      </c>
      <c r="AY10" s="96">
        <f t="shared" si="10"/>
        <v>0</v>
      </c>
      <c r="AZ10" s="76">
        <f t="shared" ref="AZ10:BA10" si="48">AZ4</f>
        <v>15.5</v>
      </c>
      <c r="BA10" s="76" t="str">
        <f t="shared" si="48"/>
        <v>0x3E</v>
      </c>
      <c r="BB10" s="87">
        <v>13.05</v>
      </c>
    </row>
    <row r="11" spans="2:54" x14ac:dyDescent="0.3">
      <c r="B11" s="333"/>
      <c r="C11" s="308"/>
      <c r="D11" s="128">
        <v>2437</v>
      </c>
      <c r="E11" s="128">
        <v>6</v>
      </c>
      <c r="F11" s="128" t="s">
        <v>32</v>
      </c>
      <c r="G11" s="113">
        <v>12.73</v>
      </c>
      <c r="H11" s="136">
        <f t="shared" si="38"/>
        <v>12</v>
      </c>
      <c r="I11" s="137" t="str">
        <f t="shared" si="38"/>
        <v>0x30</v>
      </c>
      <c r="J11" s="142">
        <v>9.66</v>
      </c>
      <c r="K11" s="136">
        <f t="shared" si="0"/>
        <v>2.5</v>
      </c>
      <c r="L11" s="137">
        <f t="shared" si="39"/>
        <v>14.5</v>
      </c>
      <c r="M11" s="137" t="str">
        <f t="shared" si="39"/>
        <v>0x3A</v>
      </c>
      <c r="N11" s="142">
        <v>10.38</v>
      </c>
      <c r="O11" s="96">
        <f t="shared" si="1"/>
        <v>1.5</v>
      </c>
      <c r="P11" s="76">
        <v>16</v>
      </c>
      <c r="Q11" s="76" t="s">
        <v>115</v>
      </c>
      <c r="R11" s="87">
        <v>13.1</v>
      </c>
      <c r="S11" s="136">
        <f t="shared" si="2"/>
        <v>-1</v>
      </c>
      <c r="T11" s="137">
        <f t="shared" si="40"/>
        <v>15</v>
      </c>
      <c r="U11" s="137" t="str">
        <f t="shared" si="40"/>
        <v>0x3C</v>
      </c>
      <c r="V11" s="142">
        <v>11.1</v>
      </c>
      <c r="W11" s="136">
        <f t="shared" si="3"/>
        <v>0</v>
      </c>
      <c r="X11" s="137">
        <f t="shared" ref="X11:Y11" si="49">X5</f>
        <v>15</v>
      </c>
      <c r="Y11" s="137" t="str">
        <f t="shared" si="49"/>
        <v>0x3C</v>
      </c>
      <c r="Z11" s="142">
        <v>11.2</v>
      </c>
      <c r="AA11" s="136">
        <f t="shared" si="4"/>
        <v>0.25</v>
      </c>
      <c r="AB11" s="137">
        <f t="shared" ref="AB11:AC11" si="50">AB5</f>
        <v>15.25</v>
      </c>
      <c r="AC11" s="137" t="str">
        <f t="shared" si="50"/>
        <v>0x3D</v>
      </c>
      <c r="AD11" s="142">
        <v>11.15</v>
      </c>
      <c r="AE11" s="136">
        <f t="shared" si="5"/>
        <v>0.25</v>
      </c>
      <c r="AF11" s="137">
        <f t="shared" ref="AF11:AG11" si="51">AF5</f>
        <v>15.5</v>
      </c>
      <c r="AG11" s="137" t="str">
        <f t="shared" si="51"/>
        <v>0x3E</v>
      </c>
      <c r="AH11" s="142">
        <v>11.7</v>
      </c>
      <c r="AI11" s="136">
        <f t="shared" si="6"/>
        <v>0</v>
      </c>
      <c r="AJ11" s="137">
        <f t="shared" ref="AJ11:AK11" si="52">AJ5</f>
        <v>15.5</v>
      </c>
      <c r="AK11" s="137" t="str">
        <f t="shared" si="52"/>
        <v>0x3E</v>
      </c>
      <c r="AL11" s="142">
        <v>10</v>
      </c>
      <c r="AM11" s="136">
        <f t="shared" si="7"/>
        <v>0.5</v>
      </c>
      <c r="AN11" s="137">
        <f t="shared" ref="AN11:AO11" si="53">AN5</f>
        <v>16</v>
      </c>
      <c r="AO11" s="137" t="str">
        <f t="shared" si="53"/>
        <v>0x40</v>
      </c>
      <c r="AP11" s="142">
        <v>11.7</v>
      </c>
      <c r="AQ11" s="136">
        <f t="shared" si="8"/>
        <v>0</v>
      </c>
      <c r="AR11" s="137">
        <f t="shared" ref="AR11:AS11" si="54">AR5</f>
        <v>16</v>
      </c>
      <c r="AS11" s="137" t="str">
        <f t="shared" si="54"/>
        <v>0x40</v>
      </c>
      <c r="AT11" s="142">
        <v>12.52</v>
      </c>
      <c r="AU11" s="96">
        <f t="shared" si="9"/>
        <v>-0.25</v>
      </c>
      <c r="AV11" s="76">
        <f t="shared" ref="AV11:AW11" si="55">AV5</f>
        <v>15.75</v>
      </c>
      <c r="AW11" s="76" t="str">
        <f t="shared" si="55"/>
        <v>0x3F</v>
      </c>
      <c r="AX11" s="87">
        <v>12.06</v>
      </c>
      <c r="AY11" s="96">
        <f t="shared" si="10"/>
        <v>0</v>
      </c>
      <c r="AZ11" s="76">
        <f t="shared" ref="AZ11:BA11" si="56">AZ5</f>
        <v>15.75</v>
      </c>
      <c r="BA11" s="76" t="str">
        <f t="shared" si="56"/>
        <v>0x3F</v>
      </c>
      <c r="BB11" s="87">
        <v>13</v>
      </c>
    </row>
    <row r="12" spans="2:54" ht="17.25" thickBot="1" x14ac:dyDescent="0.35">
      <c r="B12" s="334"/>
      <c r="C12" s="309"/>
      <c r="D12" s="130">
        <v>2462</v>
      </c>
      <c r="E12" s="130">
        <v>11</v>
      </c>
      <c r="F12" s="130" t="s">
        <v>32</v>
      </c>
      <c r="G12" s="116">
        <v>12.07</v>
      </c>
      <c r="H12" s="144">
        <f t="shared" si="38"/>
        <v>12</v>
      </c>
      <c r="I12" s="145" t="str">
        <f t="shared" si="38"/>
        <v>0x30</v>
      </c>
      <c r="J12" s="146">
        <v>8.35</v>
      </c>
      <c r="K12" s="144">
        <f t="shared" si="0"/>
        <v>3</v>
      </c>
      <c r="L12" s="145">
        <f t="shared" si="39"/>
        <v>15</v>
      </c>
      <c r="M12" s="145" t="str">
        <f t="shared" si="39"/>
        <v>0x3C</v>
      </c>
      <c r="N12" s="146">
        <v>8.9499999999999993</v>
      </c>
      <c r="O12" s="120">
        <f t="shared" si="1"/>
        <v>1</v>
      </c>
      <c r="P12" s="82">
        <v>16</v>
      </c>
      <c r="Q12" s="82" t="s">
        <v>115</v>
      </c>
      <c r="R12" s="88">
        <v>11.7</v>
      </c>
      <c r="S12" s="144">
        <f t="shared" si="2"/>
        <v>0</v>
      </c>
      <c r="T12" s="145">
        <f t="shared" si="40"/>
        <v>16</v>
      </c>
      <c r="U12" s="145" t="str">
        <f t="shared" si="40"/>
        <v>0x40</v>
      </c>
      <c r="V12" s="146">
        <v>9.6999999999999993</v>
      </c>
      <c r="W12" s="144">
        <f t="shared" si="3"/>
        <v>0</v>
      </c>
      <c r="X12" s="145">
        <f t="shared" ref="X12:Y12" si="57">X6</f>
        <v>16</v>
      </c>
      <c r="Y12" s="145" t="str">
        <f t="shared" si="57"/>
        <v>0x40</v>
      </c>
      <c r="Z12" s="146">
        <v>9.6</v>
      </c>
      <c r="AA12" s="144">
        <f t="shared" si="4"/>
        <v>0.25</v>
      </c>
      <c r="AB12" s="145">
        <f t="shared" ref="AB12:AC12" si="58">AB6</f>
        <v>16.25</v>
      </c>
      <c r="AC12" s="145" t="str">
        <f t="shared" si="58"/>
        <v>0x41</v>
      </c>
      <c r="AD12" s="146">
        <v>9.6999999999999993</v>
      </c>
      <c r="AE12" s="144">
        <f t="shared" si="5"/>
        <v>0.75</v>
      </c>
      <c r="AF12" s="145">
        <f t="shared" ref="AF12:AG12" si="59">AF6</f>
        <v>17</v>
      </c>
      <c r="AG12" s="145" t="str">
        <f t="shared" si="59"/>
        <v>0x44</v>
      </c>
      <c r="AH12" s="146">
        <v>10.6</v>
      </c>
      <c r="AI12" s="144">
        <f t="shared" si="6"/>
        <v>1</v>
      </c>
      <c r="AJ12" s="145">
        <f t="shared" ref="AJ12:AK12" si="60">AJ6</f>
        <v>18</v>
      </c>
      <c r="AK12" s="145" t="str">
        <f t="shared" si="60"/>
        <v>0x48</v>
      </c>
      <c r="AL12" s="146">
        <v>8.8000000000000007</v>
      </c>
      <c r="AM12" s="144">
        <f t="shared" si="7"/>
        <v>-1.5</v>
      </c>
      <c r="AN12" s="145">
        <f t="shared" ref="AN12:AO12" si="61">AN6</f>
        <v>16.5</v>
      </c>
      <c r="AO12" s="145" t="str">
        <f t="shared" si="61"/>
        <v>0x42</v>
      </c>
      <c r="AP12" s="146">
        <v>10.48</v>
      </c>
      <c r="AQ12" s="144">
        <f t="shared" si="8"/>
        <v>1.25</v>
      </c>
      <c r="AR12" s="145">
        <f t="shared" ref="AR12:AS12" si="62">AR6</f>
        <v>17.75</v>
      </c>
      <c r="AS12" s="145" t="str">
        <f t="shared" si="62"/>
        <v>0x47</v>
      </c>
      <c r="AT12" s="146">
        <v>11.36</v>
      </c>
      <c r="AU12" s="120">
        <f t="shared" si="9"/>
        <v>-2.5</v>
      </c>
      <c r="AV12" s="82">
        <f t="shared" ref="AV12:AW12" si="63">AV6</f>
        <v>15.25</v>
      </c>
      <c r="AW12" s="82" t="str">
        <f t="shared" si="63"/>
        <v>0x3C</v>
      </c>
      <c r="AX12" s="88">
        <v>10.5</v>
      </c>
      <c r="AY12" s="120">
        <f t="shared" si="10"/>
        <v>0.25</v>
      </c>
      <c r="AZ12" s="82">
        <f t="shared" ref="AZ12:BA12" si="64">AZ6</f>
        <v>15.5</v>
      </c>
      <c r="BA12" s="82" t="str">
        <f t="shared" si="64"/>
        <v>0x3E</v>
      </c>
      <c r="BB12" s="88">
        <v>11.51</v>
      </c>
    </row>
    <row r="13" spans="2:54" ht="17.25" thickBot="1" x14ac:dyDescent="0.35">
      <c r="C13" s="58"/>
      <c r="D13" s="59"/>
      <c r="E13" s="59"/>
      <c r="F13" s="59"/>
      <c r="G13" s="60"/>
      <c r="H13" s="61"/>
      <c r="I13" s="61"/>
      <c r="J13" s="61"/>
      <c r="K13" s="75"/>
      <c r="L13" s="61"/>
      <c r="M13" s="61"/>
      <c r="N13" s="61"/>
      <c r="O13" s="73"/>
      <c r="P13" s="61"/>
      <c r="Q13" s="61"/>
      <c r="R13" s="61"/>
      <c r="S13" s="73"/>
      <c r="T13" s="61"/>
      <c r="U13" s="61"/>
      <c r="V13" s="61"/>
      <c r="W13" s="73"/>
      <c r="X13" s="61"/>
      <c r="Y13" s="61"/>
      <c r="Z13" s="61"/>
      <c r="AA13" s="73"/>
      <c r="AB13" s="61"/>
      <c r="AC13" s="61"/>
      <c r="AD13" s="61"/>
      <c r="AE13" s="73"/>
      <c r="AF13" s="61"/>
      <c r="AG13" s="61"/>
      <c r="AH13" s="61"/>
      <c r="AI13" s="73"/>
      <c r="AJ13" s="61"/>
      <c r="AK13" s="61"/>
      <c r="AL13" s="61"/>
    </row>
    <row r="14" spans="2:54" ht="33" customHeight="1" x14ac:dyDescent="0.3">
      <c r="B14" s="332" t="s">
        <v>85</v>
      </c>
      <c r="C14" s="297" t="s">
        <v>35</v>
      </c>
      <c r="D14" s="83" t="s">
        <v>36</v>
      </c>
      <c r="E14" s="299" t="s">
        <v>72</v>
      </c>
      <c r="F14" s="299" t="s">
        <v>73</v>
      </c>
      <c r="G14" s="110" t="s">
        <v>154</v>
      </c>
      <c r="H14" s="347" t="s">
        <v>124</v>
      </c>
      <c r="I14" s="348"/>
      <c r="J14" s="349"/>
      <c r="K14" s="347" t="s">
        <v>123</v>
      </c>
      <c r="L14" s="348"/>
      <c r="M14" s="348"/>
      <c r="N14" s="349"/>
      <c r="O14" s="331" t="s">
        <v>114</v>
      </c>
      <c r="P14" s="301"/>
      <c r="Q14" s="301"/>
      <c r="R14" s="302"/>
      <c r="S14" s="331" t="s">
        <v>125</v>
      </c>
      <c r="T14" s="301"/>
      <c r="U14" s="301"/>
      <c r="V14" s="302"/>
      <c r="W14" s="331" t="s">
        <v>128</v>
      </c>
      <c r="X14" s="301"/>
      <c r="Y14" s="301"/>
      <c r="Z14" s="302"/>
      <c r="AA14"/>
      <c r="AE14"/>
      <c r="AI14"/>
    </row>
    <row r="15" spans="2:54" ht="17.25" thickBot="1" x14ac:dyDescent="0.35">
      <c r="B15" s="333"/>
      <c r="C15" s="322"/>
      <c r="D15" s="77" t="s">
        <v>47</v>
      </c>
      <c r="E15" s="315"/>
      <c r="F15" s="315"/>
      <c r="G15" s="125" t="s">
        <v>74</v>
      </c>
      <c r="H15" s="342" t="s">
        <v>84</v>
      </c>
      <c r="I15" s="344"/>
      <c r="J15" s="103" t="s">
        <v>88</v>
      </c>
      <c r="K15" s="342" t="s">
        <v>84</v>
      </c>
      <c r="L15" s="343"/>
      <c r="M15" s="344"/>
      <c r="N15" s="103" t="s">
        <v>88</v>
      </c>
      <c r="O15" s="342" t="s">
        <v>84</v>
      </c>
      <c r="P15" s="343"/>
      <c r="Q15" s="344"/>
      <c r="R15" s="103" t="s">
        <v>88</v>
      </c>
      <c r="S15" s="342" t="s">
        <v>84</v>
      </c>
      <c r="T15" s="343"/>
      <c r="U15" s="344"/>
      <c r="V15" s="103" t="s">
        <v>88</v>
      </c>
      <c r="W15" s="342" t="s">
        <v>84</v>
      </c>
      <c r="X15" s="343"/>
      <c r="Y15" s="344"/>
      <c r="Z15" s="103" t="s">
        <v>88</v>
      </c>
      <c r="AA15"/>
      <c r="AE15"/>
      <c r="AI15"/>
    </row>
    <row r="16" spans="2:54" ht="17.25" thickTop="1" x14ac:dyDescent="0.3">
      <c r="B16" s="333"/>
      <c r="C16" s="318" t="s">
        <v>3</v>
      </c>
      <c r="D16" s="131">
        <v>2412</v>
      </c>
      <c r="E16" s="131">
        <v>1</v>
      </c>
      <c r="F16" s="131" t="s">
        <v>12</v>
      </c>
      <c r="G16" s="126">
        <v>11.79</v>
      </c>
      <c r="H16" s="124">
        <v>12</v>
      </c>
      <c r="I16" s="102" t="s">
        <v>105</v>
      </c>
      <c r="J16" s="104">
        <v>11.4</v>
      </c>
      <c r="K16" s="121">
        <f t="shared" si="0"/>
        <v>0.5</v>
      </c>
      <c r="L16" s="102">
        <v>12.5</v>
      </c>
      <c r="M16" s="102" t="s">
        <v>106</v>
      </c>
      <c r="N16" s="123">
        <v>12.8</v>
      </c>
      <c r="O16" s="121">
        <f>P16-L16</f>
        <v>0</v>
      </c>
      <c r="P16" s="102">
        <v>12.5</v>
      </c>
      <c r="Q16" s="102" t="s">
        <v>116</v>
      </c>
      <c r="R16" s="104">
        <v>12.1</v>
      </c>
      <c r="S16" s="121">
        <f>T16-P16</f>
        <v>0</v>
      </c>
      <c r="T16" s="102">
        <v>12.5</v>
      </c>
      <c r="U16" s="102" t="s">
        <v>106</v>
      </c>
      <c r="V16" s="104">
        <v>12.05</v>
      </c>
      <c r="W16" s="121">
        <f>X16-T16</f>
        <v>0</v>
      </c>
      <c r="X16" s="102">
        <v>12.5</v>
      </c>
      <c r="Y16" s="102" t="s">
        <v>106</v>
      </c>
      <c r="Z16" s="104">
        <v>12.2</v>
      </c>
      <c r="AA16"/>
      <c r="AE16"/>
      <c r="AI16"/>
    </row>
    <row r="17" spans="2:38" x14ac:dyDescent="0.3">
      <c r="B17" s="333"/>
      <c r="C17" s="304"/>
      <c r="D17" s="128">
        <v>2437</v>
      </c>
      <c r="E17" s="128">
        <v>6</v>
      </c>
      <c r="F17" s="128" t="s">
        <v>12</v>
      </c>
      <c r="G17" s="113">
        <v>12.55</v>
      </c>
      <c r="H17" s="92">
        <v>13</v>
      </c>
      <c r="I17" s="76" t="s">
        <v>109</v>
      </c>
      <c r="J17" s="93">
        <v>10.9</v>
      </c>
      <c r="K17" s="96">
        <f t="shared" si="0"/>
        <v>2</v>
      </c>
      <c r="L17" s="76">
        <v>15</v>
      </c>
      <c r="M17" s="76" t="s">
        <v>108</v>
      </c>
      <c r="N17" s="86">
        <v>12.2</v>
      </c>
      <c r="O17" s="96">
        <f t="shared" ref="O17:O24" si="65">P17-L17</f>
        <v>-1</v>
      </c>
      <c r="P17" s="76">
        <v>14</v>
      </c>
      <c r="Q17" s="76" t="s">
        <v>117</v>
      </c>
      <c r="R17" s="93">
        <v>11.6</v>
      </c>
      <c r="S17" s="96">
        <f t="shared" ref="S17:S24" si="66">T17-P17</f>
        <v>0</v>
      </c>
      <c r="T17" s="76">
        <v>14</v>
      </c>
      <c r="U17" s="76" t="s">
        <v>117</v>
      </c>
      <c r="V17" s="93">
        <v>11.8</v>
      </c>
      <c r="W17" s="96">
        <f t="shared" ref="W17:W24" si="67">X17-T17</f>
        <v>0</v>
      </c>
      <c r="X17" s="76">
        <v>14</v>
      </c>
      <c r="Y17" s="76" t="s">
        <v>117</v>
      </c>
      <c r="Z17" s="93">
        <v>11.6</v>
      </c>
      <c r="AA17"/>
      <c r="AE17"/>
      <c r="AI17"/>
    </row>
    <row r="18" spans="2:38" ht="17.25" thickBot="1" x14ac:dyDescent="0.35">
      <c r="B18" s="333"/>
      <c r="C18" s="305"/>
      <c r="D18" s="129">
        <v>2462</v>
      </c>
      <c r="E18" s="129">
        <v>11</v>
      </c>
      <c r="F18" s="129" t="s">
        <v>12</v>
      </c>
      <c r="G18" s="114">
        <v>11.17</v>
      </c>
      <c r="H18" s="94">
        <v>10</v>
      </c>
      <c r="I18" s="89" t="s">
        <v>110</v>
      </c>
      <c r="J18" s="95">
        <v>10.5</v>
      </c>
      <c r="K18" s="97">
        <f t="shared" si="0"/>
        <v>1.5</v>
      </c>
      <c r="L18" s="89">
        <v>11.5</v>
      </c>
      <c r="M18" s="89" t="s">
        <v>109</v>
      </c>
      <c r="N18" s="98">
        <v>11.88</v>
      </c>
      <c r="O18" s="97">
        <f t="shared" si="65"/>
        <v>-0.5</v>
      </c>
      <c r="P18" s="89">
        <v>11</v>
      </c>
      <c r="Q18" s="89" t="s">
        <v>118</v>
      </c>
      <c r="R18" s="95">
        <v>11.1</v>
      </c>
      <c r="S18" s="97">
        <f t="shared" si="66"/>
        <v>1</v>
      </c>
      <c r="T18" s="89">
        <v>12</v>
      </c>
      <c r="U18" s="89" t="s">
        <v>105</v>
      </c>
      <c r="V18" s="95">
        <v>11.3</v>
      </c>
      <c r="W18" s="97">
        <f t="shared" si="67"/>
        <v>0</v>
      </c>
      <c r="X18" s="89">
        <v>12</v>
      </c>
      <c r="Y18" s="89" t="s">
        <v>105</v>
      </c>
      <c r="Z18" s="95">
        <v>11.2</v>
      </c>
      <c r="AA18"/>
      <c r="AE18"/>
      <c r="AI18"/>
    </row>
    <row r="19" spans="2:38" ht="17.25" thickTop="1" x14ac:dyDescent="0.3">
      <c r="B19" s="333"/>
      <c r="C19" s="306" t="s">
        <v>37</v>
      </c>
      <c r="D19" s="128">
        <v>2412</v>
      </c>
      <c r="E19" s="128">
        <v>1</v>
      </c>
      <c r="F19" s="128" t="s">
        <v>16</v>
      </c>
      <c r="G19" s="115">
        <v>11.02</v>
      </c>
      <c r="H19" s="92">
        <f t="shared" ref="H19:I21" si="68">H16</f>
        <v>12</v>
      </c>
      <c r="I19" s="76" t="str">
        <f t="shared" si="68"/>
        <v>0x30</v>
      </c>
      <c r="J19" s="93">
        <v>10.7</v>
      </c>
      <c r="K19" s="96">
        <f t="shared" si="0"/>
        <v>0.5</v>
      </c>
      <c r="L19" s="76">
        <f t="shared" ref="L19:M21" si="69">L16</f>
        <v>12.5</v>
      </c>
      <c r="M19" s="76" t="str">
        <f t="shared" si="69"/>
        <v>0x32</v>
      </c>
      <c r="N19" s="86">
        <v>10.6</v>
      </c>
      <c r="O19" s="96">
        <f t="shared" si="65"/>
        <v>0</v>
      </c>
      <c r="P19" s="76">
        <v>12.5</v>
      </c>
      <c r="Q19" s="76" t="s">
        <v>116</v>
      </c>
      <c r="R19" s="93">
        <v>10.6</v>
      </c>
      <c r="S19" s="96">
        <f t="shared" si="66"/>
        <v>0</v>
      </c>
      <c r="T19" s="76">
        <f t="shared" ref="T19:U19" si="70">T16</f>
        <v>12.5</v>
      </c>
      <c r="U19" s="76" t="str">
        <f t="shared" si="70"/>
        <v>0x32</v>
      </c>
      <c r="V19" s="100">
        <v>10.8</v>
      </c>
      <c r="W19" s="96">
        <f t="shared" si="67"/>
        <v>0</v>
      </c>
      <c r="X19" s="76">
        <f t="shared" ref="X19:Y19" si="71">X16</f>
        <v>12.5</v>
      </c>
      <c r="Y19" s="76" t="str">
        <f t="shared" si="71"/>
        <v>0x32</v>
      </c>
      <c r="Z19" s="93">
        <v>10.8</v>
      </c>
      <c r="AA19"/>
      <c r="AE19"/>
      <c r="AI19"/>
    </row>
    <row r="20" spans="2:38" x14ac:dyDescent="0.3">
      <c r="B20" s="333"/>
      <c r="C20" s="306"/>
      <c r="D20" s="128">
        <v>2437</v>
      </c>
      <c r="E20" s="128">
        <v>6</v>
      </c>
      <c r="F20" s="128" t="s">
        <v>16</v>
      </c>
      <c r="G20" s="113">
        <v>12.98</v>
      </c>
      <c r="H20" s="92">
        <f t="shared" si="68"/>
        <v>13</v>
      </c>
      <c r="I20" s="76" t="str">
        <f t="shared" si="68"/>
        <v>0x34</v>
      </c>
      <c r="J20" s="93">
        <v>10.9</v>
      </c>
      <c r="K20" s="96">
        <f t="shared" si="0"/>
        <v>2</v>
      </c>
      <c r="L20" s="76">
        <f t="shared" si="69"/>
        <v>15</v>
      </c>
      <c r="M20" s="76" t="str">
        <f t="shared" si="69"/>
        <v>0x3C</v>
      </c>
      <c r="N20" s="87">
        <v>12.3</v>
      </c>
      <c r="O20" s="96">
        <f t="shared" si="65"/>
        <v>-1</v>
      </c>
      <c r="P20" s="76">
        <v>14</v>
      </c>
      <c r="Q20" s="76" t="s">
        <v>117</v>
      </c>
      <c r="R20" s="93">
        <v>11.9</v>
      </c>
      <c r="S20" s="96">
        <f t="shared" si="66"/>
        <v>0</v>
      </c>
      <c r="T20" s="76">
        <f t="shared" ref="T20:U20" si="72">T17</f>
        <v>14</v>
      </c>
      <c r="U20" s="76" t="str">
        <f t="shared" si="72"/>
        <v>0x38</v>
      </c>
      <c r="V20" s="100">
        <v>12</v>
      </c>
      <c r="W20" s="96">
        <f t="shared" si="67"/>
        <v>0</v>
      </c>
      <c r="X20" s="76">
        <f t="shared" ref="X20:Y20" si="73">X17</f>
        <v>14</v>
      </c>
      <c r="Y20" s="76" t="str">
        <f t="shared" si="73"/>
        <v>0x38</v>
      </c>
      <c r="Z20" s="93">
        <v>11.6</v>
      </c>
      <c r="AA20"/>
      <c r="AE20"/>
      <c r="AI20"/>
    </row>
    <row r="21" spans="2:38" ht="17.25" thickBot="1" x14ac:dyDescent="0.35">
      <c r="B21" s="333"/>
      <c r="C21" s="307"/>
      <c r="D21" s="129">
        <v>2462</v>
      </c>
      <c r="E21" s="129">
        <v>11</v>
      </c>
      <c r="F21" s="129" t="s">
        <v>16</v>
      </c>
      <c r="G21" s="114">
        <v>9.2100000000000009</v>
      </c>
      <c r="H21" s="94">
        <f t="shared" si="68"/>
        <v>10</v>
      </c>
      <c r="I21" s="89" t="str">
        <f t="shared" si="68"/>
        <v>0x28</v>
      </c>
      <c r="J21" s="95">
        <v>7.1</v>
      </c>
      <c r="K21" s="97">
        <f t="shared" si="0"/>
        <v>1.5</v>
      </c>
      <c r="L21" s="89">
        <f t="shared" si="69"/>
        <v>11.5</v>
      </c>
      <c r="M21" s="89" t="str">
        <f t="shared" si="69"/>
        <v>0x34</v>
      </c>
      <c r="N21" s="99">
        <v>9.5</v>
      </c>
      <c r="O21" s="97">
        <f t="shared" si="65"/>
        <v>-0.5</v>
      </c>
      <c r="P21" s="89">
        <v>11</v>
      </c>
      <c r="Q21" s="89" t="s">
        <v>118</v>
      </c>
      <c r="R21" s="95">
        <v>7.9</v>
      </c>
      <c r="S21" s="97">
        <f t="shared" si="66"/>
        <v>1</v>
      </c>
      <c r="T21" s="89">
        <f t="shared" ref="T21:U21" si="74">T18</f>
        <v>12</v>
      </c>
      <c r="U21" s="89" t="str">
        <f t="shared" si="74"/>
        <v>0x30</v>
      </c>
      <c r="V21" s="101">
        <v>8.8000000000000007</v>
      </c>
      <c r="W21" s="97">
        <f t="shared" si="67"/>
        <v>0</v>
      </c>
      <c r="X21" s="89">
        <f t="shared" ref="X21:Y21" si="75">X18</f>
        <v>12</v>
      </c>
      <c r="Y21" s="89" t="str">
        <f t="shared" si="75"/>
        <v>0x30</v>
      </c>
      <c r="Z21" s="95">
        <v>8.6999999999999993</v>
      </c>
      <c r="AA21"/>
      <c r="AE21"/>
      <c r="AI21"/>
    </row>
    <row r="22" spans="2:38" ht="17.25" thickTop="1" x14ac:dyDescent="0.3">
      <c r="B22" s="333"/>
      <c r="C22" s="306" t="s">
        <v>75</v>
      </c>
      <c r="D22" s="128">
        <v>2412</v>
      </c>
      <c r="E22" s="128">
        <v>1</v>
      </c>
      <c r="F22" s="128" t="s">
        <v>32</v>
      </c>
      <c r="G22" s="115">
        <v>10.5</v>
      </c>
      <c r="H22" s="92">
        <f t="shared" ref="H22:I24" si="76">H16</f>
        <v>12</v>
      </c>
      <c r="I22" s="76" t="str">
        <f t="shared" si="76"/>
        <v>0x30</v>
      </c>
      <c r="J22" s="93">
        <v>10.7</v>
      </c>
      <c r="K22" s="96">
        <f t="shared" si="0"/>
        <v>0.5</v>
      </c>
      <c r="L22" s="76">
        <f t="shared" ref="L22:M24" si="77">L16</f>
        <v>12.5</v>
      </c>
      <c r="M22" s="76" t="str">
        <f t="shared" si="77"/>
        <v>0x32</v>
      </c>
      <c r="N22" s="87">
        <v>10.65</v>
      </c>
      <c r="O22" s="96">
        <f t="shared" si="65"/>
        <v>0</v>
      </c>
      <c r="P22" s="76">
        <v>12.5</v>
      </c>
      <c r="Q22" s="76" t="s">
        <v>116</v>
      </c>
      <c r="R22" s="93">
        <v>10.6</v>
      </c>
      <c r="S22" s="96">
        <f t="shared" si="66"/>
        <v>0</v>
      </c>
      <c r="T22" s="76">
        <f t="shared" ref="T22:U22" si="78">T16</f>
        <v>12.5</v>
      </c>
      <c r="U22" s="76" t="str">
        <f t="shared" si="78"/>
        <v>0x32</v>
      </c>
      <c r="V22" s="100">
        <v>10.8</v>
      </c>
      <c r="W22" s="96">
        <f t="shared" si="67"/>
        <v>0</v>
      </c>
      <c r="X22" s="76">
        <f t="shared" ref="X22:Y22" si="79">X16</f>
        <v>12.5</v>
      </c>
      <c r="Y22" s="76" t="str">
        <f t="shared" si="79"/>
        <v>0x32</v>
      </c>
      <c r="Z22" s="93">
        <v>10.9</v>
      </c>
      <c r="AA22"/>
      <c r="AE22"/>
      <c r="AI22"/>
    </row>
    <row r="23" spans="2:38" x14ac:dyDescent="0.3">
      <c r="B23" s="333"/>
      <c r="C23" s="308"/>
      <c r="D23" s="128">
        <v>2437</v>
      </c>
      <c r="E23" s="128">
        <v>6</v>
      </c>
      <c r="F23" s="128" t="s">
        <v>32</v>
      </c>
      <c r="G23" s="113">
        <v>13.13</v>
      </c>
      <c r="H23" s="92">
        <f t="shared" si="76"/>
        <v>13</v>
      </c>
      <c r="I23" s="76" t="str">
        <f t="shared" si="76"/>
        <v>0x34</v>
      </c>
      <c r="J23" s="93">
        <v>11</v>
      </c>
      <c r="K23" s="96">
        <f t="shared" si="0"/>
        <v>2</v>
      </c>
      <c r="L23" s="76">
        <f t="shared" si="77"/>
        <v>15</v>
      </c>
      <c r="M23" s="76" t="str">
        <f t="shared" si="77"/>
        <v>0x3C</v>
      </c>
      <c r="N23" s="87">
        <v>12.3</v>
      </c>
      <c r="O23" s="96">
        <f t="shared" si="65"/>
        <v>-1</v>
      </c>
      <c r="P23" s="76">
        <v>14</v>
      </c>
      <c r="Q23" s="76" t="s">
        <v>117</v>
      </c>
      <c r="R23" s="93">
        <v>11.9</v>
      </c>
      <c r="S23" s="96">
        <f t="shared" si="66"/>
        <v>0</v>
      </c>
      <c r="T23" s="76">
        <f t="shared" ref="T23:U23" si="80">T17</f>
        <v>14</v>
      </c>
      <c r="U23" s="76" t="str">
        <f t="shared" si="80"/>
        <v>0x38</v>
      </c>
      <c r="V23" s="100">
        <v>12.05</v>
      </c>
      <c r="W23" s="96">
        <f t="shared" si="67"/>
        <v>0</v>
      </c>
      <c r="X23" s="76">
        <f t="shared" ref="X23:Y23" si="81">X17</f>
        <v>14</v>
      </c>
      <c r="Y23" s="76" t="str">
        <f t="shared" si="81"/>
        <v>0x38</v>
      </c>
      <c r="Z23" s="93">
        <v>11.6</v>
      </c>
      <c r="AA23"/>
      <c r="AE23"/>
      <c r="AI23"/>
    </row>
    <row r="24" spans="2:38" ht="17.25" thickBot="1" x14ac:dyDescent="0.35">
      <c r="B24" s="334"/>
      <c r="C24" s="309"/>
      <c r="D24" s="130">
        <v>2462</v>
      </c>
      <c r="E24" s="130">
        <v>11</v>
      </c>
      <c r="F24" s="130" t="s">
        <v>32</v>
      </c>
      <c r="G24" s="116">
        <v>8.6999999999999993</v>
      </c>
      <c r="H24" s="118">
        <f t="shared" si="76"/>
        <v>10</v>
      </c>
      <c r="I24" s="82" t="str">
        <f t="shared" si="76"/>
        <v>0x28</v>
      </c>
      <c r="J24" s="105">
        <v>7.21</v>
      </c>
      <c r="K24" s="120">
        <f t="shared" si="0"/>
        <v>1.5</v>
      </c>
      <c r="L24" s="82">
        <f t="shared" si="77"/>
        <v>11.5</v>
      </c>
      <c r="M24" s="82" t="str">
        <f t="shared" si="77"/>
        <v>0x34</v>
      </c>
      <c r="N24" s="88">
        <v>9.6</v>
      </c>
      <c r="O24" s="120">
        <f t="shared" si="65"/>
        <v>-0.5</v>
      </c>
      <c r="P24" s="82">
        <v>11</v>
      </c>
      <c r="Q24" s="82" t="s">
        <v>118</v>
      </c>
      <c r="R24" s="105">
        <v>7.9</v>
      </c>
      <c r="S24" s="120">
        <f t="shared" si="66"/>
        <v>1</v>
      </c>
      <c r="T24" s="82">
        <f t="shared" ref="T24:U24" si="82">T18</f>
        <v>12</v>
      </c>
      <c r="U24" s="82" t="str">
        <f t="shared" si="82"/>
        <v>0x30</v>
      </c>
      <c r="V24" s="122">
        <v>8.8000000000000007</v>
      </c>
      <c r="W24" s="120">
        <f t="shared" si="67"/>
        <v>0</v>
      </c>
      <c r="X24" s="82">
        <f t="shared" ref="X24:Y24" si="83">X18</f>
        <v>12</v>
      </c>
      <c r="Y24" s="82" t="str">
        <f t="shared" si="83"/>
        <v>0x30</v>
      </c>
      <c r="Z24" s="105">
        <v>8.6999999999999993</v>
      </c>
      <c r="AA24"/>
      <c r="AE24"/>
      <c r="AI24"/>
    </row>
    <row r="25" spans="2:38" ht="17.25" thickBot="1" x14ac:dyDescent="0.35">
      <c r="C25" s="58"/>
      <c r="D25" s="59"/>
      <c r="E25" s="59"/>
      <c r="F25" s="59"/>
      <c r="G25" s="60"/>
      <c r="H25" s="61"/>
      <c r="I25" s="61"/>
      <c r="J25" s="61"/>
      <c r="K25" s="61"/>
      <c r="L25" s="61"/>
      <c r="M25" s="61"/>
      <c r="N25" s="73"/>
      <c r="O25" s="61"/>
      <c r="P25" s="61"/>
      <c r="Q25" s="61"/>
      <c r="R25" s="61"/>
      <c r="S25" s="61"/>
      <c r="T25" s="61"/>
      <c r="U25" s="61"/>
      <c r="V25" s="61"/>
      <c r="W25" s="61"/>
      <c r="X25" s="61"/>
      <c r="Y25" s="61"/>
      <c r="Z25" s="61"/>
      <c r="AA25" s="61"/>
      <c r="AB25" s="61"/>
      <c r="AC25" s="61"/>
      <c r="AD25" s="61"/>
      <c r="AE25" s="61"/>
      <c r="AF25" s="61"/>
      <c r="AG25" s="61"/>
      <c r="AH25" s="61"/>
      <c r="AI25" s="61"/>
      <c r="AJ25" s="61"/>
      <c r="AK25" s="61"/>
      <c r="AL25" s="61"/>
    </row>
    <row r="26" spans="2:38" ht="33" customHeight="1" x14ac:dyDescent="0.3">
      <c r="B26" s="332" t="s">
        <v>87</v>
      </c>
      <c r="C26" s="297" t="s">
        <v>35</v>
      </c>
      <c r="D26" s="83" t="s">
        <v>36</v>
      </c>
      <c r="E26" s="299" t="s">
        <v>72</v>
      </c>
      <c r="F26" s="299" t="s">
        <v>73</v>
      </c>
      <c r="G26" s="110" t="s">
        <v>154</v>
      </c>
      <c r="H26" s="347" t="s">
        <v>124</v>
      </c>
      <c r="I26" s="348"/>
      <c r="J26" s="349"/>
      <c r="K26" s="336" t="s">
        <v>123</v>
      </c>
      <c r="L26" s="337"/>
      <c r="M26" s="337"/>
      <c r="N26" s="338"/>
      <c r="O26" s="336" t="s">
        <v>114</v>
      </c>
      <c r="P26" s="337"/>
      <c r="Q26" s="337"/>
      <c r="R26" s="338"/>
      <c r="S26" s="336" t="s">
        <v>125</v>
      </c>
      <c r="T26" s="337"/>
      <c r="U26" s="337"/>
      <c r="V26" s="338"/>
      <c r="W26" s="336" t="s">
        <v>128</v>
      </c>
      <c r="X26" s="337"/>
      <c r="Y26" s="337"/>
      <c r="Z26" s="338"/>
      <c r="AA26" s="336" t="s">
        <v>130</v>
      </c>
      <c r="AB26" s="337"/>
      <c r="AC26" s="337"/>
      <c r="AD26" s="338"/>
      <c r="AE26" s="336" t="s">
        <v>135</v>
      </c>
      <c r="AF26" s="337"/>
      <c r="AG26" s="337"/>
      <c r="AH26" s="338"/>
      <c r="AI26" s="331" t="s">
        <v>141</v>
      </c>
      <c r="AJ26" s="301"/>
      <c r="AK26" s="301"/>
      <c r="AL26" s="302"/>
    </row>
    <row r="27" spans="2:38" ht="17.25" thickBot="1" x14ac:dyDescent="0.35">
      <c r="B27" s="333"/>
      <c r="C27" s="298"/>
      <c r="D27" s="106" t="s">
        <v>47</v>
      </c>
      <c r="E27" s="300"/>
      <c r="F27" s="300"/>
      <c r="G27" s="111" t="s">
        <v>74</v>
      </c>
      <c r="H27" s="345" t="s">
        <v>84</v>
      </c>
      <c r="I27" s="346"/>
      <c r="J27" s="109" t="s">
        <v>88</v>
      </c>
      <c r="K27" s="339" t="s">
        <v>84</v>
      </c>
      <c r="L27" s="340"/>
      <c r="M27" s="341"/>
      <c r="N27" s="132" t="s">
        <v>88</v>
      </c>
      <c r="O27" s="339" t="s">
        <v>84</v>
      </c>
      <c r="P27" s="340"/>
      <c r="Q27" s="341"/>
      <c r="R27" s="132" t="s">
        <v>88</v>
      </c>
      <c r="S27" s="339" t="s">
        <v>84</v>
      </c>
      <c r="T27" s="340"/>
      <c r="U27" s="341"/>
      <c r="V27" s="132" t="s">
        <v>88</v>
      </c>
      <c r="W27" s="339" t="s">
        <v>84</v>
      </c>
      <c r="X27" s="340"/>
      <c r="Y27" s="341"/>
      <c r="Z27" s="132" t="s">
        <v>88</v>
      </c>
      <c r="AA27" s="339" t="s">
        <v>84</v>
      </c>
      <c r="AB27" s="340"/>
      <c r="AC27" s="341"/>
      <c r="AD27" s="132" t="s">
        <v>88</v>
      </c>
      <c r="AE27" s="339" t="s">
        <v>84</v>
      </c>
      <c r="AF27" s="340"/>
      <c r="AG27" s="341"/>
      <c r="AH27" s="132" t="s">
        <v>88</v>
      </c>
      <c r="AI27" s="330" t="s">
        <v>84</v>
      </c>
      <c r="AJ27" s="311"/>
      <c r="AK27" s="312"/>
      <c r="AL27" s="109" t="s">
        <v>88</v>
      </c>
    </row>
    <row r="28" spans="2:38" ht="17.25" thickTop="1" x14ac:dyDescent="0.3">
      <c r="B28" s="333"/>
      <c r="C28" s="303" t="s">
        <v>3</v>
      </c>
      <c r="D28" s="127">
        <v>2412</v>
      </c>
      <c r="E28" s="127">
        <v>1</v>
      </c>
      <c r="F28" s="127" t="s">
        <v>12</v>
      </c>
      <c r="G28" s="112">
        <v>14.5</v>
      </c>
      <c r="H28" s="117">
        <v>14.5</v>
      </c>
      <c r="I28" s="80" t="s">
        <v>107</v>
      </c>
      <c r="J28" s="108">
        <v>11.6</v>
      </c>
      <c r="K28" s="133">
        <f t="shared" si="0"/>
        <v>3</v>
      </c>
      <c r="L28" s="134">
        <v>17.5</v>
      </c>
      <c r="M28" s="134" t="s">
        <v>111</v>
      </c>
      <c r="N28" s="135">
        <v>12.9</v>
      </c>
      <c r="O28" s="133">
        <f>P28-L28</f>
        <v>1</v>
      </c>
      <c r="P28" s="134">
        <v>18.5</v>
      </c>
      <c r="Q28" s="134" t="s">
        <v>119</v>
      </c>
      <c r="R28" s="148">
        <v>13.8</v>
      </c>
      <c r="S28" s="133">
        <f>T28-P28</f>
        <v>1.5</v>
      </c>
      <c r="T28" s="134">
        <v>20</v>
      </c>
      <c r="U28" s="134" t="s">
        <v>127</v>
      </c>
      <c r="V28" s="148">
        <v>16.899999999999999</v>
      </c>
      <c r="W28" s="133">
        <f>X28-T28</f>
        <v>0</v>
      </c>
      <c r="X28" s="134">
        <v>20</v>
      </c>
      <c r="Y28" s="134" t="s">
        <v>127</v>
      </c>
      <c r="Z28" s="148">
        <v>14.1</v>
      </c>
      <c r="AA28" s="133">
        <f>AB28-X28</f>
        <v>0.25</v>
      </c>
      <c r="AB28" s="134">
        <v>20.25</v>
      </c>
      <c r="AC28" s="134" t="s">
        <v>133</v>
      </c>
      <c r="AD28" s="148">
        <v>13.9</v>
      </c>
      <c r="AE28" s="133">
        <f>AF28-AB28</f>
        <v>0</v>
      </c>
      <c r="AF28" s="134">
        <v>20.25</v>
      </c>
      <c r="AG28" s="134" t="s">
        <v>139</v>
      </c>
      <c r="AH28" s="148">
        <v>14.7</v>
      </c>
      <c r="AI28" s="119">
        <f>AJ28-AF28</f>
        <v>-2.25</v>
      </c>
      <c r="AJ28" s="80">
        <v>18</v>
      </c>
      <c r="AK28" s="80" t="s">
        <v>143</v>
      </c>
      <c r="AL28" s="108">
        <v>14.45</v>
      </c>
    </row>
    <row r="29" spans="2:38" x14ac:dyDescent="0.3">
      <c r="B29" s="333"/>
      <c r="C29" s="304"/>
      <c r="D29" s="128">
        <v>2437</v>
      </c>
      <c r="E29" s="128">
        <v>6</v>
      </c>
      <c r="F29" s="128" t="s">
        <v>12</v>
      </c>
      <c r="G29" s="115">
        <v>14.5</v>
      </c>
      <c r="H29" s="92">
        <v>14.5</v>
      </c>
      <c r="I29" s="76" t="s">
        <v>107</v>
      </c>
      <c r="J29" s="93">
        <v>11</v>
      </c>
      <c r="K29" s="136">
        <f t="shared" si="0"/>
        <v>3.5</v>
      </c>
      <c r="L29" s="137">
        <v>18</v>
      </c>
      <c r="M29" s="137" t="s">
        <v>112</v>
      </c>
      <c r="N29" s="138">
        <v>12.3</v>
      </c>
      <c r="O29" s="136">
        <f t="shared" ref="O29:O36" si="84">P29-L29</f>
        <v>1</v>
      </c>
      <c r="P29" s="137">
        <v>19</v>
      </c>
      <c r="Q29" s="137" t="s">
        <v>120</v>
      </c>
      <c r="R29" s="149">
        <v>13.07</v>
      </c>
      <c r="S29" s="136">
        <f t="shared" ref="S29:S36" si="85">T29-P29</f>
        <v>1.5</v>
      </c>
      <c r="T29" s="137">
        <v>20.5</v>
      </c>
      <c r="U29" s="137" t="s">
        <v>126</v>
      </c>
      <c r="V29" s="149">
        <v>16.399999999999999</v>
      </c>
      <c r="W29" s="136">
        <f t="shared" ref="W29:W36" si="86">X29-T29</f>
        <v>-1</v>
      </c>
      <c r="X29" s="137">
        <v>19.5</v>
      </c>
      <c r="Y29" s="137" t="s">
        <v>121</v>
      </c>
      <c r="Z29" s="149">
        <v>13.5</v>
      </c>
      <c r="AA29" s="136">
        <f t="shared" ref="AA29:AA36" si="87">AB29-X29</f>
        <v>0.25</v>
      </c>
      <c r="AB29" s="137">
        <v>19.75</v>
      </c>
      <c r="AC29" s="137" t="s">
        <v>132</v>
      </c>
      <c r="AD29" s="149">
        <v>13.8</v>
      </c>
      <c r="AE29" s="136">
        <f t="shared" ref="AE29:AE30" si="88">AF29-AB29</f>
        <v>0.25</v>
      </c>
      <c r="AF29" s="137">
        <v>20</v>
      </c>
      <c r="AG29" s="137" t="s">
        <v>127</v>
      </c>
      <c r="AH29" s="149">
        <v>13.9</v>
      </c>
      <c r="AI29" s="96">
        <f t="shared" ref="AI29:AI36" si="89">AJ29-AF29</f>
        <v>-2</v>
      </c>
      <c r="AJ29" s="76">
        <v>18</v>
      </c>
      <c r="AK29" s="76" t="s">
        <v>143</v>
      </c>
      <c r="AL29" s="93">
        <v>14.1</v>
      </c>
    </row>
    <row r="30" spans="2:38" ht="17.25" thickBot="1" x14ac:dyDescent="0.35">
      <c r="B30" s="333"/>
      <c r="C30" s="305"/>
      <c r="D30" s="129">
        <v>2462</v>
      </c>
      <c r="E30" s="129">
        <v>11</v>
      </c>
      <c r="F30" s="129" t="s">
        <v>12</v>
      </c>
      <c r="G30" s="114">
        <v>14.5</v>
      </c>
      <c r="H30" s="94">
        <v>14.5</v>
      </c>
      <c r="I30" s="89" t="s">
        <v>107</v>
      </c>
      <c r="J30" s="95">
        <v>10.3</v>
      </c>
      <c r="K30" s="139">
        <f t="shared" si="0"/>
        <v>4</v>
      </c>
      <c r="L30" s="140">
        <v>18.5</v>
      </c>
      <c r="M30" s="140" t="s">
        <v>113</v>
      </c>
      <c r="N30" s="141">
        <v>11.67</v>
      </c>
      <c r="O30" s="139">
        <f t="shared" si="84"/>
        <v>1</v>
      </c>
      <c r="P30" s="140">
        <v>19.5</v>
      </c>
      <c r="Q30" s="140" t="s">
        <v>121</v>
      </c>
      <c r="R30" s="132">
        <v>12.7</v>
      </c>
      <c r="S30" s="139">
        <f t="shared" si="85"/>
        <v>1</v>
      </c>
      <c r="T30" s="140">
        <v>20.5</v>
      </c>
      <c r="U30" s="140" t="s">
        <v>126</v>
      </c>
      <c r="V30" s="132">
        <v>15.8</v>
      </c>
      <c r="W30" s="139">
        <f t="shared" si="86"/>
        <v>-0.5</v>
      </c>
      <c r="X30" s="140">
        <v>20</v>
      </c>
      <c r="Y30" s="140" t="s">
        <v>129</v>
      </c>
      <c r="Z30" s="132">
        <v>13.2</v>
      </c>
      <c r="AA30" s="139">
        <f t="shared" si="87"/>
        <v>0.25</v>
      </c>
      <c r="AB30" s="140">
        <v>20.25</v>
      </c>
      <c r="AC30" s="140" t="s">
        <v>127</v>
      </c>
      <c r="AD30" s="132">
        <v>12.8</v>
      </c>
      <c r="AE30" s="139">
        <f t="shared" si="88"/>
        <v>0.25</v>
      </c>
      <c r="AF30" s="140">
        <v>20.5</v>
      </c>
      <c r="AG30" s="140" t="s">
        <v>140</v>
      </c>
      <c r="AH30" s="132">
        <v>12.8</v>
      </c>
      <c r="AI30" s="97">
        <f t="shared" si="89"/>
        <v>-2.5</v>
      </c>
      <c r="AJ30" s="89">
        <v>18</v>
      </c>
      <c r="AK30" s="89" t="s">
        <v>143</v>
      </c>
      <c r="AL30" s="95">
        <v>13.4</v>
      </c>
    </row>
    <row r="31" spans="2:38" ht="17.25" thickTop="1" x14ac:dyDescent="0.3">
      <c r="B31" s="333"/>
      <c r="C31" s="306" t="s">
        <v>37</v>
      </c>
      <c r="D31" s="128">
        <v>2412</v>
      </c>
      <c r="E31" s="128">
        <v>1</v>
      </c>
      <c r="F31" s="128" t="s">
        <v>16</v>
      </c>
      <c r="G31" s="115">
        <v>14.5</v>
      </c>
      <c r="H31" s="92">
        <v>14.5</v>
      </c>
      <c r="I31" s="76" t="s">
        <v>107</v>
      </c>
      <c r="J31" s="93">
        <v>11.3</v>
      </c>
      <c r="K31" s="136">
        <f t="shared" si="0"/>
        <v>3</v>
      </c>
      <c r="L31" s="137">
        <f t="shared" ref="L31:M33" si="90">L28</f>
        <v>17.5</v>
      </c>
      <c r="M31" s="137" t="str">
        <f t="shared" si="90"/>
        <v>0x46</v>
      </c>
      <c r="N31" s="138">
        <v>11.95</v>
      </c>
      <c r="O31" s="136">
        <f t="shared" si="84"/>
        <v>1</v>
      </c>
      <c r="P31" s="137">
        <v>18.5</v>
      </c>
      <c r="Q31" s="137" t="s">
        <v>119</v>
      </c>
      <c r="R31" s="149">
        <v>12.8</v>
      </c>
      <c r="S31" s="136">
        <f t="shared" si="85"/>
        <v>1.5</v>
      </c>
      <c r="T31" s="137">
        <f t="shared" ref="T31:U31" si="91">T28</f>
        <v>20</v>
      </c>
      <c r="U31" s="137" t="str">
        <f t="shared" si="91"/>
        <v>0x50</v>
      </c>
      <c r="V31" s="149">
        <v>16</v>
      </c>
      <c r="W31" s="136">
        <f t="shared" si="86"/>
        <v>0</v>
      </c>
      <c r="X31" s="137">
        <f t="shared" ref="X31:Y31" si="92">X28</f>
        <v>20</v>
      </c>
      <c r="Y31" s="137" t="str">
        <f t="shared" si="92"/>
        <v>0x50</v>
      </c>
      <c r="Z31" s="149">
        <v>14</v>
      </c>
      <c r="AA31" s="136">
        <f t="shared" si="87"/>
        <v>0.25</v>
      </c>
      <c r="AB31" s="137">
        <f t="shared" ref="AB31:AC31" si="93">AB28</f>
        <v>20.25</v>
      </c>
      <c r="AC31" s="137" t="str">
        <f t="shared" si="93"/>
        <v>0x51</v>
      </c>
      <c r="AD31" s="149">
        <v>13.8</v>
      </c>
      <c r="AE31" s="136">
        <f>AF31-AB31</f>
        <v>0</v>
      </c>
      <c r="AF31" s="137">
        <v>20.25</v>
      </c>
      <c r="AG31" s="137" t="s">
        <v>139</v>
      </c>
      <c r="AH31" s="149">
        <v>14.3</v>
      </c>
      <c r="AI31" s="96">
        <f t="shared" si="89"/>
        <v>-2.25</v>
      </c>
      <c r="AJ31" s="76">
        <f t="shared" ref="AJ31:AK31" si="94">AJ28</f>
        <v>18</v>
      </c>
      <c r="AK31" s="76" t="str">
        <f t="shared" si="94"/>
        <v>0x48</v>
      </c>
      <c r="AL31" s="93">
        <v>14.45</v>
      </c>
    </row>
    <row r="32" spans="2:38" x14ac:dyDescent="0.3">
      <c r="B32" s="333"/>
      <c r="C32" s="306"/>
      <c r="D32" s="128">
        <v>2437</v>
      </c>
      <c r="E32" s="128">
        <v>6</v>
      </c>
      <c r="F32" s="128" t="s">
        <v>16</v>
      </c>
      <c r="G32" s="115">
        <v>14.5</v>
      </c>
      <c r="H32" s="92">
        <v>14.5</v>
      </c>
      <c r="I32" s="76" t="s">
        <v>107</v>
      </c>
      <c r="J32" s="93">
        <v>11.1</v>
      </c>
      <c r="K32" s="136">
        <f t="shared" si="0"/>
        <v>3.5</v>
      </c>
      <c r="L32" s="137">
        <f t="shared" si="90"/>
        <v>18</v>
      </c>
      <c r="M32" s="137" t="str">
        <f t="shared" si="90"/>
        <v>0x48</v>
      </c>
      <c r="N32" s="142">
        <v>12.2</v>
      </c>
      <c r="O32" s="136">
        <f t="shared" si="84"/>
        <v>1</v>
      </c>
      <c r="P32" s="137">
        <v>19</v>
      </c>
      <c r="Q32" s="137" t="s">
        <v>120</v>
      </c>
      <c r="R32" s="149">
        <v>12.97</v>
      </c>
      <c r="S32" s="136">
        <f t="shared" si="85"/>
        <v>1.5</v>
      </c>
      <c r="T32" s="137">
        <f t="shared" ref="T32:U32" si="95">T29</f>
        <v>20.5</v>
      </c>
      <c r="U32" s="137" t="str">
        <f t="shared" si="95"/>
        <v>0x52</v>
      </c>
      <c r="V32" s="149">
        <v>15.9</v>
      </c>
      <c r="W32" s="136">
        <f t="shared" si="86"/>
        <v>-1</v>
      </c>
      <c r="X32" s="137">
        <f t="shared" ref="X32:Y32" si="96">X29</f>
        <v>19.5</v>
      </c>
      <c r="Y32" s="137" t="str">
        <f t="shared" si="96"/>
        <v>0x4E</v>
      </c>
      <c r="Z32" s="149">
        <v>13.3</v>
      </c>
      <c r="AA32" s="136">
        <f t="shared" si="87"/>
        <v>0.25</v>
      </c>
      <c r="AB32" s="137">
        <f t="shared" ref="AB32:AC32" si="97">AB29</f>
        <v>19.75</v>
      </c>
      <c r="AC32" s="137" t="str">
        <f t="shared" si="97"/>
        <v>0x4F</v>
      </c>
      <c r="AD32" s="149">
        <v>13.5</v>
      </c>
      <c r="AE32" s="136">
        <f t="shared" ref="AE32:AE33" si="98">AF32-AB32</f>
        <v>0.25</v>
      </c>
      <c r="AF32" s="137">
        <v>20</v>
      </c>
      <c r="AG32" s="137" t="s">
        <v>127</v>
      </c>
      <c r="AH32" s="149">
        <v>13.65</v>
      </c>
      <c r="AI32" s="96">
        <f t="shared" si="89"/>
        <v>-2</v>
      </c>
      <c r="AJ32" s="76">
        <f t="shared" ref="AJ32:AK32" si="99">AJ29</f>
        <v>18</v>
      </c>
      <c r="AK32" s="76" t="str">
        <f t="shared" si="99"/>
        <v>0x48</v>
      </c>
      <c r="AL32" s="93">
        <v>14.07</v>
      </c>
    </row>
    <row r="33" spans="2:38" ht="17.25" thickBot="1" x14ac:dyDescent="0.35">
      <c r="B33" s="333"/>
      <c r="C33" s="307"/>
      <c r="D33" s="129">
        <v>2462</v>
      </c>
      <c r="E33" s="129">
        <v>11</v>
      </c>
      <c r="F33" s="129" t="s">
        <v>16</v>
      </c>
      <c r="G33" s="114">
        <v>14.5</v>
      </c>
      <c r="H33" s="94">
        <v>14.5</v>
      </c>
      <c r="I33" s="89" t="s">
        <v>107</v>
      </c>
      <c r="J33" s="95">
        <v>9.6</v>
      </c>
      <c r="K33" s="139">
        <f t="shared" si="0"/>
        <v>4</v>
      </c>
      <c r="L33" s="140">
        <f t="shared" si="90"/>
        <v>18.5</v>
      </c>
      <c r="M33" s="140" t="str">
        <f t="shared" si="90"/>
        <v>0x4A</v>
      </c>
      <c r="N33" s="143">
        <v>11</v>
      </c>
      <c r="O33" s="139">
        <f t="shared" si="84"/>
        <v>1</v>
      </c>
      <c r="P33" s="140">
        <v>19.5</v>
      </c>
      <c r="Q33" s="140" t="s">
        <v>121</v>
      </c>
      <c r="R33" s="132">
        <v>11.7</v>
      </c>
      <c r="S33" s="139">
        <f t="shared" si="85"/>
        <v>1</v>
      </c>
      <c r="T33" s="140">
        <f t="shared" ref="T33:U33" si="100">T30</f>
        <v>20.5</v>
      </c>
      <c r="U33" s="140" t="str">
        <f t="shared" si="100"/>
        <v>0x52</v>
      </c>
      <c r="V33" s="132">
        <v>15</v>
      </c>
      <c r="W33" s="139">
        <f t="shared" si="86"/>
        <v>-0.5</v>
      </c>
      <c r="X33" s="140">
        <f t="shared" ref="X33:Y33" si="101">X30</f>
        <v>20</v>
      </c>
      <c r="Y33" s="140" t="str">
        <f t="shared" si="101"/>
        <v>0x50</v>
      </c>
      <c r="Z33" s="132">
        <v>12.5</v>
      </c>
      <c r="AA33" s="139">
        <f t="shared" si="87"/>
        <v>0.25</v>
      </c>
      <c r="AB33" s="140">
        <f t="shared" ref="AB33:AC33" si="102">AB30</f>
        <v>20.25</v>
      </c>
      <c r="AC33" s="140" t="str">
        <f t="shared" si="102"/>
        <v>0x50</v>
      </c>
      <c r="AD33" s="132">
        <v>12.1</v>
      </c>
      <c r="AE33" s="139">
        <f t="shared" si="98"/>
        <v>0.25</v>
      </c>
      <c r="AF33" s="140">
        <v>20.5</v>
      </c>
      <c r="AG33" s="140" t="s">
        <v>140</v>
      </c>
      <c r="AH33" s="132">
        <v>11.9</v>
      </c>
      <c r="AI33" s="97">
        <f t="shared" si="89"/>
        <v>-2.5</v>
      </c>
      <c r="AJ33" s="89">
        <f t="shared" ref="AJ33:AK33" si="103">AJ30</f>
        <v>18</v>
      </c>
      <c r="AK33" s="89" t="str">
        <f t="shared" si="103"/>
        <v>0x48</v>
      </c>
      <c r="AL33" s="95">
        <v>12.6</v>
      </c>
    </row>
    <row r="34" spans="2:38" ht="17.25" thickTop="1" x14ac:dyDescent="0.3">
      <c r="B34" s="333"/>
      <c r="C34" s="306" t="s">
        <v>75</v>
      </c>
      <c r="D34" s="128">
        <v>2412</v>
      </c>
      <c r="E34" s="128">
        <v>1</v>
      </c>
      <c r="F34" s="128" t="s">
        <v>32</v>
      </c>
      <c r="G34" s="115">
        <v>14.5</v>
      </c>
      <c r="H34" s="92">
        <v>14.5</v>
      </c>
      <c r="I34" s="76" t="s">
        <v>107</v>
      </c>
      <c r="J34" s="93">
        <v>11.38</v>
      </c>
      <c r="K34" s="136">
        <f t="shared" si="0"/>
        <v>3</v>
      </c>
      <c r="L34" s="137">
        <f t="shared" ref="L34:M36" si="104">L28</f>
        <v>17.5</v>
      </c>
      <c r="M34" s="137" t="str">
        <f t="shared" si="104"/>
        <v>0x46</v>
      </c>
      <c r="N34" s="142">
        <v>12</v>
      </c>
      <c r="O34" s="136">
        <f t="shared" si="84"/>
        <v>1</v>
      </c>
      <c r="P34" s="137">
        <v>18.5</v>
      </c>
      <c r="Q34" s="137" t="s">
        <v>119</v>
      </c>
      <c r="R34" s="149">
        <v>12.8</v>
      </c>
      <c r="S34" s="136">
        <f t="shared" si="85"/>
        <v>1.5</v>
      </c>
      <c r="T34" s="137">
        <f t="shared" ref="T34:U34" si="105">T28</f>
        <v>20</v>
      </c>
      <c r="U34" s="137" t="str">
        <f t="shared" si="105"/>
        <v>0x50</v>
      </c>
      <c r="V34" s="149">
        <v>16</v>
      </c>
      <c r="W34" s="136">
        <f t="shared" si="86"/>
        <v>0</v>
      </c>
      <c r="X34" s="137">
        <f t="shared" ref="X34:Y34" si="106">X28</f>
        <v>20</v>
      </c>
      <c r="Y34" s="137" t="str">
        <f t="shared" si="106"/>
        <v>0x50</v>
      </c>
      <c r="Z34" s="149">
        <v>14.1</v>
      </c>
      <c r="AA34" s="136">
        <f t="shared" si="87"/>
        <v>0.25</v>
      </c>
      <c r="AB34" s="137">
        <f t="shared" ref="AB34:AC34" si="107">AB28</f>
        <v>20.25</v>
      </c>
      <c r="AC34" s="137" t="str">
        <f t="shared" si="107"/>
        <v>0x51</v>
      </c>
      <c r="AD34" s="149">
        <v>13.2</v>
      </c>
      <c r="AE34" s="136">
        <f>AF34-AB34</f>
        <v>0</v>
      </c>
      <c r="AF34" s="137">
        <v>20.25</v>
      </c>
      <c r="AG34" s="137" t="s">
        <v>139</v>
      </c>
      <c r="AH34" s="149">
        <v>14.3</v>
      </c>
      <c r="AI34" s="96">
        <f t="shared" si="89"/>
        <v>-2.25</v>
      </c>
      <c r="AJ34" s="76">
        <f t="shared" ref="AJ34:AK34" si="108">AJ28</f>
        <v>18</v>
      </c>
      <c r="AK34" s="76" t="str">
        <f t="shared" si="108"/>
        <v>0x48</v>
      </c>
      <c r="AL34" s="93">
        <v>14.45</v>
      </c>
    </row>
    <row r="35" spans="2:38" x14ac:dyDescent="0.3">
      <c r="B35" s="333"/>
      <c r="C35" s="308"/>
      <c r="D35" s="128">
        <v>2437</v>
      </c>
      <c r="E35" s="128">
        <v>6</v>
      </c>
      <c r="F35" s="128" t="s">
        <v>32</v>
      </c>
      <c r="G35" s="115">
        <v>14.5</v>
      </c>
      <c r="H35" s="92">
        <v>14.5</v>
      </c>
      <c r="I35" s="76" t="s">
        <v>107</v>
      </c>
      <c r="J35" s="93">
        <v>11.15</v>
      </c>
      <c r="K35" s="136">
        <f t="shared" si="0"/>
        <v>3.5</v>
      </c>
      <c r="L35" s="137">
        <f t="shared" si="104"/>
        <v>18</v>
      </c>
      <c r="M35" s="137" t="str">
        <f t="shared" si="104"/>
        <v>0x48</v>
      </c>
      <c r="N35" s="142">
        <v>12.2</v>
      </c>
      <c r="O35" s="136">
        <f t="shared" si="84"/>
        <v>1</v>
      </c>
      <c r="P35" s="137">
        <v>19</v>
      </c>
      <c r="Q35" s="137" t="s">
        <v>120</v>
      </c>
      <c r="R35" s="149">
        <v>13.08</v>
      </c>
      <c r="S35" s="136">
        <f t="shared" si="85"/>
        <v>1.5</v>
      </c>
      <c r="T35" s="137">
        <f t="shared" ref="T35:U35" si="109">T29</f>
        <v>20.5</v>
      </c>
      <c r="U35" s="137" t="str">
        <f t="shared" si="109"/>
        <v>0x52</v>
      </c>
      <c r="V35" s="149">
        <v>15.9</v>
      </c>
      <c r="W35" s="136">
        <f t="shared" si="86"/>
        <v>-1</v>
      </c>
      <c r="X35" s="137">
        <f t="shared" ref="X35:Y35" si="110">X29</f>
        <v>19.5</v>
      </c>
      <c r="Y35" s="137" t="str">
        <f t="shared" si="110"/>
        <v>0x4E</v>
      </c>
      <c r="Z35" s="149">
        <v>13.4</v>
      </c>
      <c r="AA35" s="136">
        <f t="shared" si="87"/>
        <v>0.25</v>
      </c>
      <c r="AB35" s="137">
        <f t="shared" ref="AB35:AC35" si="111">AB29</f>
        <v>19.75</v>
      </c>
      <c r="AC35" s="137" t="str">
        <f t="shared" si="111"/>
        <v>0x4F</v>
      </c>
      <c r="AD35" s="149">
        <v>13.5</v>
      </c>
      <c r="AE35" s="136">
        <f t="shared" ref="AE35:AE36" si="112">AF35-AB35</f>
        <v>0.25</v>
      </c>
      <c r="AF35" s="137">
        <v>20</v>
      </c>
      <c r="AG35" s="137" t="s">
        <v>127</v>
      </c>
      <c r="AH35" s="149">
        <v>13.7</v>
      </c>
      <c r="AI35" s="96">
        <f t="shared" si="89"/>
        <v>-2</v>
      </c>
      <c r="AJ35" s="76">
        <f t="shared" ref="AJ35:AK35" si="113">AJ29</f>
        <v>18</v>
      </c>
      <c r="AK35" s="76" t="str">
        <f t="shared" si="113"/>
        <v>0x48</v>
      </c>
      <c r="AL35" s="93">
        <v>14.1</v>
      </c>
    </row>
    <row r="36" spans="2:38" ht="17.25" thickBot="1" x14ac:dyDescent="0.35">
      <c r="B36" s="334"/>
      <c r="C36" s="309"/>
      <c r="D36" s="130">
        <v>2462</v>
      </c>
      <c r="E36" s="130">
        <v>11</v>
      </c>
      <c r="F36" s="130" t="s">
        <v>32</v>
      </c>
      <c r="G36" s="116">
        <v>14.5</v>
      </c>
      <c r="H36" s="118">
        <v>14.5</v>
      </c>
      <c r="I36" s="82" t="s">
        <v>107</v>
      </c>
      <c r="J36" s="105">
        <v>9.6</v>
      </c>
      <c r="K36" s="144">
        <f t="shared" si="0"/>
        <v>4</v>
      </c>
      <c r="L36" s="145">
        <f t="shared" si="104"/>
        <v>18.5</v>
      </c>
      <c r="M36" s="145" t="str">
        <f t="shared" si="104"/>
        <v>0x4A</v>
      </c>
      <c r="N36" s="146">
        <v>10.9</v>
      </c>
      <c r="O36" s="144">
        <f t="shared" si="84"/>
        <v>1</v>
      </c>
      <c r="P36" s="145">
        <v>19.5</v>
      </c>
      <c r="Q36" s="145" t="s">
        <v>121</v>
      </c>
      <c r="R36" s="150">
        <v>11.7</v>
      </c>
      <c r="S36" s="144">
        <f t="shared" si="85"/>
        <v>1</v>
      </c>
      <c r="T36" s="145">
        <f t="shared" ref="T36:U36" si="114">T30</f>
        <v>20.5</v>
      </c>
      <c r="U36" s="145" t="str">
        <f t="shared" si="114"/>
        <v>0x52</v>
      </c>
      <c r="V36" s="150">
        <v>15</v>
      </c>
      <c r="W36" s="144">
        <f t="shared" si="86"/>
        <v>-0.5</v>
      </c>
      <c r="X36" s="145">
        <f t="shared" ref="X36:Y36" si="115">X30</f>
        <v>20</v>
      </c>
      <c r="Y36" s="145" t="str">
        <f t="shared" si="115"/>
        <v>0x50</v>
      </c>
      <c r="Z36" s="150">
        <v>12.5</v>
      </c>
      <c r="AA36" s="144">
        <f t="shared" si="87"/>
        <v>0.25</v>
      </c>
      <c r="AB36" s="145">
        <f t="shared" ref="AB36:AC36" si="116">AB30</f>
        <v>20.25</v>
      </c>
      <c r="AC36" s="145" t="str">
        <f t="shared" si="116"/>
        <v>0x50</v>
      </c>
      <c r="AD36" s="150">
        <v>12.1</v>
      </c>
      <c r="AE36" s="144">
        <f t="shared" si="112"/>
        <v>0.25</v>
      </c>
      <c r="AF36" s="145">
        <v>20.5</v>
      </c>
      <c r="AG36" s="145" t="s">
        <v>140</v>
      </c>
      <c r="AH36" s="150">
        <v>11.9</v>
      </c>
      <c r="AI36" s="120">
        <f t="shared" si="89"/>
        <v>-2.5</v>
      </c>
      <c r="AJ36" s="82">
        <f t="shared" ref="AJ36:AK36" si="117">AJ30</f>
        <v>18</v>
      </c>
      <c r="AK36" s="82" t="str">
        <f t="shared" si="117"/>
        <v>0x48</v>
      </c>
      <c r="AL36" s="105">
        <v>12.6</v>
      </c>
    </row>
    <row r="37" spans="2:38" ht="17.25" thickBot="1" x14ac:dyDescent="0.35">
      <c r="C37" s="58"/>
      <c r="D37" s="59"/>
      <c r="E37" s="59"/>
      <c r="F37" s="59"/>
      <c r="G37" s="60"/>
      <c r="H37" s="61"/>
      <c r="I37" s="61"/>
      <c r="J37" s="61"/>
      <c r="K37" s="61"/>
      <c r="L37" s="61"/>
      <c r="M37" s="61"/>
      <c r="N37" s="73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61"/>
      <c r="AE37" s="61"/>
      <c r="AF37" s="61"/>
      <c r="AG37" s="61"/>
      <c r="AH37" s="61"/>
      <c r="AI37" s="61"/>
      <c r="AJ37" s="61"/>
      <c r="AK37" s="61"/>
      <c r="AL37" s="61"/>
    </row>
    <row r="38" spans="2:38" ht="33" customHeight="1" x14ac:dyDescent="0.3">
      <c r="B38" s="332" t="s">
        <v>157</v>
      </c>
      <c r="C38" s="297" t="s">
        <v>35</v>
      </c>
      <c r="D38" s="83" t="s">
        <v>36</v>
      </c>
      <c r="E38" s="299" t="s">
        <v>72</v>
      </c>
      <c r="F38" s="299" t="s">
        <v>73</v>
      </c>
      <c r="G38" s="110" t="s">
        <v>154</v>
      </c>
      <c r="H38" s="347" t="s">
        <v>124</v>
      </c>
      <c r="I38" s="348"/>
      <c r="J38" s="349"/>
      <c r="K38" s="331" t="s">
        <v>123</v>
      </c>
      <c r="L38" s="301"/>
      <c r="M38" s="301"/>
      <c r="N38" s="302"/>
      <c r="O38" s="331" t="s">
        <v>114</v>
      </c>
      <c r="P38" s="301"/>
      <c r="Q38" s="301"/>
      <c r="R38" s="302"/>
      <c r="S38" s="331" t="s">
        <v>125</v>
      </c>
      <c r="T38" s="301"/>
      <c r="U38" s="301"/>
      <c r="V38" s="302"/>
      <c r="W38" s="331" t="s">
        <v>128</v>
      </c>
      <c r="X38" s="301"/>
      <c r="Y38" s="301"/>
      <c r="Z38" s="302"/>
      <c r="AA38"/>
      <c r="AE38"/>
      <c r="AI38"/>
    </row>
    <row r="39" spans="2:38" ht="17.25" thickBot="1" x14ac:dyDescent="0.35">
      <c r="B39" s="333"/>
      <c r="C39" s="298"/>
      <c r="D39" s="106" t="s">
        <v>47</v>
      </c>
      <c r="E39" s="300"/>
      <c r="F39" s="300"/>
      <c r="G39" s="111" t="s">
        <v>74</v>
      </c>
      <c r="H39" s="345" t="s">
        <v>84</v>
      </c>
      <c r="I39" s="346"/>
      <c r="J39" s="109" t="s">
        <v>88</v>
      </c>
      <c r="K39" s="330" t="s">
        <v>84</v>
      </c>
      <c r="L39" s="311"/>
      <c r="M39" s="312"/>
      <c r="N39" s="109" t="s">
        <v>88</v>
      </c>
      <c r="O39" s="330" t="s">
        <v>84</v>
      </c>
      <c r="P39" s="311"/>
      <c r="Q39" s="312"/>
      <c r="R39" s="109" t="s">
        <v>88</v>
      </c>
      <c r="S39" s="330" t="s">
        <v>84</v>
      </c>
      <c r="T39" s="311"/>
      <c r="U39" s="312"/>
      <c r="V39" s="109" t="s">
        <v>88</v>
      </c>
      <c r="W39" s="330" t="s">
        <v>84</v>
      </c>
      <c r="X39" s="311"/>
      <c r="Y39" s="312"/>
      <c r="Z39" s="109" t="s">
        <v>88</v>
      </c>
      <c r="AA39"/>
      <c r="AE39"/>
      <c r="AI39"/>
    </row>
    <row r="40" spans="2:38" ht="17.25" thickTop="1" x14ac:dyDescent="0.3">
      <c r="B40" s="333"/>
      <c r="C40" s="303" t="s">
        <v>3</v>
      </c>
      <c r="D40" s="127">
        <v>2412</v>
      </c>
      <c r="E40" s="127">
        <v>1</v>
      </c>
      <c r="F40" s="127" t="s">
        <v>12</v>
      </c>
      <c r="G40" s="112">
        <v>12.76</v>
      </c>
      <c r="H40" s="117">
        <v>12</v>
      </c>
      <c r="I40" s="80" t="s">
        <v>105</v>
      </c>
      <c r="J40" s="108">
        <v>10.8</v>
      </c>
      <c r="K40" s="119">
        <f t="shared" si="0"/>
        <v>0.5</v>
      </c>
      <c r="L40" s="80">
        <v>12.5</v>
      </c>
      <c r="M40" s="80" t="s">
        <v>106</v>
      </c>
      <c r="N40" s="85">
        <v>12.56</v>
      </c>
      <c r="O40" s="119">
        <f>P40-L40</f>
        <v>0</v>
      </c>
      <c r="P40" s="80">
        <v>12.5</v>
      </c>
      <c r="Q40" s="80" t="s">
        <v>116</v>
      </c>
      <c r="R40" s="108">
        <v>11.5</v>
      </c>
      <c r="S40" s="119">
        <f>T40-P40</f>
        <v>0</v>
      </c>
      <c r="T40" s="80">
        <v>12.5</v>
      </c>
      <c r="U40" s="80" t="s">
        <v>106</v>
      </c>
      <c r="V40" s="108">
        <v>11.8</v>
      </c>
      <c r="W40" s="119">
        <f>X40-T40</f>
        <v>0</v>
      </c>
      <c r="X40" s="80">
        <v>12.5</v>
      </c>
      <c r="Y40" s="80" t="s">
        <v>106</v>
      </c>
      <c r="Z40" s="108">
        <v>11.5</v>
      </c>
      <c r="AA40"/>
      <c r="AE40"/>
      <c r="AI40"/>
    </row>
    <row r="41" spans="2:38" x14ac:dyDescent="0.3">
      <c r="B41" s="333"/>
      <c r="C41" s="304"/>
      <c r="D41" s="128">
        <v>2437</v>
      </c>
      <c r="E41" s="128">
        <v>6</v>
      </c>
      <c r="F41" s="128" t="s">
        <v>12</v>
      </c>
      <c r="G41" s="113">
        <v>13.06</v>
      </c>
      <c r="H41" s="92">
        <v>13</v>
      </c>
      <c r="I41" s="76" t="s">
        <v>109</v>
      </c>
      <c r="J41" s="93">
        <v>10.4</v>
      </c>
      <c r="K41" s="96">
        <f t="shared" si="0"/>
        <v>2</v>
      </c>
      <c r="L41" s="76">
        <v>15</v>
      </c>
      <c r="M41" s="76" t="s">
        <v>108</v>
      </c>
      <c r="N41" s="86">
        <v>11.9</v>
      </c>
      <c r="O41" s="96">
        <f t="shared" ref="O41:O48" si="118">P41-L41</f>
        <v>-1</v>
      </c>
      <c r="P41" s="76">
        <v>14</v>
      </c>
      <c r="Q41" s="76" t="s">
        <v>117</v>
      </c>
      <c r="R41" s="93">
        <v>11.2</v>
      </c>
      <c r="S41" s="96">
        <f t="shared" ref="S41:S48" si="119">T41-P41</f>
        <v>0</v>
      </c>
      <c r="T41" s="76">
        <v>14</v>
      </c>
      <c r="U41" s="76" t="s">
        <v>117</v>
      </c>
      <c r="V41" s="93">
        <v>11.9</v>
      </c>
      <c r="W41" s="96">
        <f t="shared" ref="W41:W48" si="120">X41-T41</f>
        <v>0</v>
      </c>
      <c r="X41" s="76">
        <v>14</v>
      </c>
      <c r="Y41" s="76" t="s">
        <v>117</v>
      </c>
      <c r="Z41" s="93">
        <v>11.2</v>
      </c>
      <c r="AA41"/>
      <c r="AE41"/>
      <c r="AI41"/>
    </row>
    <row r="42" spans="2:38" ht="17.25" thickBot="1" x14ac:dyDescent="0.35">
      <c r="B42" s="333"/>
      <c r="C42" s="305"/>
      <c r="D42" s="129">
        <v>2462</v>
      </c>
      <c r="E42" s="129">
        <v>11</v>
      </c>
      <c r="F42" s="129" t="s">
        <v>12</v>
      </c>
      <c r="G42" s="114">
        <v>11.89</v>
      </c>
      <c r="H42" s="94">
        <v>10</v>
      </c>
      <c r="I42" s="89" t="s">
        <v>110</v>
      </c>
      <c r="J42" s="95">
        <v>9.6999999999999993</v>
      </c>
      <c r="K42" s="97">
        <f t="shared" si="0"/>
        <v>1.5</v>
      </c>
      <c r="L42" s="89">
        <v>11.5</v>
      </c>
      <c r="M42" s="89" t="s">
        <v>109</v>
      </c>
      <c r="N42" s="98">
        <v>11.8</v>
      </c>
      <c r="O42" s="97">
        <f t="shared" si="118"/>
        <v>-0.5</v>
      </c>
      <c r="P42" s="89">
        <v>11</v>
      </c>
      <c r="Q42" s="89" t="s">
        <v>122</v>
      </c>
      <c r="R42" s="95">
        <v>10.4</v>
      </c>
      <c r="S42" s="97">
        <f t="shared" si="119"/>
        <v>1</v>
      </c>
      <c r="T42" s="89">
        <v>12</v>
      </c>
      <c r="U42" s="89" t="s">
        <v>105</v>
      </c>
      <c r="V42" s="95">
        <v>10.7</v>
      </c>
      <c r="W42" s="97">
        <f t="shared" si="120"/>
        <v>0</v>
      </c>
      <c r="X42" s="89">
        <v>12</v>
      </c>
      <c r="Y42" s="89" t="s">
        <v>105</v>
      </c>
      <c r="Z42" s="95">
        <v>10.6</v>
      </c>
      <c r="AA42"/>
      <c r="AE42"/>
      <c r="AI42"/>
    </row>
    <row r="43" spans="2:38" ht="17.25" thickTop="1" x14ac:dyDescent="0.3">
      <c r="B43" s="333"/>
      <c r="C43" s="306" t="s">
        <v>37</v>
      </c>
      <c r="D43" s="128">
        <v>2412</v>
      </c>
      <c r="E43" s="128">
        <v>1</v>
      </c>
      <c r="F43" s="128" t="s">
        <v>16</v>
      </c>
      <c r="G43" s="115">
        <v>11.67</v>
      </c>
      <c r="H43" s="92">
        <v>12</v>
      </c>
      <c r="I43" s="76" t="str">
        <f>I40</f>
        <v>0x30</v>
      </c>
      <c r="J43" s="93">
        <v>10.050000000000001</v>
      </c>
      <c r="K43" s="96">
        <f t="shared" si="0"/>
        <v>0.5</v>
      </c>
      <c r="L43" s="76">
        <f t="shared" ref="L43:M45" si="121">L40</f>
        <v>12.5</v>
      </c>
      <c r="M43" s="76" t="str">
        <f t="shared" si="121"/>
        <v>0x32</v>
      </c>
      <c r="N43" s="86">
        <v>10.4</v>
      </c>
      <c r="O43" s="96">
        <f t="shared" si="118"/>
        <v>0</v>
      </c>
      <c r="P43" s="76">
        <v>12.5</v>
      </c>
      <c r="Q43" s="76" t="s">
        <v>116</v>
      </c>
      <c r="R43" s="93">
        <v>10.27</v>
      </c>
      <c r="S43" s="96">
        <f t="shared" si="119"/>
        <v>0</v>
      </c>
      <c r="T43" s="76">
        <f t="shared" ref="T43:U43" si="122">T40</f>
        <v>12.5</v>
      </c>
      <c r="U43" s="76" t="str">
        <f t="shared" si="122"/>
        <v>0x32</v>
      </c>
      <c r="V43" s="93">
        <v>10.5</v>
      </c>
      <c r="W43" s="96">
        <f t="shared" si="120"/>
        <v>0</v>
      </c>
      <c r="X43" s="76">
        <f t="shared" ref="X43:Y43" si="123">X40</f>
        <v>12.5</v>
      </c>
      <c r="Y43" s="76" t="str">
        <f t="shared" si="123"/>
        <v>0x32</v>
      </c>
      <c r="Z43" s="93">
        <v>10.5</v>
      </c>
      <c r="AA43"/>
      <c r="AE43"/>
      <c r="AI43"/>
    </row>
    <row r="44" spans="2:38" x14ac:dyDescent="0.3">
      <c r="B44" s="333"/>
      <c r="C44" s="306"/>
      <c r="D44" s="128">
        <v>2437</v>
      </c>
      <c r="E44" s="128">
        <v>6</v>
      </c>
      <c r="F44" s="128" t="s">
        <v>16</v>
      </c>
      <c r="G44" s="113">
        <v>13.44</v>
      </c>
      <c r="H44" s="92">
        <v>13</v>
      </c>
      <c r="I44" s="76" t="str">
        <f>I41</f>
        <v>0x34</v>
      </c>
      <c r="J44" s="93">
        <v>10.5</v>
      </c>
      <c r="K44" s="96">
        <f t="shared" si="0"/>
        <v>2</v>
      </c>
      <c r="L44" s="76">
        <f t="shared" si="121"/>
        <v>15</v>
      </c>
      <c r="M44" s="76" t="str">
        <f t="shared" si="121"/>
        <v>0x3C</v>
      </c>
      <c r="N44" s="87">
        <v>12.2</v>
      </c>
      <c r="O44" s="96">
        <f t="shared" si="118"/>
        <v>-1</v>
      </c>
      <c r="P44" s="76">
        <v>14</v>
      </c>
      <c r="Q44" s="76" t="s">
        <v>117</v>
      </c>
      <c r="R44" s="93">
        <v>11.4</v>
      </c>
      <c r="S44" s="96">
        <f t="shared" si="119"/>
        <v>0</v>
      </c>
      <c r="T44" s="76">
        <f t="shared" ref="T44:U44" si="124">T41</f>
        <v>14</v>
      </c>
      <c r="U44" s="76" t="str">
        <f t="shared" si="124"/>
        <v>0x38</v>
      </c>
      <c r="V44" s="93">
        <v>11.6</v>
      </c>
      <c r="W44" s="96">
        <f t="shared" si="120"/>
        <v>0</v>
      </c>
      <c r="X44" s="76">
        <f t="shared" ref="X44:Y44" si="125">X41</f>
        <v>14</v>
      </c>
      <c r="Y44" s="76" t="str">
        <f t="shared" si="125"/>
        <v>0x38</v>
      </c>
      <c r="Z44" s="93">
        <v>11.3</v>
      </c>
      <c r="AA44"/>
      <c r="AE44"/>
      <c r="AI44"/>
    </row>
    <row r="45" spans="2:38" ht="17.25" thickBot="1" x14ac:dyDescent="0.35">
      <c r="B45" s="333"/>
      <c r="C45" s="307"/>
      <c r="D45" s="129">
        <v>2462</v>
      </c>
      <c r="E45" s="129">
        <v>11</v>
      </c>
      <c r="F45" s="129" t="s">
        <v>16</v>
      </c>
      <c r="G45" s="114">
        <v>10</v>
      </c>
      <c r="H45" s="94">
        <v>10</v>
      </c>
      <c r="I45" s="89" t="str">
        <f>I42</f>
        <v>0x28</v>
      </c>
      <c r="J45" s="95">
        <v>6.5</v>
      </c>
      <c r="K45" s="97">
        <f t="shared" si="0"/>
        <v>1.5</v>
      </c>
      <c r="L45" s="89">
        <f t="shared" si="121"/>
        <v>11.5</v>
      </c>
      <c r="M45" s="89" t="str">
        <f t="shared" si="121"/>
        <v>0x34</v>
      </c>
      <c r="N45" s="99">
        <v>9.3000000000000007</v>
      </c>
      <c r="O45" s="97">
        <f t="shared" si="118"/>
        <v>-0.5</v>
      </c>
      <c r="P45" s="89">
        <v>11</v>
      </c>
      <c r="Q45" s="89" t="s">
        <v>122</v>
      </c>
      <c r="R45" s="95">
        <v>7.5</v>
      </c>
      <c r="S45" s="97">
        <f t="shared" si="119"/>
        <v>1</v>
      </c>
      <c r="T45" s="89">
        <f t="shared" ref="T45:U45" si="126">T42</f>
        <v>12</v>
      </c>
      <c r="U45" s="89" t="str">
        <f t="shared" si="126"/>
        <v>0x30</v>
      </c>
      <c r="V45" s="95">
        <v>8.6999999999999993</v>
      </c>
      <c r="W45" s="97">
        <f t="shared" si="120"/>
        <v>0</v>
      </c>
      <c r="X45" s="89">
        <f t="shared" ref="X45:Y45" si="127">X42</f>
        <v>12</v>
      </c>
      <c r="Y45" s="89" t="str">
        <f t="shared" si="127"/>
        <v>0x30</v>
      </c>
      <c r="Z45" s="95">
        <v>8.35</v>
      </c>
      <c r="AA45"/>
      <c r="AE45"/>
      <c r="AI45"/>
    </row>
    <row r="46" spans="2:38" ht="17.25" thickTop="1" x14ac:dyDescent="0.3">
      <c r="B46" s="333"/>
      <c r="C46" s="306" t="s">
        <v>75</v>
      </c>
      <c r="D46" s="128">
        <v>2412</v>
      </c>
      <c r="E46" s="128">
        <v>1</v>
      </c>
      <c r="F46" s="128" t="s">
        <v>32</v>
      </c>
      <c r="G46" s="115">
        <v>11</v>
      </c>
      <c r="H46" s="92">
        <v>12</v>
      </c>
      <c r="I46" s="76" t="str">
        <f>I40</f>
        <v>0x30</v>
      </c>
      <c r="J46" s="93">
        <v>10.199999999999999</v>
      </c>
      <c r="K46" s="96">
        <f t="shared" si="0"/>
        <v>0.5</v>
      </c>
      <c r="L46" s="76">
        <f t="shared" ref="L46:M48" si="128">L40</f>
        <v>12.5</v>
      </c>
      <c r="M46" s="76" t="str">
        <f t="shared" si="128"/>
        <v>0x32</v>
      </c>
      <c r="N46" s="87">
        <v>10.4</v>
      </c>
      <c r="O46" s="96">
        <f t="shared" si="118"/>
        <v>0</v>
      </c>
      <c r="P46" s="76">
        <v>12.5</v>
      </c>
      <c r="Q46" s="76" t="s">
        <v>116</v>
      </c>
      <c r="R46" s="93">
        <v>10.3</v>
      </c>
      <c r="S46" s="96">
        <f t="shared" si="119"/>
        <v>0</v>
      </c>
      <c r="T46" s="76">
        <f t="shared" ref="T46:U46" si="129">T40</f>
        <v>12.5</v>
      </c>
      <c r="U46" s="76" t="str">
        <f t="shared" si="129"/>
        <v>0x32</v>
      </c>
      <c r="V46" s="93">
        <v>10.5</v>
      </c>
      <c r="W46" s="96">
        <f t="shared" si="120"/>
        <v>0</v>
      </c>
      <c r="X46" s="76">
        <f t="shared" ref="X46:Y46" si="130">X40</f>
        <v>12.5</v>
      </c>
      <c r="Y46" s="76" t="str">
        <f t="shared" si="130"/>
        <v>0x32</v>
      </c>
      <c r="Z46" s="93">
        <v>10.5</v>
      </c>
      <c r="AA46"/>
      <c r="AE46"/>
      <c r="AI46"/>
    </row>
    <row r="47" spans="2:38" x14ac:dyDescent="0.3">
      <c r="B47" s="333"/>
      <c r="C47" s="308"/>
      <c r="D47" s="128">
        <v>2437</v>
      </c>
      <c r="E47" s="128">
        <v>6</v>
      </c>
      <c r="F47" s="128" t="s">
        <v>32</v>
      </c>
      <c r="G47" s="113">
        <v>13.2</v>
      </c>
      <c r="H47" s="92">
        <v>13</v>
      </c>
      <c r="I47" s="76" t="str">
        <f>I41</f>
        <v>0x34</v>
      </c>
      <c r="J47" s="93">
        <v>10.6</v>
      </c>
      <c r="K47" s="96">
        <f t="shared" si="0"/>
        <v>2</v>
      </c>
      <c r="L47" s="76">
        <f t="shared" si="128"/>
        <v>15</v>
      </c>
      <c r="M47" s="76" t="str">
        <f t="shared" si="128"/>
        <v>0x3C</v>
      </c>
      <c r="N47" s="87">
        <v>12.28</v>
      </c>
      <c r="O47" s="96">
        <f t="shared" si="118"/>
        <v>-1</v>
      </c>
      <c r="P47" s="76">
        <v>14</v>
      </c>
      <c r="Q47" s="76" t="s">
        <v>117</v>
      </c>
      <c r="R47" s="93">
        <v>11.6</v>
      </c>
      <c r="S47" s="96">
        <f t="shared" si="119"/>
        <v>0</v>
      </c>
      <c r="T47" s="76">
        <f t="shared" ref="T47:U47" si="131">T41</f>
        <v>14</v>
      </c>
      <c r="U47" s="76" t="str">
        <f t="shared" si="131"/>
        <v>0x38</v>
      </c>
      <c r="V47" s="93">
        <v>11.6</v>
      </c>
      <c r="W47" s="96">
        <f t="shared" si="120"/>
        <v>0</v>
      </c>
      <c r="X47" s="76">
        <f t="shared" ref="X47:Y47" si="132">X41</f>
        <v>14</v>
      </c>
      <c r="Y47" s="76" t="str">
        <f t="shared" si="132"/>
        <v>0x38</v>
      </c>
      <c r="Z47" s="93">
        <v>11.5</v>
      </c>
      <c r="AA47"/>
      <c r="AE47"/>
      <c r="AI47"/>
    </row>
    <row r="48" spans="2:38" ht="17.25" thickBot="1" x14ac:dyDescent="0.35">
      <c r="B48" s="334"/>
      <c r="C48" s="309"/>
      <c r="D48" s="130">
        <v>2462</v>
      </c>
      <c r="E48" s="130">
        <v>11</v>
      </c>
      <c r="F48" s="130" t="s">
        <v>32</v>
      </c>
      <c r="G48" s="116">
        <v>9.67</v>
      </c>
      <c r="H48" s="118">
        <v>10</v>
      </c>
      <c r="I48" s="82" t="str">
        <f>I42</f>
        <v>0x28</v>
      </c>
      <c r="J48" s="105">
        <v>6.6</v>
      </c>
      <c r="K48" s="120">
        <f t="shared" si="0"/>
        <v>1.5</v>
      </c>
      <c r="L48" s="82">
        <f t="shared" si="128"/>
        <v>11.5</v>
      </c>
      <c r="M48" s="82" t="str">
        <f t="shared" si="128"/>
        <v>0x34</v>
      </c>
      <c r="N48" s="88">
        <v>9.3000000000000007</v>
      </c>
      <c r="O48" s="120">
        <f t="shared" si="118"/>
        <v>-0.5</v>
      </c>
      <c r="P48" s="82">
        <v>11</v>
      </c>
      <c r="Q48" s="82" t="s">
        <v>122</v>
      </c>
      <c r="R48" s="105">
        <v>7.5</v>
      </c>
      <c r="S48" s="120">
        <f t="shared" si="119"/>
        <v>1</v>
      </c>
      <c r="T48" s="82">
        <f t="shared" ref="T48:U48" si="133">T42</f>
        <v>12</v>
      </c>
      <c r="U48" s="82" t="str">
        <f t="shared" si="133"/>
        <v>0x30</v>
      </c>
      <c r="V48" s="105">
        <v>8.6999999999999993</v>
      </c>
      <c r="W48" s="120">
        <f t="shared" si="120"/>
        <v>0</v>
      </c>
      <c r="X48" s="82">
        <f t="shared" ref="X48:Y48" si="134">X42</f>
        <v>12</v>
      </c>
      <c r="Y48" s="82" t="str">
        <f t="shared" si="134"/>
        <v>0x30</v>
      </c>
      <c r="Z48" s="105">
        <v>8.4</v>
      </c>
      <c r="AA48"/>
      <c r="AE48"/>
      <c r="AI48"/>
    </row>
    <row r="50" spans="3:35" x14ac:dyDescent="0.3">
      <c r="C50" t="s">
        <v>147</v>
      </c>
      <c r="F50" t="s">
        <v>149</v>
      </c>
    </row>
    <row r="51" spans="3:35" x14ac:dyDescent="0.3">
      <c r="F51" t="s">
        <v>148</v>
      </c>
      <c r="G51" s="74"/>
      <c r="AI51"/>
    </row>
    <row r="52" spans="3:35" x14ac:dyDescent="0.3">
      <c r="F52" t="s">
        <v>155</v>
      </c>
      <c r="G52" s="74"/>
      <c r="AI52"/>
    </row>
    <row r="53" spans="3:35" x14ac:dyDescent="0.3">
      <c r="G53" s="74"/>
      <c r="AI53"/>
    </row>
    <row r="54" spans="3:35" x14ac:dyDescent="0.3">
      <c r="E54" s="147"/>
      <c r="F54" t="s">
        <v>156</v>
      </c>
    </row>
    <row r="56" spans="3:35" x14ac:dyDescent="0.3">
      <c r="G56" s="74"/>
      <c r="AI56"/>
    </row>
  </sheetData>
  <mergeCells count="88">
    <mergeCell ref="AE27:AG27"/>
    <mergeCell ref="AE2:AH2"/>
    <mergeCell ref="AE3:AG3"/>
    <mergeCell ref="AE26:AH26"/>
    <mergeCell ref="K27:M27"/>
    <mergeCell ref="S27:U27"/>
    <mergeCell ref="W27:Y27"/>
    <mergeCell ref="AA27:AC27"/>
    <mergeCell ref="AA2:AD2"/>
    <mergeCell ref="AA3:AC3"/>
    <mergeCell ref="AA26:AD26"/>
    <mergeCell ref="O39:Q39"/>
    <mergeCell ref="K39:M39"/>
    <mergeCell ref="K2:N2"/>
    <mergeCell ref="O2:R2"/>
    <mergeCell ref="K3:M3"/>
    <mergeCell ref="O3:Q3"/>
    <mergeCell ref="K14:N14"/>
    <mergeCell ref="O14:R14"/>
    <mergeCell ref="O26:R26"/>
    <mergeCell ref="O38:R38"/>
    <mergeCell ref="K38:N38"/>
    <mergeCell ref="K26:N26"/>
    <mergeCell ref="K15:M15"/>
    <mergeCell ref="O15:Q15"/>
    <mergeCell ref="O27:Q27"/>
    <mergeCell ref="E38:E39"/>
    <mergeCell ref="F38:F39"/>
    <mergeCell ref="C40:C42"/>
    <mergeCell ref="C43:C45"/>
    <mergeCell ref="C46:C48"/>
    <mergeCell ref="C28:C30"/>
    <mergeCell ref="C31:C33"/>
    <mergeCell ref="C34:C36"/>
    <mergeCell ref="C38:C39"/>
    <mergeCell ref="B38:B48"/>
    <mergeCell ref="H2:J2"/>
    <mergeCell ref="H14:J14"/>
    <mergeCell ref="H26:J26"/>
    <mergeCell ref="C2:C3"/>
    <mergeCell ref="E2:E3"/>
    <mergeCell ref="F2:F3"/>
    <mergeCell ref="E26:E27"/>
    <mergeCell ref="F26:F27"/>
    <mergeCell ref="H3:I3"/>
    <mergeCell ref="H15:I15"/>
    <mergeCell ref="B2:B12"/>
    <mergeCell ref="C4:C6"/>
    <mergeCell ref="C7:C9"/>
    <mergeCell ref="C10:C12"/>
    <mergeCell ref="H39:I39"/>
    <mergeCell ref="H27:I27"/>
    <mergeCell ref="H38:J38"/>
    <mergeCell ref="B14:B24"/>
    <mergeCell ref="B26:B36"/>
    <mergeCell ref="E14:E15"/>
    <mergeCell ref="F14:F15"/>
    <mergeCell ref="C16:C18"/>
    <mergeCell ref="C19:C21"/>
    <mergeCell ref="C22:C24"/>
    <mergeCell ref="C26:C27"/>
    <mergeCell ref="C14:C15"/>
    <mergeCell ref="S38:V38"/>
    <mergeCell ref="S39:U39"/>
    <mergeCell ref="S2:V2"/>
    <mergeCell ref="S3:U3"/>
    <mergeCell ref="S14:V14"/>
    <mergeCell ref="S15:U15"/>
    <mergeCell ref="S26:V26"/>
    <mergeCell ref="W38:Z38"/>
    <mergeCell ref="W39:Y39"/>
    <mergeCell ref="W2:Z2"/>
    <mergeCell ref="W3:Y3"/>
    <mergeCell ref="W14:Z14"/>
    <mergeCell ref="W15:Y15"/>
    <mergeCell ref="W26:Z26"/>
    <mergeCell ref="AI27:AK27"/>
    <mergeCell ref="AI2:AL2"/>
    <mergeCell ref="AI3:AK3"/>
    <mergeCell ref="AI26:AL26"/>
    <mergeCell ref="AY2:BB2"/>
    <mergeCell ref="AY3:BA3"/>
    <mergeCell ref="AM2:AP2"/>
    <mergeCell ref="AM3:AO3"/>
    <mergeCell ref="AQ2:AT2"/>
    <mergeCell ref="AQ3:AS3"/>
    <mergeCell ref="AU2:AX2"/>
    <mergeCell ref="AU3:AW3"/>
  </mergeCells>
  <phoneticPr fontId="3" type="noConversion"/>
  <pageMargins left="0.7" right="0.7" top="0.75" bottom="0.75" header="0.3" footer="0.3"/>
  <pageSetup paperSize="9" scale="31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1"/>
  <sheetViews>
    <sheetView topLeftCell="A64" workbookViewId="0">
      <selection activeCell="G86" sqref="G86"/>
    </sheetView>
  </sheetViews>
  <sheetFormatPr defaultRowHeight="16.5" x14ac:dyDescent="0.3"/>
  <cols>
    <col min="1" max="1" width="10.5" bestFit="1" customWidth="1"/>
  </cols>
  <sheetData>
    <row r="1" spans="1:2" ht="17.25" thickBot="1" x14ac:dyDescent="0.35">
      <c r="A1" s="355" t="s">
        <v>82</v>
      </c>
      <c r="B1" s="356"/>
    </row>
    <row r="2" spans="1:2" ht="17.25" thickBot="1" x14ac:dyDescent="0.35">
      <c r="A2" s="62" t="s">
        <v>76</v>
      </c>
      <c r="B2" s="63" t="s">
        <v>80</v>
      </c>
    </row>
    <row r="3" spans="1:2" ht="17.25" thickBot="1" x14ac:dyDescent="0.35">
      <c r="A3" s="62" t="s">
        <v>77</v>
      </c>
      <c r="B3" s="63" t="s">
        <v>81</v>
      </c>
    </row>
    <row r="4" spans="1:2" ht="17.25" thickBot="1" x14ac:dyDescent="0.35">
      <c r="A4" s="62" t="s">
        <v>78</v>
      </c>
      <c r="B4" s="63" t="s">
        <v>86</v>
      </c>
    </row>
    <row r="5" spans="1:2" ht="17.25" thickBot="1" x14ac:dyDescent="0.35">
      <c r="A5" s="62" t="s">
        <v>79</v>
      </c>
      <c r="B5" s="63" t="s">
        <v>81</v>
      </c>
    </row>
    <row r="7" spans="1:2" x14ac:dyDescent="0.3">
      <c r="A7" s="64"/>
    </row>
    <row r="25" spans="1:1" x14ac:dyDescent="0.3">
      <c r="A25" t="s">
        <v>165</v>
      </c>
    </row>
    <row r="26" spans="1:1" x14ac:dyDescent="0.3">
      <c r="A26" t="s">
        <v>166</v>
      </c>
    </row>
    <row r="50" spans="1:1" x14ac:dyDescent="0.3">
      <c r="A50" t="s">
        <v>167</v>
      </c>
    </row>
    <row r="61" spans="1:1" x14ac:dyDescent="0.3">
      <c r="A61" t="s">
        <v>209</v>
      </c>
    </row>
  </sheetData>
  <mergeCells count="1">
    <mergeCell ref="A1:B1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M38"/>
  <sheetViews>
    <sheetView topLeftCell="A22" zoomScale="130" zoomScaleNormal="130" workbookViewId="0">
      <selection activeCell="F23" sqref="F23"/>
    </sheetView>
  </sheetViews>
  <sheetFormatPr defaultRowHeight="16.5" x14ac:dyDescent="0.3"/>
  <cols>
    <col min="1" max="1" width="8.875" bestFit="1" customWidth="1"/>
    <col min="4" max="4" width="9.875" bestFit="1" customWidth="1"/>
  </cols>
  <sheetData>
    <row r="9" spans="1:7" ht="96" customHeight="1" x14ac:dyDescent="0.3">
      <c r="B9" s="65"/>
      <c r="C9" s="357"/>
      <c r="D9" s="358"/>
      <c r="E9" s="358"/>
      <c r="F9" s="358"/>
      <c r="G9" s="359"/>
    </row>
    <row r="10" spans="1:7" x14ac:dyDescent="0.3">
      <c r="A10" s="66" t="s">
        <v>89</v>
      </c>
      <c r="B10" s="66"/>
      <c r="C10" s="67" t="s">
        <v>90</v>
      </c>
      <c r="D10" s="67" t="s">
        <v>91</v>
      </c>
      <c r="E10" s="66" t="s">
        <v>92</v>
      </c>
      <c r="F10" s="66" t="s">
        <v>93</v>
      </c>
      <c r="G10" s="66" t="s">
        <v>94</v>
      </c>
    </row>
    <row r="11" spans="1:7" x14ac:dyDescent="0.3">
      <c r="A11" s="66" t="s">
        <v>95</v>
      </c>
      <c r="B11" s="360" t="s">
        <v>96</v>
      </c>
      <c r="C11" s="67">
        <v>20.5</v>
      </c>
      <c r="D11" s="67">
        <v>52</v>
      </c>
      <c r="E11" s="66">
        <v>14.5</v>
      </c>
      <c r="F11" s="66">
        <v>18.5</v>
      </c>
      <c r="G11" s="66">
        <v>9.5</v>
      </c>
    </row>
    <row r="12" spans="1:7" x14ac:dyDescent="0.3">
      <c r="A12" s="66" t="s">
        <v>97</v>
      </c>
      <c r="B12" s="361"/>
      <c r="C12" s="67">
        <v>20.5</v>
      </c>
      <c r="D12" s="67">
        <v>52</v>
      </c>
      <c r="E12" s="66">
        <v>14.5</v>
      </c>
      <c r="F12" s="66">
        <v>18.100000000000001</v>
      </c>
      <c r="G12" s="66">
        <v>9.4</v>
      </c>
    </row>
    <row r="13" spans="1:7" x14ac:dyDescent="0.3">
      <c r="A13" s="66" t="s">
        <v>26</v>
      </c>
      <c r="B13" s="361"/>
      <c r="C13" s="67">
        <v>20.5</v>
      </c>
      <c r="D13" s="67">
        <v>52</v>
      </c>
      <c r="E13" s="66">
        <v>14.9</v>
      </c>
      <c r="F13" s="66">
        <v>18.100000000000001</v>
      </c>
      <c r="G13" s="66">
        <v>9.4</v>
      </c>
    </row>
    <row r="14" spans="1:7" x14ac:dyDescent="0.3">
      <c r="A14" s="66" t="s">
        <v>28</v>
      </c>
      <c r="B14" s="361"/>
      <c r="C14" s="67">
        <v>20.5</v>
      </c>
      <c r="D14" s="67">
        <v>52</v>
      </c>
      <c r="E14" s="66">
        <v>14.6</v>
      </c>
      <c r="F14" s="66">
        <v>18.100000000000001</v>
      </c>
      <c r="G14" s="66">
        <v>9.1999999999999993</v>
      </c>
    </row>
    <row r="15" spans="1:7" x14ac:dyDescent="0.3">
      <c r="A15" s="66" t="s">
        <v>30</v>
      </c>
      <c r="B15" s="68" t="s">
        <v>98</v>
      </c>
      <c r="C15" s="67">
        <v>15.5</v>
      </c>
      <c r="D15" s="69" t="s">
        <v>99</v>
      </c>
      <c r="E15" s="66">
        <v>15.2</v>
      </c>
      <c r="F15" s="70">
        <v>14.8</v>
      </c>
      <c r="G15" s="66">
        <v>9.4</v>
      </c>
    </row>
    <row r="16" spans="1:7" x14ac:dyDescent="0.3">
      <c r="A16" s="66" t="s">
        <v>32</v>
      </c>
      <c r="B16" s="68" t="s">
        <v>100</v>
      </c>
      <c r="C16" s="67">
        <v>10.5</v>
      </c>
      <c r="D16" s="69" t="s">
        <v>101</v>
      </c>
      <c r="E16" s="70">
        <v>10.5</v>
      </c>
      <c r="F16" s="70">
        <v>10.5</v>
      </c>
      <c r="G16" s="66">
        <v>9.4</v>
      </c>
    </row>
    <row r="17" spans="1:13" ht="91.5" customHeight="1" x14ac:dyDescent="0.3">
      <c r="C17" s="357"/>
      <c r="D17" s="358"/>
      <c r="E17" s="358"/>
      <c r="F17" s="358"/>
      <c r="G17" s="359"/>
      <c r="H17" s="362"/>
      <c r="I17" s="362"/>
      <c r="J17" s="362"/>
      <c r="K17" s="362"/>
      <c r="L17" s="362"/>
      <c r="M17" s="362"/>
    </row>
    <row r="18" spans="1:13" x14ac:dyDescent="0.3">
      <c r="A18" s="66" t="s">
        <v>89</v>
      </c>
      <c r="B18" s="66"/>
      <c r="C18" s="71" t="s">
        <v>90</v>
      </c>
      <c r="D18" s="71" t="s">
        <v>91</v>
      </c>
      <c r="E18" s="66" t="s">
        <v>92</v>
      </c>
      <c r="F18" s="66" t="s">
        <v>93</v>
      </c>
      <c r="G18" s="66" t="s">
        <v>94</v>
      </c>
      <c r="H18" s="66" t="s">
        <v>92</v>
      </c>
      <c r="I18" s="66" t="s">
        <v>102</v>
      </c>
      <c r="J18" s="66" t="s">
        <v>93</v>
      </c>
      <c r="K18" s="66" t="s">
        <v>103</v>
      </c>
      <c r="L18" s="66" t="s">
        <v>94</v>
      </c>
      <c r="M18" s="66" t="s">
        <v>104</v>
      </c>
    </row>
    <row r="19" spans="1:13" x14ac:dyDescent="0.3">
      <c r="A19" s="66" t="s">
        <v>95</v>
      </c>
      <c r="B19" s="360" t="s">
        <v>96</v>
      </c>
      <c r="C19" s="67">
        <v>12.5</v>
      </c>
      <c r="D19" s="67">
        <v>32</v>
      </c>
      <c r="E19" s="66">
        <v>10.3</v>
      </c>
      <c r="F19" s="66">
        <v>12.1</v>
      </c>
      <c r="G19" s="66">
        <v>8.1999999999999993</v>
      </c>
      <c r="H19" s="66">
        <v>10.3</v>
      </c>
      <c r="I19" s="66">
        <v>12</v>
      </c>
      <c r="J19" s="66">
        <v>12.1</v>
      </c>
      <c r="K19" s="66">
        <v>11.8</v>
      </c>
      <c r="L19" s="66">
        <v>8.1999999999999993</v>
      </c>
      <c r="M19" s="66">
        <v>8.1</v>
      </c>
    </row>
    <row r="20" spans="1:13" x14ac:dyDescent="0.3">
      <c r="A20" s="66" t="s">
        <v>97</v>
      </c>
      <c r="B20" s="361"/>
      <c r="C20" s="67">
        <v>12.5</v>
      </c>
      <c r="D20" s="67">
        <v>32</v>
      </c>
      <c r="E20" s="66">
        <v>10.4</v>
      </c>
      <c r="F20" s="66">
        <v>12</v>
      </c>
      <c r="G20" s="66">
        <v>7.5</v>
      </c>
      <c r="H20" s="66">
        <v>10.4</v>
      </c>
      <c r="I20" s="66"/>
      <c r="J20" s="66">
        <v>12</v>
      </c>
      <c r="K20" s="66"/>
      <c r="L20" s="66">
        <v>7.5</v>
      </c>
      <c r="M20" s="66"/>
    </row>
    <row r="21" spans="1:13" x14ac:dyDescent="0.3">
      <c r="A21" s="66" t="s">
        <v>26</v>
      </c>
      <c r="B21" s="361"/>
      <c r="C21" s="67">
        <v>12.5</v>
      </c>
      <c r="D21" s="67">
        <v>32</v>
      </c>
      <c r="E21" s="66">
        <v>10.5</v>
      </c>
      <c r="F21" s="66">
        <v>12.2</v>
      </c>
      <c r="G21" s="66">
        <v>7.8</v>
      </c>
      <c r="H21" s="66">
        <v>10.5</v>
      </c>
      <c r="I21" s="66"/>
      <c r="J21" s="66">
        <v>12.2</v>
      </c>
      <c r="K21" s="66"/>
      <c r="L21" s="66">
        <v>7.8</v>
      </c>
      <c r="M21" s="66"/>
    </row>
    <row r="22" spans="1:13" x14ac:dyDescent="0.3">
      <c r="A22" s="66" t="s">
        <v>28</v>
      </c>
      <c r="B22" s="361"/>
      <c r="C22" s="67">
        <v>12.5</v>
      </c>
      <c r="D22" s="67">
        <v>32</v>
      </c>
      <c r="E22" s="66">
        <v>10.4</v>
      </c>
      <c r="F22" s="66">
        <v>12</v>
      </c>
      <c r="G22" s="66">
        <v>7.6</v>
      </c>
      <c r="H22" s="66">
        <v>10.4</v>
      </c>
      <c r="I22" s="66"/>
      <c r="J22" s="66">
        <v>12</v>
      </c>
      <c r="K22" s="66"/>
      <c r="L22" s="66">
        <v>7.6</v>
      </c>
      <c r="M22" s="66"/>
    </row>
    <row r="23" spans="1:13" x14ac:dyDescent="0.3">
      <c r="A23" s="66" t="s">
        <v>30</v>
      </c>
      <c r="B23" s="68" t="s">
        <v>98</v>
      </c>
      <c r="C23" s="67">
        <v>10.5</v>
      </c>
      <c r="D23" s="69" t="s">
        <v>101</v>
      </c>
      <c r="E23" s="66">
        <v>9.9</v>
      </c>
      <c r="F23" s="70">
        <v>10.199999999999999</v>
      </c>
      <c r="G23" s="66">
        <v>7.6</v>
      </c>
      <c r="H23" s="72">
        <v>9.9</v>
      </c>
      <c r="I23" s="72"/>
      <c r="J23" s="72">
        <v>12</v>
      </c>
      <c r="K23" s="72"/>
      <c r="L23" s="66">
        <v>7.6</v>
      </c>
      <c r="M23" s="66"/>
    </row>
    <row r="24" spans="1:13" x14ac:dyDescent="0.3">
      <c r="A24" s="66" t="s">
        <v>32</v>
      </c>
      <c r="B24" s="68" t="s">
        <v>100</v>
      </c>
      <c r="C24" s="67">
        <v>8.5</v>
      </c>
      <c r="D24" s="67">
        <v>22</v>
      </c>
      <c r="E24" s="70">
        <v>8.1</v>
      </c>
      <c r="F24" s="70">
        <v>9.4</v>
      </c>
      <c r="G24" s="66">
        <v>7.5</v>
      </c>
      <c r="H24" s="72">
        <v>9.9</v>
      </c>
      <c r="I24" s="72">
        <v>11.8</v>
      </c>
      <c r="J24" s="72">
        <v>12.2</v>
      </c>
      <c r="K24" s="72">
        <v>11.9</v>
      </c>
      <c r="L24" s="66">
        <v>7.5</v>
      </c>
      <c r="M24" s="72">
        <v>7.8</v>
      </c>
    </row>
    <row r="27" spans="1:13" ht="17.25" thickBot="1" x14ac:dyDescent="0.35">
      <c r="A27" t="s">
        <v>173</v>
      </c>
    </row>
    <row r="28" spans="1:13" ht="17.25" thickBot="1" x14ac:dyDescent="0.35">
      <c r="A28" s="355" t="s">
        <v>168</v>
      </c>
      <c r="B28" s="363"/>
      <c r="C28" s="363"/>
      <c r="D28" s="363" t="s">
        <v>169</v>
      </c>
      <c r="E28" s="363"/>
      <c r="F28" s="363"/>
      <c r="G28" s="356"/>
    </row>
    <row r="29" spans="1:13" ht="17.25" thickBot="1" x14ac:dyDescent="0.35">
      <c r="A29" s="355" t="s">
        <v>170</v>
      </c>
      <c r="B29" s="363"/>
      <c r="C29" s="63" t="s">
        <v>88</v>
      </c>
      <c r="D29" s="355" t="s">
        <v>170</v>
      </c>
      <c r="E29" s="363"/>
      <c r="F29" s="356"/>
      <c r="G29" s="63" t="s">
        <v>88</v>
      </c>
    </row>
    <row r="30" spans="1:13" ht="17.25" thickBot="1" x14ac:dyDescent="0.35">
      <c r="A30" s="156">
        <v>16</v>
      </c>
      <c r="B30" s="157" t="s">
        <v>171</v>
      </c>
      <c r="C30" s="158">
        <v>14.3</v>
      </c>
      <c r="D30" s="159">
        <v>-1</v>
      </c>
      <c r="E30" s="157">
        <v>15</v>
      </c>
      <c r="F30" s="157" t="s">
        <v>172</v>
      </c>
      <c r="G30" s="160">
        <v>12.1</v>
      </c>
    </row>
    <row r="31" spans="1:13" ht="17.25" thickBot="1" x14ac:dyDescent="0.35">
      <c r="A31" s="156">
        <v>16</v>
      </c>
      <c r="B31" s="157" t="s">
        <v>171</v>
      </c>
      <c r="C31" s="158">
        <v>14.8</v>
      </c>
      <c r="D31" s="159">
        <v>-1</v>
      </c>
      <c r="E31" s="157">
        <v>15</v>
      </c>
      <c r="F31" s="157" t="s">
        <v>172</v>
      </c>
      <c r="G31" s="160">
        <v>12.3</v>
      </c>
    </row>
    <row r="32" spans="1:13" ht="17.25" thickBot="1" x14ac:dyDescent="0.35">
      <c r="A32" s="156">
        <v>16</v>
      </c>
      <c r="B32" s="157" t="s">
        <v>171</v>
      </c>
      <c r="C32" s="158">
        <v>14.5</v>
      </c>
      <c r="D32" s="159">
        <v>0</v>
      </c>
      <c r="E32" s="157">
        <v>16</v>
      </c>
      <c r="F32" s="157" t="s">
        <v>171</v>
      </c>
      <c r="G32" s="160">
        <v>12</v>
      </c>
    </row>
    <row r="33" spans="1:7" ht="17.25" thickBot="1" x14ac:dyDescent="0.35">
      <c r="A33" s="156">
        <v>16</v>
      </c>
      <c r="B33" s="157" t="s">
        <v>171</v>
      </c>
      <c r="C33" s="158">
        <v>14.2</v>
      </c>
      <c r="D33" s="159">
        <v>-1</v>
      </c>
      <c r="E33" s="157">
        <v>15</v>
      </c>
      <c r="F33" s="157" t="s">
        <v>172</v>
      </c>
      <c r="G33" s="160">
        <v>11.8</v>
      </c>
    </row>
    <row r="34" spans="1:7" ht="17.25" thickBot="1" x14ac:dyDescent="0.35">
      <c r="A34" s="156">
        <v>16</v>
      </c>
      <c r="B34" s="157" t="s">
        <v>171</v>
      </c>
      <c r="C34" s="161">
        <v>14.8</v>
      </c>
      <c r="D34" s="159">
        <v>-1</v>
      </c>
      <c r="E34" s="157">
        <v>15</v>
      </c>
      <c r="F34" s="157" t="s">
        <v>172</v>
      </c>
      <c r="G34" s="162">
        <v>12.3</v>
      </c>
    </row>
    <row r="35" spans="1:7" ht="17.25" thickBot="1" x14ac:dyDescent="0.35">
      <c r="A35" s="156">
        <v>16</v>
      </c>
      <c r="B35" s="157" t="s">
        <v>171</v>
      </c>
      <c r="C35" s="161">
        <v>13.2</v>
      </c>
      <c r="D35" s="159">
        <v>0</v>
      </c>
      <c r="E35" s="157">
        <v>16</v>
      </c>
      <c r="F35" s="157" t="s">
        <v>171</v>
      </c>
      <c r="G35" s="162">
        <v>11.1</v>
      </c>
    </row>
    <row r="36" spans="1:7" ht="17.25" thickBot="1" x14ac:dyDescent="0.35">
      <c r="A36" s="156">
        <v>16</v>
      </c>
      <c r="B36" s="157" t="s">
        <v>171</v>
      </c>
      <c r="C36" s="161">
        <v>14.3</v>
      </c>
      <c r="D36" s="159">
        <v>-1</v>
      </c>
      <c r="E36" s="157">
        <v>15</v>
      </c>
      <c r="F36" s="157" t="s">
        <v>172</v>
      </c>
      <c r="G36" s="162">
        <v>11.8</v>
      </c>
    </row>
    <row r="37" spans="1:7" ht="17.25" thickBot="1" x14ac:dyDescent="0.35">
      <c r="A37" s="156">
        <v>16</v>
      </c>
      <c r="B37" s="157" t="s">
        <v>171</v>
      </c>
      <c r="C37" s="161">
        <v>14.8</v>
      </c>
      <c r="D37" s="159">
        <v>-1</v>
      </c>
      <c r="E37" s="157">
        <v>15</v>
      </c>
      <c r="F37" s="157" t="s">
        <v>172</v>
      </c>
      <c r="G37" s="162">
        <v>12.3</v>
      </c>
    </row>
    <row r="38" spans="1:7" ht="17.25" thickBot="1" x14ac:dyDescent="0.35">
      <c r="A38" s="156">
        <v>16</v>
      </c>
      <c r="B38" s="157" t="s">
        <v>171</v>
      </c>
      <c r="C38" s="161">
        <v>13.3</v>
      </c>
      <c r="D38" s="159">
        <v>0</v>
      </c>
      <c r="E38" s="157">
        <v>16</v>
      </c>
      <c r="F38" s="157" t="s">
        <v>171</v>
      </c>
      <c r="G38" s="162">
        <v>11.1</v>
      </c>
    </row>
  </sheetData>
  <mergeCells count="9">
    <mergeCell ref="A28:C28"/>
    <mergeCell ref="D28:G28"/>
    <mergeCell ref="A29:B29"/>
    <mergeCell ref="D29:F29"/>
    <mergeCell ref="C9:G9"/>
    <mergeCell ref="B11:B14"/>
    <mergeCell ref="C17:G17"/>
    <mergeCell ref="H17:M17"/>
    <mergeCell ref="B19:B22"/>
  </mergeCells>
  <phoneticPr fontId="3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"/>
  <sheetViews>
    <sheetView topLeftCell="A34" workbookViewId="0">
      <selection activeCell="J51" sqref="J51"/>
    </sheetView>
  </sheetViews>
  <sheetFormatPr defaultRowHeight="16.5" x14ac:dyDescent="0.3"/>
  <sheetData>
    <row r="1" spans="1:7" ht="20.25" thickBot="1" x14ac:dyDescent="0.35">
      <c r="A1" s="370" t="s">
        <v>38</v>
      </c>
      <c r="B1" s="371"/>
      <c r="C1" s="371"/>
      <c r="D1" s="26"/>
      <c r="E1" s="27"/>
      <c r="F1" s="26"/>
      <c r="G1" s="26"/>
    </row>
    <row r="2" spans="1:7" ht="17.25" thickBot="1" x14ac:dyDescent="0.35">
      <c r="A2" s="28"/>
      <c r="B2" s="28"/>
      <c r="C2" s="28"/>
      <c r="D2" s="28"/>
      <c r="E2" s="29"/>
      <c r="F2" s="28"/>
      <c r="G2" s="28"/>
    </row>
    <row r="3" spans="1:7" ht="18" thickTop="1" thickBot="1" x14ac:dyDescent="0.35">
      <c r="A3" s="30" t="s">
        <v>39</v>
      </c>
      <c r="B3" s="31"/>
      <c r="C3" s="31"/>
      <c r="D3" s="32" t="s">
        <v>40</v>
      </c>
      <c r="E3" s="372" t="s">
        <v>41</v>
      </c>
      <c r="F3" s="373"/>
      <c r="G3" s="374"/>
    </row>
    <row r="4" spans="1:7" ht="24.75" thickTop="1" x14ac:dyDescent="0.3">
      <c r="A4" s="364" t="s">
        <v>35</v>
      </c>
      <c r="B4" s="33" t="s">
        <v>36</v>
      </c>
      <c r="C4" s="366" t="s">
        <v>42</v>
      </c>
      <c r="D4" s="315" t="s">
        <v>43</v>
      </c>
      <c r="E4" s="34" t="s">
        <v>44</v>
      </c>
      <c r="F4" s="35" t="s">
        <v>45</v>
      </c>
      <c r="G4" s="368" t="s">
        <v>46</v>
      </c>
    </row>
    <row r="5" spans="1:7" x14ac:dyDescent="0.3">
      <c r="A5" s="365"/>
      <c r="B5" s="36" t="s">
        <v>47</v>
      </c>
      <c r="C5" s="367"/>
      <c r="D5" s="367"/>
      <c r="E5" s="37" t="s">
        <v>48</v>
      </c>
      <c r="F5" s="36" t="s">
        <v>49</v>
      </c>
      <c r="G5" s="369"/>
    </row>
    <row r="6" spans="1:7" x14ac:dyDescent="0.3">
      <c r="A6" s="375" t="s">
        <v>3</v>
      </c>
      <c r="B6" s="38">
        <v>2412</v>
      </c>
      <c r="C6" s="38">
        <v>1</v>
      </c>
      <c r="D6" s="38" t="s">
        <v>50</v>
      </c>
      <c r="E6" s="39">
        <v>12.19</v>
      </c>
      <c r="F6" s="40">
        <v>4.4400000000000004</v>
      </c>
      <c r="G6" s="41">
        <f>E6+F6</f>
        <v>16.63</v>
      </c>
    </row>
    <row r="7" spans="1:7" x14ac:dyDescent="0.3">
      <c r="A7" s="376"/>
      <c r="B7" s="38">
        <v>2442</v>
      </c>
      <c r="C7" s="38">
        <v>7</v>
      </c>
      <c r="D7" s="38" t="s">
        <v>50</v>
      </c>
      <c r="E7" s="42">
        <v>12.3</v>
      </c>
      <c r="F7" s="40">
        <v>4.4400000000000004</v>
      </c>
      <c r="G7" s="41">
        <f t="shared" ref="G7:G17" si="0">E7+F7</f>
        <v>16.740000000000002</v>
      </c>
    </row>
    <row r="8" spans="1:7" x14ac:dyDescent="0.3">
      <c r="A8" s="377"/>
      <c r="B8" s="38">
        <v>2472</v>
      </c>
      <c r="C8" s="38">
        <v>13</v>
      </c>
      <c r="D8" s="38" t="s">
        <v>50</v>
      </c>
      <c r="E8" s="39">
        <v>12.33</v>
      </c>
      <c r="F8" s="40">
        <v>4.4400000000000004</v>
      </c>
      <c r="G8" s="41">
        <f t="shared" si="0"/>
        <v>16.77</v>
      </c>
    </row>
    <row r="9" spans="1:7" x14ac:dyDescent="0.3">
      <c r="A9" s="378" t="s">
        <v>37</v>
      </c>
      <c r="B9" s="38">
        <v>2412</v>
      </c>
      <c r="C9" s="38">
        <v>1</v>
      </c>
      <c r="D9" s="38" t="s">
        <v>51</v>
      </c>
      <c r="E9" s="39">
        <v>13.12</v>
      </c>
      <c r="F9" s="40">
        <v>4.4400000000000004</v>
      </c>
      <c r="G9" s="41">
        <f t="shared" si="0"/>
        <v>17.559999999999999</v>
      </c>
    </row>
    <row r="10" spans="1:7" x14ac:dyDescent="0.3">
      <c r="A10" s="379"/>
      <c r="B10" s="38">
        <v>2442</v>
      </c>
      <c r="C10" s="38">
        <v>7</v>
      </c>
      <c r="D10" s="38" t="s">
        <v>51</v>
      </c>
      <c r="E10" s="42">
        <v>13.57</v>
      </c>
      <c r="F10" s="40">
        <v>4.4400000000000004</v>
      </c>
      <c r="G10" s="41">
        <f t="shared" si="0"/>
        <v>18.010000000000002</v>
      </c>
    </row>
    <row r="11" spans="1:7" x14ac:dyDescent="0.3">
      <c r="A11" s="380"/>
      <c r="B11" s="38">
        <v>2472</v>
      </c>
      <c r="C11" s="38">
        <v>13</v>
      </c>
      <c r="D11" s="38" t="s">
        <v>51</v>
      </c>
      <c r="E11" s="43">
        <v>12.81</v>
      </c>
      <c r="F11" s="40">
        <v>4.4400000000000004</v>
      </c>
      <c r="G11" s="41">
        <f t="shared" si="0"/>
        <v>17.25</v>
      </c>
    </row>
    <row r="12" spans="1:7" x14ac:dyDescent="0.3">
      <c r="A12" s="381" t="s">
        <v>52</v>
      </c>
      <c r="B12" s="38">
        <v>2412</v>
      </c>
      <c r="C12" s="38">
        <v>1</v>
      </c>
      <c r="D12" s="38" t="s">
        <v>53</v>
      </c>
      <c r="E12" s="44">
        <v>12.93</v>
      </c>
      <c r="F12" s="40">
        <v>4.4400000000000004</v>
      </c>
      <c r="G12" s="41">
        <f t="shared" si="0"/>
        <v>17.37</v>
      </c>
    </row>
    <row r="13" spans="1:7" x14ac:dyDescent="0.3">
      <c r="A13" s="382"/>
      <c r="B13" s="38">
        <v>2442</v>
      </c>
      <c r="C13" s="38">
        <v>7</v>
      </c>
      <c r="D13" s="38" t="s">
        <v>53</v>
      </c>
      <c r="E13" s="42">
        <v>13.4</v>
      </c>
      <c r="F13" s="40">
        <v>4.4400000000000004</v>
      </c>
      <c r="G13" s="41">
        <f t="shared" si="0"/>
        <v>17.84</v>
      </c>
    </row>
    <row r="14" spans="1:7" x14ac:dyDescent="0.3">
      <c r="A14" s="383"/>
      <c r="B14" s="38">
        <v>2472</v>
      </c>
      <c r="C14" s="38">
        <v>13</v>
      </c>
      <c r="D14" s="38" t="s">
        <v>53</v>
      </c>
      <c r="E14" s="44">
        <v>12.62</v>
      </c>
      <c r="F14" s="40">
        <v>4.4400000000000004</v>
      </c>
      <c r="G14" s="41">
        <f t="shared" si="0"/>
        <v>17.059999999999999</v>
      </c>
    </row>
    <row r="15" spans="1:7" x14ac:dyDescent="0.3">
      <c r="A15" s="384" t="s">
        <v>54</v>
      </c>
      <c r="B15" s="45">
        <v>2422</v>
      </c>
      <c r="C15" s="45">
        <v>3</v>
      </c>
      <c r="D15" s="45"/>
      <c r="E15" s="46"/>
      <c r="F15" s="47">
        <v>0.2</v>
      </c>
      <c r="G15" s="48">
        <f t="shared" si="0"/>
        <v>0.2</v>
      </c>
    </row>
    <row r="16" spans="1:7" x14ac:dyDescent="0.3">
      <c r="A16" s="385"/>
      <c r="B16" s="45">
        <v>2442</v>
      </c>
      <c r="C16" s="45">
        <v>7</v>
      </c>
      <c r="D16" s="45"/>
      <c r="E16" s="46"/>
      <c r="F16" s="47">
        <v>0.2</v>
      </c>
      <c r="G16" s="48">
        <f t="shared" si="0"/>
        <v>0.2</v>
      </c>
    </row>
    <row r="17" spans="1:7" ht="17.25" thickBot="1" x14ac:dyDescent="0.35">
      <c r="A17" s="386"/>
      <c r="B17" s="49">
        <v>2462</v>
      </c>
      <c r="C17" s="50">
        <v>11</v>
      </c>
      <c r="D17" s="49"/>
      <c r="E17" s="51"/>
      <c r="F17" s="52">
        <v>0.2</v>
      </c>
      <c r="G17" s="53">
        <f t="shared" si="0"/>
        <v>0.2</v>
      </c>
    </row>
    <row r="18" spans="1:7" ht="18" thickTop="1" thickBot="1" x14ac:dyDescent="0.35"/>
    <row r="19" spans="1:7" ht="18" thickTop="1" thickBot="1" x14ac:dyDescent="0.35">
      <c r="A19" s="30" t="s">
        <v>55</v>
      </c>
      <c r="B19" s="31"/>
      <c r="C19" s="31"/>
      <c r="D19" s="32" t="s">
        <v>56</v>
      </c>
      <c r="E19" s="372" t="s">
        <v>57</v>
      </c>
      <c r="F19" s="373"/>
      <c r="G19" s="374"/>
    </row>
    <row r="20" spans="1:7" ht="24.75" thickTop="1" x14ac:dyDescent="0.3">
      <c r="A20" s="364" t="s">
        <v>35</v>
      </c>
      <c r="B20" s="33" t="s">
        <v>36</v>
      </c>
      <c r="C20" s="366" t="s">
        <v>58</v>
      </c>
      <c r="D20" s="315" t="s">
        <v>59</v>
      </c>
      <c r="E20" s="34" t="s">
        <v>60</v>
      </c>
      <c r="F20" s="35" t="s">
        <v>61</v>
      </c>
      <c r="G20" s="368" t="s">
        <v>62</v>
      </c>
    </row>
    <row r="21" spans="1:7" x14ac:dyDescent="0.3">
      <c r="A21" s="365"/>
      <c r="B21" s="36" t="s">
        <v>47</v>
      </c>
      <c r="C21" s="367"/>
      <c r="D21" s="367"/>
      <c r="E21" s="37" t="s">
        <v>63</v>
      </c>
      <c r="F21" s="36" t="s">
        <v>64</v>
      </c>
      <c r="G21" s="369"/>
    </row>
    <row r="22" spans="1:7" x14ac:dyDescent="0.3">
      <c r="A22" s="375" t="s">
        <v>3</v>
      </c>
      <c r="B22" s="38">
        <v>2412</v>
      </c>
      <c r="C22" s="38">
        <v>1</v>
      </c>
      <c r="D22" s="38" t="s">
        <v>65</v>
      </c>
      <c r="E22" s="39">
        <v>13.53</v>
      </c>
      <c r="F22" s="40">
        <v>4.4400000000000004</v>
      </c>
      <c r="G22" s="41">
        <f>E22+F22</f>
        <v>17.97</v>
      </c>
    </row>
    <row r="23" spans="1:7" x14ac:dyDescent="0.3">
      <c r="A23" s="376"/>
      <c r="B23" s="38">
        <v>2442</v>
      </c>
      <c r="C23" s="38">
        <v>7</v>
      </c>
      <c r="D23" s="38" t="s">
        <v>65</v>
      </c>
      <c r="E23" s="42">
        <v>12.89</v>
      </c>
      <c r="F23" s="40">
        <v>4.4400000000000004</v>
      </c>
      <c r="G23" s="41">
        <f t="shared" ref="G23:G33" si="1">E23+F23</f>
        <v>17.330000000000002</v>
      </c>
    </row>
    <row r="24" spans="1:7" x14ac:dyDescent="0.3">
      <c r="A24" s="377"/>
      <c r="B24" s="38">
        <v>2472</v>
      </c>
      <c r="C24" s="38">
        <v>13</v>
      </c>
      <c r="D24" s="38" t="s">
        <v>65</v>
      </c>
      <c r="E24" s="39">
        <v>13.33</v>
      </c>
      <c r="F24" s="40">
        <v>4.4400000000000004</v>
      </c>
      <c r="G24" s="41">
        <f t="shared" si="1"/>
        <v>17.77</v>
      </c>
    </row>
    <row r="25" spans="1:7" x14ac:dyDescent="0.3">
      <c r="A25" s="378" t="s">
        <v>37</v>
      </c>
      <c r="B25" s="38">
        <v>2412</v>
      </c>
      <c r="C25" s="38">
        <v>1</v>
      </c>
      <c r="D25" s="38" t="s">
        <v>66</v>
      </c>
      <c r="E25" s="39">
        <v>14.09</v>
      </c>
      <c r="F25" s="40">
        <v>4.4400000000000004</v>
      </c>
      <c r="G25" s="41">
        <f t="shared" si="1"/>
        <v>18.53</v>
      </c>
    </row>
    <row r="26" spans="1:7" x14ac:dyDescent="0.3">
      <c r="A26" s="379"/>
      <c r="B26" s="38">
        <v>2442</v>
      </c>
      <c r="C26" s="38">
        <v>7</v>
      </c>
      <c r="D26" s="38" t="s">
        <v>66</v>
      </c>
      <c r="E26" s="42">
        <v>14.65</v>
      </c>
      <c r="F26" s="40">
        <v>4.4400000000000004</v>
      </c>
      <c r="G26" s="41">
        <f t="shared" si="1"/>
        <v>19.09</v>
      </c>
    </row>
    <row r="27" spans="1:7" x14ac:dyDescent="0.3">
      <c r="A27" s="380"/>
      <c r="B27" s="38">
        <v>2472</v>
      </c>
      <c r="C27" s="38">
        <v>13</v>
      </c>
      <c r="D27" s="38" t="s">
        <v>66</v>
      </c>
      <c r="E27" s="43">
        <v>14.13</v>
      </c>
      <c r="F27" s="40">
        <v>4.4400000000000004</v>
      </c>
      <c r="G27" s="41">
        <f t="shared" si="1"/>
        <v>18.57</v>
      </c>
    </row>
    <row r="28" spans="1:7" x14ac:dyDescent="0.3">
      <c r="A28" s="381" t="s">
        <v>67</v>
      </c>
      <c r="B28" s="38">
        <v>2412</v>
      </c>
      <c r="C28" s="38">
        <v>1</v>
      </c>
      <c r="D28" s="38" t="s">
        <v>68</v>
      </c>
      <c r="E28" s="44">
        <v>13.82</v>
      </c>
      <c r="F28" s="40">
        <v>4.4400000000000004</v>
      </c>
      <c r="G28" s="41">
        <f t="shared" si="1"/>
        <v>18.260000000000002</v>
      </c>
    </row>
    <row r="29" spans="1:7" x14ac:dyDescent="0.3">
      <c r="A29" s="382"/>
      <c r="B29" s="38">
        <v>2442</v>
      </c>
      <c r="C29" s="38">
        <v>7</v>
      </c>
      <c r="D29" s="38" t="s">
        <v>68</v>
      </c>
      <c r="E29" s="42">
        <v>14.26</v>
      </c>
      <c r="F29" s="40">
        <v>4.4400000000000004</v>
      </c>
      <c r="G29" s="41">
        <f t="shared" si="1"/>
        <v>18.7</v>
      </c>
    </row>
    <row r="30" spans="1:7" x14ac:dyDescent="0.3">
      <c r="A30" s="383"/>
      <c r="B30" s="38">
        <v>2472</v>
      </c>
      <c r="C30" s="38">
        <v>13</v>
      </c>
      <c r="D30" s="38" t="s">
        <v>68</v>
      </c>
      <c r="E30" s="44">
        <v>13.53</v>
      </c>
      <c r="F30" s="40">
        <v>4.4400000000000004</v>
      </c>
      <c r="G30" s="41">
        <f t="shared" si="1"/>
        <v>17.97</v>
      </c>
    </row>
    <row r="31" spans="1:7" x14ac:dyDescent="0.3">
      <c r="A31" s="384" t="s">
        <v>69</v>
      </c>
      <c r="B31" s="45">
        <v>2422</v>
      </c>
      <c r="C31" s="45">
        <v>3</v>
      </c>
      <c r="D31" s="45"/>
      <c r="E31" s="46"/>
      <c r="F31" s="47">
        <v>0.2</v>
      </c>
      <c r="G31" s="48">
        <f t="shared" si="1"/>
        <v>0.2</v>
      </c>
    </row>
    <row r="32" spans="1:7" x14ac:dyDescent="0.3">
      <c r="A32" s="385"/>
      <c r="B32" s="45">
        <v>2442</v>
      </c>
      <c r="C32" s="45">
        <v>7</v>
      </c>
      <c r="D32" s="45"/>
      <c r="E32" s="46"/>
      <c r="F32" s="47">
        <v>0.2</v>
      </c>
      <c r="G32" s="48">
        <f t="shared" si="1"/>
        <v>0.2</v>
      </c>
    </row>
    <row r="33" spans="1:7" ht="17.25" thickBot="1" x14ac:dyDescent="0.35">
      <c r="A33" s="386"/>
      <c r="B33" s="49">
        <v>2462</v>
      </c>
      <c r="C33" s="50">
        <v>11</v>
      </c>
      <c r="D33" s="49"/>
      <c r="E33" s="51"/>
      <c r="F33" s="52">
        <v>0.2</v>
      </c>
      <c r="G33" s="53">
        <f t="shared" si="1"/>
        <v>0.2</v>
      </c>
    </row>
    <row r="34" spans="1:7" ht="18" thickTop="1" thickBot="1" x14ac:dyDescent="0.35">
      <c r="A34" s="54"/>
      <c r="B34" s="54"/>
      <c r="C34" s="54"/>
      <c r="D34" s="54"/>
      <c r="E34" s="55"/>
      <c r="F34" s="54"/>
      <c r="G34" s="54"/>
    </row>
    <row r="35" spans="1:7" ht="18" thickTop="1" thickBot="1" x14ac:dyDescent="0.35">
      <c r="A35" s="30" t="s">
        <v>70</v>
      </c>
      <c r="B35" s="31"/>
      <c r="C35" s="31"/>
      <c r="D35" s="32" t="s">
        <v>56</v>
      </c>
      <c r="E35" s="372" t="s">
        <v>57</v>
      </c>
      <c r="F35" s="373"/>
      <c r="G35" s="374"/>
    </row>
    <row r="36" spans="1:7" ht="24.75" thickTop="1" x14ac:dyDescent="0.3">
      <c r="A36" s="364" t="s">
        <v>35</v>
      </c>
      <c r="B36" s="33" t="s">
        <v>36</v>
      </c>
      <c r="C36" s="366" t="s">
        <v>58</v>
      </c>
      <c r="D36" s="315" t="s">
        <v>59</v>
      </c>
      <c r="E36" s="34" t="s">
        <v>60</v>
      </c>
      <c r="F36" s="35" t="s">
        <v>61</v>
      </c>
      <c r="G36" s="368" t="s">
        <v>62</v>
      </c>
    </row>
    <row r="37" spans="1:7" x14ac:dyDescent="0.3">
      <c r="A37" s="365"/>
      <c r="B37" s="36" t="s">
        <v>47</v>
      </c>
      <c r="C37" s="367"/>
      <c r="D37" s="367"/>
      <c r="E37" s="37" t="s">
        <v>63</v>
      </c>
      <c r="F37" s="36" t="s">
        <v>64</v>
      </c>
      <c r="G37" s="369"/>
    </row>
    <row r="38" spans="1:7" x14ac:dyDescent="0.3">
      <c r="A38" s="375" t="s">
        <v>3</v>
      </c>
      <c r="B38" s="38">
        <v>2412</v>
      </c>
      <c r="C38" s="38">
        <v>1</v>
      </c>
      <c r="D38" s="38" t="s">
        <v>65</v>
      </c>
      <c r="E38" s="39">
        <v>12.019999999999998</v>
      </c>
      <c r="F38" s="40">
        <v>4.4400000000000004</v>
      </c>
      <c r="G38" s="41">
        <f>E38+F38</f>
        <v>16.459999999999997</v>
      </c>
    </row>
    <row r="39" spans="1:7" x14ac:dyDescent="0.3">
      <c r="A39" s="376"/>
      <c r="B39" s="38">
        <v>2442</v>
      </c>
      <c r="C39" s="38">
        <v>7</v>
      </c>
      <c r="D39" s="38" t="s">
        <v>65</v>
      </c>
      <c r="E39" s="42">
        <v>11.7</v>
      </c>
      <c r="F39" s="40">
        <v>4.4400000000000004</v>
      </c>
      <c r="G39" s="41">
        <f t="shared" ref="G39:G49" si="2">E39+F39</f>
        <v>16.14</v>
      </c>
    </row>
    <row r="40" spans="1:7" x14ac:dyDescent="0.3">
      <c r="A40" s="377"/>
      <c r="B40" s="38">
        <v>2472</v>
      </c>
      <c r="C40" s="38">
        <v>13</v>
      </c>
      <c r="D40" s="38" t="s">
        <v>65</v>
      </c>
      <c r="E40" s="39">
        <v>11.85</v>
      </c>
      <c r="F40" s="40">
        <v>4.4400000000000004</v>
      </c>
      <c r="G40" s="41">
        <f t="shared" si="2"/>
        <v>16.29</v>
      </c>
    </row>
    <row r="41" spans="1:7" x14ac:dyDescent="0.3">
      <c r="A41" s="378" t="s">
        <v>37</v>
      </c>
      <c r="B41" s="38">
        <v>2412</v>
      </c>
      <c r="C41" s="38">
        <v>1</v>
      </c>
      <c r="D41" s="38" t="s">
        <v>66</v>
      </c>
      <c r="E41" s="39">
        <v>12.56</v>
      </c>
      <c r="F41" s="40">
        <v>4.4400000000000004</v>
      </c>
      <c r="G41" s="41">
        <f t="shared" si="2"/>
        <v>17</v>
      </c>
    </row>
    <row r="42" spans="1:7" x14ac:dyDescent="0.3">
      <c r="A42" s="379"/>
      <c r="B42" s="38">
        <v>2442</v>
      </c>
      <c r="C42" s="38">
        <v>7</v>
      </c>
      <c r="D42" s="38" t="s">
        <v>66</v>
      </c>
      <c r="E42" s="42">
        <v>13.23</v>
      </c>
      <c r="F42" s="40">
        <v>4.4400000000000004</v>
      </c>
      <c r="G42" s="41">
        <f t="shared" si="2"/>
        <v>17.670000000000002</v>
      </c>
    </row>
    <row r="43" spans="1:7" x14ac:dyDescent="0.3">
      <c r="A43" s="380"/>
      <c r="B43" s="38">
        <v>2472</v>
      </c>
      <c r="C43" s="38">
        <v>13</v>
      </c>
      <c r="D43" s="38" t="s">
        <v>66</v>
      </c>
      <c r="E43" s="43">
        <v>12.65</v>
      </c>
      <c r="F43" s="40">
        <v>4.4400000000000004</v>
      </c>
      <c r="G43" s="41">
        <f t="shared" si="2"/>
        <v>17.09</v>
      </c>
    </row>
    <row r="44" spans="1:7" x14ac:dyDescent="0.3">
      <c r="A44" s="381" t="s">
        <v>67</v>
      </c>
      <c r="B44" s="38">
        <v>2412</v>
      </c>
      <c r="C44" s="38">
        <v>1</v>
      </c>
      <c r="D44" s="38" t="s">
        <v>68</v>
      </c>
      <c r="E44" s="44">
        <v>12.16</v>
      </c>
      <c r="F44" s="40">
        <v>4.4400000000000004</v>
      </c>
      <c r="G44" s="41">
        <f t="shared" si="2"/>
        <v>16.600000000000001</v>
      </c>
    </row>
    <row r="45" spans="1:7" x14ac:dyDescent="0.3">
      <c r="A45" s="382"/>
      <c r="B45" s="38">
        <v>2442</v>
      </c>
      <c r="C45" s="38">
        <v>7</v>
      </c>
      <c r="D45" s="38" t="s">
        <v>68</v>
      </c>
      <c r="E45" s="42">
        <v>12.73</v>
      </c>
      <c r="F45" s="40">
        <v>4.4400000000000004</v>
      </c>
      <c r="G45" s="41">
        <f t="shared" si="2"/>
        <v>17.170000000000002</v>
      </c>
    </row>
    <row r="46" spans="1:7" x14ac:dyDescent="0.3">
      <c r="A46" s="383"/>
      <c r="B46" s="38">
        <v>2472</v>
      </c>
      <c r="C46" s="38">
        <v>13</v>
      </c>
      <c r="D46" s="38" t="s">
        <v>68</v>
      </c>
      <c r="E46" s="44">
        <v>12.07</v>
      </c>
      <c r="F46" s="40">
        <v>4.4400000000000004</v>
      </c>
      <c r="G46" s="41">
        <f t="shared" si="2"/>
        <v>16.510000000000002</v>
      </c>
    </row>
    <row r="47" spans="1:7" x14ac:dyDescent="0.3">
      <c r="A47" s="384" t="s">
        <v>69</v>
      </c>
      <c r="B47" s="45">
        <v>2422</v>
      </c>
      <c r="C47" s="45">
        <v>3</v>
      </c>
      <c r="D47" s="45"/>
      <c r="E47" s="46"/>
      <c r="F47" s="47">
        <v>0.2</v>
      </c>
      <c r="G47" s="48">
        <f t="shared" si="2"/>
        <v>0.2</v>
      </c>
    </row>
    <row r="48" spans="1:7" x14ac:dyDescent="0.3">
      <c r="A48" s="385"/>
      <c r="B48" s="45">
        <v>2442</v>
      </c>
      <c r="C48" s="45">
        <v>7</v>
      </c>
      <c r="D48" s="45"/>
      <c r="E48" s="46"/>
      <c r="F48" s="47">
        <v>0.2</v>
      </c>
      <c r="G48" s="48">
        <f t="shared" si="2"/>
        <v>0.2</v>
      </c>
    </row>
    <row r="49" spans="1:7" ht="17.25" thickBot="1" x14ac:dyDescent="0.35">
      <c r="A49" s="386"/>
      <c r="B49" s="49">
        <v>2462</v>
      </c>
      <c r="C49" s="50">
        <v>11</v>
      </c>
      <c r="D49" s="49"/>
      <c r="E49" s="51"/>
      <c r="F49" s="52">
        <v>0.2</v>
      </c>
      <c r="G49" s="53">
        <f t="shared" si="2"/>
        <v>0.2</v>
      </c>
    </row>
    <row r="50" spans="1:7" ht="17.25" thickTop="1" x14ac:dyDescent="0.3"/>
  </sheetData>
  <mergeCells count="28">
    <mergeCell ref="A38:A40"/>
    <mergeCell ref="A41:A43"/>
    <mergeCell ref="A44:A46"/>
    <mergeCell ref="A47:A49"/>
    <mergeCell ref="A22:A24"/>
    <mergeCell ref="A25:A27"/>
    <mergeCell ref="A28:A30"/>
    <mergeCell ref="A31:A33"/>
    <mergeCell ref="E35:G35"/>
    <mergeCell ref="A36:A37"/>
    <mergeCell ref="C36:C37"/>
    <mergeCell ref="D36:D37"/>
    <mergeCell ref="G36:G37"/>
    <mergeCell ref="A20:A21"/>
    <mergeCell ref="C20:C21"/>
    <mergeCell ref="D20:D21"/>
    <mergeCell ref="G20:G21"/>
    <mergeCell ref="A1:C1"/>
    <mergeCell ref="E3:G3"/>
    <mergeCell ref="A4:A5"/>
    <mergeCell ref="C4:C5"/>
    <mergeCell ref="D4:D5"/>
    <mergeCell ref="G4:G5"/>
    <mergeCell ref="A6:A8"/>
    <mergeCell ref="A9:A11"/>
    <mergeCell ref="A12:A14"/>
    <mergeCell ref="A15:A17"/>
    <mergeCell ref="E19:G19"/>
  </mergeCells>
  <phoneticPr fontId="3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55" zoomScaleNormal="55" workbookViewId="0">
      <selection activeCell="D46" sqref="D46"/>
    </sheetView>
  </sheetViews>
  <sheetFormatPr defaultRowHeight="16.5" x14ac:dyDescent="0.3"/>
  <sheetData/>
  <phoneticPr fontId="3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workbookViewId="0">
      <selection activeCell="K22" sqref="H20:K22"/>
    </sheetView>
  </sheetViews>
  <sheetFormatPr defaultRowHeight="16.5" x14ac:dyDescent="0.3"/>
  <sheetData>
    <row r="1" spans="1:14" ht="17.25" thickBot="1" x14ac:dyDescent="0.2">
      <c r="A1" s="2" t="s">
        <v>0</v>
      </c>
      <c r="B1" s="3" t="s">
        <v>1</v>
      </c>
      <c r="C1" s="3"/>
      <c r="D1" s="4" t="s">
        <v>2</v>
      </c>
      <c r="E1" s="4">
        <v>10</v>
      </c>
      <c r="F1" s="5">
        <v>1.6579999999999999</v>
      </c>
      <c r="H1" s="6" t="s">
        <v>3</v>
      </c>
      <c r="I1" s="7"/>
      <c r="J1" s="7"/>
      <c r="K1" s="7"/>
    </row>
    <row r="2" spans="1:14" ht="17.25" thickBot="1" x14ac:dyDescent="0.2">
      <c r="A2" s="8" t="s">
        <v>0</v>
      </c>
      <c r="B2" s="9" t="s">
        <v>4</v>
      </c>
      <c r="C2" s="9"/>
      <c r="D2" s="10" t="s">
        <v>2</v>
      </c>
      <c r="E2" s="10">
        <v>10</v>
      </c>
      <c r="F2" s="11">
        <v>1.69</v>
      </c>
      <c r="H2" s="12" t="s">
        <v>5</v>
      </c>
      <c r="I2" s="13"/>
      <c r="J2" s="14">
        <v>16.52</v>
      </c>
      <c r="K2" s="13" t="s">
        <v>6</v>
      </c>
      <c r="L2" s="387" t="s">
        <v>71</v>
      </c>
      <c r="M2" s="388"/>
      <c r="N2" s="389"/>
    </row>
    <row r="3" spans="1:14" ht="17.25" thickBot="1" x14ac:dyDescent="0.2">
      <c r="A3" s="8" t="s">
        <v>0</v>
      </c>
      <c r="B3" s="9" t="s">
        <v>7</v>
      </c>
      <c r="C3" s="9"/>
      <c r="D3" s="10" t="s">
        <v>2</v>
      </c>
      <c r="E3" s="10">
        <v>10</v>
      </c>
      <c r="F3" s="11">
        <v>1.679</v>
      </c>
      <c r="H3" s="15" t="s">
        <v>8</v>
      </c>
      <c r="I3" s="16"/>
      <c r="J3" s="17">
        <v>16.34</v>
      </c>
      <c r="K3" s="16" t="s">
        <v>6</v>
      </c>
      <c r="L3" s="56" t="s">
        <v>5</v>
      </c>
      <c r="M3" s="57">
        <v>16</v>
      </c>
      <c r="N3" s="57" t="s">
        <v>6</v>
      </c>
    </row>
    <row r="4" spans="1:14" ht="17.25" thickBot="1" x14ac:dyDescent="0.2">
      <c r="A4" s="8" t="s">
        <v>0</v>
      </c>
      <c r="B4" s="9" t="s">
        <v>9</v>
      </c>
      <c r="C4" s="9"/>
      <c r="D4" s="10" t="s">
        <v>2</v>
      </c>
      <c r="E4" s="10">
        <v>10</v>
      </c>
      <c r="F4" s="11">
        <v>1.351</v>
      </c>
      <c r="H4" s="18" t="s">
        <v>10</v>
      </c>
      <c r="I4" s="16"/>
      <c r="J4" s="17">
        <v>16.399999999999999</v>
      </c>
      <c r="K4" s="16" t="s">
        <v>6</v>
      </c>
      <c r="L4" s="56" t="s">
        <v>8</v>
      </c>
      <c r="M4" s="57">
        <v>16</v>
      </c>
      <c r="N4" s="57" t="s">
        <v>6</v>
      </c>
    </row>
    <row r="5" spans="1:14" ht="17.25" thickBot="1" x14ac:dyDescent="0.2">
      <c r="A5" s="8" t="s">
        <v>0</v>
      </c>
      <c r="B5" s="9" t="s">
        <v>11</v>
      </c>
      <c r="C5" s="9"/>
      <c r="D5" s="10" t="s">
        <v>2</v>
      </c>
      <c r="E5" s="10">
        <v>10</v>
      </c>
      <c r="F5" s="11">
        <v>1.355</v>
      </c>
      <c r="H5" s="15" t="s">
        <v>12</v>
      </c>
      <c r="I5" s="16"/>
      <c r="J5" s="17">
        <v>16.36</v>
      </c>
      <c r="K5" s="16" t="s">
        <v>6</v>
      </c>
      <c r="L5" s="56" t="s">
        <v>10</v>
      </c>
      <c r="M5" s="57">
        <v>16</v>
      </c>
      <c r="N5" s="57" t="s">
        <v>6</v>
      </c>
    </row>
    <row r="6" spans="1:14" ht="17.25" thickBot="1" x14ac:dyDescent="0.2">
      <c r="A6" s="8" t="s">
        <v>0</v>
      </c>
      <c r="B6" s="9" t="s">
        <v>13</v>
      </c>
      <c r="C6" s="9"/>
      <c r="D6" s="10" t="s">
        <v>2</v>
      </c>
      <c r="E6" s="10">
        <v>10</v>
      </c>
      <c r="F6" s="11">
        <v>1.1180000000000001</v>
      </c>
      <c r="H6" s="6" t="s">
        <v>14</v>
      </c>
      <c r="I6" s="7"/>
      <c r="J6" s="7"/>
      <c r="K6" s="7"/>
      <c r="L6" s="56" t="s">
        <v>12</v>
      </c>
      <c r="M6" s="57">
        <v>16</v>
      </c>
      <c r="N6" s="57" t="s">
        <v>6</v>
      </c>
    </row>
    <row r="7" spans="1:14" ht="17.25" thickBot="1" x14ac:dyDescent="0.2">
      <c r="A7" s="8" t="s">
        <v>0</v>
      </c>
      <c r="B7" s="9" t="s">
        <v>15</v>
      </c>
      <c r="C7" s="19"/>
      <c r="D7" s="10" t="s">
        <v>2</v>
      </c>
      <c r="E7" s="10">
        <v>10</v>
      </c>
      <c r="F7" s="11">
        <v>0.89300000000000002</v>
      </c>
      <c r="H7" s="12" t="s">
        <v>1</v>
      </c>
      <c r="I7" s="20"/>
      <c r="J7" s="14">
        <v>14.45</v>
      </c>
      <c r="K7" s="13" t="s">
        <v>6</v>
      </c>
    </row>
    <row r="8" spans="1:14" ht="17.25" thickBot="1" x14ac:dyDescent="0.2">
      <c r="A8" s="8" t="s">
        <v>0</v>
      </c>
      <c r="B8" s="9" t="s">
        <v>16</v>
      </c>
      <c r="C8" s="19"/>
      <c r="D8" s="21" t="s">
        <v>2</v>
      </c>
      <c r="E8" s="22">
        <v>10</v>
      </c>
      <c r="F8" s="11">
        <v>0.73299999999999998</v>
      </c>
      <c r="H8" s="15" t="s">
        <v>4</v>
      </c>
      <c r="I8" s="23"/>
      <c r="J8" s="17">
        <v>14.53</v>
      </c>
      <c r="K8" s="16" t="s">
        <v>6</v>
      </c>
    </row>
    <row r="9" spans="1:14" ht="17.25" thickBot="1" x14ac:dyDescent="0.2">
      <c r="A9" s="8" t="s">
        <v>0</v>
      </c>
      <c r="B9" s="9" t="s">
        <v>17</v>
      </c>
      <c r="C9" s="9" t="s">
        <v>18</v>
      </c>
      <c r="D9" s="10" t="s">
        <v>2</v>
      </c>
      <c r="E9" s="10">
        <v>10</v>
      </c>
      <c r="F9" s="11">
        <v>1.6020000000000001</v>
      </c>
      <c r="H9" s="15" t="s">
        <v>7</v>
      </c>
      <c r="I9" s="23"/>
      <c r="J9" s="17">
        <v>14.54</v>
      </c>
      <c r="K9" s="16" t="s">
        <v>6</v>
      </c>
    </row>
    <row r="10" spans="1:14" ht="17.25" thickBot="1" x14ac:dyDescent="0.2">
      <c r="A10" s="8" t="s">
        <v>0</v>
      </c>
      <c r="B10" s="9" t="s">
        <v>19</v>
      </c>
      <c r="C10" s="9" t="s">
        <v>20</v>
      </c>
      <c r="D10" s="10" t="s">
        <v>2</v>
      </c>
      <c r="E10" s="10">
        <v>10</v>
      </c>
      <c r="F10" s="11">
        <v>1.6020000000000001</v>
      </c>
      <c r="H10" s="15" t="s">
        <v>9</v>
      </c>
      <c r="I10" s="23"/>
      <c r="J10" s="17">
        <v>13.59</v>
      </c>
      <c r="K10" s="16" t="s">
        <v>6</v>
      </c>
    </row>
    <row r="11" spans="1:14" ht="17.25" thickBot="1" x14ac:dyDescent="0.2">
      <c r="A11" s="8" t="s">
        <v>0</v>
      </c>
      <c r="B11" s="9" t="s">
        <v>21</v>
      </c>
      <c r="C11" s="9" t="s">
        <v>22</v>
      </c>
      <c r="D11" s="10" t="s">
        <v>2</v>
      </c>
      <c r="E11" s="10">
        <v>10</v>
      </c>
      <c r="F11" s="11">
        <v>1.284</v>
      </c>
      <c r="H11" s="15" t="s">
        <v>11</v>
      </c>
      <c r="I11" s="23"/>
      <c r="J11" s="17">
        <v>13.75</v>
      </c>
      <c r="K11" s="16" t="s">
        <v>6</v>
      </c>
    </row>
    <row r="12" spans="1:14" ht="17.25" thickBot="1" x14ac:dyDescent="0.2">
      <c r="A12" s="8" t="s">
        <v>0</v>
      </c>
      <c r="B12" s="9" t="s">
        <v>23</v>
      </c>
      <c r="C12" s="9" t="s">
        <v>24</v>
      </c>
      <c r="D12" s="10" t="s">
        <v>2</v>
      </c>
      <c r="E12" s="10">
        <v>10</v>
      </c>
      <c r="F12" s="11">
        <v>1.2949999999999999</v>
      </c>
      <c r="H12" s="15" t="s">
        <v>13</v>
      </c>
      <c r="I12" s="23"/>
      <c r="J12" s="17">
        <v>12.82</v>
      </c>
      <c r="K12" s="16" t="s">
        <v>6</v>
      </c>
    </row>
    <row r="13" spans="1:14" ht="17.25" thickBot="1" x14ac:dyDescent="0.2">
      <c r="A13" s="8" t="s">
        <v>0</v>
      </c>
      <c r="B13" s="9" t="s">
        <v>25</v>
      </c>
      <c r="C13" s="9" t="s">
        <v>26</v>
      </c>
      <c r="D13" s="10" t="s">
        <v>2</v>
      </c>
      <c r="E13" s="10">
        <v>10</v>
      </c>
      <c r="F13" s="11">
        <v>1.0940000000000001</v>
      </c>
      <c r="H13" s="15" t="s">
        <v>15</v>
      </c>
      <c r="I13" s="24"/>
      <c r="J13" s="17">
        <v>11.87</v>
      </c>
      <c r="K13" s="16" t="s">
        <v>6</v>
      </c>
    </row>
    <row r="14" spans="1:14" ht="17.25" thickBot="1" x14ac:dyDescent="0.2">
      <c r="A14" s="8" t="s">
        <v>0</v>
      </c>
      <c r="B14" s="9" t="s">
        <v>27</v>
      </c>
      <c r="C14" s="9" t="s">
        <v>28</v>
      </c>
      <c r="D14" s="10" t="s">
        <v>2</v>
      </c>
      <c r="E14" s="10">
        <v>10</v>
      </c>
      <c r="F14" s="11">
        <v>0.84799999999999998</v>
      </c>
      <c r="H14" s="15" t="s">
        <v>16</v>
      </c>
      <c r="I14" s="24"/>
      <c r="J14" s="17">
        <v>10.99</v>
      </c>
      <c r="K14" s="16" t="s">
        <v>6</v>
      </c>
    </row>
    <row r="15" spans="1:14" ht="17.25" thickBot="1" x14ac:dyDescent="0.2">
      <c r="A15" s="8" t="s">
        <v>0</v>
      </c>
      <c r="B15" s="9" t="s">
        <v>29</v>
      </c>
      <c r="C15" s="9" t="s">
        <v>30</v>
      </c>
      <c r="D15" s="10" t="s">
        <v>2</v>
      </c>
      <c r="E15" s="10">
        <v>10</v>
      </c>
      <c r="F15" s="11">
        <v>0.70399999999999996</v>
      </c>
      <c r="H15" s="15" t="s">
        <v>17</v>
      </c>
      <c r="I15" s="23" t="s">
        <v>18</v>
      </c>
      <c r="J15" s="17">
        <v>14.5</v>
      </c>
      <c r="K15" s="16" t="s">
        <v>6</v>
      </c>
    </row>
    <row r="16" spans="1:14" ht="17.25" thickBot="1" x14ac:dyDescent="0.2">
      <c r="A16" s="8" t="s">
        <v>0</v>
      </c>
      <c r="B16" s="9" t="s">
        <v>31</v>
      </c>
      <c r="C16" s="9" t="s">
        <v>32</v>
      </c>
      <c r="D16" s="21" t="s">
        <v>2</v>
      </c>
      <c r="E16" s="22">
        <v>10</v>
      </c>
      <c r="F16" s="11">
        <v>0.44900000000000001</v>
      </c>
      <c r="H16" s="15" t="s">
        <v>19</v>
      </c>
      <c r="I16" s="23" t="s">
        <v>20</v>
      </c>
      <c r="J16" s="17">
        <v>14.5</v>
      </c>
      <c r="K16" s="16" t="s">
        <v>6</v>
      </c>
    </row>
    <row r="17" spans="8:11" ht="17.25" thickBot="1" x14ac:dyDescent="0.2">
      <c r="H17" s="15" t="s">
        <v>21</v>
      </c>
      <c r="I17" s="23" t="s">
        <v>22</v>
      </c>
      <c r="J17" s="17">
        <v>13.56</v>
      </c>
      <c r="K17" s="16" t="s">
        <v>6</v>
      </c>
    </row>
    <row r="18" spans="8:11" ht="17.25" thickBot="1" x14ac:dyDescent="0.2">
      <c r="H18" s="15" t="s">
        <v>23</v>
      </c>
      <c r="I18" s="23" t="s">
        <v>24</v>
      </c>
      <c r="J18" s="17">
        <v>13.63</v>
      </c>
      <c r="K18" s="16" t="s">
        <v>6</v>
      </c>
    </row>
    <row r="19" spans="8:11" ht="17.25" thickBot="1" x14ac:dyDescent="0.2">
      <c r="H19" s="15" t="s">
        <v>25</v>
      </c>
      <c r="I19" s="23" t="s">
        <v>26</v>
      </c>
      <c r="J19" s="17">
        <v>12.93</v>
      </c>
      <c r="K19" s="16" t="s">
        <v>6</v>
      </c>
    </row>
    <row r="20" spans="8:11" ht="17.25" thickBot="1" x14ac:dyDescent="0.2">
      <c r="H20" s="15" t="s">
        <v>27</v>
      </c>
      <c r="I20" s="23" t="s">
        <v>28</v>
      </c>
      <c r="J20" s="17">
        <v>11.85</v>
      </c>
      <c r="K20" s="16" t="s">
        <v>6</v>
      </c>
    </row>
    <row r="21" spans="8:11" ht="17.25" thickBot="1" x14ac:dyDescent="0.2">
      <c r="H21" s="15" t="s">
        <v>29</v>
      </c>
      <c r="I21" s="23" t="s">
        <v>30</v>
      </c>
      <c r="J21" s="17">
        <v>11.05</v>
      </c>
      <c r="K21" s="16" t="s">
        <v>6</v>
      </c>
    </row>
    <row r="22" spans="8:11" ht="17.25" thickBot="1" x14ac:dyDescent="0.2">
      <c r="H22" s="15" t="s">
        <v>31</v>
      </c>
      <c r="I22" s="23" t="s">
        <v>32</v>
      </c>
      <c r="J22" s="17">
        <v>9.6199999999999992</v>
      </c>
      <c r="K22" s="16" t="s">
        <v>6</v>
      </c>
    </row>
    <row r="23" spans="8:11" ht="17.25" thickBot="1" x14ac:dyDescent="0.35">
      <c r="H23" s="25"/>
    </row>
    <row r="24" spans="8:11" ht="17.25" thickBot="1" x14ac:dyDescent="0.2">
      <c r="H24" s="12" t="s">
        <v>33</v>
      </c>
      <c r="I24" s="13"/>
      <c r="J24" s="14">
        <v>3.1</v>
      </c>
      <c r="K24" s="13" t="s">
        <v>6</v>
      </c>
    </row>
    <row r="25" spans="8:11" ht="17.25" thickBot="1" x14ac:dyDescent="0.35">
      <c r="H25" s="7"/>
      <c r="I25" s="7"/>
      <c r="J25" s="7"/>
      <c r="K25" s="7"/>
    </row>
    <row r="26" spans="8:11" ht="17.25" thickBot="1" x14ac:dyDescent="0.2">
      <c r="H26" s="12" t="s">
        <v>34</v>
      </c>
      <c r="I26" s="13"/>
      <c r="J26" s="14">
        <v>13.22</v>
      </c>
      <c r="K26" s="13" t="s">
        <v>6</v>
      </c>
    </row>
  </sheetData>
  <mergeCells count="1">
    <mergeCell ref="L2:N2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11</vt:i4>
      </vt:variant>
      <vt:variant>
        <vt:lpstr>이름이 지정된 범위</vt:lpstr>
      </vt:variant>
      <vt:variant>
        <vt:i4>3</vt:i4>
      </vt:variant>
    </vt:vector>
  </HeadingPairs>
  <TitlesOfParts>
    <vt:vector size="14" baseType="lpstr">
      <vt:lpstr>SFM20_MP_WiFi_bin</vt:lpstr>
      <vt:lpstr>EVB_New_firmware_result</vt:lpstr>
      <vt:lpstr>EVB_Test_intermediate result</vt:lpstr>
      <vt:lpstr>EVB_Test_Work</vt:lpstr>
      <vt:lpstr>TxNvInfo</vt:lpstr>
      <vt:lpstr>ESP_EV</vt:lpstr>
      <vt:lpstr>SFM20R1</vt:lpstr>
      <vt:lpstr>SFM20R2</vt:lpstr>
      <vt:lpstr>SFM20R3</vt:lpstr>
      <vt:lpstr>SFM20R4</vt:lpstr>
      <vt:lpstr>WIFI_FW_CheckList</vt:lpstr>
      <vt:lpstr>EVB_New_firmware_result!Print_Area</vt:lpstr>
      <vt:lpstr>'EVB_Test_intermediate result'!Print_Area</vt:lpstr>
      <vt:lpstr>EVB_Test_Work!Print_Area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</dc:creator>
  <cp:lastModifiedBy>wisol</cp:lastModifiedBy>
  <cp:lastPrinted>2017-11-22T05:42:20Z</cp:lastPrinted>
  <dcterms:created xsi:type="dcterms:W3CDTF">2017-09-08T00:26:42Z</dcterms:created>
  <dcterms:modified xsi:type="dcterms:W3CDTF">2018-02-05T10:45:35Z</dcterms:modified>
</cp:coreProperties>
</file>