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Assignments\Data Visualisation Exercises\"/>
    </mc:Choice>
  </mc:AlternateContent>
  <xr:revisionPtr revIDLastSave="0" documentId="13_ncr:1_{D68667E5-7631-45E5-964C-3941AB4B880E}" xr6:coauthVersionLast="47" xr6:coauthVersionMax="47" xr10:uidLastSave="{00000000-0000-0000-0000-000000000000}"/>
  <bookViews>
    <workbookView xWindow="-108" yWindow="-108" windowWidth="23256" windowHeight="12576" xr2:uid="{A9699853-14BF-47F0-A40F-5CE3383A1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K5" i="1" s="1"/>
  <c r="H4" i="1"/>
  <c r="G4" i="1"/>
  <c r="G5" i="1"/>
  <c r="G6" i="1"/>
  <c r="G7" i="1"/>
  <c r="G8" i="1"/>
  <c r="G9" i="1"/>
  <c r="G10" i="1"/>
  <c r="I6" i="1"/>
  <c r="K6" i="1" s="1"/>
  <c r="I8" i="1"/>
  <c r="K8" i="1" s="1"/>
  <c r="I9" i="1"/>
  <c r="K9" i="1" s="1"/>
  <c r="I10" i="1"/>
  <c r="K10" i="1" s="1"/>
  <c r="K7" i="1"/>
  <c r="I7" i="1"/>
  <c r="H5" i="1"/>
  <c r="H6" i="1"/>
  <c r="H7" i="1"/>
  <c r="H8" i="1"/>
  <c r="H9" i="1"/>
  <c r="H10" i="1"/>
  <c r="J6" i="1"/>
  <c r="J10" i="1"/>
  <c r="J9" i="1" l="1"/>
  <c r="J5" i="1"/>
  <c r="J7" i="1"/>
  <c r="J8" i="1"/>
</calcChain>
</file>

<file path=xl/sharedStrings.xml><?xml version="1.0" encoding="utf-8"?>
<sst xmlns="http://schemas.openxmlformats.org/spreadsheetml/2006/main" count="19" uniqueCount="19">
  <si>
    <t>Np(MMSTB)</t>
  </si>
  <si>
    <t>Rp(SCF/STB)</t>
  </si>
  <si>
    <t>Bo(SCF/STB)</t>
  </si>
  <si>
    <t>Rs(SCF/STB)</t>
  </si>
  <si>
    <t>Bg(rb/SCF)</t>
  </si>
  <si>
    <t xml:space="preserve">GAS </t>
  </si>
  <si>
    <t>CAP</t>
  </si>
  <si>
    <t xml:space="preserve"> DRIVE</t>
  </si>
  <si>
    <t>Pb=Pi</t>
  </si>
  <si>
    <t>Pressure(psi)</t>
  </si>
  <si>
    <t>Eg(rb/SCF)</t>
  </si>
  <si>
    <t>Eo(rb/STB)</t>
  </si>
  <si>
    <t>F</t>
  </si>
  <si>
    <t>F/Eo</t>
  </si>
  <si>
    <t>Eg/Eo</t>
  </si>
  <si>
    <t>Slope = N*m</t>
  </si>
  <si>
    <t>N = 115*10^(6) STB</t>
  </si>
  <si>
    <t>Click on data points ----&gt; Format Trendline-----&gt;  Display Equation</t>
  </si>
  <si>
    <r>
      <rPr>
        <sz val="1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calculated </t>
    </r>
    <r>
      <rPr>
        <sz val="18"/>
        <color theme="1"/>
        <rFont val="Calibri"/>
        <family val="2"/>
        <scheme val="minor"/>
      </rPr>
      <t>= 0.4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</si>
</sst>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F/Eo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Sheet1!$J$4:$J$10</c:f>
              <c:numCache>
                <c:formatCode>General</c:formatCode>
                <c:ptCount val="7"/>
                <c:pt idx="1">
                  <c:v>4.9383447802197944</c:v>
                </c:pt>
                <c:pt idx="2">
                  <c:v>4.5411978947368628</c:v>
                </c:pt>
                <c:pt idx="3">
                  <c:v>4.2881030883919218</c:v>
                </c:pt>
                <c:pt idx="4">
                  <c:v>4.2464077956592456</c:v>
                </c:pt>
                <c:pt idx="5">
                  <c:v>3.9924395088094036</c:v>
                </c:pt>
                <c:pt idx="6">
                  <c:v>3.9316916321458213</c:v>
                </c:pt>
              </c:numCache>
            </c:numRef>
          </c:xVal>
          <c:yVal>
            <c:numRef>
              <c:f>Sheet1!$K$4:$K$10</c:f>
              <c:numCache>
                <c:formatCode>General</c:formatCode>
                <c:ptCount val="7"/>
                <c:pt idx="1">
                  <c:v>398.85341346153939</c:v>
                </c:pt>
                <c:pt idx="2">
                  <c:v>374.39518596491388</c:v>
                </c:pt>
                <c:pt idx="3">
                  <c:v>368.51281363152407</c:v>
                </c:pt>
                <c:pt idx="4">
                  <c:v>355.7353276243918</c:v>
                </c:pt>
                <c:pt idx="5">
                  <c:v>340.60995942338553</c:v>
                </c:pt>
                <c:pt idx="6">
                  <c:v>340.76266777133446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A-411B-BC8A-536DE8050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340056"/>
        <c:axId val="385339728"/>
      </c:scatterChart>
      <c:valAx>
        <c:axId val="38534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eg/eo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39728"/>
        <c:crosses val="autoZero"/>
        <c:crossBetween val="midCat"/>
      </c:valAx>
      <c:valAx>
        <c:axId val="3853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F/Eo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10</xdr:row>
      <xdr:rowOff>129540</xdr:rowOff>
    </xdr:from>
    <xdr:to>
      <xdr:col>8</xdr:col>
      <xdr:colOff>830580</xdr:colOff>
      <xdr:row>25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61AED2-5A4E-590D-B354-A274354B0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B729C-3E80-499B-8B31-D5837CCFCA07}" name="Table1" displayName="Table1" ref="A3:K10" totalsRowShown="0" headerRowDxfId="5">
  <autoFilter ref="A3:K10" xr:uid="{24BB729C-3E80-499B-8B31-D5837CCFCA07}"/>
  <tableColumns count="11">
    <tableColumn id="1" xr3:uid="{3428AB7C-CF87-48BB-84E4-582D2E7B320C}" name="Pressure(psi)"/>
    <tableColumn id="2" xr3:uid="{0156C2CD-C350-45B9-95EA-E1DEDB9CC49D}" name="Np(MMSTB)"/>
    <tableColumn id="3" xr3:uid="{9DFB48F2-D9AE-4C8A-AE8A-0CA0E954F7EF}" name="Rp(SCF/STB)"/>
    <tableColumn id="4" xr3:uid="{BD8B84E8-9FDE-42A2-8D95-174657FB6344}" name="Bo(SCF/STB)"/>
    <tableColumn id="5" xr3:uid="{AF879ADA-CB73-4875-89C7-3B96ECEE726D}" name="Rs(SCF/STB)"/>
    <tableColumn id="6" xr3:uid="{19176952-19D0-4611-9719-1DF4F60659AB}" name="Bg(rb/SCF)"/>
    <tableColumn id="7" xr3:uid="{203618FB-D7CB-4557-8133-5691A01D7EC0}" name="Eg(rb/SCF)" dataDxfId="0">
      <calculatedColumnFormula>1438.046*(Table1[[#This Row],[Bg(rb/SCF)]]-0.00087)</calculatedColumnFormula>
    </tableColumn>
    <tableColumn id="8" xr3:uid="{15EC60A5-2BE7-48D5-B6FF-04726F7CC545}" name="Eo(rb/STB)" dataDxfId="4">
      <calculatedColumnFormula>Table1[[#This Row],[Bo(SCF/STB)]]-1.2511+Table1[[#This Row],[Bg(rb/SCF)]]*(510-Table1[[#This Row],[Rs(SCF/STB)]])</calculatedColumnFormula>
    </tableColumn>
    <tableColumn id="9" xr3:uid="{7565245C-DB22-4789-9041-343ED6C65B31}" name="F" dataDxfId="3">
      <calculatedColumnFormula>Table1[[#This Row],[Np(MMSTB)]]*(Table1[[#This Row],[Bo(SCF/STB)]]+Table1[[#This Row],[Bg(rb/SCF)]]*(Table1[[#This Row],[Rp(SCF/STB)]]-Table1[[#This Row],[Rs(SCF/STB)]]))</calculatedColumnFormula>
    </tableColumn>
    <tableColumn id="13" xr3:uid="{BB574DED-113A-4341-A77A-C803A500FCE3}" name="Eg/Eo" dataDxfId="2">
      <calculatedColumnFormula>Table1[[#This Row],[Eg(rb/SCF)]]/Table1[[#This Row],[Eo(rb/STB)]]</calculatedColumnFormula>
    </tableColumn>
    <tableColumn id="15" xr3:uid="{83FF6124-C681-4936-AC43-C01ED2AAB497}" name="F/Eo" dataDxfId="1">
      <calculatedColumnFormula>Table1[[#This Row],[F]]/Table1[[#This Row],[Eo(rb/STB)]]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B8A9-A4E3-483A-9013-44ED29A2B885}">
  <dimension ref="A1:L30"/>
  <sheetViews>
    <sheetView tabSelected="1" topLeftCell="A12" workbookViewId="0">
      <selection activeCell="K29" sqref="K23:K29"/>
    </sheetView>
  </sheetViews>
  <sheetFormatPr defaultRowHeight="14.4" x14ac:dyDescent="0.3"/>
  <cols>
    <col min="1" max="1" width="13.6640625" customWidth="1"/>
    <col min="2" max="3" width="13.44140625" customWidth="1"/>
    <col min="4" max="4" width="14.109375" customWidth="1"/>
    <col min="5" max="5" width="14.21875" customWidth="1"/>
    <col min="6" max="6" width="17.44140625" customWidth="1"/>
    <col min="7" max="7" width="13.88671875" customWidth="1"/>
    <col min="8" max="10" width="17.109375" customWidth="1"/>
    <col min="11" max="11" width="15.33203125" customWidth="1"/>
    <col min="12" max="12" width="14.77734375" customWidth="1"/>
    <col min="13" max="13" width="8.88671875" customWidth="1"/>
  </cols>
  <sheetData>
    <row r="1" spans="1:12" ht="48" customHeight="1" x14ac:dyDescent="0.6">
      <c r="A1" s="3" t="s">
        <v>5</v>
      </c>
      <c r="B1" s="4" t="s">
        <v>6</v>
      </c>
      <c r="C1" s="4" t="s">
        <v>7</v>
      </c>
      <c r="F1" t="s">
        <v>18</v>
      </c>
      <c r="H1" t="s">
        <v>16</v>
      </c>
      <c r="L1" s="5"/>
    </row>
    <row r="2" spans="1:12" ht="28.8" customHeight="1" x14ac:dyDescent="0.6">
      <c r="A2" s="1"/>
      <c r="B2" s="2"/>
      <c r="C2" s="2"/>
    </row>
    <row r="3" spans="1:12" s="5" customFormat="1" x14ac:dyDescent="0.3">
      <c r="A3" s="5" t="s">
        <v>9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10</v>
      </c>
      <c r="H3" s="5" t="s">
        <v>11</v>
      </c>
      <c r="I3" s="5" t="s">
        <v>12</v>
      </c>
      <c r="J3" s="5" t="s">
        <v>14</v>
      </c>
      <c r="K3" s="5" t="s">
        <v>13</v>
      </c>
    </row>
    <row r="4" spans="1:12" x14ac:dyDescent="0.3">
      <c r="A4">
        <v>3300</v>
      </c>
      <c r="B4" s="6" t="s">
        <v>8</v>
      </c>
      <c r="D4">
        <v>1.2511000000000001</v>
      </c>
      <c r="E4">
        <v>510</v>
      </c>
      <c r="F4">
        <v>8.7000000000000001E-4</v>
      </c>
      <c r="G4">
        <f>1438.046*(Table1[[#This Row],[Bg(rb/SCF)]]-0.00087)</f>
        <v>0</v>
      </c>
      <c r="H4">
        <f>Table1[[#This Row],[Bo(SCF/STB)]]-1.2511+Table1[[#This Row],[Bg(rb/SCF)]]*(510-Table1[[#This Row],[Rs(SCF/STB)]])</f>
        <v>0</v>
      </c>
    </row>
    <row r="5" spans="1:12" x14ac:dyDescent="0.3">
      <c r="A5">
        <v>3150</v>
      </c>
      <c r="B5">
        <v>3.2949999999999999</v>
      </c>
      <c r="C5">
        <v>1050</v>
      </c>
      <c r="D5">
        <v>1.2353000000000001</v>
      </c>
      <c r="E5">
        <v>477</v>
      </c>
      <c r="F5">
        <v>9.2000000000000003E-4</v>
      </c>
      <c r="G5">
        <f>1438.046*(Table1[[#This Row],[Bg(rb/SCF)]]-0.00087)</f>
        <v>7.190230000000003E-2</v>
      </c>
      <c r="H5">
        <f>Table1[[#This Row],[Bo(SCF/STB)]]-1.2511+Table1[[#This Row],[Bg(rb/SCF)]]*(510-Table1[[#This Row],[Rs(SCF/STB)]])</f>
        <v>1.4559999999999965E-2</v>
      </c>
      <c r="I5">
        <f>Table1[[#This Row],[Np(MMSTB)]]*(Table1[[#This Row],[Bo(SCF/STB)]]+Table1[[#This Row],[Bg(rb/SCF)]]*(Table1[[#This Row],[Rp(SCF/STB)]]-Table1[[#This Row],[Rs(SCF/STB)]]))</f>
        <v>5.8073056999999997</v>
      </c>
      <c r="J5">
        <f>Table1[[#This Row],[Eg(rb/SCF)]]/Table1[[#This Row],[Eo(rb/STB)]]</f>
        <v>4.9383447802197944</v>
      </c>
      <c r="K5">
        <f>Table1[[#This Row],[F]]/Table1[[#This Row],[Eo(rb/STB)]]</f>
        <v>398.85341346153939</v>
      </c>
    </row>
    <row r="6" spans="1:12" x14ac:dyDescent="0.3">
      <c r="A6">
        <v>3000</v>
      </c>
      <c r="B6">
        <v>5.9029999999999996</v>
      </c>
      <c r="C6">
        <v>1060</v>
      </c>
      <c r="D6">
        <v>1.222</v>
      </c>
      <c r="E6">
        <v>450</v>
      </c>
      <c r="F6">
        <v>9.6000000000000002E-4</v>
      </c>
      <c r="G6">
        <f>1438.046*(Table1[[#This Row],[Bg(rb/SCF)]]-0.00087)</f>
        <v>0.12942414000000002</v>
      </c>
      <c r="H6">
        <f>Table1[[#This Row],[Bo(SCF/STB)]]-1.2511+Table1[[#This Row],[Bg(rb/SCF)]]*(510-Table1[[#This Row],[Rs(SCF/STB)]])</f>
        <v>2.8499999999999873E-2</v>
      </c>
      <c r="I6">
        <f>Table1[[#This Row],[Np(MMSTB)]]*(Table1[[#This Row],[Bo(SCF/STB)]]+Table1[[#This Row],[Bg(rb/SCF)]]*(Table1[[#This Row],[Rp(SCF/STB)]]-Table1[[#This Row],[Rs(SCF/STB)]]))</f>
        <v>10.670262799999998</v>
      </c>
      <c r="J6">
        <f>Table1[[#This Row],[Eg(rb/SCF)]]/Table1[[#This Row],[Eo(rb/STB)]]</f>
        <v>4.5411978947368628</v>
      </c>
      <c r="K6">
        <f>Table1[[#This Row],[F]]/Table1[[#This Row],[Eo(rb/STB)]]</f>
        <v>374.39518596491388</v>
      </c>
    </row>
    <row r="7" spans="1:12" x14ac:dyDescent="0.3">
      <c r="A7">
        <v>2850</v>
      </c>
      <c r="B7">
        <v>8.8520000000000003</v>
      </c>
      <c r="C7">
        <v>1160</v>
      </c>
      <c r="D7">
        <v>1.2121999999999999</v>
      </c>
      <c r="E7">
        <v>425</v>
      </c>
      <c r="F7">
        <v>1.01E-3</v>
      </c>
      <c r="G7">
        <f>1438.046*(Table1[[#This Row],[Bg(rb/SCF)]]-0.00087)</f>
        <v>0.20132644000000008</v>
      </c>
      <c r="H7">
        <f>Table1[[#This Row],[Bo(SCF/STB)]]-1.2511+Table1[[#This Row],[Bg(rb/SCF)]]*(510-Table1[[#This Row],[Rs(SCF/STB)]])</f>
        <v>4.6949999999999853E-2</v>
      </c>
      <c r="I7">
        <f>Table1[[#This Row],[Np(MMSTB)]]*(Table1[[#This Row],[Bo(SCF/STB)]]+Table1[[#This Row],[Bg(rb/SCF)]]*(Table1[[#This Row],[Rp(SCF/STB)]]-Table1[[#This Row],[Rs(SCF/STB)]]))</f>
        <v>17.3016766</v>
      </c>
      <c r="J7">
        <f>Table1[[#This Row],[Eg(rb/SCF)]]/Table1[[#This Row],[Eo(rb/STB)]]</f>
        <v>4.2881030883919218</v>
      </c>
      <c r="K7">
        <f>Table1[[#This Row],[F]]/Table1[[#This Row],[Eo(rb/STB)]]</f>
        <v>368.51281363152407</v>
      </c>
    </row>
    <row r="8" spans="1:12" x14ac:dyDescent="0.3">
      <c r="A8">
        <v>2700</v>
      </c>
      <c r="B8">
        <v>11.503</v>
      </c>
      <c r="C8">
        <v>1235</v>
      </c>
      <c r="D8">
        <v>1.2021999999999999</v>
      </c>
      <c r="E8">
        <v>401</v>
      </c>
      <c r="F8">
        <v>1.07E-3</v>
      </c>
      <c r="G8">
        <f>1438.046*(Table1[[#This Row],[Bg(rb/SCF)]]-0.00087)</f>
        <v>0.28760920000000001</v>
      </c>
      <c r="H8">
        <f>Table1[[#This Row],[Bo(SCF/STB)]]-1.2511+Table1[[#This Row],[Bg(rb/SCF)]]*(510-Table1[[#This Row],[Rs(SCF/STB)]])</f>
        <v>6.7729999999999832E-2</v>
      </c>
      <c r="I8">
        <f>Table1[[#This Row],[Np(MMSTB)]]*(Table1[[#This Row],[Bo(SCF/STB)]]+Table1[[#This Row],[Bg(rb/SCF)]]*(Table1[[#This Row],[Rp(SCF/STB)]]-Table1[[#This Row],[Rs(SCF/STB)]]))</f>
        <v>24.093953739999996</v>
      </c>
      <c r="J8">
        <f>Table1[[#This Row],[Eg(rb/SCF)]]/Table1[[#This Row],[Eo(rb/STB)]]</f>
        <v>4.2464077956592456</v>
      </c>
      <c r="K8">
        <f>Table1[[#This Row],[F]]/Table1[[#This Row],[Eo(rb/STB)]]</f>
        <v>355.7353276243918</v>
      </c>
    </row>
    <row r="9" spans="1:12" x14ac:dyDescent="0.3">
      <c r="A9">
        <v>2550</v>
      </c>
      <c r="B9">
        <v>14.513</v>
      </c>
      <c r="C9">
        <v>1265</v>
      </c>
      <c r="D9">
        <v>1.1921999999999999</v>
      </c>
      <c r="E9">
        <v>375</v>
      </c>
      <c r="F9">
        <v>1.1299999999999999E-3</v>
      </c>
      <c r="G9">
        <f>1438.046*(Table1[[#This Row],[Bg(rb/SCF)]]-0.00087)</f>
        <v>0.37389195999999991</v>
      </c>
      <c r="H9">
        <f>Table1[[#This Row],[Bo(SCF/STB)]]-1.2511+Table1[[#This Row],[Bg(rb/SCF)]]*(510-Table1[[#This Row],[Rs(SCF/STB)]])</f>
        <v>9.3649999999999817E-2</v>
      </c>
      <c r="I9">
        <f>Table1[[#This Row],[Np(MMSTB)]]*(Table1[[#This Row],[Bo(SCF/STB)]]+Table1[[#This Row],[Bg(rb/SCF)]]*(Table1[[#This Row],[Rp(SCF/STB)]]-Table1[[#This Row],[Rs(SCF/STB)]]))</f>
        <v>31.898122699999995</v>
      </c>
      <c r="J9">
        <f>Table1[[#This Row],[Eg(rb/SCF)]]/Table1[[#This Row],[Eo(rb/STB)]]</f>
        <v>3.9924395088094036</v>
      </c>
      <c r="K9">
        <f>Table1[[#This Row],[F]]/Table1[[#This Row],[Eo(rb/STB)]]</f>
        <v>340.60995942338553</v>
      </c>
    </row>
    <row r="10" spans="1:12" x14ac:dyDescent="0.3">
      <c r="A10">
        <v>2400</v>
      </c>
      <c r="B10">
        <v>17.73</v>
      </c>
      <c r="C10">
        <v>1300</v>
      </c>
      <c r="D10">
        <v>1.1821999999999999</v>
      </c>
      <c r="E10">
        <v>352</v>
      </c>
      <c r="F10">
        <v>1.1999999999999999E-3</v>
      </c>
      <c r="G10">
        <f>1438.046*(Table1[[#This Row],[Bg(rb/SCF)]]-0.00087)</f>
        <v>0.47455517999999985</v>
      </c>
      <c r="H10">
        <f>Table1[[#This Row],[Bo(SCF/STB)]]-1.2511+Table1[[#This Row],[Bg(rb/SCF)]]*(510-Table1[[#This Row],[Rs(SCF/STB)]])</f>
        <v>0.12069999999999981</v>
      </c>
      <c r="I10">
        <f>Table1[[#This Row],[Np(MMSTB)]]*(Table1[[#This Row],[Bo(SCF/STB)]]+Table1[[#This Row],[Bg(rb/SCF)]]*(Table1[[#This Row],[Rp(SCF/STB)]]-Table1[[#This Row],[Rs(SCF/STB)]]))</f>
        <v>41.130054000000001</v>
      </c>
      <c r="J10">
        <f>Table1[[#This Row],[Eg(rb/SCF)]]/Table1[[#This Row],[Eo(rb/STB)]]</f>
        <v>3.9316916321458213</v>
      </c>
      <c r="K10">
        <f>Table1[[#This Row],[F]]/Table1[[#This Row],[Eo(rb/STB)]]</f>
        <v>340.76266777133446</v>
      </c>
    </row>
    <row r="21" spans="8:11" x14ac:dyDescent="0.3">
      <c r="K21" t="s">
        <v>15</v>
      </c>
    </row>
    <row r="22" spans="8:11" x14ac:dyDescent="0.3">
      <c r="K22">
        <v>0.51200000000000001</v>
      </c>
    </row>
    <row r="30" spans="8:11" x14ac:dyDescent="0.3">
      <c r="H30" t="s">
        <v>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rani0</dc:creator>
  <cp:lastModifiedBy>rani0</cp:lastModifiedBy>
  <dcterms:created xsi:type="dcterms:W3CDTF">2022-09-07T05:02:51Z</dcterms:created>
  <dcterms:modified xsi:type="dcterms:W3CDTF">2022-09-24T13:22:01Z</dcterms:modified>
</cp:coreProperties>
</file>