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 Assignments\Data Visualisation Exercises\"/>
    </mc:Choice>
  </mc:AlternateContent>
  <xr:revisionPtr revIDLastSave="0" documentId="8_{C92F715D-B08B-41EE-89FE-82FE791C0E50}" xr6:coauthVersionLast="47" xr6:coauthVersionMax="47" xr10:uidLastSave="{00000000-0000-0000-0000-000000000000}"/>
  <bookViews>
    <workbookView xWindow="-108" yWindow="-108" windowWidth="23256" windowHeight="12576" xr2:uid="{3F932D36-343E-474C-97C8-F1353409A6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19" i="1"/>
  <c r="D20" i="1"/>
  <c r="D23" i="1"/>
  <c r="E19" i="1"/>
  <c r="E20" i="1"/>
  <c r="E21" i="1"/>
  <c r="D21" i="1" s="1"/>
  <c r="E22" i="1"/>
  <c r="D22" i="1" s="1"/>
  <c r="E23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<sst xmlns="http://schemas.openxmlformats.org/spreadsheetml/2006/main" count="21" uniqueCount="18">
  <si>
    <t>P</t>
  </si>
  <si>
    <t>z</t>
  </si>
  <si>
    <t>Gp(MMMSCF)</t>
  </si>
  <si>
    <t>P/z</t>
  </si>
  <si>
    <t>t</t>
  </si>
  <si>
    <t>Gp(MMSCF)</t>
  </si>
  <si>
    <t>For water drive gas reservoir,</t>
  </si>
  <si>
    <t>For natural gas drive reservoir,</t>
  </si>
  <si>
    <t>Bg</t>
  </si>
  <si>
    <t>GpBg/Bg-Bgi</t>
  </si>
  <si>
    <t>y-intercept , G = 506.73 MMSCF</t>
  </si>
  <si>
    <t>Sw</t>
  </si>
  <si>
    <t>krw</t>
  </si>
  <si>
    <t>kro</t>
  </si>
  <si>
    <t>kro/krw</t>
  </si>
  <si>
    <t>infinity</t>
  </si>
  <si>
    <t>fw</t>
  </si>
  <si>
    <t>Swi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</si>
</sst>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3" xfId="0" applyFont="1" applyFill="1" applyBorder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P/z VS</a:t>
            </a:r>
            <a:r>
              <a:rPr lang="en-US" baseline="0"/>
              <a:t> G</a:t>
            </a:r>
            <a:r>
              <a:rPr lang="en-US" sz="800" baseline="0"/>
              <a:t>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P/z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12"/>
            <c:dispRSqr val="0"/>
            <c:dispEq val="0"/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6.8730000000000002</c:v>
                </c:pt>
                <c:pt idx="2">
                  <c:v>14.002000000000001</c:v>
                </c:pt>
                <c:pt idx="3">
                  <c:v>23.687000000000001</c:v>
                </c:pt>
                <c:pt idx="4">
                  <c:v>31.009</c:v>
                </c:pt>
                <c:pt idx="5">
                  <c:v>36.207000000000001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2740.447957839262</c:v>
                </c:pt>
                <c:pt idx="1">
                  <c:v>2457.6271186440677</c:v>
                </c:pt>
                <c:pt idx="2">
                  <c:v>2058.4498094027954</c:v>
                </c:pt>
                <c:pt idx="3">
                  <c:v>1455.3140096618358</c:v>
                </c:pt>
                <c:pt idx="4">
                  <c:v>1025.4041570438799</c:v>
                </c:pt>
                <c:pt idx="5">
                  <c:v>716.66666666666663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1-4F24-BB65-AC6BE7AA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88496"/>
        <c:axId val="383889152"/>
      </c:scatterChart>
      <c:valAx>
        <c:axId val="38388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89152"/>
        <c:crosses val="autoZero"/>
        <c:crossBetween val="midCat"/>
      </c:valAx>
      <c:valAx>
        <c:axId val="3838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8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GpBg/Bg-Bgi </a:t>
            </a:r>
            <a:r>
              <a:rPr lang="en-US" sz="1100"/>
              <a:t>vs</a:t>
            </a:r>
            <a:r>
              <a:rPr lang="en-US"/>
              <a:t> G</a:t>
            </a:r>
            <a:r>
              <a:rPr lang="en-US" sz="1100"/>
              <a:t>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GpBg/Bg-Bgi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Sheet1!$C$19:$C$23</c:f>
              <c:numCache>
                <c:formatCode>General</c:formatCode>
                <c:ptCount val="5"/>
                <c:pt idx="0">
                  <c:v>0</c:v>
                </c:pt>
                <c:pt idx="1">
                  <c:v>97.6</c:v>
                </c:pt>
                <c:pt idx="2">
                  <c:v>218.9</c:v>
                </c:pt>
                <c:pt idx="3">
                  <c:v>355.4</c:v>
                </c:pt>
                <c:pt idx="4">
                  <c:v>500</c:v>
                </c:pt>
              </c:numCache>
            </c:numRef>
          </c:xVal>
          <c:yVal>
            <c:numRef>
              <c:f>Sheet1!$D$19:$D$23</c:f>
              <c:numCache>
                <c:formatCode>General</c:formatCode>
                <c:ptCount val="5"/>
                <c:pt idx="0">
                  <c:v>0</c:v>
                </c:pt>
                <c:pt idx="1">
                  <c:v>1171.1999999999987</c:v>
                </c:pt>
                <c:pt idx="2">
                  <c:v>1313.399999999999</c:v>
                </c:pt>
                <c:pt idx="3">
                  <c:v>1421.5999999999995</c:v>
                </c:pt>
                <c:pt idx="4">
                  <c:v>1499.9999999999995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C-474A-BBC5-D52B8FC5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95304"/>
        <c:axId val="278892024"/>
      </c:scatterChart>
      <c:valAx>
        <c:axId val="2788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2024"/>
        <c:crosses val="autoZero"/>
        <c:crossBetween val="midCat"/>
      </c:valAx>
      <c:valAx>
        <c:axId val="2788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fw vs 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0048118985126"/>
          <c:y val="0.16912037037037039"/>
          <c:w val="0.84104396325459319"/>
          <c:h val="0.61706802274715655"/>
        </c:manualLayout>
      </c:layout>
      <c:lineChart>
        <c:grouping val="standar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fw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Sheet1!$A$53:$A$65</c:f>
              <c:numCache>
                <c:formatCode>General</c:formatCode>
                <c:ptCount val="13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</c:numCache>
            </c:numRef>
          </c:cat>
          <c:val>
            <c:numRef>
              <c:f>Sheet1!$B$53:$B$65</c:f>
              <c:numCache>
                <c:formatCode>General</c:formatCode>
                <c:ptCount val="13"/>
                <c:pt idx="0">
                  <c:v>0</c:v>
                </c:pt>
                <c:pt idx="1">
                  <c:v>0.247</c:v>
                </c:pt>
                <c:pt idx="2">
                  <c:v>0.65700000000000003</c:v>
                </c:pt>
                <c:pt idx="3">
                  <c:v>0.84399999999999997</c:v>
                </c:pt>
                <c:pt idx="4">
                  <c:v>0.92100000000000004</c:v>
                </c:pt>
                <c:pt idx="5">
                  <c:v>0.95899999999999996</c:v>
                </c:pt>
                <c:pt idx="6">
                  <c:v>0.97899999999999998</c:v>
                </c:pt>
                <c:pt idx="7">
                  <c:v>0.98799999999999999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0.999</c:v>
                </c:pt>
                <c:pt idx="11">
                  <c:v>0.99960000000000004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F-43C2-B357-58DBEEBB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10256"/>
        <c:axId val="496212880"/>
      </c:lineChart>
      <c:catAx>
        <c:axId val="49621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2880"/>
        <c:crosses val="autoZero"/>
        <c:auto val="1"/>
        <c:lblAlgn val="ctr"/>
        <c:lblOffset val="100"/>
        <c:noMultiLvlLbl val="0"/>
      </c:catAx>
      <c:valAx>
        <c:axId val="4962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83820</xdr:rowOff>
    </xdr:from>
    <xdr:to>
      <xdr:col>13</xdr:col>
      <xdr:colOff>419100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DE158-7D81-361B-B23A-9A237404B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121920</xdr:colOff>
      <xdr:row>14</xdr:row>
      <xdr:rowOff>68580</xdr:rowOff>
    </xdr:from>
    <xdr:to>
      <xdr:col>13</xdr:col>
      <xdr:colOff>426720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F95AC-1803-6B80-63AA-D045EFD11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83820</xdr:colOff>
      <xdr:row>46</xdr:row>
      <xdr:rowOff>175260</xdr:rowOff>
    </xdr:from>
    <xdr:to>
      <xdr:col>13</xdr:col>
      <xdr:colOff>388620</xdr:colOff>
      <xdr:row>61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413A4A-AAE2-B04B-81DE-BD5FA3462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160020</xdr:colOff>
      <xdr:row>50</xdr:row>
      <xdr:rowOff>22860</xdr:rowOff>
    </xdr:from>
    <xdr:to>
      <xdr:col>8</xdr:col>
      <xdr:colOff>594360</xdr:colOff>
      <xdr:row>58</xdr:row>
      <xdr:rowOff>175260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377B3E1-C591-1320-53B6-0FAA6B933796}"/>
            </a:ext>
          </a:extLst>
        </xdr:cNvPr>
        <xdr:cNvCxnSpPr/>
      </xdr:nvCxnSpPr>
      <xdr:spPr>
        <a:xfrm flipV="1">
          <a:off x="6187440" y="9166860"/>
          <a:ext cx="1043940" cy="161544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53</xdr:row>
      <xdr:rowOff>121920</xdr:rowOff>
    </xdr:from>
    <xdr:to>
      <xdr:col>8</xdr:col>
      <xdr:colOff>167640</xdr:colOff>
      <xdr:row>59</xdr:row>
      <xdr:rowOff>121920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60D3829-B60F-BD77-A251-8EBE240C5E30}"/>
            </a:ext>
          </a:extLst>
        </xdr:cNvPr>
        <xdr:cNvCxnSpPr/>
      </xdr:nvCxnSpPr>
      <xdr:spPr>
        <a:xfrm flipH="1">
          <a:off x="6789420" y="9814560"/>
          <a:ext cx="15240" cy="10972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487680</xdr:colOff>
      <xdr:row>50</xdr:row>
      <xdr:rowOff>175260</xdr:rowOff>
    </xdr:from>
    <xdr:to>
      <xdr:col>8</xdr:col>
      <xdr:colOff>495300</xdr:colOff>
      <xdr:row>60</xdr:row>
      <xdr:rowOff>45720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841DEEC-EC80-A41F-F057-6D8F71C92565}"/>
            </a:ext>
          </a:extLst>
        </xdr:cNvPr>
        <xdr:cNvCxnSpPr/>
      </xdr:nvCxnSpPr>
      <xdr:spPr>
        <a:xfrm flipH="1">
          <a:off x="7650480" y="9319260"/>
          <a:ext cx="7620" cy="169926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877AE-30A4-4077-B13B-6B547CFC541D}" name="Table1" displayName="Table1" ref="A1:D7" totalsRowShown="0">
  <autoFilter ref="A1:D7" xr:uid="{A3F877AE-30A4-4077-B13B-6B547CFC541D}"/>
  <tableColumns count="4">
    <tableColumn id="1" xr3:uid="{42E978D9-E847-46DE-9242-2532885723E6}" name="P"/>
    <tableColumn id="2" xr3:uid="{8393FFBF-032F-4538-9A2D-411002EBDB44}" name="z"/>
    <tableColumn id="3" xr3:uid="{662D0669-D1F9-4806-B767-17849FB8684B}" name="Gp(MMMSCF)"/>
    <tableColumn id="4" xr3:uid="{CFA130D8-9DA9-44C5-97EC-B4D0D915C10A}" name="P/z" dataDxfId="10">
      <calculatedColumnFormula>Table1[[#This Row],[P]]/Table1[[#This Row],[z]]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2E8CD1-7504-4672-A1C3-49D6A9DE01B9}" name="Table2" displayName="Table2" ref="A18:E23" totalsRowShown="0">
  <autoFilter ref="A18:E23" xr:uid="{432E8CD1-7504-4672-A1C3-49D6A9DE01B9}"/>
  <tableColumns count="5">
    <tableColumn id="1" xr3:uid="{4698577F-EB44-4013-9195-8BDB141D8495}" name="t"/>
    <tableColumn id="2" xr3:uid="{CE9B73C0-ECF3-4ECE-8E51-7902F010AD2D}" name="P"/>
    <tableColumn id="3" xr3:uid="{413EC6DE-A815-45A9-B636-D6746FA0495A}" name="Gp(MMSCF)"/>
    <tableColumn id="5" xr3:uid="{8F7256D9-7B0D-4E41-964A-3C31693CF4E0}" name="GpBg/Bg-Bgi" dataDxfId="9">
      <calculatedColumnFormula>Table2[[#This Row],[Gp(MMSCF)]]*Table2[[#This Row],[Bg]]/(Table2[[#This Row],[Bg]]-0.0045232)</calculatedColumnFormula>
    </tableColumn>
    <tableColumn id="6" xr3:uid="{68151E47-D24F-46C3-A5F9-EA6AE3F56CF6}" name="Bg">
      <calculatedColumnFormula>(0.02827*0.8*600)/Table2[[#This Row],[P]]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EA4546-79CE-4850-9CAC-D7F4386E4A88}" name="Table3" displayName="Table3" ref="A35:E48" totalsRowShown="0">
  <autoFilter ref="A35:E48" xr:uid="{B7EA4546-79CE-4850-9CAC-D7F4386E4A88}"/>
  <tableColumns count="5">
    <tableColumn id="1" xr3:uid="{B9BC5EC0-C9E5-4C72-8824-E2F1EC75E6DC}" name="Sw"/>
    <tableColumn id="2" xr3:uid="{0121F6BB-06BF-46C4-972B-90714F120263}" name="krw"/>
    <tableColumn id="3" xr3:uid="{61FEDF81-F399-4A8C-9D7F-D58B693B43FF}" name="kro"/>
    <tableColumn id="4" xr3:uid="{3A0CA24A-9A16-4443-A4BD-895FCDABA974}" name="kro/krw" dataDxfId="1">
      <calculatedColumnFormula>Table3[[#This Row],[kro]]/Table3[[#This Row],[krw]]</calculatedColumnFormula>
    </tableColumn>
    <tableColumn id="5" xr3:uid="{6AC3AC43-4737-4388-8DAA-EDD9C504F233}" name="fw" dataDxfId="0">
      <calculatedColumnFormula>1/(1+(Table3[[#This Row],[kro/krw]]*0.01))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F8AAD4-4D21-4DB0-A401-651B8F2753B8}" name="Table4" displayName="Table4" ref="A52:B65" totalsRowShown="0" headerRowDxfId="8" dataDxfId="7" headerRowBorderDxfId="5" tableBorderDxfId="6" totalsRowBorderDxfId="4">
  <autoFilter ref="A52:B65" xr:uid="{E3F8AAD4-4D21-4DB0-A401-651B8F2753B8}"/>
  <tableColumns count="2">
    <tableColumn id="1" xr3:uid="{75A15A66-99F2-4D9F-BA77-8FFA92EC7D4E}" name="Sw" dataDxfId="3"/>
    <tableColumn id="2" xr3:uid="{ADFDA509-EA26-493B-8BE1-420AA36E42A4}" name="fw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6489-7025-4C9B-84D7-B45B6ADD0009}">
  <dimension ref="A1:O65"/>
  <sheetViews>
    <sheetView tabSelected="1" topLeftCell="A35" workbookViewId="0">
      <selection activeCell="E57" sqref="E57"/>
    </sheetView>
  </sheetViews>
  <sheetFormatPr defaultRowHeight="14.4" x14ac:dyDescent="0.3"/>
  <cols>
    <col min="3" max="3" width="16.33203125" customWidth="1"/>
    <col min="4" max="4" width="17.77734375" customWidth="1"/>
    <col min="5" max="5" width="18.21875" customWidth="1"/>
    <col min="6" max="6" width="8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>
        <v>2080</v>
      </c>
      <c r="B2">
        <v>0.75900000000000001</v>
      </c>
      <c r="C2">
        <v>0</v>
      </c>
      <c r="D2">
        <f>Table1[[#This Row],[P]]/Table1[[#This Row],[z]]</f>
        <v>2740.447957839262</v>
      </c>
      <c r="O2" t="s">
        <v>7</v>
      </c>
    </row>
    <row r="3" spans="1:15" x14ac:dyDescent="0.3">
      <c r="A3">
        <v>1885</v>
      </c>
      <c r="B3">
        <v>0.76700000000000002</v>
      </c>
      <c r="C3">
        <v>6.8730000000000002</v>
      </c>
      <c r="D3">
        <f>Table1[[#This Row],[P]]/Table1[[#This Row],[z]]</f>
        <v>2457.6271186440677</v>
      </c>
    </row>
    <row r="4" spans="1:15" x14ac:dyDescent="0.3">
      <c r="A4">
        <v>1620</v>
      </c>
      <c r="B4">
        <v>0.78700000000000003</v>
      </c>
      <c r="C4">
        <v>14.002000000000001</v>
      </c>
      <c r="D4">
        <f>Table1[[#This Row],[P]]/Table1[[#This Row],[z]]</f>
        <v>2058.4498094027954</v>
      </c>
    </row>
    <row r="5" spans="1:15" x14ac:dyDescent="0.3">
      <c r="A5">
        <v>1205</v>
      </c>
      <c r="B5">
        <v>0.82799999999999996</v>
      </c>
      <c r="C5">
        <v>23.687000000000001</v>
      </c>
      <c r="D5">
        <f>Table1[[#This Row],[P]]/Table1[[#This Row],[z]]</f>
        <v>1455.3140096618358</v>
      </c>
    </row>
    <row r="6" spans="1:15" x14ac:dyDescent="0.3">
      <c r="A6">
        <v>888</v>
      </c>
      <c r="B6">
        <v>0.86599999999999999</v>
      </c>
      <c r="C6">
        <v>31.009</v>
      </c>
      <c r="D6">
        <f>Table1[[#This Row],[P]]/Table1[[#This Row],[z]]</f>
        <v>1025.4041570438799</v>
      </c>
    </row>
    <row r="7" spans="1:15" x14ac:dyDescent="0.3">
      <c r="A7">
        <v>645</v>
      </c>
      <c r="B7">
        <v>0.9</v>
      </c>
      <c r="C7">
        <v>36.207000000000001</v>
      </c>
      <c r="D7">
        <f>Table1[[#This Row],[P]]/Table1[[#This Row],[z]]</f>
        <v>716.66666666666663</v>
      </c>
    </row>
    <row r="16" spans="1:15" x14ac:dyDescent="0.3">
      <c r="A16" t="s">
        <v>6</v>
      </c>
    </row>
    <row r="18" spans="1:5" x14ac:dyDescent="0.3">
      <c r="A18" t="s">
        <v>4</v>
      </c>
      <c r="B18" t="s">
        <v>0</v>
      </c>
      <c r="C18" t="s">
        <v>5</v>
      </c>
      <c r="D18" t="s">
        <v>9</v>
      </c>
      <c r="E18" t="s">
        <v>8</v>
      </c>
    </row>
    <row r="19" spans="1:5" x14ac:dyDescent="0.3">
      <c r="A19">
        <v>0</v>
      </c>
      <c r="B19">
        <v>3000</v>
      </c>
      <c r="C19">
        <v>0</v>
      </c>
      <c r="D19">
        <f>Table2[[#This Row],[Gp(MMSCF)]]*Table2[[#This Row],[Bg]]/(Table2[[#This Row],[Bg]]-0.0045232)</f>
        <v>0</v>
      </c>
      <c r="E19">
        <f>(0.02827*0.8*600)/Table2[[#This Row],[P]]</f>
        <v>4.5232000000000007E-3</v>
      </c>
    </row>
    <row r="20" spans="1:5" x14ac:dyDescent="0.3">
      <c r="A20">
        <v>2.5</v>
      </c>
      <c r="B20">
        <v>2750</v>
      </c>
      <c r="C20">
        <v>97.6</v>
      </c>
      <c r="D20">
        <f>Table2[[#This Row],[Gp(MMSCF)]]*Table2[[#This Row],[Bg]]/(Table2[[#This Row],[Bg]]-0.0045232)</f>
        <v>1171.1999999999987</v>
      </c>
      <c r="E20">
        <f>(0.02827*0.8*600)/Table2[[#This Row],[P]]</f>
        <v>4.9344000000000002E-3</v>
      </c>
    </row>
    <row r="21" spans="1:5" x14ac:dyDescent="0.3">
      <c r="A21">
        <v>5</v>
      </c>
      <c r="B21">
        <v>2500</v>
      </c>
      <c r="C21">
        <v>218.9</v>
      </c>
      <c r="D21">
        <f>Table2[[#This Row],[Gp(MMSCF)]]*Table2[[#This Row],[Bg]]/(Table2[[#This Row],[Bg]]-0.0045232)</f>
        <v>1313.399999999999</v>
      </c>
      <c r="E21">
        <f>(0.02827*0.8*600)/Table2[[#This Row],[P]]</f>
        <v>5.4278400000000006E-3</v>
      </c>
    </row>
    <row r="22" spans="1:5" x14ac:dyDescent="0.3">
      <c r="A22">
        <v>7.5</v>
      </c>
      <c r="B22">
        <v>2250</v>
      </c>
      <c r="C22">
        <v>355.4</v>
      </c>
      <c r="D22">
        <f>Table2[[#This Row],[Gp(MMSCF)]]*Table2[[#This Row],[Bg]]/(Table2[[#This Row],[Bg]]-0.0045232)</f>
        <v>1421.5999999999995</v>
      </c>
      <c r="E22">
        <f>(0.02827*0.8*600)/Table2[[#This Row],[P]]</f>
        <v>6.0309333333333336E-3</v>
      </c>
    </row>
    <row r="23" spans="1:5" x14ac:dyDescent="0.3">
      <c r="A23">
        <v>10</v>
      </c>
      <c r="B23">
        <v>2000</v>
      </c>
      <c r="C23">
        <v>500</v>
      </c>
      <c r="D23">
        <f>Table2[[#This Row],[Gp(MMSCF)]]*Table2[[#This Row],[Bg]]/(Table2[[#This Row],[Bg]]-0.0045232)</f>
        <v>1499.9999999999995</v>
      </c>
      <c r="E23">
        <f>(0.02827*0.8*600)/Table2[[#This Row],[P]]</f>
        <v>6.7848000000000006E-3</v>
      </c>
    </row>
    <row r="25" spans="1:5" x14ac:dyDescent="0.3">
      <c r="A25" t="s">
        <v>10</v>
      </c>
    </row>
    <row r="35" spans="1:5" x14ac:dyDescent="0.3">
      <c r="A35" t="s">
        <v>11</v>
      </c>
      <c r="B35" t="s">
        <v>12</v>
      </c>
      <c r="C35" t="s">
        <v>13</v>
      </c>
      <c r="D35" t="s">
        <v>14</v>
      </c>
      <c r="E35" t="s">
        <v>16</v>
      </c>
    </row>
    <row r="36" spans="1:5" x14ac:dyDescent="0.3">
      <c r="A36">
        <v>0.2</v>
      </c>
      <c r="B36">
        <v>0</v>
      </c>
      <c r="C36">
        <v>0.8</v>
      </c>
      <c r="D36" t="s">
        <v>15</v>
      </c>
      <c r="E36">
        <v>0</v>
      </c>
    </row>
    <row r="37" spans="1:5" x14ac:dyDescent="0.3">
      <c r="A37">
        <v>0.25</v>
      </c>
      <c r="B37">
        <v>2E-3</v>
      </c>
      <c r="C37">
        <v>0.61</v>
      </c>
      <c r="D37">
        <f>Table3[[#This Row],[kro]]/Table3[[#This Row],[krw]]</f>
        <v>305</v>
      </c>
      <c r="E37">
        <f>1/(1+(Table3[[#This Row],[kro/krw]]*0.01))</f>
        <v>0.24691358024691354</v>
      </c>
    </row>
    <row r="38" spans="1:5" x14ac:dyDescent="0.3">
      <c r="A38">
        <v>0.3</v>
      </c>
      <c r="B38">
        <v>8.9999999999999993E-3</v>
      </c>
      <c r="C38">
        <v>0.47</v>
      </c>
      <c r="D38">
        <f>Table3[[#This Row],[kro]]/Table3[[#This Row],[krw]]</f>
        <v>52.222222222222221</v>
      </c>
      <c r="E38">
        <f>1/(1+(Table3[[#This Row],[kro/krw]]*0.01))</f>
        <v>0.65693430656934315</v>
      </c>
    </row>
    <row r="39" spans="1:5" x14ac:dyDescent="0.3">
      <c r="A39">
        <v>0.35</v>
      </c>
      <c r="B39">
        <v>0.02</v>
      </c>
      <c r="C39">
        <v>0.37</v>
      </c>
      <c r="D39">
        <f>Table3[[#This Row],[kro]]/Table3[[#This Row],[krw]]</f>
        <v>18.5</v>
      </c>
      <c r="E39">
        <f>1/(1+(Table3[[#This Row],[kro/krw]]*0.01))</f>
        <v>0.8438818565400843</v>
      </c>
    </row>
    <row r="40" spans="1:5" x14ac:dyDescent="0.3">
      <c r="A40">
        <v>0.4</v>
      </c>
      <c r="B40">
        <v>3.3000000000000002E-2</v>
      </c>
      <c r="C40">
        <v>0.28499999999999998</v>
      </c>
      <c r="D40">
        <f>Table3[[#This Row],[kro]]/Table3[[#This Row],[krw]]</f>
        <v>8.6363636363636349</v>
      </c>
      <c r="E40">
        <f>1/(1+(Table3[[#This Row],[kro/krw]]*0.01))</f>
        <v>0.92050209205020916</v>
      </c>
    </row>
    <row r="41" spans="1:5" x14ac:dyDescent="0.3">
      <c r="A41">
        <v>0.45</v>
      </c>
      <c r="B41">
        <v>5.0999999999999997E-2</v>
      </c>
      <c r="C41">
        <v>0.22</v>
      </c>
      <c r="D41">
        <f>Table3[[#This Row],[kro]]/Table3[[#This Row],[krw]]</f>
        <v>4.3137254901960791</v>
      </c>
      <c r="E41">
        <f>1/(1+(Table3[[#This Row],[kro/krw]]*0.01))</f>
        <v>0.9586466165413533</v>
      </c>
    </row>
    <row r="42" spans="1:5" x14ac:dyDescent="0.3">
      <c r="A42">
        <v>0.5</v>
      </c>
      <c r="B42">
        <v>7.4999999999999997E-2</v>
      </c>
      <c r="C42">
        <v>0.16300000000000001</v>
      </c>
      <c r="D42">
        <f>Table3[[#This Row],[kro]]/Table3[[#This Row],[krw]]</f>
        <v>2.1733333333333333</v>
      </c>
      <c r="E42">
        <f>1/(1+(Table3[[#This Row],[kro/krw]]*0.01))</f>
        <v>0.97872895732741738</v>
      </c>
    </row>
    <row r="43" spans="1:5" x14ac:dyDescent="0.3">
      <c r="A43">
        <v>0.55000000000000004</v>
      </c>
      <c r="B43">
        <v>0.1</v>
      </c>
      <c r="C43">
        <v>0.12</v>
      </c>
      <c r="D43">
        <f>Table3[[#This Row],[kro]]/Table3[[#This Row],[krw]]</f>
        <v>1.2</v>
      </c>
      <c r="E43">
        <f>1/(1+(Table3[[#This Row],[kro/krw]]*0.01))</f>
        <v>0.98814229249011853</v>
      </c>
    </row>
    <row r="44" spans="1:5" x14ac:dyDescent="0.3">
      <c r="A44">
        <v>0.6</v>
      </c>
      <c r="B44">
        <v>0.13200000000000001</v>
      </c>
      <c r="C44">
        <v>8.1000000000000003E-2</v>
      </c>
      <c r="D44">
        <f>Table3[[#This Row],[kro]]/Table3[[#This Row],[krw]]</f>
        <v>0.61363636363636365</v>
      </c>
      <c r="E44">
        <f>1/(1+(Table3[[#This Row],[kro/krw]]*0.01))</f>
        <v>0.99390106166704317</v>
      </c>
    </row>
    <row r="45" spans="1:5" x14ac:dyDescent="0.3">
      <c r="A45">
        <v>0.65</v>
      </c>
      <c r="B45">
        <v>0.17</v>
      </c>
      <c r="C45">
        <v>0.05</v>
      </c>
      <c r="D45">
        <f>Table3[[#This Row],[kro]]/Table3[[#This Row],[krw]]</f>
        <v>0.29411764705882354</v>
      </c>
      <c r="E45">
        <f>1/(1+(Table3[[#This Row],[kro/krw]]*0.01))</f>
        <v>0.99706744868035191</v>
      </c>
    </row>
    <row r="46" spans="1:5" x14ac:dyDescent="0.3">
      <c r="A46">
        <v>0.7</v>
      </c>
      <c r="B46">
        <v>0.20799999999999999</v>
      </c>
      <c r="C46">
        <v>2.7E-2</v>
      </c>
      <c r="D46">
        <f>Table3[[#This Row],[kro]]/Table3[[#This Row],[krw]]</f>
        <v>0.12980769230769232</v>
      </c>
      <c r="E46">
        <f>1/(1+(Table3[[#This Row],[kro/krw]]*0.01))</f>
        <v>0.99870360589619256</v>
      </c>
    </row>
    <row r="47" spans="1:5" x14ac:dyDescent="0.3">
      <c r="A47">
        <v>0.75</v>
      </c>
      <c r="B47">
        <v>0.251</v>
      </c>
      <c r="C47">
        <v>0.01</v>
      </c>
      <c r="D47">
        <f>Table3[[#This Row],[kro]]/Table3[[#This Row],[krw]]</f>
        <v>3.9840637450199202E-2</v>
      </c>
      <c r="E47">
        <f>1/(1+(Table3[[#This Row],[kro/krw]]*0.01))</f>
        <v>0.99960175228992443</v>
      </c>
    </row>
    <row r="48" spans="1:5" x14ac:dyDescent="0.3">
      <c r="A48">
        <v>0.8</v>
      </c>
      <c r="B48">
        <v>0.3</v>
      </c>
      <c r="C48">
        <v>0</v>
      </c>
      <c r="D48">
        <f>Table3[[#This Row],[kro]]/Table3[[#This Row],[krw]]</f>
        <v>0</v>
      </c>
      <c r="E48">
        <f>1/(1+(Table3[[#This Row],[kro/krw]]*0.01))</f>
        <v>1</v>
      </c>
    </row>
    <row r="52" spans="1:4" x14ac:dyDescent="0.3">
      <c r="A52" s="3" t="s">
        <v>11</v>
      </c>
      <c r="B52" s="3" t="s">
        <v>16</v>
      </c>
    </row>
    <row r="53" spans="1:4" x14ac:dyDescent="0.3">
      <c r="A53" s="1">
        <v>0.2</v>
      </c>
      <c r="B53" s="1">
        <v>0</v>
      </c>
      <c r="D53" t="s">
        <v>17</v>
      </c>
    </row>
    <row r="54" spans="1:4" x14ac:dyDescent="0.3">
      <c r="A54" s="2">
        <v>0.25</v>
      </c>
      <c r="B54" s="2">
        <v>0.247</v>
      </c>
    </row>
    <row r="55" spans="1:4" x14ac:dyDescent="0.3">
      <c r="A55" s="1">
        <v>0.3</v>
      </c>
      <c r="B55" s="1">
        <v>0.65700000000000003</v>
      </c>
    </row>
    <row r="56" spans="1:4" x14ac:dyDescent="0.3">
      <c r="A56" s="2">
        <v>0.35</v>
      </c>
      <c r="B56" s="2">
        <v>0.84399999999999997</v>
      </c>
    </row>
    <row r="57" spans="1:4" x14ac:dyDescent="0.3">
      <c r="A57" s="1">
        <v>0.4</v>
      </c>
      <c r="B57" s="1">
        <v>0.92100000000000004</v>
      </c>
    </row>
    <row r="58" spans="1:4" x14ac:dyDescent="0.3">
      <c r="A58" s="2">
        <v>0.45</v>
      </c>
      <c r="B58" s="2">
        <v>0.95899999999999996</v>
      </c>
    </row>
    <row r="59" spans="1:4" x14ac:dyDescent="0.3">
      <c r="A59" s="1">
        <v>0.5</v>
      </c>
      <c r="B59" s="1">
        <v>0.97899999999999998</v>
      </c>
    </row>
    <row r="60" spans="1:4" x14ac:dyDescent="0.3">
      <c r="A60" s="2">
        <v>0.55000000000000004</v>
      </c>
      <c r="B60" s="2">
        <v>0.98799999999999999</v>
      </c>
    </row>
    <row r="61" spans="1:4" x14ac:dyDescent="0.3">
      <c r="A61" s="1">
        <v>0.6</v>
      </c>
      <c r="B61" s="1">
        <v>0.99399999999999999</v>
      </c>
    </row>
    <row r="62" spans="1:4" x14ac:dyDescent="0.3">
      <c r="A62" s="2">
        <v>0.65</v>
      </c>
      <c r="B62" s="2">
        <v>0.997</v>
      </c>
    </row>
    <row r="63" spans="1:4" x14ac:dyDescent="0.3">
      <c r="A63" s="1">
        <v>0.7</v>
      </c>
      <c r="B63" s="1">
        <v>0.999</v>
      </c>
    </row>
    <row r="64" spans="1:4" x14ac:dyDescent="0.3">
      <c r="A64" s="2">
        <v>0.75</v>
      </c>
      <c r="B64" s="2">
        <v>0.99960000000000004</v>
      </c>
    </row>
    <row r="65" spans="1:2" x14ac:dyDescent="0.3">
      <c r="A65" s="4">
        <v>0.8</v>
      </c>
      <c r="B65" s="4">
        <v>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rani0</dc:creator>
  <cp:lastModifiedBy>rani0</cp:lastModifiedBy>
  <dcterms:created xsi:type="dcterms:W3CDTF">2022-10-27T07:16:37Z</dcterms:created>
  <dcterms:modified xsi:type="dcterms:W3CDTF">2022-11-06T14:56:21Z</dcterms:modified>
</cp:coreProperties>
</file>