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uraj\etc\etc\NIFTY\Calculators\"/>
    </mc:Choice>
  </mc:AlternateContent>
  <bookViews>
    <workbookView xWindow="0" yWindow="0" windowWidth="28800" windowHeight="12300"/>
  </bookViews>
  <sheets>
    <sheet name="CompoundInterest" sheetId="7" r:id="rId1"/>
    <sheet name="BasicCalculator" sheetId="5" r:id="rId2"/>
    <sheet name="Help" sheetId="10" r:id="rId3"/>
    <sheet name="©" sheetId="6" r:id="rId4"/>
  </sheets>
  <definedNames>
    <definedName name="A" localSheetId="0">CompoundInterest!$D$11</definedName>
    <definedName name="i" localSheetId="0">CompoundInterest!$D$7</definedName>
    <definedName name="n" localSheetId="0">CompoundInterest!$K$15</definedName>
    <definedName name="p" localSheetId="0">CompoundInterest!$K$14</definedName>
    <definedName name="_xlnm.Print_Area" localSheetId="0">CompoundInterest!$A$1:$H$55</definedName>
    <definedName name="_xlnm.Print_Area" localSheetId="2">Help!$A:$C</definedName>
    <definedName name="_xlnm.Print_Titles" localSheetId="0">CompoundInterest!$26:$26</definedName>
    <definedName name="PV" localSheetId="0">CompoundInterest!$D$6</definedName>
    <definedName name="rate" localSheetId="0">CompoundInterest!$H$6</definedName>
    <definedName name="rper" localSheetId="0">CompoundInterest!$H$6</definedName>
    <definedName name="t" localSheetId="0">CompoundInterest!$D$8</definedName>
    <definedName name="valuevx">42.314159</definedName>
    <definedName name="vertex42_copyright" hidden="1">"© 2019 Vertex42 LLC "</definedName>
    <definedName name="vertex42_id" hidden="1">"compound-interest-calculator.xlsx"</definedName>
    <definedName name="vertex42_title" hidden="1">"Compound Interest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7" l="1"/>
  <c r="B35" i="10"/>
  <c r="B33" i="10"/>
  <c r="B31" i="10"/>
  <c r="B39" i="10"/>
  <c r="B37" i="10"/>
  <c r="H27" i="7" l="1"/>
  <c r="D27" i="7" l="1"/>
  <c r="B27" i="7" l="1"/>
  <c r="K15" i="7"/>
  <c r="K14" i="7"/>
  <c r="H6" i="7" l="1"/>
  <c r="F28" i="7" s="1"/>
  <c r="E12" i="7"/>
  <c r="G27" i="7"/>
  <c r="A28" i="7"/>
  <c r="K17" i="7" l="1"/>
  <c r="K16" i="7"/>
  <c r="B28" i="7"/>
  <c r="C28" i="7" l="1"/>
  <c r="H28" i="7" s="1"/>
  <c r="D28" i="7" l="1"/>
  <c r="G28" i="7"/>
  <c r="A29" i="7"/>
  <c r="C29" i="7" l="1"/>
  <c r="B29" i="7"/>
  <c r="F29" i="7" s="1"/>
  <c r="H29" i="7" l="1"/>
  <c r="A30" i="7" s="1"/>
  <c r="D29" i="7"/>
  <c r="G29" i="7"/>
  <c r="C30" i="7" l="1"/>
  <c r="B30" i="7"/>
  <c r="F30" i="7" s="1"/>
  <c r="H30" i="7" l="1"/>
  <c r="A31" i="7" s="1"/>
  <c r="D30" i="7"/>
  <c r="G30" i="7"/>
  <c r="B31" i="7" l="1"/>
  <c r="F31" i="7" s="1"/>
  <c r="C31" i="7"/>
  <c r="H31" i="7" l="1"/>
  <c r="A32" i="7" s="1"/>
  <c r="D31" i="7"/>
  <c r="G31" i="7"/>
  <c r="B32" i="7" l="1"/>
  <c r="F32" i="7" s="1"/>
  <c r="C32" i="7"/>
  <c r="H32" i="7" l="1"/>
  <c r="A33" i="7" s="1"/>
  <c r="G32" i="7"/>
  <c r="D32" i="7"/>
  <c r="B33" i="7" l="1"/>
  <c r="F33" i="7" s="1"/>
  <c r="C33" i="7"/>
  <c r="D33" i="7" s="1"/>
  <c r="H33" i="7" l="1"/>
  <c r="A34" i="7" s="1"/>
  <c r="G33" i="7"/>
  <c r="C34" i="7" l="1"/>
  <c r="B34" i="7"/>
  <c r="F34" i="7" s="1"/>
  <c r="H34" i="7" l="1"/>
  <c r="A35" i="7" s="1"/>
  <c r="G34" i="7"/>
  <c r="D34" i="7"/>
  <c r="B35" i="7" l="1"/>
  <c r="F35" i="7" s="1"/>
  <c r="C35" i="7"/>
  <c r="H35" i="7" l="1"/>
  <c r="A36" i="7" s="1"/>
  <c r="G35" i="7"/>
  <c r="D35" i="7"/>
  <c r="B36" i="7" l="1"/>
  <c r="F36" i="7" s="1"/>
  <c r="C36" i="7"/>
  <c r="D36" i="7" s="1"/>
  <c r="H36" i="7" l="1"/>
  <c r="A37" i="7" s="1"/>
  <c r="G36" i="7"/>
  <c r="B37" i="7" l="1"/>
  <c r="F37" i="7" s="1"/>
  <c r="C37" i="7"/>
  <c r="H37" i="7" l="1"/>
  <c r="A38" i="7" s="1"/>
  <c r="G37" i="7"/>
  <c r="D37" i="7"/>
  <c r="C38" i="7" l="1"/>
  <c r="B38" i="7"/>
  <c r="F38" i="7" s="1"/>
  <c r="H38" i="7" l="1"/>
  <c r="A39" i="7" s="1"/>
  <c r="G38" i="7"/>
  <c r="D38" i="7"/>
  <c r="C39" i="7" l="1"/>
  <c r="D39" i="7" s="1"/>
  <c r="B39" i="7"/>
  <c r="F39" i="7" s="1"/>
  <c r="H39" i="7" l="1"/>
  <c r="A40" i="7" s="1"/>
  <c r="G39" i="7"/>
  <c r="C40" i="7" l="1"/>
  <c r="D40" i="7" s="1"/>
  <c r="B40" i="7"/>
  <c r="F40" i="7" s="1"/>
  <c r="H40" i="7" l="1"/>
  <c r="A41" i="7" s="1"/>
  <c r="B41" i="7" l="1"/>
  <c r="F41" i="7" s="1"/>
  <c r="C41" i="7"/>
  <c r="D41" i="7" s="1"/>
  <c r="G40" i="7"/>
  <c r="G41" i="7" l="1"/>
  <c r="H41" i="7"/>
  <c r="A42" i="7" s="1"/>
  <c r="C42" i="7" l="1"/>
  <c r="B42" i="7"/>
  <c r="F42" i="7" s="1"/>
  <c r="D42" i="7"/>
  <c r="G42" i="7" l="1"/>
  <c r="H42" i="7"/>
  <c r="A43" i="7" s="1"/>
  <c r="C43" i="7" l="1"/>
  <c r="D43" i="7" s="1"/>
  <c r="B43" i="7"/>
  <c r="F43" i="7" s="1"/>
  <c r="H43" i="7" l="1"/>
  <c r="A44" i="7" s="1"/>
  <c r="G43" i="7"/>
  <c r="B44" i="7"/>
  <c r="C44" i="7"/>
  <c r="D44" i="7" s="1"/>
  <c r="F44" i="7" l="1"/>
  <c r="H44" i="7" s="1"/>
  <c r="A45" i="7" s="1"/>
  <c r="G44" i="7"/>
  <c r="C45" i="7" l="1"/>
  <c r="D45" i="7" s="1"/>
  <c r="B45" i="7"/>
  <c r="F45" i="7" s="1"/>
  <c r="H45" i="7" l="1"/>
  <c r="A46" i="7" s="1"/>
  <c r="G45" i="7" l="1"/>
  <c r="B46" i="7"/>
  <c r="F46" i="7" s="1"/>
  <c r="C46" i="7"/>
  <c r="H46" i="7" l="1"/>
  <c r="A47" i="7" s="1"/>
  <c r="G46" i="7"/>
  <c r="D46" i="7"/>
  <c r="C47" i="7" l="1"/>
  <c r="D47" i="7" s="1"/>
  <c r="B47" i="7"/>
  <c r="F47" i="7" s="1"/>
  <c r="H47" i="7" l="1"/>
  <c r="A48" i="7" s="1"/>
  <c r="G47" i="7" l="1"/>
  <c r="C48" i="7"/>
  <c r="D48" i="7" s="1"/>
  <c r="B48" i="7"/>
  <c r="F48" i="7" s="1"/>
  <c r="G48" i="7" l="1"/>
  <c r="H48" i="7" l="1"/>
  <c r="A49" i="7" s="1"/>
  <c r="B49" i="7" l="1"/>
  <c r="F49" i="7" s="1"/>
  <c r="C49" i="7"/>
  <c r="D49" i="7" s="1"/>
  <c r="G49" i="7" l="1"/>
  <c r="H49" i="7"/>
  <c r="A50" i="7" s="1"/>
  <c r="C50" i="7" l="1"/>
  <c r="D50" i="7" s="1"/>
  <c r="B50" i="7"/>
  <c r="F50" i="7" l="1"/>
  <c r="H50" i="7" s="1"/>
  <c r="A51" i="7" s="1"/>
  <c r="B51" i="7" l="1"/>
  <c r="F51" i="7" s="1"/>
  <c r="C51" i="7"/>
  <c r="D51" i="7" s="1"/>
  <c r="G50" i="7"/>
  <c r="G51" i="7" l="1"/>
  <c r="H51" i="7"/>
  <c r="A52" i="7" s="1"/>
  <c r="C52" i="7" s="1"/>
  <c r="D52" i="7" s="1"/>
  <c r="B52" i="7" l="1"/>
  <c r="F52" i="7" s="1"/>
  <c r="H52" i="7" s="1"/>
  <c r="A53" i="7" s="1"/>
  <c r="B53" i="7" l="1"/>
  <c r="F53" i="7" s="1"/>
  <c r="H53" i="7" s="1"/>
  <c r="A54" i="7" s="1"/>
  <c r="G52" i="7"/>
  <c r="C53" i="7"/>
  <c r="D53" i="7" s="1"/>
  <c r="G53" i="7" l="1"/>
  <c r="C54" i="7"/>
  <c r="B54" i="7"/>
  <c r="F54" i="7" s="1"/>
  <c r="D54" i="7"/>
  <c r="H54" i="7" l="1"/>
  <c r="A55" i="7" s="1"/>
  <c r="G54" i="7" l="1"/>
  <c r="C55" i="7"/>
  <c r="D55" i="7" s="1"/>
  <c r="B55" i="7"/>
  <c r="F55" i="7" s="1"/>
  <c r="G55" i="7" l="1"/>
  <c r="H55" i="7" l="1"/>
  <c r="A56" i="7" s="1"/>
  <c r="C56" i="7" l="1"/>
  <c r="D56" i="7" s="1"/>
  <c r="B56" i="7"/>
  <c r="F56" i="7" s="1"/>
  <c r="H56" i="7" l="1"/>
  <c r="A57" i="7" s="1"/>
  <c r="B57" i="7" l="1"/>
  <c r="C57" i="7"/>
  <c r="G56" i="7"/>
  <c r="F57" i="7" l="1"/>
  <c r="H57" i="7" s="1"/>
  <c r="A58" i="7" s="1"/>
  <c r="D57" i="7"/>
  <c r="G57" i="7"/>
  <c r="B58" i="7" l="1"/>
  <c r="F58" i="7" s="1"/>
  <c r="C58" i="7"/>
  <c r="D58" i="7"/>
  <c r="H58" i="7" l="1"/>
  <c r="A59" i="7" s="1"/>
  <c r="G58" i="7"/>
  <c r="B59" i="7" l="1"/>
  <c r="F59" i="7" s="1"/>
  <c r="H59" i="7" s="1"/>
  <c r="A60" i="7" s="1"/>
  <c r="C59" i="7"/>
  <c r="C60" i="7" l="1"/>
  <c r="D60" i="7" s="1"/>
  <c r="B60" i="7"/>
  <c r="F60" i="7" s="1"/>
  <c r="D59" i="7"/>
  <c r="G59" i="7"/>
  <c r="G60" i="7" l="1"/>
  <c r="H60" i="7"/>
  <c r="A61" i="7" s="1"/>
  <c r="B61" i="7" s="1"/>
  <c r="C61" i="7" l="1"/>
  <c r="D61" i="7" s="1"/>
  <c r="F61" i="7"/>
  <c r="H61" i="7" s="1"/>
  <c r="A62" i="7" s="1"/>
  <c r="C62" i="7" l="1"/>
  <c r="D62" i="7" s="1"/>
  <c r="G61" i="7"/>
  <c r="B62" i="7"/>
  <c r="F62" i="7" s="1"/>
  <c r="H62" i="7" l="1"/>
  <c r="A63" i="7" s="1"/>
  <c r="G62" i="7"/>
  <c r="B63" i="7"/>
  <c r="C63" i="7"/>
  <c r="D63" i="7" s="1"/>
  <c r="F63" i="7" l="1"/>
  <c r="H63" i="7" s="1"/>
  <c r="A64" i="7" s="1"/>
  <c r="G63" i="7" l="1"/>
  <c r="B64" i="7"/>
  <c r="F64" i="7" s="1"/>
  <c r="H64" i="7" s="1"/>
  <c r="A65" i="7" s="1"/>
  <c r="C64" i="7"/>
  <c r="D64" i="7" s="1"/>
  <c r="G64" i="7" l="1"/>
  <c r="C65" i="7"/>
  <c r="D65" i="7" s="1"/>
  <c r="B65" i="7"/>
  <c r="F65" i="7" s="1"/>
  <c r="H65" i="7" l="1"/>
  <c r="A66" i="7" s="1"/>
  <c r="G65" i="7" l="1"/>
  <c r="C66" i="7"/>
  <c r="B66" i="7"/>
  <c r="F66" i="7" s="1"/>
  <c r="D66" i="7"/>
  <c r="H66" i="7" l="1"/>
  <c r="A67" i="7" s="1"/>
  <c r="G66" i="7"/>
  <c r="B67" i="7" l="1"/>
  <c r="F67" i="7" s="1"/>
  <c r="C67" i="7"/>
  <c r="D67" i="7" s="1"/>
  <c r="H67" i="7" l="1"/>
  <c r="A68" i="7" s="1"/>
  <c r="B68" i="7" s="1"/>
  <c r="C68" i="7"/>
  <c r="G67" i="7"/>
  <c r="D68" i="7"/>
  <c r="F68" i="7" l="1"/>
  <c r="G68" i="7" s="1"/>
  <c r="H68" i="7" l="1"/>
  <c r="A69" i="7" s="1"/>
  <c r="B69" i="7" s="1"/>
  <c r="C69" i="7" l="1"/>
  <c r="F69" i="7"/>
  <c r="H69" i="7" s="1"/>
  <c r="A70" i="7" s="1"/>
  <c r="D69" i="7"/>
  <c r="G69" i="7"/>
  <c r="C70" i="7" l="1"/>
  <c r="D70" i="7" s="1"/>
  <c r="B70" i="7"/>
  <c r="F70" i="7" l="1"/>
  <c r="G70" i="7" s="1"/>
  <c r="H70" i="7" l="1"/>
  <c r="A71" i="7" s="1"/>
  <c r="C71" i="7" l="1"/>
  <c r="B71" i="7"/>
  <c r="F71" i="7" s="1"/>
  <c r="H71" i="7" s="1"/>
  <c r="A72" i="7" s="1"/>
  <c r="C72" i="7" l="1"/>
  <c r="B72" i="7"/>
  <c r="F72" i="7" s="1"/>
  <c r="H72" i="7" s="1"/>
  <c r="A73" i="7" s="1"/>
  <c r="D71" i="7"/>
  <c r="G71" i="7"/>
  <c r="C73" i="7" l="1"/>
  <c r="B73" i="7"/>
  <c r="D72" i="7"/>
  <c r="G72" i="7"/>
  <c r="D73" i="7"/>
  <c r="F73" i="7" l="1"/>
  <c r="G73" i="7" s="1"/>
  <c r="H73" i="7" l="1"/>
  <c r="A74" i="7" s="1"/>
  <c r="C74" i="7" l="1"/>
  <c r="B74" i="7"/>
  <c r="F74" i="7" s="1"/>
  <c r="H74" i="7" s="1"/>
  <c r="A75" i="7" s="1"/>
  <c r="B75" i="7" l="1"/>
  <c r="F75" i="7" s="1"/>
  <c r="H75" i="7" s="1"/>
  <c r="A76" i="7" s="1"/>
  <c r="C75" i="7"/>
  <c r="D74" i="7"/>
  <c r="G74" i="7"/>
  <c r="B76" i="7" l="1"/>
  <c r="F76" i="7" s="1"/>
  <c r="H76" i="7" s="1"/>
  <c r="A77" i="7" s="1"/>
  <c r="C76" i="7"/>
  <c r="D76" i="7"/>
  <c r="D75" i="7"/>
  <c r="G75" i="7"/>
  <c r="B77" i="7" l="1"/>
  <c r="F77" i="7" s="1"/>
  <c r="C77" i="7"/>
  <c r="D77" i="7" s="1"/>
  <c r="G76" i="7"/>
  <c r="G77" i="7" l="1"/>
  <c r="H77" i="7"/>
  <c r="A78" i="7" s="1"/>
  <c r="C78" i="7" l="1"/>
  <c r="D78" i="7" s="1"/>
  <c r="B78" i="7"/>
  <c r="F78" i="7" l="1"/>
  <c r="G78" i="7" s="1"/>
  <c r="H78" i="7" l="1"/>
  <c r="A79" i="7" s="1"/>
  <c r="B79" i="7" l="1"/>
  <c r="F79" i="7" s="1"/>
  <c r="H79" i="7" s="1"/>
  <c r="A80" i="7" s="1"/>
  <c r="C79" i="7"/>
  <c r="C80" i="7" l="1"/>
  <c r="B80" i="7"/>
  <c r="F80" i="7" s="1"/>
  <c r="H80" i="7" s="1"/>
  <c r="A81" i="7" s="1"/>
  <c r="D79" i="7"/>
  <c r="G79" i="7"/>
  <c r="B81" i="7" l="1"/>
  <c r="F81" i="7" s="1"/>
  <c r="C81" i="7"/>
  <c r="D80" i="7"/>
  <c r="G80" i="7"/>
  <c r="D81" i="7"/>
  <c r="G81" i="7" l="1"/>
  <c r="H81" i="7"/>
  <c r="A82" i="7" s="1"/>
  <c r="B82" i="7" l="1"/>
  <c r="F82" i="7" s="1"/>
  <c r="H82" i="7" s="1"/>
  <c r="A83" i="7" s="1"/>
  <c r="C82" i="7"/>
  <c r="D82" i="7"/>
  <c r="B83" i="7" l="1"/>
  <c r="F83" i="7" s="1"/>
  <c r="H83" i="7" s="1"/>
  <c r="A84" i="7" s="1"/>
  <c r="C83" i="7"/>
  <c r="D83" i="7" s="1"/>
  <c r="G82" i="7"/>
  <c r="C84" i="7" l="1"/>
  <c r="D84" i="7" s="1"/>
  <c r="B84" i="7"/>
  <c r="F84" i="7" s="1"/>
  <c r="G83" i="7"/>
  <c r="H84" i="7" l="1"/>
  <c r="A85" i="7" s="1"/>
  <c r="G84" i="7"/>
  <c r="B85" i="7" l="1"/>
  <c r="F85" i="7" s="1"/>
  <c r="C85" i="7"/>
  <c r="H85" i="7" l="1"/>
  <c r="A86" i="7" s="1"/>
  <c r="D85" i="7"/>
  <c r="G85" i="7"/>
  <c r="C86" i="7" l="1"/>
  <c r="D86" i="7" s="1"/>
  <c r="B86" i="7"/>
  <c r="F86" i="7" s="1"/>
  <c r="H86" i="7" l="1"/>
  <c r="A87" i="7" s="1"/>
  <c r="G86" i="7"/>
  <c r="B87" i="7"/>
  <c r="C87" i="7"/>
  <c r="F87" i="7" l="1"/>
  <c r="H87" i="7" s="1"/>
  <c r="A88" i="7" s="1"/>
  <c r="D87" i="7"/>
  <c r="G87" i="7"/>
  <c r="C88" i="7" l="1"/>
  <c r="D88" i="7" s="1"/>
  <c r="B88" i="7"/>
  <c r="F88" i="7" l="1"/>
  <c r="G88" i="7" s="1"/>
  <c r="H88" i="7" l="1"/>
  <c r="A89" i="7" s="1"/>
  <c r="C89" i="7" l="1"/>
  <c r="D89" i="7" s="1"/>
  <c r="B89" i="7"/>
  <c r="F89" i="7" s="1"/>
  <c r="H89" i="7" l="1"/>
  <c r="A90" i="7" s="1"/>
  <c r="C90" i="7" s="1"/>
  <c r="G89" i="7"/>
  <c r="B90" i="7" l="1"/>
  <c r="F90" i="7" s="1"/>
  <c r="H90" i="7" s="1"/>
  <c r="A91" i="7" s="1"/>
  <c r="D90" i="7"/>
  <c r="C91" i="7" l="1"/>
  <c r="B91" i="7"/>
  <c r="D91" i="7"/>
  <c r="G90" i="7"/>
  <c r="F91" i="7" l="1"/>
  <c r="H91" i="7" s="1"/>
  <c r="A92" i="7" s="1"/>
  <c r="G91" i="7" l="1"/>
  <c r="C92" i="7"/>
  <c r="B92" i="7"/>
  <c r="F92" i="7" s="1"/>
  <c r="H92" i="7" s="1"/>
  <c r="A93" i="7" s="1"/>
  <c r="B93" i="7" l="1"/>
  <c r="C93" i="7"/>
  <c r="G92" i="7"/>
  <c r="D92" i="7"/>
  <c r="D93" i="7" l="1"/>
  <c r="F93" i="7"/>
  <c r="G93" i="7" s="1"/>
  <c r="H93" i="7" l="1"/>
  <c r="A94" i="7" s="1"/>
  <c r="B94" i="7" l="1"/>
  <c r="F94" i="7" s="1"/>
  <c r="C94" i="7"/>
  <c r="D94" i="7"/>
  <c r="H94" i="7" l="1"/>
  <c r="A95" i="7" s="1"/>
  <c r="C95" i="7" s="1"/>
  <c r="G94" i="7"/>
  <c r="D95" i="7" l="1"/>
  <c r="B95" i="7"/>
  <c r="F95" i="7" s="1"/>
  <c r="H95" i="7" s="1"/>
  <c r="A96" i="7" s="1"/>
  <c r="B96" i="7" s="1"/>
  <c r="F96" i="7" s="1"/>
  <c r="G95" i="7" l="1"/>
  <c r="C96" i="7"/>
  <c r="H96" i="7" s="1"/>
  <c r="A97" i="7" s="1"/>
  <c r="D96" i="7"/>
  <c r="G96" i="7"/>
  <c r="B97" i="7" l="1"/>
  <c r="F97" i="7" s="1"/>
  <c r="G97" i="7" s="1"/>
  <c r="C97" i="7"/>
  <c r="D97" i="7"/>
  <c r="H97" i="7" l="1"/>
  <c r="A98" i="7" s="1"/>
  <c r="B98" i="7" l="1"/>
  <c r="C98" i="7"/>
  <c r="D98" i="7" l="1"/>
  <c r="F98" i="7"/>
  <c r="G98" i="7" s="1"/>
  <c r="H98" i="7" l="1"/>
  <c r="A99" i="7" s="1"/>
  <c r="B99" i="7" l="1"/>
  <c r="C99" i="7"/>
  <c r="D99" i="7"/>
  <c r="F99" i="7" l="1"/>
  <c r="H99" i="7" s="1"/>
  <c r="A100" i="7" s="1"/>
  <c r="C100" i="7" l="1"/>
  <c r="B100" i="7"/>
  <c r="D100" i="7"/>
  <c r="G99" i="7"/>
  <c r="F100" i="7" l="1"/>
  <c r="G100" i="7" s="1"/>
  <c r="H100" i="7" l="1"/>
  <c r="A101" i="7" s="1"/>
  <c r="C101" i="7" l="1"/>
  <c r="B101" i="7"/>
  <c r="F101" i="7" s="1"/>
  <c r="H101" i="7" s="1"/>
  <c r="A102" i="7" s="1"/>
  <c r="C102" i="7" l="1"/>
  <c r="B102" i="7"/>
  <c r="D102" i="7"/>
  <c r="D101" i="7"/>
  <c r="G101" i="7"/>
  <c r="F102" i="7" l="1"/>
  <c r="G102" i="7" s="1"/>
  <c r="H102" i="7" l="1"/>
  <c r="A103" i="7" s="1"/>
  <c r="C103" i="7" l="1"/>
  <c r="B103" i="7"/>
  <c r="F103" i="7" s="1"/>
  <c r="H103" i="7" s="1"/>
  <c r="A104" i="7" s="1"/>
  <c r="C104" i="7" l="1"/>
  <c r="B104" i="7"/>
  <c r="F104" i="7" s="1"/>
  <c r="H104" i="7" s="1"/>
  <c r="A105" i="7" s="1"/>
  <c r="D103" i="7"/>
  <c r="G103" i="7"/>
  <c r="B105" i="7" l="1"/>
  <c r="F105" i="7" s="1"/>
  <c r="H105" i="7" s="1"/>
  <c r="A106" i="7" s="1"/>
  <c r="C105" i="7"/>
  <c r="D104" i="7"/>
  <c r="G104" i="7"/>
  <c r="C106" i="7" l="1"/>
  <c r="B106" i="7"/>
  <c r="F106" i="7" s="1"/>
  <c r="H106" i="7" s="1"/>
  <c r="A107" i="7" s="1"/>
  <c r="D106" i="7"/>
  <c r="D105" i="7"/>
  <c r="G105" i="7"/>
  <c r="C107" i="7" l="1"/>
  <c r="B107" i="7"/>
  <c r="G106" i="7"/>
  <c r="D107" i="7" l="1"/>
  <c r="F107" i="7"/>
  <c r="H107" i="7" s="1"/>
  <c r="A108" i="7" s="1"/>
  <c r="C108" i="7" l="1"/>
  <c r="B108" i="7"/>
  <c r="F108" i="7" s="1"/>
  <c r="H108" i="7" s="1"/>
  <c r="A109" i="7" s="1"/>
  <c r="G107" i="7"/>
  <c r="B109" i="7" l="1"/>
  <c r="F109" i="7" s="1"/>
  <c r="H109" i="7" s="1"/>
  <c r="A110" i="7" s="1"/>
  <c r="C109" i="7"/>
  <c r="D108" i="7"/>
  <c r="G108" i="7"/>
  <c r="B110" i="7" l="1"/>
  <c r="F110" i="7" s="1"/>
  <c r="H110" i="7" s="1"/>
  <c r="A111" i="7" s="1"/>
  <c r="C110" i="7"/>
  <c r="D110" i="7"/>
  <c r="D109" i="7"/>
  <c r="G109" i="7"/>
  <c r="C111" i="7" l="1"/>
  <c r="D111" i="7" s="1"/>
  <c r="B111" i="7"/>
  <c r="F111" i="7" s="1"/>
  <c r="H111" i="7" s="1"/>
  <c r="A112" i="7" s="1"/>
  <c r="G110" i="7"/>
  <c r="C112" i="7" l="1"/>
  <c r="D112" i="7" s="1"/>
  <c r="B112" i="7"/>
  <c r="F112" i="7" s="1"/>
  <c r="H112" i="7" s="1"/>
  <c r="A113" i="7" s="1"/>
  <c r="G111" i="7"/>
  <c r="G112" i="7" l="1"/>
  <c r="B113" i="7"/>
  <c r="F113" i="7" s="1"/>
  <c r="C113" i="7"/>
  <c r="D113" i="7" s="1"/>
  <c r="H113" i="7" l="1"/>
  <c r="A114" i="7" s="1"/>
  <c r="G113" i="7"/>
  <c r="B114" i="7" l="1"/>
  <c r="C114" i="7"/>
  <c r="F114" i="7" l="1"/>
  <c r="H114" i="7" s="1"/>
  <c r="A115" i="7" s="1"/>
  <c r="D114" i="7"/>
  <c r="G114" i="7" l="1"/>
  <c r="B115" i="7"/>
  <c r="F115" i="7" s="1"/>
  <c r="C115" i="7"/>
  <c r="D115" i="7" s="1"/>
  <c r="H115" i="7" l="1"/>
  <c r="A116" i="7" s="1"/>
  <c r="C116" i="7" s="1"/>
  <c r="G115" i="7"/>
  <c r="B116" i="7" l="1"/>
  <c r="F116" i="7" s="1"/>
  <c r="D116" i="7"/>
  <c r="H116" i="7" l="1"/>
  <c r="A117" i="7" s="1"/>
  <c r="G116" i="7"/>
  <c r="C117" i="7"/>
  <c r="B117" i="7"/>
  <c r="F117" i="7" s="1"/>
  <c r="D117" i="7"/>
  <c r="H117" i="7" l="1"/>
  <c r="A118" i="7" s="1"/>
  <c r="G117" i="7"/>
  <c r="C118" i="7"/>
  <c r="B118" i="7"/>
  <c r="F118" i="7" l="1"/>
  <c r="D118" i="7"/>
  <c r="H118" i="7"/>
  <c r="A119" i="7" s="1"/>
  <c r="B119" i="7" l="1"/>
  <c r="F119" i="7" s="1"/>
  <c r="C119" i="7"/>
  <c r="G118" i="7"/>
  <c r="D119" i="7" l="1"/>
  <c r="H119" i="7"/>
  <c r="A120" i="7" s="1"/>
  <c r="B120" i="7" l="1"/>
  <c r="C120" i="7"/>
  <c r="D120" i="7"/>
  <c r="G119" i="7"/>
  <c r="F120" i="7" l="1"/>
  <c r="H120" i="7" s="1"/>
  <c r="A121" i="7" s="1"/>
  <c r="G120" i="7"/>
  <c r="C121" i="7" l="1"/>
  <c r="D121" i="7" s="1"/>
  <c r="B121" i="7"/>
  <c r="F121" i="7" s="1"/>
  <c r="G121" i="7" s="1"/>
  <c r="H121" i="7" l="1"/>
  <c r="A122" i="7" s="1"/>
  <c r="B122" i="7" l="1"/>
  <c r="F122" i="7" s="1"/>
  <c r="C122" i="7"/>
  <c r="D122" i="7" l="1"/>
  <c r="H122" i="7"/>
  <c r="A123" i="7" s="1"/>
  <c r="B123" i="7" l="1"/>
  <c r="F123" i="7" s="1"/>
  <c r="C123" i="7"/>
  <c r="D123" i="7"/>
  <c r="G122" i="7"/>
  <c r="H123" i="7" l="1"/>
  <c r="A124" i="7" s="1"/>
  <c r="C124" i="7" l="1"/>
  <c r="B124" i="7"/>
  <c r="F124" i="7" s="1"/>
  <c r="G123" i="7"/>
  <c r="D124" i="7" l="1"/>
  <c r="H124" i="7"/>
  <c r="A125" i="7" s="1"/>
  <c r="B125" i="7" l="1"/>
  <c r="F125" i="7" s="1"/>
  <c r="C125" i="7"/>
  <c r="D125" i="7"/>
  <c r="G124" i="7"/>
  <c r="H125" i="7" l="1"/>
  <c r="A126" i="7" s="1"/>
  <c r="G125" i="7"/>
  <c r="B126" i="7" l="1"/>
  <c r="C126" i="7"/>
  <c r="F126" i="7" l="1"/>
  <c r="H126" i="7" s="1"/>
  <c r="A127" i="7" s="1"/>
  <c r="D126" i="7"/>
  <c r="G126" i="7"/>
  <c r="C127" i="7" l="1"/>
  <c r="B127" i="7"/>
  <c r="D127" i="7"/>
  <c r="F127" i="7" l="1"/>
  <c r="G127" i="7" s="1"/>
  <c r="H127" i="7" l="1"/>
  <c r="A128" i="7" s="1"/>
  <c r="C128" i="7" l="1"/>
  <c r="B128" i="7"/>
  <c r="F128" i="7" s="1"/>
  <c r="H128" i="7" s="1"/>
  <c r="A129" i="7" s="1"/>
  <c r="D128" i="7"/>
  <c r="B129" i="7" l="1"/>
  <c r="F129" i="7" s="1"/>
  <c r="H129" i="7" s="1"/>
  <c r="A130" i="7" s="1"/>
  <c r="C129" i="7"/>
  <c r="D129" i="7"/>
  <c r="G128" i="7"/>
  <c r="B130" i="7" l="1"/>
  <c r="F130" i="7" s="1"/>
  <c r="H130" i="7" s="1"/>
  <c r="A131" i="7" s="1"/>
  <c r="C130" i="7"/>
  <c r="D130" i="7" s="1"/>
  <c r="G129" i="7"/>
  <c r="B131" i="7" l="1"/>
  <c r="F131" i="7" s="1"/>
  <c r="C131" i="7"/>
  <c r="D131" i="7"/>
  <c r="G130" i="7"/>
  <c r="H131" i="7" l="1"/>
  <c r="A132" i="7" s="1"/>
  <c r="G131" i="7"/>
  <c r="C132" i="7" l="1"/>
  <c r="B132" i="7"/>
  <c r="F132" i="7" s="1"/>
  <c r="H132" i="7" l="1"/>
  <c r="A133" i="7" s="1"/>
  <c r="D132" i="7"/>
  <c r="G132" i="7"/>
  <c r="B133" i="7" l="1"/>
  <c r="C133" i="7"/>
  <c r="D133" i="7" s="1"/>
  <c r="F133" i="7" l="1"/>
  <c r="H133" i="7" s="1"/>
  <c r="A134" i="7" s="1"/>
  <c r="G133" i="7"/>
  <c r="C134" i="7" l="1"/>
  <c r="D134" i="7" s="1"/>
  <c r="B134" i="7"/>
  <c r="F134" i="7" s="1"/>
  <c r="H134" i="7" l="1"/>
  <c r="A135" i="7" s="1"/>
  <c r="G134" i="7"/>
  <c r="C135" i="7"/>
  <c r="B135" i="7"/>
  <c r="D135" i="7"/>
  <c r="F135" i="7" l="1"/>
  <c r="H135" i="7" s="1"/>
  <c r="A136" i="7" s="1"/>
  <c r="G135" i="7" l="1"/>
  <c r="C136" i="7"/>
  <c r="B136" i="7"/>
  <c r="F136" i="7" s="1"/>
  <c r="D136" i="7"/>
  <c r="H136" i="7" l="1"/>
  <c r="A137" i="7" s="1"/>
  <c r="G136" i="7"/>
  <c r="C137" i="7"/>
  <c r="B137" i="7"/>
  <c r="F137" i="7" l="1"/>
  <c r="D137" i="7"/>
  <c r="G137" i="7"/>
  <c r="H137" i="7" l="1"/>
  <c r="A138" i="7" s="1"/>
  <c r="B138" i="7" l="1"/>
  <c r="C138" i="7"/>
  <c r="F138" i="7" l="1"/>
  <c r="H138" i="7" s="1"/>
  <c r="A139" i="7" s="1"/>
  <c r="G138" i="7"/>
  <c r="D138" i="7"/>
  <c r="C139" i="7" l="1"/>
  <c r="B139" i="7"/>
  <c r="D139" i="7"/>
  <c r="F139" i="7" l="1"/>
  <c r="G139" i="7" s="1"/>
  <c r="H139" i="7" l="1"/>
  <c r="A140" i="7" s="1"/>
  <c r="B140" i="7" l="1"/>
  <c r="C140" i="7"/>
  <c r="D140" i="7" s="1"/>
  <c r="F140" i="7" l="1"/>
  <c r="H140" i="7" s="1"/>
  <c r="A141" i="7" s="1"/>
  <c r="B141" i="7" l="1"/>
  <c r="C141" i="7"/>
  <c r="D141" i="7" s="1"/>
  <c r="G140" i="7"/>
  <c r="F141" i="7" l="1"/>
  <c r="G141" i="7" s="1"/>
  <c r="H141" i="7" l="1"/>
  <c r="A142" i="7" s="1"/>
  <c r="B142" i="7" l="1"/>
  <c r="C142" i="7"/>
  <c r="D142" i="7"/>
  <c r="F142" i="7" l="1"/>
  <c r="H142" i="7" s="1"/>
  <c r="A143" i="7" s="1"/>
  <c r="G142" i="7" l="1"/>
  <c r="B143" i="7"/>
  <c r="F143" i="7" s="1"/>
  <c r="H143" i="7" s="1"/>
  <c r="A144" i="7" s="1"/>
  <c r="C143" i="7"/>
  <c r="D143" i="7"/>
  <c r="B144" i="7" l="1"/>
  <c r="F144" i="7" s="1"/>
  <c r="C144" i="7"/>
  <c r="D144" i="7" s="1"/>
  <c r="G143" i="7"/>
  <c r="G144" i="7" l="1"/>
  <c r="H144" i="7"/>
  <c r="A145" i="7" s="1"/>
  <c r="B145" i="7" l="1"/>
  <c r="C145" i="7"/>
  <c r="D145" i="7"/>
  <c r="F145" i="7" l="1"/>
  <c r="H145" i="7" s="1"/>
  <c r="A146" i="7" s="1"/>
  <c r="G145" i="7" l="1"/>
  <c r="B146" i="7"/>
  <c r="C146" i="7"/>
  <c r="D146" i="7" s="1"/>
  <c r="F146" i="7" l="1"/>
  <c r="G146" i="7" s="1"/>
  <c r="H146" i="7" l="1"/>
  <c r="A147" i="7" s="1"/>
  <c r="C147" i="7" l="1"/>
  <c r="B147" i="7"/>
  <c r="D147" i="7"/>
  <c r="F147" i="7" l="1"/>
  <c r="G147" i="7" s="1"/>
  <c r="H147" i="7" l="1"/>
  <c r="A148" i="7" s="1"/>
  <c r="F148" i="7" l="1"/>
  <c r="B148" i="7"/>
  <c r="H148" i="7"/>
  <c r="A149" i="7" s="1"/>
  <c r="D148" i="7"/>
  <c r="C148" i="7"/>
  <c r="G148" i="7" s="1"/>
  <c r="F149" i="7" l="1"/>
  <c r="D149" i="7"/>
  <c r="C149" i="7"/>
  <c r="G149" i="7" s="1"/>
  <c r="B149" i="7"/>
  <c r="H149" i="7"/>
  <c r="A150" i="7" s="1"/>
  <c r="F150" i="7" l="1"/>
  <c r="C150" i="7"/>
  <c r="G150" i="7" s="1"/>
  <c r="D150" i="7"/>
  <c r="B150" i="7"/>
  <c r="H150" i="7"/>
  <c r="A151" i="7" s="1"/>
  <c r="F151" i="7" l="1"/>
  <c r="D151" i="7"/>
  <c r="C151" i="7"/>
  <c r="G151" i="7" s="1"/>
  <c r="H151" i="7"/>
  <c r="A152" i="7" s="1"/>
  <c r="B151" i="7"/>
  <c r="F152" i="7" l="1"/>
  <c r="H152" i="7"/>
  <c r="A153" i="7" s="1"/>
  <c r="C152" i="7"/>
  <c r="G152" i="7" s="1"/>
  <c r="B152" i="7"/>
  <c r="D152" i="7"/>
  <c r="F153" i="7" l="1"/>
  <c r="B153" i="7"/>
  <c r="H153" i="7"/>
  <c r="A154" i="7" s="1"/>
  <c r="C153" i="7"/>
  <c r="G153" i="7" s="1"/>
  <c r="D153" i="7"/>
  <c r="F154" i="7" l="1"/>
  <c r="B154" i="7"/>
  <c r="D154" i="7"/>
  <c r="C154" i="7"/>
  <c r="G154" i="7" s="1"/>
  <c r="H154" i="7"/>
  <c r="A155" i="7" s="1"/>
  <c r="F155" i="7" l="1"/>
  <c r="H155" i="7"/>
  <c r="A156" i="7" s="1"/>
  <c r="B155" i="7"/>
  <c r="C155" i="7"/>
  <c r="G155" i="7" s="1"/>
  <c r="D155" i="7"/>
  <c r="F156" i="7" l="1"/>
  <c r="H156" i="7"/>
  <c r="A157" i="7" s="1"/>
  <c r="C156" i="7"/>
  <c r="G156" i="7" s="1"/>
  <c r="D156" i="7"/>
  <c r="B156" i="7"/>
  <c r="F157" i="7" l="1"/>
  <c r="D157" i="7"/>
  <c r="C157" i="7"/>
  <c r="G157" i="7" s="1"/>
  <c r="B157" i="7"/>
  <c r="H157" i="7"/>
  <c r="A158" i="7" s="1"/>
  <c r="F158" i="7" l="1"/>
  <c r="B158" i="7"/>
  <c r="C158" i="7"/>
  <c r="G158" i="7" s="1"/>
  <c r="D158" i="7"/>
  <c r="H158" i="7"/>
  <c r="A159" i="7" s="1"/>
  <c r="F159" i="7" l="1"/>
  <c r="H159" i="7"/>
  <c r="A160" i="7" s="1"/>
  <c r="D159" i="7"/>
  <c r="B159" i="7"/>
  <c r="C159" i="7"/>
  <c r="G159" i="7" s="1"/>
  <c r="F160" i="7" l="1"/>
  <c r="D160" i="7"/>
  <c r="C160" i="7"/>
  <c r="G160" i="7" s="1"/>
  <c r="B160" i="7"/>
  <c r="H160" i="7"/>
  <c r="A161" i="7" s="1"/>
  <c r="F161" i="7" l="1"/>
  <c r="B161" i="7"/>
  <c r="H161" i="7"/>
  <c r="A162" i="7" s="1"/>
  <c r="C161" i="7"/>
  <c r="G161" i="7" s="1"/>
  <c r="D161" i="7"/>
  <c r="F162" i="7" l="1"/>
  <c r="C162" i="7"/>
  <c r="G162" i="7" s="1"/>
  <c r="H162" i="7"/>
  <c r="A163" i="7" s="1"/>
  <c r="B162" i="7"/>
  <c r="D162" i="7"/>
  <c r="F163" i="7" l="1"/>
  <c r="B163" i="7"/>
  <c r="D163" i="7"/>
  <c r="H163" i="7"/>
  <c r="A164" i="7" s="1"/>
  <c r="C163" i="7"/>
  <c r="G163" i="7" s="1"/>
  <c r="F164" i="7" l="1"/>
  <c r="B164" i="7"/>
  <c r="C164" i="7"/>
  <c r="G164" i="7" s="1"/>
  <c r="D164" i="7"/>
  <c r="H164" i="7"/>
  <c r="A165" i="7" s="1"/>
  <c r="F165" i="7" l="1"/>
  <c r="C165" i="7"/>
  <c r="G165" i="7" s="1"/>
  <c r="H165" i="7"/>
  <c r="A166" i="7" s="1"/>
  <c r="B165" i="7"/>
  <c r="D165" i="7"/>
  <c r="F166" i="7" l="1"/>
  <c r="B166" i="7"/>
  <c r="H166" i="7"/>
  <c r="A167" i="7" s="1"/>
  <c r="C166" i="7"/>
  <c r="G166" i="7" s="1"/>
  <c r="D166" i="7"/>
  <c r="F167" i="7" l="1"/>
  <c r="B167" i="7"/>
  <c r="C167" i="7"/>
  <c r="G167" i="7" s="1"/>
  <c r="H167" i="7"/>
  <c r="A168" i="7" s="1"/>
  <c r="D167" i="7"/>
  <c r="F168" i="7" l="1"/>
  <c r="B168" i="7"/>
  <c r="C168" i="7"/>
  <c r="G168" i="7" s="1"/>
  <c r="H168" i="7"/>
  <c r="A169" i="7" s="1"/>
  <c r="D168" i="7"/>
  <c r="F169" i="7" l="1"/>
  <c r="B169" i="7"/>
  <c r="C169" i="7"/>
  <c r="G169" i="7" s="1"/>
  <c r="D169" i="7"/>
  <c r="H169" i="7"/>
  <c r="A170" i="7" s="1"/>
  <c r="F170" i="7" l="1"/>
  <c r="H170" i="7"/>
  <c r="A171" i="7" s="1"/>
  <c r="D170" i="7"/>
  <c r="C170" i="7"/>
  <c r="G170" i="7" s="1"/>
  <c r="B170" i="7"/>
  <c r="F171" i="7" l="1"/>
  <c r="H171" i="7"/>
  <c r="A172" i="7" s="1"/>
  <c r="C171" i="7"/>
  <c r="G171" i="7" s="1"/>
  <c r="B171" i="7"/>
  <c r="D171" i="7"/>
  <c r="F172" i="7" l="1"/>
  <c r="H172" i="7"/>
  <c r="A173" i="7" s="1"/>
  <c r="C172" i="7"/>
  <c r="G172" i="7" s="1"/>
  <c r="B172" i="7"/>
  <c r="D172" i="7"/>
  <c r="F173" i="7" l="1"/>
  <c r="D173" i="7"/>
  <c r="C173" i="7"/>
  <c r="G173" i="7" s="1"/>
  <c r="B173" i="7"/>
  <c r="H173" i="7"/>
  <c r="A174" i="7" s="1"/>
  <c r="F174" i="7" l="1"/>
  <c r="D174" i="7"/>
  <c r="C174" i="7"/>
  <c r="G174" i="7" s="1"/>
  <c r="B174" i="7"/>
  <c r="H174" i="7"/>
  <c r="A175" i="7" s="1"/>
  <c r="F175" i="7" l="1"/>
  <c r="B175" i="7"/>
  <c r="C175" i="7"/>
  <c r="G175" i="7" s="1"/>
  <c r="H175" i="7"/>
  <c r="A176" i="7" s="1"/>
  <c r="D175" i="7"/>
  <c r="F176" i="7" l="1"/>
  <c r="B176" i="7"/>
  <c r="D176" i="7"/>
  <c r="C176" i="7"/>
  <c r="G176" i="7" s="1"/>
  <c r="H176" i="7"/>
  <c r="A177" i="7" s="1"/>
  <c r="F177" i="7" l="1"/>
  <c r="C177" i="7"/>
  <c r="G177" i="7" s="1"/>
  <c r="D177" i="7"/>
  <c r="B177" i="7"/>
  <c r="H177" i="7"/>
  <c r="A178" i="7" s="1"/>
  <c r="F178" i="7" l="1"/>
  <c r="B178" i="7"/>
  <c r="C178" i="7"/>
  <c r="G178" i="7" s="1"/>
  <c r="D178" i="7"/>
  <c r="H178" i="7"/>
  <c r="A179" i="7" s="1"/>
  <c r="F179" i="7" l="1"/>
  <c r="C179" i="7"/>
  <c r="G179" i="7" s="1"/>
  <c r="D179" i="7"/>
  <c r="B179" i="7"/>
  <c r="H179" i="7"/>
  <c r="A180" i="7" s="1"/>
  <c r="F180" i="7" l="1"/>
  <c r="C180" i="7"/>
  <c r="G180" i="7" s="1"/>
  <c r="H180" i="7"/>
  <c r="A181" i="7" s="1"/>
  <c r="D180" i="7"/>
  <c r="B180" i="7"/>
  <c r="F181" i="7" l="1"/>
  <c r="H181" i="7"/>
  <c r="A182" i="7" s="1"/>
  <c r="C181" i="7"/>
  <c r="B181" i="7"/>
  <c r="F182" i="7" l="1"/>
  <c r="B182" i="7"/>
  <c r="C182" i="7"/>
  <c r="G182" i="7" s="1"/>
  <c r="H182" i="7"/>
  <c r="A183" i="7" s="1"/>
  <c r="D182" i="7"/>
  <c r="D181" i="7"/>
  <c r="G181" i="7"/>
  <c r="F183" i="7" l="1"/>
  <c r="B183" i="7"/>
  <c r="C183" i="7"/>
  <c r="H183" i="7"/>
  <c r="A184" i="7" s="1"/>
  <c r="F184" i="7" l="1"/>
  <c r="C184" i="7"/>
  <c r="G184" i="7" s="1"/>
  <c r="H184" i="7"/>
  <c r="A185" i="7" s="1"/>
  <c r="D184" i="7"/>
  <c r="B184" i="7"/>
  <c r="D183" i="7"/>
  <c r="G183" i="7"/>
  <c r="F185" i="7" l="1"/>
  <c r="C185" i="7"/>
  <c r="G185" i="7" s="1"/>
  <c r="B185" i="7"/>
  <c r="H185" i="7"/>
  <c r="A186" i="7" s="1"/>
  <c r="D185" i="7"/>
  <c r="F186" i="7" l="1"/>
  <c r="B186" i="7"/>
  <c r="C186" i="7"/>
  <c r="G186" i="7" s="1"/>
  <c r="D186" i="7"/>
  <c r="H186" i="7"/>
  <c r="A187" i="7" s="1"/>
  <c r="F187" i="7" l="1"/>
  <c r="C187" i="7"/>
  <c r="B187" i="7"/>
  <c r="H187" i="7"/>
  <c r="A188" i="7" s="1"/>
  <c r="D187" i="7" l="1"/>
  <c r="G187" i="7"/>
  <c r="F188" i="7"/>
  <c r="H188" i="7"/>
  <c r="A189" i="7" s="1"/>
  <c r="D188" i="7"/>
  <c r="B188" i="7"/>
  <c r="C188" i="7"/>
  <c r="G188" i="7" s="1"/>
  <c r="F189" i="7" l="1"/>
  <c r="B189" i="7"/>
  <c r="C189" i="7"/>
  <c r="G189" i="7" s="1"/>
  <c r="H189" i="7"/>
  <c r="A190" i="7" s="1"/>
  <c r="D189" i="7"/>
  <c r="H190" i="7" l="1"/>
  <c r="A191" i="7" s="1"/>
  <c r="F190" i="7"/>
  <c r="C190" i="7"/>
  <c r="G190" i="7" s="1"/>
  <c r="D190" i="7"/>
  <c r="B190" i="7"/>
  <c r="F191" i="7" l="1"/>
  <c r="D191" i="7"/>
  <c r="H191" i="7"/>
  <c r="A192" i="7" s="1"/>
  <c r="B191" i="7"/>
  <c r="C191" i="7"/>
  <c r="G191" i="7" s="1"/>
  <c r="F192" i="7" l="1"/>
  <c r="B192" i="7"/>
  <c r="C192" i="7"/>
  <c r="G192" i="7" s="1"/>
  <c r="D192" i="7"/>
  <c r="H192" i="7"/>
  <c r="A193" i="7" s="1"/>
  <c r="F193" i="7" l="1"/>
  <c r="B193" i="7"/>
  <c r="C193" i="7"/>
  <c r="G193" i="7" s="1"/>
  <c r="D193" i="7"/>
  <c r="H193" i="7"/>
  <c r="A194" i="7" s="1"/>
  <c r="F194" i="7" l="1"/>
  <c r="H194" i="7"/>
  <c r="A195" i="7" s="1"/>
  <c r="D194" i="7"/>
  <c r="C194" i="7"/>
  <c r="G194" i="7" s="1"/>
  <c r="B194" i="7"/>
  <c r="F195" i="7" l="1"/>
  <c r="B195" i="7"/>
  <c r="C195" i="7"/>
  <c r="G195" i="7" s="1"/>
  <c r="H195" i="7"/>
  <c r="A196" i="7" s="1"/>
  <c r="D195" i="7"/>
  <c r="C196" i="7" l="1"/>
  <c r="G196" i="7" s="1"/>
  <c r="F196" i="7"/>
  <c r="D196" i="7"/>
  <c r="H196" i="7"/>
  <c r="A197" i="7" s="1"/>
  <c r="B196" i="7"/>
  <c r="F197" i="7" l="1"/>
  <c r="D197" i="7"/>
  <c r="B197" i="7"/>
  <c r="C197" i="7"/>
  <c r="G197" i="7" s="1"/>
  <c r="H197" i="7"/>
  <c r="A198" i="7" s="1"/>
  <c r="F198" i="7" l="1"/>
  <c r="B198" i="7"/>
  <c r="C198" i="7"/>
  <c r="G198" i="7" s="1"/>
  <c r="D198" i="7"/>
  <c r="H198" i="7"/>
  <c r="A199" i="7" s="1"/>
  <c r="F199" i="7" l="1"/>
  <c r="C199" i="7"/>
  <c r="G199" i="7" s="1"/>
  <c r="B199" i="7"/>
  <c r="D199" i="7"/>
  <c r="H199" i="7"/>
  <c r="A200" i="7" s="1"/>
  <c r="F200" i="7" l="1"/>
  <c r="H200" i="7"/>
  <c r="A201" i="7" s="1"/>
  <c r="B200" i="7"/>
  <c r="C200" i="7"/>
  <c r="F201" i="7" l="1"/>
  <c r="B201" i="7"/>
  <c r="C201" i="7"/>
  <c r="G201" i="7" s="1"/>
  <c r="H201" i="7"/>
  <c r="A202" i="7" s="1"/>
  <c r="D201" i="7"/>
  <c r="D200" i="7"/>
  <c r="G200" i="7"/>
  <c r="F202" i="7" l="1"/>
  <c r="D202" i="7"/>
  <c r="B202" i="7"/>
  <c r="C202" i="7"/>
  <c r="G202" i="7" s="1"/>
  <c r="H202" i="7"/>
  <c r="A203" i="7" s="1"/>
  <c r="F203" i="7" l="1"/>
  <c r="B203" i="7"/>
  <c r="D203" i="7"/>
  <c r="H203" i="7"/>
  <c r="A204" i="7" s="1"/>
  <c r="H204" i="7" s="1"/>
  <c r="A205" i="7" s="1"/>
  <c r="F205" i="7" s="1"/>
  <c r="C203" i="7"/>
  <c r="G203" i="7" s="1"/>
  <c r="F204" i="7" l="1"/>
  <c r="D204" i="7"/>
  <c r="B204" i="7"/>
  <c r="C204" i="7"/>
  <c r="G204" i="7" s="1"/>
  <c r="B205" i="7"/>
  <c r="C205" i="7"/>
  <c r="D205" i="7" s="1"/>
  <c r="G205" i="7" l="1"/>
  <c r="H205" i="7"/>
  <c r="A206" i="7" s="1"/>
  <c r="F206" i="7" s="1"/>
  <c r="C206" i="7" l="1"/>
  <c r="D206" i="7" s="1"/>
  <c r="H206" i="7"/>
  <c r="A207" i="7" s="1"/>
  <c r="F207" i="7" s="1"/>
  <c r="B206" i="7"/>
  <c r="G206" i="7" l="1"/>
  <c r="H207" i="7"/>
  <c r="A208" i="7" s="1"/>
  <c r="F208" i="7" s="1"/>
  <c r="C207" i="7"/>
  <c r="B207" i="7"/>
  <c r="D207" i="7"/>
  <c r="G207" i="7" l="1"/>
  <c r="C208" i="7"/>
  <c r="D208" i="7" s="1"/>
  <c r="B208" i="7"/>
  <c r="H208" i="7"/>
  <c r="A209" i="7" s="1"/>
  <c r="F209" i="7" s="1"/>
  <c r="G208" i="7" l="1"/>
  <c r="B209" i="7"/>
  <c r="C209" i="7"/>
  <c r="G209" i="7" s="1"/>
  <c r="D209" i="7" l="1"/>
  <c r="H209" i="7"/>
  <c r="A210" i="7" s="1"/>
  <c r="F210" i="7" s="1"/>
  <c r="B210" i="7" l="1"/>
  <c r="C210" i="7"/>
  <c r="G210" i="7" s="1"/>
  <c r="H210" i="7" l="1"/>
  <c r="A211" i="7" s="1"/>
  <c r="F211" i="7" s="1"/>
  <c r="D210" i="7"/>
  <c r="C211" i="7" l="1"/>
  <c r="H211" i="7" s="1"/>
  <c r="A212" i="7" s="1"/>
  <c r="F212" i="7" s="1"/>
  <c r="B211" i="7"/>
  <c r="B212" i="7" l="1"/>
  <c r="C212" i="7"/>
  <c r="G212" i="7" s="1"/>
  <c r="G211" i="7"/>
  <c r="D211" i="7"/>
  <c r="D212" i="7"/>
  <c r="H212" i="7" l="1"/>
  <c r="A213" i="7" s="1"/>
  <c r="F213" i="7" s="1"/>
  <c r="C213" i="7" l="1"/>
  <c r="G213" i="7" s="1"/>
  <c r="B213" i="7"/>
  <c r="H213" i="7"/>
  <c r="A214" i="7" s="1"/>
  <c r="F214" i="7" s="1"/>
  <c r="D213" i="7"/>
  <c r="C214" i="7" l="1"/>
  <c r="D214" i="7"/>
  <c r="B214" i="7"/>
  <c r="H214" i="7"/>
  <c r="A215" i="7" s="1"/>
  <c r="F215" i="7" s="1"/>
  <c r="B215" i="7" l="1"/>
  <c r="C215" i="7"/>
  <c r="G215" i="7" s="1"/>
  <c r="G214" i="7"/>
  <c r="H215" i="7"/>
  <c r="A216" i="7" s="1"/>
  <c r="F216" i="7" s="1"/>
  <c r="D215" i="7"/>
  <c r="C216" i="7" l="1"/>
  <c r="G216" i="7" s="1"/>
  <c r="B216" i="7"/>
  <c r="H216" i="7"/>
  <c r="A217" i="7" s="1"/>
  <c r="F217" i="7" s="1"/>
  <c r="B217" i="7" l="1"/>
  <c r="C217" i="7"/>
  <c r="H217" i="7"/>
  <c r="A218" i="7" s="1"/>
  <c r="F218" i="7" s="1"/>
  <c r="D216" i="7"/>
  <c r="D217" i="7"/>
  <c r="C218" i="7" l="1"/>
  <c r="D218" i="7" s="1"/>
  <c r="B218" i="7"/>
  <c r="H218" i="7"/>
  <c r="A219" i="7" s="1"/>
  <c r="F219" i="7" s="1"/>
  <c r="G217" i="7"/>
  <c r="G218" i="7"/>
  <c r="H219" i="7" l="1"/>
  <c r="A220" i="7" s="1"/>
  <c r="F220" i="7" s="1"/>
  <c r="B219" i="7"/>
  <c r="C219" i="7"/>
  <c r="D219" i="7" s="1"/>
  <c r="C220" i="7"/>
  <c r="B220" i="7"/>
  <c r="H220" i="7"/>
  <c r="A221" i="7" s="1"/>
  <c r="F221" i="7" s="1"/>
  <c r="D220" i="7"/>
  <c r="G219" i="7" l="1"/>
  <c r="C221" i="7"/>
  <c r="G221" i="7" s="1"/>
  <c r="H221" i="7"/>
  <c r="A222" i="7" s="1"/>
  <c r="F222" i="7" s="1"/>
  <c r="B221" i="7"/>
  <c r="G220" i="7"/>
  <c r="D221" i="7" l="1"/>
  <c r="B222" i="7"/>
  <c r="C222" i="7"/>
  <c r="G222" i="7" s="1"/>
  <c r="H222" i="7"/>
  <c r="A223" i="7" s="1"/>
  <c r="F223" i="7" s="1"/>
  <c r="D222" i="7" l="1"/>
  <c r="B223" i="7"/>
  <c r="C223" i="7"/>
  <c r="D223" i="7"/>
  <c r="H223" i="7"/>
  <c r="A224" i="7" s="1"/>
  <c r="F224" i="7" s="1"/>
  <c r="B224" i="7" l="1"/>
  <c r="D224" i="7"/>
  <c r="C224" i="7"/>
  <c r="G224" i="7" s="1"/>
  <c r="G223" i="7"/>
  <c r="H224" i="7" l="1"/>
  <c r="A225" i="7" s="1"/>
  <c r="F225" i="7" s="1"/>
  <c r="C225" i="7" l="1"/>
  <c r="B225" i="7"/>
  <c r="H225" i="7"/>
  <c r="A226" i="7" s="1"/>
  <c r="F226" i="7" s="1"/>
  <c r="G225" i="7" l="1"/>
  <c r="D225" i="7"/>
  <c r="B226" i="7"/>
  <c r="C226" i="7"/>
  <c r="G226" i="7" s="1"/>
  <c r="H226" i="7" l="1"/>
  <c r="A227" i="7" s="1"/>
  <c r="F227" i="7" s="1"/>
  <c r="D226" i="7"/>
  <c r="H227" i="7" l="1"/>
  <c r="A228" i="7" s="1"/>
  <c r="F228" i="7" s="1"/>
  <c r="B227" i="7"/>
  <c r="C227" i="7"/>
  <c r="D227" i="7"/>
  <c r="G227" i="7" l="1"/>
  <c r="C228" i="7"/>
  <c r="G228" i="7" s="1"/>
  <c r="B228" i="7"/>
  <c r="D228" i="7"/>
  <c r="H228" i="7" l="1"/>
  <c r="A229" i="7" s="1"/>
  <c r="F229" i="7" s="1"/>
  <c r="B229" i="7" l="1"/>
  <c r="C229" i="7"/>
  <c r="D229" i="7"/>
  <c r="G229" i="7" l="1"/>
  <c r="H229" i="7"/>
  <c r="A230" i="7" s="1"/>
  <c r="F230" i="7" s="1"/>
  <c r="C230" i="7" l="1"/>
  <c r="G230" i="7" s="1"/>
  <c r="D230" i="7"/>
  <c r="B230" i="7"/>
  <c r="H230" i="7"/>
  <c r="A231" i="7" s="1"/>
  <c r="F231" i="7" s="1"/>
  <c r="B231" i="7" l="1"/>
  <c r="C231" i="7"/>
  <c r="G231" i="7" s="1"/>
  <c r="D231" i="7"/>
  <c r="H231" i="7"/>
  <c r="A232" i="7" s="1"/>
  <c r="F232" i="7" s="1"/>
  <c r="B232" i="7" l="1"/>
  <c r="C232" i="7"/>
  <c r="G232" i="7" s="1"/>
  <c r="H232" i="7"/>
  <c r="A233" i="7" s="1"/>
  <c r="F233" i="7" s="1"/>
  <c r="D232" i="7"/>
  <c r="B233" i="7" l="1"/>
  <c r="C233" i="7"/>
  <c r="D233" i="7"/>
  <c r="H233" i="7" l="1"/>
  <c r="A234" i="7" s="1"/>
  <c r="F234" i="7" s="1"/>
  <c r="G233" i="7"/>
  <c r="C234" i="7" l="1"/>
  <c r="G234" i="7" s="1"/>
  <c r="B234" i="7"/>
  <c r="D234" i="7"/>
  <c r="H234" i="7"/>
  <c r="A235" i="7" s="1"/>
  <c r="F235" i="7" s="1"/>
  <c r="C235" i="7" l="1"/>
  <c r="B235" i="7"/>
  <c r="G235" i="7" l="1"/>
  <c r="D235" i="7"/>
  <c r="H235" i="7"/>
  <c r="A236" i="7" s="1"/>
  <c r="F236" i="7" s="1"/>
  <c r="C236" i="7" l="1"/>
  <c r="D236" i="7" s="1"/>
  <c r="B236" i="7"/>
  <c r="H236" i="7" l="1"/>
  <c r="A237" i="7" s="1"/>
  <c r="F237" i="7" s="1"/>
  <c r="G236" i="7"/>
  <c r="C237" i="7" l="1"/>
  <c r="G237" i="7" s="1"/>
  <c r="D237" i="7"/>
  <c r="B237" i="7"/>
  <c r="H237" i="7"/>
  <c r="A238" i="7" s="1"/>
  <c r="F238" i="7" s="1"/>
  <c r="B238" i="7" l="1"/>
  <c r="C238" i="7"/>
  <c r="D238" i="7" s="1"/>
  <c r="G238" i="7" l="1"/>
  <c r="H238" i="7"/>
  <c r="A239" i="7" s="1"/>
  <c r="F239" i="7" s="1"/>
  <c r="D239" i="7" l="1"/>
  <c r="B239" i="7"/>
  <c r="H239" i="7"/>
  <c r="A240" i="7" s="1"/>
  <c r="F240" i="7" s="1"/>
  <c r="C239" i="7"/>
  <c r="G239" i="7" s="1"/>
  <c r="B240" i="7" l="1"/>
  <c r="D240" i="7"/>
  <c r="C240" i="7"/>
  <c r="G240" i="7" s="1"/>
  <c r="H240" i="7"/>
  <c r="A241" i="7" s="1"/>
  <c r="F241" i="7" s="1"/>
  <c r="B241" i="7" l="1"/>
  <c r="C241" i="7"/>
  <c r="G241" i="7" s="1"/>
  <c r="D241" i="7"/>
  <c r="H241" i="7" l="1"/>
  <c r="A242" i="7" s="1"/>
  <c r="F242" i="7" s="1"/>
  <c r="B242" i="7" l="1"/>
  <c r="C242" i="7"/>
  <c r="G242" i="7" s="1"/>
  <c r="H242" i="7" l="1"/>
  <c r="A243" i="7" s="1"/>
  <c r="F243" i="7" s="1"/>
  <c r="D242" i="7"/>
  <c r="C243" i="7"/>
  <c r="G243" i="7" s="1"/>
  <c r="D243" i="7" l="1"/>
  <c r="B243" i="7"/>
  <c r="H243" i="7"/>
  <c r="A244" i="7" s="1"/>
  <c r="F244" i="7" s="1"/>
  <c r="C244" i="7" l="1"/>
  <c r="G244" i="7"/>
  <c r="B244" i="7"/>
  <c r="D244" i="7"/>
  <c r="H244" i="7" l="1"/>
  <c r="A245" i="7" s="1"/>
  <c r="F245" i="7" s="1"/>
  <c r="C245" i="7" l="1"/>
  <c r="G245" i="7" s="1"/>
  <c r="B245" i="7"/>
  <c r="D245" i="7"/>
  <c r="H245" i="7" l="1"/>
  <c r="A246" i="7" s="1"/>
  <c r="F246" i="7" s="1"/>
  <c r="C246" i="7" l="1"/>
  <c r="G246" i="7" s="1"/>
  <c r="H246" i="7"/>
  <c r="A247" i="7" s="1"/>
  <c r="F247" i="7" s="1"/>
  <c r="B246" i="7"/>
  <c r="D246" i="7"/>
  <c r="B247" i="7" l="1"/>
  <c r="C247" i="7"/>
  <c r="G247" i="7" s="1"/>
  <c r="H247" i="7"/>
  <c r="A248" i="7" s="1"/>
  <c r="F248" i="7" s="1"/>
  <c r="D247" i="7"/>
  <c r="C248" i="7" l="1"/>
  <c r="G248" i="7" s="1"/>
  <c r="H248" i="7"/>
  <c r="A249" i="7" s="1"/>
  <c r="F249" i="7" s="1"/>
  <c r="B248" i="7"/>
  <c r="D248" i="7"/>
  <c r="C249" i="7" l="1"/>
  <c r="G249" i="7" s="1"/>
  <c r="B249" i="7"/>
  <c r="D249" i="7"/>
  <c r="H249" i="7" l="1"/>
  <c r="A250" i="7" s="1"/>
  <c r="F250" i="7" s="1"/>
  <c r="B250" i="7" l="1"/>
  <c r="C250" i="7"/>
  <c r="G250" i="7" s="1"/>
  <c r="D250" i="7"/>
  <c r="H250" i="7"/>
  <c r="A251" i="7" s="1"/>
  <c r="F251" i="7" s="1"/>
  <c r="C251" i="7" l="1"/>
  <c r="G251" i="7" s="1"/>
  <c r="B251" i="7"/>
  <c r="D251" i="7"/>
  <c r="H251" i="7"/>
  <c r="A252" i="7" s="1"/>
  <c r="F252" i="7" s="1"/>
  <c r="C252" i="7" l="1"/>
  <c r="G252" i="7" s="1"/>
  <c r="B252" i="7"/>
  <c r="D252" i="7"/>
  <c r="H252" i="7"/>
  <c r="A253" i="7" s="1"/>
  <c r="F253" i="7" s="1"/>
  <c r="B253" i="7" l="1"/>
  <c r="D253" i="7"/>
  <c r="C253" i="7"/>
  <c r="G253" i="7" s="1"/>
  <c r="H253" i="7" l="1"/>
  <c r="A254" i="7" s="1"/>
  <c r="F254" i="7" s="1"/>
  <c r="D254" i="7" l="1"/>
  <c r="C254" i="7"/>
  <c r="H254" i="7" s="1"/>
  <c r="A255" i="7" s="1"/>
  <c r="F255" i="7" s="1"/>
  <c r="B254" i="7"/>
  <c r="G254" i="7" l="1"/>
  <c r="B255" i="7"/>
  <c r="C255" i="7"/>
  <c r="D255" i="7" s="1"/>
  <c r="H255" i="7"/>
  <c r="A256" i="7" s="1"/>
  <c r="F256" i="7" s="1"/>
  <c r="G255" i="7" l="1"/>
  <c r="C256" i="7"/>
  <c r="B256" i="7"/>
  <c r="D256" i="7"/>
  <c r="H256" i="7" l="1"/>
  <c r="A257" i="7" s="1"/>
  <c r="F257" i="7" s="1"/>
  <c r="G256" i="7"/>
  <c r="C257" i="7" l="1"/>
  <c r="G257" i="7" s="1"/>
  <c r="B257" i="7"/>
  <c r="D257" i="7"/>
  <c r="H257" i="7"/>
  <c r="A258" i="7" s="1"/>
  <c r="F258" i="7" s="1"/>
  <c r="B258" i="7" l="1"/>
  <c r="C258" i="7"/>
  <c r="G258" i="7" s="1"/>
  <c r="D258" i="7"/>
  <c r="H258" i="7"/>
  <c r="A259" i="7" s="1"/>
  <c r="F259" i="7" s="1"/>
  <c r="B259" i="7" l="1"/>
  <c r="C259" i="7"/>
  <c r="G259" i="7" s="1"/>
  <c r="H259" i="7"/>
  <c r="A260" i="7" s="1"/>
  <c r="F260" i="7" s="1"/>
  <c r="D259" i="7" l="1"/>
  <c r="D260" i="7"/>
  <c r="C260" i="7"/>
  <c r="B260" i="7"/>
  <c r="H260" i="7"/>
  <c r="A261" i="7" s="1"/>
  <c r="F261" i="7" s="1"/>
  <c r="G260" i="7" l="1"/>
  <c r="B261" i="7"/>
  <c r="C261" i="7"/>
  <c r="G261" i="7" s="1"/>
  <c r="H261" i="7" l="1"/>
  <c r="A262" i="7" s="1"/>
  <c r="F262" i="7" s="1"/>
  <c r="D261" i="7"/>
  <c r="C262" i="7" l="1"/>
  <c r="G262" i="7" s="1"/>
  <c r="B262" i="7"/>
  <c r="D262" i="7"/>
  <c r="H262" i="7" l="1"/>
  <c r="A263" i="7" s="1"/>
  <c r="F263" i="7" s="1"/>
  <c r="C263" i="7" l="1"/>
  <c r="G263" i="7" s="1"/>
  <c r="D263" i="7"/>
  <c r="H263" i="7"/>
  <c r="A264" i="7" s="1"/>
  <c r="F264" i="7" s="1"/>
  <c r="B263" i="7"/>
  <c r="B264" i="7" l="1"/>
  <c r="C264" i="7"/>
  <c r="G264" i="7" s="1"/>
  <c r="D264" i="7"/>
  <c r="H264" i="7"/>
  <c r="A265" i="7" s="1"/>
  <c r="F265" i="7" s="1"/>
  <c r="B265" i="7" l="1"/>
  <c r="C265" i="7"/>
  <c r="G265" i="7" s="1"/>
  <c r="H265" i="7"/>
  <c r="A266" i="7" s="1"/>
  <c r="F266" i="7" s="1"/>
  <c r="D265" i="7"/>
  <c r="C266" i="7" l="1"/>
  <c r="G266" i="7" s="1"/>
  <c r="H266" i="7"/>
  <c r="A267" i="7" s="1"/>
  <c r="F267" i="7" s="1"/>
  <c r="B266" i="7"/>
  <c r="D266" i="7"/>
  <c r="H267" i="7" l="1"/>
  <c r="A268" i="7" s="1"/>
  <c r="F268" i="7" s="1"/>
  <c r="C267" i="7"/>
  <c r="B267" i="7"/>
  <c r="D267" i="7"/>
  <c r="G267" i="7" l="1"/>
  <c r="C268" i="7"/>
  <c r="G268" i="7" s="1"/>
  <c r="B268" i="7"/>
  <c r="D268" i="7"/>
  <c r="H268" i="7" l="1"/>
  <c r="A269" i="7" s="1"/>
  <c r="F269" i="7" s="1"/>
  <c r="B269" i="7" l="1"/>
  <c r="C269" i="7"/>
  <c r="G269" i="7" s="1"/>
  <c r="H269" i="7" l="1"/>
  <c r="A270" i="7" s="1"/>
  <c r="F270" i="7" s="1"/>
  <c r="D269" i="7"/>
  <c r="B270" i="7" l="1"/>
  <c r="C270" i="7"/>
  <c r="G270" i="7" s="1"/>
  <c r="H270" i="7" l="1"/>
  <c r="A271" i="7" s="1"/>
  <c r="F271" i="7" s="1"/>
  <c r="D270" i="7"/>
  <c r="B271" i="7" l="1"/>
  <c r="C271" i="7"/>
  <c r="G271" i="7" s="1"/>
  <c r="H271" i="7"/>
  <c r="A272" i="7" s="1"/>
  <c r="F272" i="7" s="1"/>
  <c r="H272" i="7" l="1"/>
  <c r="A273" i="7" s="1"/>
  <c r="F273" i="7" s="1"/>
  <c r="C272" i="7"/>
  <c r="G272" i="7" s="1"/>
  <c r="B272" i="7"/>
  <c r="D272" i="7"/>
  <c r="D271" i="7"/>
  <c r="C273" i="7" l="1"/>
  <c r="H273" i="7"/>
  <c r="A274" i="7" s="1"/>
  <c r="F274" i="7" s="1"/>
  <c r="B273" i="7"/>
  <c r="D273" i="7"/>
  <c r="B274" i="7" l="1"/>
  <c r="C274" i="7"/>
  <c r="D274" i="7" s="1"/>
  <c r="G273" i="7"/>
  <c r="G274" i="7" l="1"/>
  <c r="H274" i="7"/>
  <c r="A275" i="7" s="1"/>
  <c r="F275" i="7" s="1"/>
  <c r="D275" i="7" l="1"/>
  <c r="C275" i="7"/>
  <c r="G275" i="7" s="1"/>
  <c r="B275" i="7"/>
  <c r="H275" i="7"/>
  <c r="A276" i="7" s="1"/>
  <c r="F276" i="7" s="1"/>
  <c r="B276" i="7" l="1"/>
  <c r="C276" i="7"/>
  <c r="G276" i="7" s="1"/>
  <c r="D276" i="7"/>
  <c r="H276" i="7" l="1"/>
  <c r="A277" i="7" s="1"/>
  <c r="F277" i="7" s="1"/>
  <c r="C277" i="7" l="1"/>
  <c r="B277" i="7"/>
  <c r="D277" i="7"/>
  <c r="H277" i="7"/>
  <c r="A278" i="7" s="1"/>
  <c r="F278" i="7" s="1"/>
  <c r="B278" i="7" l="1"/>
  <c r="C278" i="7"/>
  <c r="G278" i="7" s="1"/>
  <c r="D278" i="7"/>
  <c r="H278" i="7"/>
  <c r="A279" i="7" s="1"/>
  <c r="F279" i="7" s="1"/>
  <c r="G277" i="7"/>
  <c r="D279" i="7" l="1"/>
  <c r="B279" i="7"/>
  <c r="C279" i="7"/>
  <c r="G279" i="7" s="1"/>
  <c r="H279" i="7" l="1"/>
  <c r="A280" i="7" s="1"/>
  <c r="F280" i="7" s="1"/>
  <c r="B280" i="7" l="1"/>
  <c r="C280" i="7"/>
  <c r="G280" i="7" s="1"/>
  <c r="D280" i="7"/>
  <c r="H280" i="7"/>
  <c r="A281" i="7" s="1"/>
  <c r="F281" i="7" s="1"/>
  <c r="B281" i="7" l="1"/>
  <c r="D281" i="7"/>
  <c r="C281" i="7"/>
  <c r="G281" i="7" s="1"/>
  <c r="H281" i="7" l="1"/>
  <c r="A282" i="7" s="1"/>
  <c r="F282" i="7" s="1"/>
  <c r="B282" i="7" l="1"/>
  <c r="C282" i="7"/>
  <c r="G282" i="7" s="1"/>
  <c r="D282" i="7"/>
  <c r="H282" i="7"/>
  <c r="A283" i="7" s="1"/>
  <c r="F283" i="7" s="1"/>
  <c r="H283" i="7" l="1"/>
  <c r="A284" i="7" s="1"/>
  <c r="F284" i="7" s="1"/>
  <c r="B283" i="7"/>
  <c r="D283" i="7"/>
  <c r="C283" i="7"/>
  <c r="G283" i="7" s="1"/>
  <c r="C284" i="7" l="1"/>
  <c r="B284" i="7"/>
  <c r="D284" i="7"/>
  <c r="G284" i="7"/>
  <c r="H284" i="7"/>
  <c r="A285" i="7" s="1"/>
  <c r="F285" i="7" s="1"/>
  <c r="C285" i="7" l="1"/>
  <c r="B285" i="7"/>
  <c r="D285" i="7"/>
  <c r="H285" i="7" l="1"/>
  <c r="A286" i="7" s="1"/>
  <c r="F286" i="7" s="1"/>
  <c r="G285" i="7"/>
  <c r="D286" i="7" l="1"/>
  <c r="C286" i="7"/>
  <c r="G286" i="7" s="1"/>
  <c r="B286" i="7"/>
  <c r="H286" i="7" l="1"/>
  <c r="A287" i="7" s="1"/>
  <c r="F287" i="7" s="1"/>
  <c r="B287" i="7" l="1"/>
  <c r="C287" i="7"/>
  <c r="D287" i="7"/>
  <c r="G287" i="7" l="1"/>
  <c r="H287" i="7"/>
  <c r="A288" i="7" s="1"/>
  <c r="F288" i="7" s="1"/>
  <c r="H288" i="7" l="1"/>
  <c r="A289" i="7" s="1"/>
  <c r="F289" i="7" s="1"/>
  <c r="C288" i="7"/>
  <c r="G288" i="7" s="1"/>
  <c r="B288" i="7"/>
  <c r="D288" i="7"/>
  <c r="C289" i="7" l="1"/>
  <c r="G289" i="7" s="1"/>
  <c r="H289" i="7"/>
  <c r="A290" i="7" s="1"/>
  <c r="F290" i="7" s="1"/>
  <c r="D289" i="7"/>
  <c r="B289" i="7"/>
  <c r="C290" i="7" l="1"/>
  <c r="G290" i="7" s="1"/>
  <c r="D290" i="7"/>
  <c r="H290" i="7"/>
  <c r="A291" i="7" s="1"/>
  <c r="F291" i="7" s="1"/>
  <c r="B290" i="7"/>
  <c r="B291" i="7" l="1"/>
  <c r="C291" i="7"/>
  <c r="G291" i="7" s="1"/>
  <c r="D291" i="7"/>
  <c r="H291" i="7"/>
  <c r="A292" i="7" s="1"/>
  <c r="F292" i="7" s="1"/>
  <c r="C292" i="7" l="1"/>
  <c r="G292" i="7" s="1"/>
  <c r="H292" i="7"/>
  <c r="A293" i="7" s="1"/>
  <c r="F293" i="7" s="1"/>
  <c r="B292" i="7"/>
  <c r="D292" i="7"/>
  <c r="C293" i="7" l="1"/>
  <c r="G293" i="7" s="1"/>
  <c r="D293" i="7"/>
  <c r="B293" i="7"/>
  <c r="H293" i="7"/>
  <c r="A294" i="7" s="1"/>
  <c r="F294" i="7" s="1"/>
  <c r="D294" i="7" l="1"/>
  <c r="C294" i="7"/>
  <c r="G294" i="7" s="1"/>
  <c r="B294" i="7"/>
  <c r="H294" i="7"/>
  <c r="A295" i="7" s="1"/>
  <c r="F295" i="7" s="1"/>
  <c r="C295" i="7" l="1"/>
  <c r="G295" i="7" s="1"/>
  <c r="B295" i="7"/>
  <c r="H295" i="7"/>
  <c r="A296" i="7" s="1"/>
  <c r="F296" i="7" s="1"/>
  <c r="D295" i="7"/>
  <c r="B296" i="7" l="1"/>
  <c r="H296" i="7"/>
  <c r="A297" i="7" s="1"/>
  <c r="F297" i="7" s="1"/>
  <c r="D296" i="7"/>
  <c r="C296" i="7"/>
  <c r="G296" i="7" s="1"/>
  <c r="H297" i="7" l="1"/>
  <c r="A298" i="7" s="1"/>
  <c r="F298" i="7" s="1"/>
  <c r="B297" i="7"/>
  <c r="D297" i="7"/>
  <c r="C297" i="7"/>
  <c r="G297" i="7" s="1"/>
  <c r="D298" i="7" l="1"/>
  <c r="B298" i="7"/>
  <c r="H298" i="7"/>
  <c r="A299" i="7" s="1"/>
  <c r="F299" i="7" s="1"/>
  <c r="C298" i="7"/>
  <c r="G298" i="7" s="1"/>
  <c r="C299" i="7" l="1"/>
  <c r="G299" i="7" s="1"/>
  <c r="B299" i="7"/>
  <c r="D299" i="7"/>
  <c r="H299" i="7"/>
  <c r="A300" i="7" s="1"/>
  <c r="F300" i="7" s="1"/>
  <c r="C300" i="7" l="1"/>
  <c r="G300" i="7" s="1"/>
  <c r="D300" i="7"/>
  <c r="H300" i="7"/>
  <c r="A301" i="7" s="1"/>
  <c r="F301" i="7" s="1"/>
  <c r="B300" i="7"/>
  <c r="D301" i="7" l="1"/>
  <c r="H301" i="7"/>
  <c r="A302" i="7" s="1"/>
  <c r="F302" i="7" s="1"/>
  <c r="C301" i="7"/>
  <c r="G301" i="7" s="1"/>
  <c r="B301" i="7"/>
  <c r="B302" i="7" l="1"/>
  <c r="H302" i="7"/>
  <c r="A303" i="7" s="1"/>
  <c r="F303" i="7" s="1"/>
  <c r="C302" i="7"/>
  <c r="G302" i="7" s="1"/>
  <c r="D302" i="7"/>
  <c r="H303" i="7" l="1"/>
  <c r="A304" i="7" s="1"/>
  <c r="F304" i="7" s="1"/>
  <c r="C303" i="7"/>
  <c r="G303" i="7" s="1"/>
  <c r="B303" i="7"/>
  <c r="D303" i="7"/>
  <c r="H304" i="7" l="1"/>
  <c r="A305" i="7" s="1"/>
  <c r="F305" i="7" s="1"/>
  <c r="D304" i="7"/>
  <c r="C304" i="7"/>
  <c r="G304" i="7" s="1"/>
  <c r="B304" i="7"/>
  <c r="H305" i="7" l="1"/>
  <c r="A306" i="7" s="1"/>
  <c r="F306" i="7" s="1"/>
  <c r="B305" i="7"/>
  <c r="D305" i="7"/>
  <c r="C305" i="7"/>
  <c r="G305" i="7" s="1"/>
  <c r="H306" i="7" l="1"/>
  <c r="A307" i="7" s="1"/>
  <c r="F307" i="7" s="1"/>
  <c r="C306" i="7"/>
  <c r="G306" i="7" s="1"/>
  <c r="D306" i="7"/>
  <c r="B306" i="7"/>
  <c r="D307" i="7" l="1"/>
  <c r="H307" i="7"/>
  <c r="A308" i="7" s="1"/>
  <c r="F308" i="7" s="1"/>
  <c r="B307" i="7"/>
  <c r="C307" i="7"/>
  <c r="G307" i="7" s="1"/>
  <c r="C308" i="7" l="1"/>
  <c r="G308" i="7" s="1"/>
  <c r="H308" i="7"/>
  <c r="A309" i="7" s="1"/>
  <c r="F309" i="7" s="1"/>
  <c r="B308" i="7"/>
  <c r="D308" i="7"/>
  <c r="D309" i="7" l="1"/>
  <c r="H309" i="7"/>
  <c r="A310" i="7" s="1"/>
  <c r="F310" i="7" s="1"/>
  <c r="B309" i="7"/>
  <c r="C309" i="7"/>
  <c r="G309" i="7" s="1"/>
  <c r="C310" i="7" l="1"/>
  <c r="G310" i="7" s="1"/>
  <c r="D310" i="7"/>
  <c r="B310" i="7"/>
  <c r="H310" i="7"/>
  <c r="A311" i="7" s="1"/>
  <c r="F311" i="7" s="1"/>
  <c r="C311" i="7" l="1"/>
  <c r="G311" i="7" s="1"/>
  <c r="D311" i="7"/>
  <c r="H311" i="7"/>
  <c r="A312" i="7" s="1"/>
  <c r="F312" i="7" s="1"/>
  <c r="B311" i="7"/>
  <c r="D312" i="7" l="1"/>
  <c r="B312" i="7"/>
  <c r="H312" i="7"/>
  <c r="A313" i="7" s="1"/>
  <c r="F313" i="7" s="1"/>
  <c r="C312" i="7"/>
  <c r="G312" i="7" s="1"/>
  <c r="D313" i="7" l="1"/>
  <c r="H313" i="7"/>
  <c r="B313" i="7"/>
  <c r="C313" i="7"/>
  <c r="G313" i="7" s="1"/>
  <c r="A314" i="7" l="1"/>
  <c r="F314" i="7" s="1"/>
  <c r="H314" i="7" l="1"/>
  <c r="A315" i="7" s="1"/>
  <c r="F315" i="7" s="1"/>
  <c r="D314" i="7"/>
  <c r="B314" i="7"/>
  <c r="C314" i="7"/>
  <c r="G314" i="7" s="1"/>
  <c r="C315" i="7" l="1"/>
  <c r="G315" i="7" s="1"/>
  <c r="B315" i="7"/>
  <c r="D315" i="7"/>
  <c r="H315" i="7"/>
  <c r="A316" i="7" s="1"/>
  <c r="F316" i="7" s="1"/>
  <c r="C316" i="7" l="1"/>
  <c r="G316" i="7" s="1"/>
  <c r="H316" i="7"/>
  <c r="A317" i="7" s="1"/>
  <c r="F317" i="7" s="1"/>
  <c r="D316" i="7"/>
  <c r="B316" i="7"/>
  <c r="D317" i="7" l="1"/>
  <c r="H317" i="7"/>
  <c r="A318" i="7" s="1"/>
  <c r="F318" i="7" s="1"/>
  <c r="B317" i="7"/>
  <c r="C317" i="7"/>
  <c r="G317" i="7" s="1"/>
  <c r="H318" i="7" l="1"/>
  <c r="A319" i="7" s="1"/>
  <c r="F319" i="7" s="1"/>
  <c r="B318" i="7"/>
  <c r="D318" i="7"/>
  <c r="C318" i="7"/>
  <c r="G318" i="7" s="1"/>
  <c r="D319" i="7" l="1"/>
  <c r="H319" i="7"/>
  <c r="A320" i="7" s="1"/>
  <c r="F320" i="7" s="1"/>
  <c r="C319" i="7"/>
  <c r="G319" i="7" s="1"/>
  <c r="B319" i="7"/>
  <c r="H320" i="7" l="1"/>
  <c r="A321" i="7" s="1"/>
  <c r="F321" i="7" s="1"/>
  <c r="B320" i="7"/>
  <c r="D320" i="7"/>
  <c r="C320" i="7"/>
  <c r="G320" i="7" s="1"/>
  <c r="C321" i="7" l="1"/>
  <c r="G321" i="7" s="1"/>
  <c r="H321" i="7"/>
  <c r="A322" i="7" s="1"/>
  <c r="F322" i="7" s="1"/>
  <c r="D321" i="7"/>
  <c r="B321" i="7"/>
  <c r="H322" i="7" l="1"/>
  <c r="A323" i="7" s="1"/>
  <c r="F323" i="7" s="1"/>
  <c r="B322" i="7"/>
  <c r="D322" i="7"/>
  <c r="C322" i="7"/>
  <c r="G322" i="7" s="1"/>
  <c r="H323" i="7" l="1"/>
  <c r="A324" i="7" s="1"/>
  <c r="F324" i="7" s="1"/>
  <c r="C323" i="7"/>
  <c r="G323" i="7" s="1"/>
  <c r="B323" i="7"/>
  <c r="D323" i="7"/>
  <c r="H324" i="7" l="1"/>
  <c r="A325" i="7" s="1"/>
  <c r="F325" i="7" s="1"/>
  <c r="C324" i="7"/>
  <c r="G324" i="7" s="1"/>
  <c r="D324" i="7"/>
  <c r="B324" i="7"/>
  <c r="C325" i="7" l="1"/>
  <c r="G325" i="7" s="1"/>
  <c r="D325" i="7"/>
  <c r="H325" i="7"/>
  <c r="A326" i="7" s="1"/>
  <c r="F326" i="7" s="1"/>
  <c r="B325" i="7"/>
  <c r="H326" i="7" l="1"/>
  <c r="A327" i="7" s="1"/>
  <c r="F327" i="7" s="1"/>
  <c r="B326" i="7"/>
  <c r="C326" i="7"/>
  <c r="G326" i="7" s="1"/>
  <c r="D326" i="7"/>
  <c r="C327" i="7" l="1"/>
  <c r="G327" i="7" s="1"/>
  <c r="B327" i="7"/>
  <c r="D327" i="7"/>
  <c r="H327" i="7"/>
  <c r="A328" i="7" s="1"/>
  <c r="F328" i="7" s="1"/>
  <c r="B328" i="7" l="1"/>
  <c r="H328" i="7"/>
  <c r="A329" i="7" s="1"/>
  <c r="F329" i="7" s="1"/>
  <c r="D328" i="7"/>
  <c r="C328" i="7"/>
  <c r="G328" i="7" s="1"/>
  <c r="B329" i="7" l="1"/>
  <c r="C329" i="7"/>
  <c r="G329" i="7" s="1"/>
  <c r="D329" i="7"/>
  <c r="H329" i="7"/>
  <c r="A330" i="7" s="1"/>
  <c r="F330" i="7" s="1"/>
  <c r="B330" i="7" l="1"/>
  <c r="C330" i="7"/>
  <c r="G330" i="7" s="1"/>
  <c r="D330" i="7"/>
  <c r="H330" i="7"/>
  <c r="A331" i="7" l="1"/>
  <c r="F331" i="7" s="1"/>
  <c r="B331" i="7" l="1"/>
  <c r="C331" i="7"/>
  <c r="G331" i="7" s="1"/>
  <c r="D331" i="7"/>
  <c r="H331" i="7"/>
  <c r="A332" i="7" s="1"/>
  <c r="F332" i="7" s="1"/>
  <c r="C332" i="7" l="1"/>
  <c r="G332" i="7" s="1"/>
  <c r="B332" i="7"/>
  <c r="D332" i="7"/>
  <c r="H332" i="7"/>
  <c r="A333" i="7" s="1"/>
  <c r="F333" i="7" s="1"/>
  <c r="C333" i="7" l="1"/>
  <c r="G333" i="7" s="1"/>
  <c r="D333" i="7"/>
  <c r="B333" i="7"/>
  <c r="H333" i="7"/>
  <c r="A334" i="7" s="1"/>
  <c r="F334" i="7" s="1"/>
  <c r="D334" i="7" l="1"/>
  <c r="B334" i="7"/>
  <c r="C334" i="7"/>
  <c r="G334" i="7" s="1"/>
  <c r="H334" i="7"/>
  <c r="A335" i="7" s="1"/>
  <c r="F335" i="7" s="1"/>
  <c r="D335" i="7" l="1"/>
  <c r="H335" i="7"/>
  <c r="A336" i="7" s="1"/>
  <c r="F336" i="7" s="1"/>
  <c r="C335" i="7"/>
  <c r="G335" i="7" s="1"/>
  <c r="B335" i="7"/>
  <c r="B336" i="7" l="1"/>
  <c r="H336" i="7"/>
  <c r="A337" i="7" s="1"/>
  <c r="F337" i="7" s="1"/>
  <c r="D336" i="7"/>
  <c r="C336" i="7"/>
  <c r="G336" i="7" s="1"/>
  <c r="C337" i="7" l="1"/>
  <c r="G337" i="7" s="1"/>
  <c r="D337" i="7"/>
  <c r="H337" i="7"/>
  <c r="A338" i="7" s="1"/>
  <c r="F338" i="7" s="1"/>
  <c r="B337" i="7"/>
  <c r="H338" i="7" l="1"/>
  <c r="A339" i="7" s="1"/>
  <c r="F339" i="7" s="1"/>
  <c r="C338" i="7"/>
  <c r="G338" i="7" s="1"/>
  <c r="B338" i="7"/>
  <c r="D338" i="7"/>
  <c r="D339" i="7" l="1"/>
  <c r="C339" i="7"/>
  <c r="G339" i="7" s="1"/>
  <c r="B339" i="7"/>
  <c r="H339" i="7"/>
  <c r="A340" i="7" s="1"/>
  <c r="F340" i="7" s="1"/>
  <c r="C340" i="7" l="1"/>
  <c r="G340" i="7" s="1"/>
  <c r="D340" i="7"/>
  <c r="H340" i="7"/>
  <c r="A341" i="7" s="1"/>
  <c r="F341" i="7" s="1"/>
  <c r="B340" i="7"/>
  <c r="D341" i="7" l="1"/>
  <c r="B341" i="7"/>
  <c r="H341" i="7"/>
  <c r="A342" i="7" s="1"/>
  <c r="F342" i="7" s="1"/>
  <c r="C341" i="7"/>
  <c r="G341" i="7" s="1"/>
  <c r="B342" i="7" l="1"/>
  <c r="D342" i="7"/>
  <c r="H342" i="7"/>
  <c r="A343" i="7" s="1"/>
  <c r="F343" i="7" s="1"/>
  <c r="C342" i="7"/>
  <c r="G342" i="7" s="1"/>
  <c r="D343" i="7" l="1"/>
  <c r="B343" i="7"/>
  <c r="C343" i="7"/>
  <c r="G343" i="7" s="1"/>
  <c r="H343" i="7"/>
  <c r="A344" i="7" s="1"/>
  <c r="F344" i="7" s="1"/>
  <c r="B344" i="7" l="1"/>
  <c r="H344" i="7"/>
  <c r="A345" i="7" s="1"/>
  <c r="F345" i="7" s="1"/>
  <c r="D344" i="7"/>
  <c r="C344" i="7"/>
  <c r="G344" i="7" s="1"/>
  <c r="C345" i="7" l="1"/>
  <c r="G345" i="7" s="1"/>
  <c r="H345" i="7"/>
  <c r="B345" i="7"/>
  <c r="D345" i="7"/>
  <c r="A346" i="7" l="1"/>
  <c r="F346" i="7" s="1"/>
  <c r="H346" i="7" l="1"/>
  <c r="A347" i="7" s="1"/>
  <c r="F347" i="7" s="1"/>
  <c r="B346" i="7"/>
  <c r="C346" i="7"/>
  <c r="G346" i="7" s="1"/>
  <c r="D346" i="7"/>
  <c r="D347" i="7" l="1"/>
  <c r="C347" i="7"/>
  <c r="G347" i="7" s="1"/>
  <c r="H347" i="7"/>
  <c r="A348" i="7" s="1"/>
  <c r="F348" i="7" s="1"/>
  <c r="B347" i="7"/>
  <c r="D348" i="7" l="1"/>
  <c r="H348" i="7"/>
  <c r="B348" i="7"/>
  <c r="C348" i="7"/>
  <c r="G348" i="7" s="1"/>
  <c r="A349" i="7" l="1"/>
  <c r="F349" i="7" s="1"/>
  <c r="B349" i="7" l="1"/>
  <c r="C349" i="7"/>
  <c r="G349" i="7" s="1"/>
  <c r="D349" i="7"/>
  <c r="H349" i="7"/>
  <c r="A350" i="7" s="1"/>
  <c r="F350" i="7" s="1"/>
  <c r="B350" i="7" l="1"/>
  <c r="C350" i="7"/>
  <c r="G350" i="7" s="1"/>
  <c r="H350" i="7"/>
  <c r="A351" i="7" s="1"/>
  <c r="F351" i="7" s="1"/>
  <c r="D350" i="7"/>
  <c r="C351" i="7" l="1"/>
  <c r="G351" i="7" s="1"/>
  <c r="D351" i="7"/>
  <c r="H351" i="7"/>
  <c r="A352" i="7" s="1"/>
  <c r="F352" i="7" s="1"/>
  <c r="B351" i="7"/>
  <c r="B352" i="7" l="1"/>
  <c r="H352" i="7"/>
  <c r="D352" i="7"/>
  <c r="C352" i="7"/>
  <c r="G352" i="7" s="1"/>
  <c r="A353" i="7" l="1"/>
  <c r="F353" i="7" s="1"/>
  <c r="H353" i="7" l="1"/>
  <c r="B353" i="7"/>
  <c r="D353" i="7"/>
  <c r="C353" i="7"/>
  <c r="G353" i="7" s="1"/>
  <c r="A354" i="7" l="1"/>
  <c r="F354" i="7" s="1"/>
  <c r="B354" i="7" l="1"/>
  <c r="H354" i="7"/>
  <c r="A355" i="7" s="1"/>
  <c r="F355" i="7" s="1"/>
  <c r="D354" i="7"/>
  <c r="C354" i="7"/>
  <c r="G354" i="7" s="1"/>
  <c r="B355" i="7" l="1"/>
  <c r="C355" i="7"/>
  <c r="G355" i="7" s="1"/>
  <c r="D355" i="7"/>
  <c r="H355" i="7"/>
  <c r="A356" i="7" s="1"/>
  <c r="F356" i="7" s="1"/>
  <c r="B356" i="7" l="1"/>
  <c r="D356" i="7"/>
  <c r="C356" i="7"/>
  <c r="G356" i="7" s="1"/>
  <c r="H356" i="7"/>
  <c r="A357" i="7" s="1"/>
  <c r="F357" i="7" s="1"/>
  <c r="B357" i="7" l="1"/>
  <c r="H357" i="7"/>
  <c r="A358" i="7" s="1"/>
  <c r="F358" i="7" s="1"/>
  <c r="D357" i="7"/>
  <c r="C357" i="7"/>
  <c r="G357" i="7" s="1"/>
  <c r="D358" i="7" l="1"/>
  <c r="H358" i="7"/>
  <c r="A359" i="7" s="1"/>
  <c r="F359" i="7" s="1"/>
  <c r="B358" i="7"/>
  <c r="C358" i="7"/>
  <c r="G358" i="7" s="1"/>
  <c r="B359" i="7" l="1"/>
  <c r="C359" i="7"/>
  <c r="G359" i="7" s="1"/>
  <c r="D359" i="7"/>
  <c r="H359" i="7"/>
  <c r="A360" i="7" l="1"/>
  <c r="F360" i="7" s="1"/>
  <c r="C360" i="7" l="1"/>
  <c r="G360" i="7" s="1"/>
  <c r="D360" i="7"/>
  <c r="H360" i="7"/>
  <c r="B360" i="7"/>
  <c r="A361" i="7" l="1"/>
  <c r="F361" i="7" s="1"/>
  <c r="B361" i="7" l="1"/>
  <c r="D361" i="7"/>
  <c r="H361" i="7"/>
  <c r="A362" i="7" s="1"/>
  <c r="F362" i="7" s="1"/>
  <c r="C361" i="7"/>
  <c r="G361" i="7" s="1"/>
  <c r="C362" i="7" l="1"/>
  <c r="G362" i="7" s="1"/>
  <c r="D362" i="7"/>
  <c r="B362" i="7"/>
  <c r="H362" i="7"/>
  <c r="A363" i="7" l="1"/>
  <c r="F363" i="7" s="1"/>
  <c r="C363" i="7" l="1"/>
  <c r="G363" i="7" s="1"/>
  <c r="B363" i="7"/>
  <c r="D363" i="7"/>
  <c r="H363" i="7"/>
  <c r="A364" i="7" l="1"/>
  <c r="F364" i="7" s="1"/>
  <c r="H364" i="7" l="1"/>
  <c r="A365" i="7" s="1"/>
  <c r="F365" i="7" s="1"/>
  <c r="D364" i="7"/>
  <c r="C364" i="7"/>
  <c r="G364" i="7" s="1"/>
  <c r="B364" i="7"/>
  <c r="B365" i="7"/>
  <c r="D365" i="7"/>
  <c r="H365" i="7"/>
  <c r="C365" i="7"/>
  <c r="G365" i="7" s="1"/>
  <c r="A366" i="7" l="1"/>
  <c r="F366" i="7" s="1"/>
  <c r="C366" i="7" l="1"/>
  <c r="G366" i="7" s="1"/>
  <c r="D366" i="7"/>
  <c r="H366" i="7"/>
  <c r="A367" i="7" s="1"/>
  <c r="F367" i="7" s="1"/>
  <c r="B366" i="7"/>
  <c r="H367" i="7" l="1"/>
  <c r="A368" i="7" s="1"/>
  <c r="F368" i="7" s="1"/>
  <c r="D367" i="7"/>
  <c r="C367" i="7"/>
  <c r="G367" i="7" s="1"/>
  <c r="B367" i="7"/>
  <c r="C368" i="7"/>
  <c r="G368" i="7" s="1"/>
  <c r="B368" i="7"/>
  <c r="D368" i="7"/>
  <c r="H368" i="7"/>
  <c r="A369" i="7" l="1"/>
  <c r="F369" i="7" s="1"/>
  <c r="B369" i="7" l="1"/>
  <c r="H369" i="7"/>
  <c r="D369" i="7"/>
  <c r="C369" i="7"/>
  <c r="G369" i="7" s="1"/>
  <c r="A370" i="7" l="1"/>
  <c r="F370" i="7" s="1"/>
  <c r="H370" i="7" l="1"/>
  <c r="A371" i="7" s="1"/>
  <c r="F371" i="7" s="1"/>
  <c r="B370" i="7"/>
  <c r="C370" i="7"/>
  <c r="G370" i="7" s="1"/>
  <c r="D370" i="7"/>
  <c r="B371" i="7"/>
  <c r="H371" i="7"/>
  <c r="D371" i="7"/>
  <c r="C371" i="7"/>
  <c r="G371" i="7" s="1"/>
  <c r="A372" i="7" l="1"/>
  <c r="F372" i="7" s="1"/>
  <c r="B372" i="7" l="1"/>
  <c r="C372" i="7"/>
  <c r="G372" i="7" s="1"/>
  <c r="D372" i="7"/>
  <c r="H372" i="7"/>
  <c r="A373" i="7" s="1"/>
  <c r="F373" i="7" s="1"/>
  <c r="C373" i="7" l="1"/>
  <c r="G373" i="7" s="1"/>
  <c r="H373" i="7"/>
  <c r="A374" i="7" s="1"/>
  <c r="F374" i="7" s="1"/>
  <c r="B373" i="7"/>
  <c r="D373" i="7"/>
  <c r="B374" i="7" l="1"/>
  <c r="D374" i="7"/>
  <c r="H374" i="7"/>
  <c r="C374" i="7"/>
  <c r="G374" i="7" s="1"/>
  <c r="A375" i="7" l="1"/>
  <c r="F375" i="7" s="1"/>
  <c r="B375" i="7" l="1"/>
  <c r="H375" i="7"/>
  <c r="A376" i="7" s="1"/>
  <c r="F376" i="7" s="1"/>
  <c r="D375" i="7"/>
  <c r="C375" i="7"/>
  <c r="G375" i="7" s="1"/>
  <c r="C376" i="7" l="1"/>
  <c r="G376" i="7" s="1"/>
  <c r="D376" i="7"/>
  <c r="B376" i="7"/>
  <c r="H376" i="7"/>
  <c r="A377" i="7" s="1"/>
  <c r="F377" i="7" s="1"/>
  <c r="C377" i="7" l="1"/>
  <c r="G377" i="7" s="1"/>
  <c r="H377" i="7"/>
  <c r="A378" i="7" s="1"/>
  <c r="F378" i="7" s="1"/>
  <c r="D377" i="7"/>
  <c r="B377" i="7"/>
  <c r="C378" i="7" l="1"/>
  <c r="G378" i="7" s="1"/>
  <c r="D378" i="7"/>
  <c r="H378" i="7"/>
  <c r="B378" i="7"/>
  <c r="A379" i="7" l="1"/>
  <c r="F379" i="7" s="1"/>
  <c r="C379" i="7" l="1"/>
  <c r="G379" i="7" s="1"/>
  <c r="D379" i="7"/>
  <c r="H379" i="7"/>
  <c r="B379" i="7"/>
  <c r="A380" i="7" l="1"/>
  <c r="F380" i="7" s="1"/>
  <c r="B380" i="7" l="1"/>
  <c r="H380" i="7"/>
  <c r="A381" i="7" s="1"/>
  <c r="F381" i="7" s="1"/>
  <c r="D380" i="7"/>
  <c r="C380" i="7"/>
  <c r="G380" i="7" s="1"/>
  <c r="B381" i="7" l="1"/>
  <c r="H381" i="7"/>
  <c r="A382" i="7" s="1"/>
  <c r="F382" i="7" s="1"/>
  <c r="D381" i="7"/>
  <c r="C381" i="7"/>
  <c r="G381" i="7" s="1"/>
  <c r="C382" i="7" l="1"/>
  <c r="G382" i="7" s="1"/>
  <c r="B382" i="7"/>
  <c r="H382" i="7"/>
  <c r="A383" i="7" s="1"/>
  <c r="F383" i="7" s="1"/>
  <c r="D382" i="7"/>
  <c r="H383" i="7" l="1"/>
  <c r="C383" i="7"/>
  <c r="G383" i="7" s="1"/>
  <c r="D383" i="7"/>
  <c r="B383" i="7"/>
  <c r="A384" i="7"/>
  <c r="F384" i="7" s="1"/>
  <c r="C384" i="7" l="1"/>
  <c r="G384" i="7" s="1"/>
  <c r="B384" i="7"/>
  <c r="D384" i="7"/>
  <c r="H384" i="7"/>
  <c r="A385" i="7" s="1"/>
  <c r="F385" i="7" s="1"/>
  <c r="D385" i="7" l="1"/>
  <c r="H385" i="7"/>
  <c r="C385" i="7"/>
  <c r="G385" i="7" s="1"/>
  <c r="B385" i="7"/>
  <c r="A386" i="7" l="1"/>
  <c r="F386" i="7" s="1"/>
  <c r="B386" i="7" l="1"/>
  <c r="C386" i="7"/>
  <c r="G386" i="7" s="1"/>
  <c r="H386" i="7"/>
  <c r="A387" i="7" s="1"/>
  <c r="F387" i="7" s="1"/>
  <c r="D386" i="7"/>
  <c r="C387" i="7" l="1"/>
  <c r="G387" i="7" s="1"/>
  <c r="D387" i="7"/>
  <c r="H387" i="7"/>
  <c r="A388" i="7" s="1"/>
  <c r="F388" i="7" s="1"/>
  <c r="B387" i="7"/>
  <c r="B388" i="7" l="1"/>
  <c r="D388" i="7"/>
  <c r="H388" i="7"/>
  <c r="C388" i="7"/>
  <c r="G388" i="7" s="1"/>
  <c r="A389" i="7" l="1"/>
  <c r="F389" i="7" s="1"/>
  <c r="B389" i="7" l="1"/>
  <c r="C389" i="7"/>
  <c r="G389" i="7" s="1"/>
  <c r="H389" i="7"/>
  <c r="D389" i="7"/>
  <c r="A390" i="7" l="1"/>
  <c r="F390" i="7" s="1"/>
  <c r="B390" i="7" l="1"/>
  <c r="D390" i="7"/>
  <c r="H390" i="7"/>
  <c r="A391" i="7" s="1"/>
  <c r="F391" i="7" s="1"/>
  <c r="C390" i="7"/>
  <c r="G390" i="7" s="1"/>
  <c r="C391" i="7" l="1"/>
  <c r="G391" i="7" s="1"/>
  <c r="H391" i="7"/>
  <c r="A392" i="7" s="1"/>
  <c r="F392" i="7" s="1"/>
  <c r="D391" i="7"/>
  <c r="B391" i="7"/>
  <c r="H392" i="7" l="1"/>
  <c r="A393" i="7" s="1"/>
  <c r="F393" i="7" s="1"/>
  <c r="B392" i="7"/>
  <c r="C392" i="7"/>
  <c r="G392" i="7" s="1"/>
  <c r="D392" i="7"/>
  <c r="B393" i="7"/>
  <c r="C393" i="7"/>
  <c r="G393" i="7" s="1"/>
  <c r="D393" i="7"/>
  <c r="H393" i="7"/>
  <c r="A394" i="7" l="1"/>
  <c r="F394" i="7" s="1"/>
  <c r="H394" i="7" l="1"/>
  <c r="A395" i="7" s="1"/>
  <c r="F395" i="7" s="1"/>
  <c r="D394" i="7"/>
  <c r="B394" i="7"/>
  <c r="C394" i="7"/>
  <c r="G394" i="7" s="1"/>
  <c r="B395" i="7" l="1"/>
  <c r="H395" i="7"/>
  <c r="A396" i="7" s="1"/>
  <c r="F396" i="7" s="1"/>
  <c r="D395" i="7"/>
  <c r="C395" i="7"/>
  <c r="G395" i="7" s="1"/>
  <c r="B396" i="7" l="1"/>
  <c r="C396" i="7"/>
  <c r="G396" i="7" s="1"/>
  <c r="H396" i="7"/>
  <c r="A397" i="7" s="1"/>
  <c r="F397" i="7" s="1"/>
  <c r="D396" i="7"/>
  <c r="C397" i="7" l="1"/>
  <c r="G397" i="7" s="1"/>
  <c r="B397" i="7"/>
  <c r="D397" i="7"/>
  <c r="H397" i="7"/>
  <c r="A398" i="7" l="1"/>
  <c r="F398" i="7" s="1"/>
  <c r="H398" i="7" l="1"/>
  <c r="A399" i="7" s="1"/>
  <c r="F399" i="7" s="1"/>
  <c r="C398" i="7"/>
  <c r="G398" i="7" s="1"/>
  <c r="D398" i="7"/>
  <c r="B398" i="7"/>
  <c r="C399" i="7"/>
  <c r="G399" i="7" s="1"/>
  <c r="B399" i="7"/>
  <c r="D399" i="7"/>
  <c r="H399" i="7"/>
  <c r="A400" i="7" s="1"/>
  <c r="F400" i="7" s="1"/>
  <c r="B400" i="7" l="1"/>
  <c r="H400" i="7"/>
  <c r="A401" i="7" s="1"/>
  <c r="F401" i="7" s="1"/>
  <c r="D400" i="7"/>
  <c r="C400" i="7"/>
  <c r="G400" i="7" s="1"/>
  <c r="C401" i="7" l="1"/>
  <c r="G401" i="7" s="1"/>
  <c r="B401" i="7"/>
  <c r="H401" i="7"/>
  <c r="A402" i="7" s="1"/>
  <c r="F402" i="7" s="1"/>
  <c r="D401" i="7"/>
  <c r="C402" i="7" l="1"/>
  <c r="G402" i="7" s="1"/>
  <c r="D402" i="7"/>
  <c r="B402" i="7"/>
  <c r="H402" i="7"/>
  <c r="A403" i="7" l="1"/>
  <c r="F403" i="7" s="1"/>
  <c r="D403" i="7" l="1"/>
  <c r="H403" i="7"/>
  <c r="B403" i="7"/>
  <c r="C403" i="7"/>
  <c r="G403" i="7" s="1"/>
  <c r="A404" i="7" l="1"/>
  <c r="F404" i="7" s="1"/>
  <c r="B404" i="7" l="1"/>
  <c r="H404" i="7"/>
  <c r="A405" i="7" s="1"/>
  <c r="F405" i="7" s="1"/>
  <c r="C404" i="7"/>
  <c r="G404" i="7" s="1"/>
  <c r="D404" i="7"/>
  <c r="C405" i="7" l="1"/>
  <c r="G405" i="7" s="1"/>
  <c r="H405" i="7"/>
  <c r="A406" i="7" s="1"/>
  <c r="F406" i="7" s="1"/>
  <c r="B405" i="7"/>
  <c r="D405" i="7"/>
  <c r="B406" i="7" l="1"/>
  <c r="H406" i="7"/>
  <c r="D406" i="7"/>
  <c r="C406" i="7"/>
  <c r="G406" i="7" s="1"/>
  <c r="A407" i="7" l="1"/>
  <c r="F407" i="7" s="1"/>
  <c r="C407" i="7" l="1"/>
  <c r="G407" i="7" s="1"/>
  <c r="B407" i="7"/>
  <c r="D407" i="7"/>
  <c r="H407" i="7"/>
  <c r="A408" i="7" s="1"/>
  <c r="F408" i="7" s="1"/>
  <c r="C408" i="7" l="1"/>
  <c r="G408" i="7" s="1"/>
  <c r="H408" i="7"/>
  <c r="B408" i="7"/>
  <c r="D408" i="7"/>
  <c r="A409" i="7" l="1"/>
  <c r="F409" i="7" s="1"/>
  <c r="C409" i="7" l="1"/>
  <c r="G409" i="7" s="1"/>
  <c r="H409" i="7"/>
  <c r="A410" i="7" s="1"/>
  <c r="F410" i="7" s="1"/>
  <c r="D409" i="7"/>
  <c r="B409" i="7"/>
  <c r="C410" i="7" l="1"/>
  <c r="G410" i="7" s="1"/>
  <c r="H410" i="7"/>
  <c r="A411" i="7" s="1"/>
  <c r="F411" i="7" s="1"/>
  <c r="D410" i="7"/>
  <c r="B410" i="7"/>
  <c r="C411" i="7" l="1"/>
  <c r="G411" i="7" s="1"/>
  <c r="D411" i="7"/>
  <c r="H411" i="7"/>
  <c r="A412" i="7" s="1"/>
  <c r="F412" i="7" s="1"/>
  <c r="B411" i="7"/>
  <c r="B412" i="7" l="1"/>
  <c r="H412" i="7"/>
  <c r="A413" i="7" s="1"/>
  <c r="F413" i="7" s="1"/>
  <c r="D412" i="7"/>
  <c r="C412" i="7"/>
  <c r="G412" i="7" s="1"/>
  <c r="H413" i="7" l="1"/>
  <c r="C413" i="7"/>
  <c r="G413" i="7" s="1"/>
  <c r="D413" i="7"/>
  <c r="B413" i="7"/>
  <c r="A414" i="7" l="1"/>
  <c r="F414" i="7" s="1"/>
  <c r="C414" i="7" l="1"/>
  <c r="G414" i="7" s="1"/>
  <c r="H414" i="7"/>
  <c r="A415" i="7" s="1"/>
  <c r="F415" i="7" s="1"/>
  <c r="D414" i="7"/>
  <c r="B414" i="7"/>
  <c r="B415" i="7" l="1"/>
  <c r="D415" i="7"/>
  <c r="H415" i="7"/>
  <c r="A416" i="7" s="1"/>
  <c r="F416" i="7" s="1"/>
  <c r="C415" i="7"/>
  <c r="G415" i="7" s="1"/>
  <c r="B416" i="7" l="1"/>
  <c r="D416" i="7"/>
  <c r="H416" i="7"/>
  <c r="A417" i="7" s="1"/>
  <c r="F417" i="7" s="1"/>
  <c r="C416" i="7"/>
  <c r="G416" i="7" s="1"/>
  <c r="B417" i="7" l="1"/>
  <c r="D417" i="7"/>
  <c r="H417" i="7"/>
  <c r="A418" i="7" s="1"/>
  <c r="F418" i="7" s="1"/>
  <c r="C417" i="7"/>
  <c r="G417" i="7" s="1"/>
  <c r="B418" i="7" l="1"/>
  <c r="D418" i="7"/>
  <c r="C418" i="7"/>
  <c r="G418" i="7" s="1"/>
  <c r="H418" i="7"/>
  <c r="A419" i="7" l="1"/>
  <c r="F419" i="7" s="1"/>
  <c r="B419" i="7" l="1"/>
  <c r="D419" i="7"/>
  <c r="C419" i="7"/>
  <c r="G419" i="7" s="1"/>
  <c r="H419" i="7"/>
  <c r="A420" i="7" l="1"/>
  <c r="F420" i="7" s="1"/>
  <c r="H420" i="7" l="1"/>
  <c r="B420" i="7"/>
  <c r="D420" i="7"/>
  <c r="C420" i="7"/>
  <c r="G420" i="7" s="1"/>
  <c r="A421" i="7" l="1"/>
  <c r="F421" i="7" s="1"/>
  <c r="C421" i="7" l="1"/>
  <c r="G421" i="7" s="1"/>
  <c r="H421" i="7"/>
  <c r="A422" i="7" s="1"/>
  <c r="F422" i="7" s="1"/>
  <c r="D421" i="7"/>
  <c r="B421" i="7"/>
  <c r="C422" i="7" l="1"/>
  <c r="G422" i="7" s="1"/>
  <c r="D422" i="7"/>
  <c r="H422" i="7"/>
  <c r="B422" i="7"/>
  <c r="A423" i="7" l="1"/>
  <c r="F423" i="7" s="1"/>
  <c r="B423" i="7" l="1"/>
  <c r="H423" i="7"/>
  <c r="A424" i="7" s="1"/>
  <c r="F424" i="7" s="1"/>
  <c r="D423" i="7"/>
  <c r="C423" i="7"/>
  <c r="G423" i="7" s="1"/>
  <c r="C424" i="7" l="1"/>
  <c r="G424" i="7" s="1"/>
  <c r="D424" i="7"/>
  <c r="H424" i="7"/>
  <c r="B424" i="7"/>
  <c r="A425" i="7" l="1"/>
  <c r="F425" i="7" s="1"/>
  <c r="B425" i="7" l="1"/>
  <c r="D425" i="7"/>
  <c r="H425" i="7"/>
  <c r="C425" i="7"/>
  <c r="G425" i="7" s="1"/>
  <c r="A426" i="7" l="1"/>
  <c r="F426" i="7" s="1"/>
  <c r="D426" i="7" l="1"/>
  <c r="H426" i="7"/>
  <c r="A427" i="7" s="1"/>
  <c r="F427" i="7" s="1"/>
  <c r="C426" i="7"/>
  <c r="G426" i="7" s="1"/>
  <c r="B426" i="7"/>
  <c r="B427" i="7" l="1"/>
  <c r="C427" i="7"/>
  <c r="G427" i="7" s="1"/>
  <c r="D427" i="7"/>
  <c r="H427" i="7"/>
  <c r="A428" i="7" s="1"/>
  <c r="F428" i="7" s="1"/>
  <c r="C428" i="7" l="1"/>
  <c r="G428" i="7" s="1"/>
  <c r="D428" i="7"/>
  <c r="B428" i="7"/>
  <c r="H428" i="7"/>
  <c r="A429" i="7" s="1"/>
  <c r="F429" i="7" s="1"/>
  <c r="C429" i="7" l="1"/>
  <c r="G429" i="7" s="1"/>
  <c r="D429" i="7"/>
  <c r="H429" i="7"/>
  <c r="B429" i="7"/>
  <c r="A430" i="7" l="1"/>
  <c r="F430" i="7" s="1"/>
  <c r="H430" i="7" l="1"/>
  <c r="B430" i="7"/>
  <c r="D430" i="7"/>
  <c r="C430" i="7"/>
  <c r="G430" i="7" s="1"/>
  <c r="A431" i="7" l="1"/>
  <c r="F431" i="7" s="1"/>
  <c r="B431" i="7" l="1"/>
  <c r="D431" i="7"/>
  <c r="H431" i="7"/>
  <c r="A432" i="7" s="1"/>
  <c r="F432" i="7" s="1"/>
  <c r="C431" i="7"/>
  <c r="G431" i="7" s="1"/>
  <c r="B432" i="7" l="1"/>
  <c r="D432" i="7"/>
  <c r="C432" i="7"/>
  <c r="G432" i="7" s="1"/>
  <c r="H432" i="7"/>
  <c r="A433" i="7" s="1"/>
  <c r="F433" i="7" s="1"/>
  <c r="D433" i="7" l="1"/>
  <c r="B433" i="7"/>
  <c r="C433" i="7"/>
  <c r="G433" i="7" s="1"/>
  <c r="H433" i="7"/>
  <c r="A434" i="7" s="1"/>
  <c r="F434" i="7" s="1"/>
  <c r="H434" i="7" l="1"/>
  <c r="A435" i="7" s="1"/>
  <c r="F435" i="7" s="1"/>
  <c r="B434" i="7"/>
  <c r="D434" i="7"/>
  <c r="C434" i="7"/>
  <c r="G434" i="7" s="1"/>
  <c r="C435" i="7" l="1"/>
  <c r="G435" i="7" s="1"/>
  <c r="B435" i="7"/>
  <c r="H435" i="7"/>
  <c r="A436" i="7" s="1"/>
  <c r="F436" i="7" s="1"/>
  <c r="D435" i="7"/>
  <c r="H436" i="7" l="1"/>
  <c r="C436" i="7"/>
  <c r="G436" i="7" s="1"/>
  <c r="D436" i="7"/>
  <c r="B436" i="7"/>
  <c r="A437" i="7" l="1"/>
  <c r="F437" i="7" s="1"/>
  <c r="H437" i="7" l="1"/>
  <c r="A438" i="7" s="1"/>
  <c r="F438" i="7" s="1"/>
  <c r="D437" i="7"/>
  <c r="B437" i="7"/>
  <c r="C437" i="7"/>
  <c r="G437" i="7" s="1"/>
  <c r="C438" i="7" l="1"/>
  <c r="G438" i="7" s="1"/>
  <c r="D438" i="7"/>
  <c r="H438" i="7"/>
  <c r="B438" i="7"/>
  <c r="A439" i="7" l="1"/>
  <c r="F439" i="7" s="1"/>
  <c r="D439" i="7" l="1"/>
  <c r="H439" i="7"/>
  <c r="A440" i="7" s="1"/>
  <c r="F440" i="7" s="1"/>
  <c r="B439" i="7"/>
  <c r="C439" i="7"/>
  <c r="G439" i="7" s="1"/>
  <c r="D440" i="7" l="1"/>
  <c r="B440" i="7"/>
  <c r="H440" i="7"/>
  <c r="C440" i="7"/>
  <c r="G440" i="7" s="1"/>
  <c r="A441" i="7" l="1"/>
  <c r="F441" i="7" s="1"/>
  <c r="H441" i="7" l="1"/>
  <c r="A442" i="7" s="1"/>
  <c r="F442" i="7" s="1"/>
  <c r="D441" i="7"/>
  <c r="B441" i="7"/>
  <c r="C441" i="7"/>
  <c r="G441" i="7" s="1"/>
  <c r="C442" i="7" l="1"/>
  <c r="G442" i="7" s="1"/>
  <c r="D442" i="7"/>
  <c r="H442" i="7"/>
  <c r="A443" i="7" s="1"/>
  <c r="F443" i="7" s="1"/>
  <c r="B442" i="7"/>
  <c r="C443" i="7" l="1"/>
  <c r="G443" i="7" s="1"/>
  <c r="H443" i="7"/>
  <c r="A444" i="7" s="1"/>
  <c r="F444" i="7" s="1"/>
  <c r="D443" i="7"/>
  <c r="B443" i="7"/>
  <c r="H444" i="7" l="1"/>
  <c r="A445" i="7" s="1"/>
  <c r="F445" i="7" s="1"/>
  <c r="D444" i="7"/>
  <c r="B444" i="7"/>
  <c r="C444" i="7"/>
  <c r="G444" i="7" s="1"/>
  <c r="C445" i="7" l="1"/>
  <c r="G445" i="7" s="1"/>
  <c r="B445" i="7"/>
  <c r="D445" i="7"/>
  <c r="H445" i="7"/>
  <c r="A446" i="7" s="1"/>
  <c r="F446" i="7" s="1"/>
  <c r="H446" i="7" l="1"/>
  <c r="A447" i="7" s="1"/>
  <c r="F447" i="7" s="1"/>
  <c r="B446" i="7"/>
  <c r="C446" i="7"/>
  <c r="G446" i="7" s="1"/>
  <c r="D446" i="7"/>
  <c r="C447" i="7" l="1"/>
  <c r="G447" i="7" s="1"/>
  <c r="B447" i="7"/>
  <c r="H447" i="7"/>
  <c r="A448" i="7" s="1"/>
  <c r="F448" i="7" s="1"/>
  <c r="D447" i="7"/>
  <c r="B448" i="7" l="1"/>
  <c r="C448" i="7"/>
  <c r="G448" i="7" s="1"/>
  <c r="D448" i="7"/>
  <c r="H448" i="7"/>
  <c r="A449" i="7" l="1"/>
  <c r="F449" i="7" s="1"/>
  <c r="C449" i="7" l="1"/>
  <c r="G449" i="7" s="1"/>
  <c r="D449" i="7"/>
  <c r="H449" i="7"/>
  <c r="A450" i="7" s="1"/>
  <c r="F450" i="7" s="1"/>
  <c r="B449" i="7"/>
  <c r="C450" i="7" l="1"/>
  <c r="G450" i="7" s="1"/>
  <c r="D450" i="7"/>
  <c r="H450" i="7"/>
  <c r="A451" i="7" s="1"/>
  <c r="F451" i="7" s="1"/>
  <c r="B450" i="7"/>
  <c r="B451" i="7" l="1"/>
  <c r="H451" i="7"/>
  <c r="C451" i="7"/>
  <c r="G451" i="7" s="1"/>
  <c r="D451" i="7"/>
  <c r="A452" i="7" l="1"/>
  <c r="F452" i="7" s="1"/>
  <c r="C452" i="7" l="1"/>
  <c r="G452" i="7" s="1"/>
  <c r="B452" i="7"/>
  <c r="D452" i="7"/>
  <c r="H452" i="7"/>
  <c r="A453" i="7" s="1"/>
  <c r="F453" i="7" s="1"/>
  <c r="C453" i="7" l="1"/>
  <c r="G453" i="7" s="1"/>
  <c r="B453" i="7"/>
  <c r="D453" i="7"/>
  <c r="H453" i="7"/>
  <c r="A454" i="7" s="1"/>
  <c r="F454" i="7" s="1"/>
  <c r="B454" i="7" l="1"/>
  <c r="C454" i="7"/>
  <c r="G454" i="7" s="1"/>
  <c r="H454" i="7"/>
  <c r="A455" i="7" s="1"/>
  <c r="F455" i="7" s="1"/>
  <c r="D454" i="7"/>
  <c r="D455" i="7" l="1"/>
  <c r="H455" i="7"/>
  <c r="A456" i="7" s="1"/>
  <c r="F456" i="7" s="1"/>
  <c r="B455" i="7"/>
  <c r="C455" i="7"/>
  <c r="G455" i="7" s="1"/>
  <c r="D456" i="7" l="1"/>
  <c r="C456" i="7"/>
  <c r="G456" i="7" s="1"/>
  <c r="H456" i="7"/>
  <c r="A457" i="7" s="1"/>
  <c r="F457" i="7" s="1"/>
  <c r="B456" i="7"/>
  <c r="B457" i="7" l="1"/>
  <c r="C457" i="7"/>
  <c r="G457" i="7" s="1"/>
  <c r="D457" i="7"/>
  <c r="H457" i="7"/>
  <c r="A458" i="7" s="1"/>
  <c r="F458" i="7" s="1"/>
  <c r="C458" i="7" l="1"/>
  <c r="G458" i="7" s="1"/>
  <c r="D458" i="7"/>
  <c r="H458" i="7"/>
  <c r="A459" i="7" s="1"/>
  <c r="F459" i="7" s="1"/>
  <c r="B458" i="7"/>
  <c r="H459" i="7" l="1"/>
  <c r="D459" i="7"/>
  <c r="C459" i="7"/>
  <c r="G459" i="7" s="1"/>
  <c r="B459" i="7"/>
  <c r="A460" i="7" l="1"/>
  <c r="F460" i="7" s="1"/>
  <c r="B460" i="7" l="1"/>
  <c r="H460" i="7"/>
  <c r="A461" i="7" s="1"/>
  <c r="F461" i="7" s="1"/>
  <c r="D460" i="7"/>
  <c r="C460" i="7"/>
  <c r="G460" i="7" s="1"/>
  <c r="H461" i="7" l="1"/>
  <c r="D461" i="7"/>
  <c r="C461" i="7"/>
  <c r="G461" i="7" s="1"/>
  <c r="B461" i="7"/>
  <c r="A462" i="7" l="1"/>
  <c r="F462" i="7" s="1"/>
  <c r="C462" i="7" l="1"/>
  <c r="G462" i="7" s="1"/>
  <c r="H462" i="7"/>
  <c r="A463" i="7" s="1"/>
  <c r="F463" i="7" s="1"/>
  <c r="B462" i="7"/>
  <c r="D462" i="7"/>
  <c r="C463" i="7" l="1"/>
  <c r="G463" i="7" s="1"/>
  <c r="B463" i="7"/>
  <c r="D463" i="7"/>
  <c r="H463" i="7"/>
  <c r="A464" i="7" s="1"/>
  <c r="F464" i="7" s="1"/>
  <c r="H464" i="7" l="1"/>
  <c r="A465" i="7" s="1"/>
  <c r="F465" i="7" s="1"/>
  <c r="B464" i="7"/>
  <c r="D464" i="7"/>
  <c r="C464" i="7"/>
  <c r="G464" i="7" s="1"/>
  <c r="C465" i="7" l="1"/>
  <c r="G465" i="7" s="1"/>
  <c r="D465" i="7"/>
  <c r="H465" i="7"/>
  <c r="B465" i="7"/>
  <c r="A466" i="7" l="1"/>
  <c r="F466" i="7" s="1"/>
  <c r="B466" i="7" l="1"/>
  <c r="C466" i="7"/>
  <c r="G466" i="7" s="1"/>
  <c r="D466" i="7"/>
  <c r="H466" i="7"/>
  <c r="A467" i="7" s="1"/>
  <c r="F467" i="7" s="1"/>
  <c r="B467" i="7" l="1"/>
  <c r="H467" i="7"/>
  <c r="A468" i="7" s="1"/>
  <c r="F468" i="7" s="1"/>
  <c r="D467" i="7"/>
  <c r="C467" i="7"/>
  <c r="G467" i="7" s="1"/>
  <c r="B468" i="7" l="1"/>
  <c r="C468" i="7"/>
  <c r="G468" i="7" s="1"/>
  <c r="D468" i="7"/>
  <c r="H468" i="7"/>
  <c r="A469" i="7" s="1"/>
  <c r="F469" i="7" s="1"/>
  <c r="B469" i="7" l="1"/>
  <c r="D469" i="7"/>
  <c r="C469" i="7"/>
  <c r="G469" i="7" s="1"/>
  <c r="H469" i="7"/>
  <c r="A470" i="7" l="1"/>
  <c r="F470" i="7" s="1"/>
  <c r="C470" i="7" l="1"/>
  <c r="G470" i="7" s="1"/>
  <c r="B470" i="7"/>
  <c r="D470" i="7"/>
  <c r="H470" i="7"/>
  <c r="A471" i="7" l="1"/>
  <c r="F471" i="7" s="1"/>
  <c r="B471" i="7" l="1"/>
  <c r="C471" i="7"/>
  <c r="G471" i="7" s="1"/>
  <c r="D471" i="7"/>
  <c r="H471" i="7"/>
  <c r="A472" i="7" s="1"/>
  <c r="F472" i="7" s="1"/>
  <c r="B472" i="7" l="1"/>
  <c r="D472" i="7"/>
  <c r="H472" i="7"/>
  <c r="C472" i="7"/>
  <c r="G472" i="7" s="1"/>
  <c r="A473" i="7" l="1"/>
  <c r="F473" i="7" s="1"/>
  <c r="H473" i="7" l="1"/>
  <c r="D473" i="7"/>
  <c r="B473" i="7"/>
  <c r="C473" i="7"/>
  <c r="G473" i="7" s="1"/>
  <c r="A474" i="7" l="1"/>
  <c r="F474" i="7" s="1"/>
  <c r="C474" i="7" l="1"/>
  <c r="G474" i="7" s="1"/>
  <c r="B474" i="7"/>
  <c r="H474" i="7"/>
  <c r="A475" i="7" s="1"/>
  <c r="F475" i="7" s="1"/>
  <c r="D474" i="7"/>
  <c r="C475" i="7" l="1"/>
  <c r="G475" i="7" s="1"/>
  <c r="B475" i="7"/>
  <c r="H475" i="7"/>
  <c r="A476" i="7" s="1"/>
  <c r="F476" i="7" s="1"/>
  <c r="D475" i="7"/>
  <c r="C476" i="7" l="1"/>
  <c r="G476" i="7" s="1"/>
  <c r="B476" i="7"/>
  <c r="H476" i="7"/>
  <c r="A477" i="7" s="1"/>
  <c r="F477" i="7" s="1"/>
  <c r="D476" i="7"/>
  <c r="C477" i="7" l="1"/>
  <c r="G477" i="7" s="1"/>
  <c r="B477" i="7"/>
  <c r="D477" i="7"/>
  <c r="H477" i="7"/>
  <c r="A478" i="7" s="1"/>
  <c r="F478" i="7" s="1"/>
  <c r="B478" i="7" l="1"/>
  <c r="C478" i="7"/>
  <c r="G478" i="7" s="1"/>
  <c r="D478" i="7"/>
  <c r="H478" i="7"/>
  <c r="A479" i="7" s="1"/>
  <c r="F479" i="7" s="1"/>
  <c r="B479" i="7" l="1"/>
  <c r="C479" i="7"/>
  <c r="G479" i="7" s="1"/>
  <c r="D479" i="7"/>
  <c r="H479" i="7"/>
  <c r="A480" i="7" s="1"/>
  <c r="F480" i="7" s="1"/>
  <c r="B480" i="7" l="1"/>
  <c r="C480" i="7"/>
  <c r="G480" i="7" s="1"/>
  <c r="D480" i="7"/>
  <c r="H480" i="7"/>
  <c r="A481" i="7" s="1"/>
  <c r="F481" i="7" s="1"/>
  <c r="B481" i="7" l="1"/>
  <c r="C481" i="7"/>
  <c r="G481" i="7" s="1"/>
  <c r="D481" i="7"/>
  <c r="H481" i="7"/>
  <c r="A482" i="7" s="1"/>
  <c r="F482" i="7" s="1"/>
  <c r="B482" i="7" l="1"/>
  <c r="D482" i="7"/>
  <c r="H482" i="7"/>
  <c r="C482" i="7"/>
  <c r="G482" i="7" s="1"/>
  <c r="A483" i="7" l="1"/>
  <c r="F483" i="7" s="1"/>
  <c r="B483" i="7" l="1"/>
  <c r="D483" i="7"/>
  <c r="H483" i="7"/>
  <c r="C483" i="7"/>
  <c r="G483" i="7" s="1"/>
  <c r="A484" i="7" l="1"/>
  <c r="F484" i="7" s="1"/>
  <c r="H484" i="7" l="1"/>
  <c r="D484" i="7"/>
  <c r="C484" i="7"/>
  <c r="G484" i="7" s="1"/>
  <c r="B484" i="7"/>
  <c r="A485" i="7" l="1"/>
  <c r="F485" i="7" s="1"/>
  <c r="C485" i="7" l="1"/>
  <c r="G485" i="7" s="1"/>
  <c r="B485" i="7"/>
  <c r="H485" i="7"/>
  <c r="A486" i="7" s="1"/>
  <c r="F486" i="7" s="1"/>
  <c r="D485" i="7"/>
  <c r="C486" i="7" l="1"/>
  <c r="G486" i="7" s="1"/>
  <c r="D486" i="7"/>
  <c r="H486" i="7"/>
  <c r="A487" i="7" s="1"/>
  <c r="F487" i="7" s="1"/>
  <c r="B486" i="7"/>
  <c r="C487" i="7" l="1"/>
  <c r="G487" i="7" s="1"/>
  <c r="D487" i="7"/>
  <c r="H487" i="7"/>
  <c r="A488" i="7" s="1"/>
  <c r="F488" i="7" s="1"/>
  <c r="B487" i="7"/>
  <c r="C488" i="7" l="1"/>
  <c r="G488" i="7" s="1"/>
  <c r="H488" i="7"/>
  <c r="A489" i="7" s="1"/>
  <c r="F489" i="7" s="1"/>
  <c r="D488" i="7"/>
  <c r="B488" i="7"/>
  <c r="B489" i="7" l="1"/>
  <c r="D489" i="7"/>
  <c r="C489" i="7"/>
  <c r="G489" i="7" s="1"/>
  <c r="H489" i="7"/>
  <c r="A490" i="7" l="1"/>
  <c r="F490" i="7" s="1"/>
  <c r="B490" i="7" l="1"/>
  <c r="D490" i="7"/>
  <c r="H490" i="7"/>
  <c r="C490" i="7"/>
  <c r="G490" i="7" s="1"/>
  <c r="A491" i="7" l="1"/>
  <c r="F491" i="7" s="1"/>
  <c r="C491" i="7" l="1"/>
  <c r="G491" i="7" s="1"/>
  <c r="D491" i="7"/>
  <c r="H491" i="7"/>
  <c r="A492" i="7" s="1"/>
  <c r="F492" i="7" s="1"/>
  <c r="B491" i="7"/>
  <c r="C492" i="7" l="1"/>
  <c r="G492" i="7" s="1"/>
  <c r="D492" i="7"/>
  <c r="H492" i="7"/>
  <c r="A493" i="7" s="1"/>
  <c r="F493" i="7" s="1"/>
  <c r="B492" i="7"/>
  <c r="C493" i="7" l="1"/>
  <c r="G493" i="7" s="1"/>
  <c r="D493" i="7"/>
  <c r="B493" i="7"/>
  <c r="H493" i="7"/>
  <c r="A494" i="7" l="1"/>
  <c r="F494" i="7" s="1"/>
  <c r="C494" i="7" l="1"/>
  <c r="G494" i="7" s="1"/>
  <c r="D494" i="7"/>
  <c r="H494" i="7"/>
  <c r="A495" i="7" s="1"/>
  <c r="F495" i="7" s="1"/>
  <c r="B494" i="7"/>
  <c r="B495" i="7" l="1"/>
  <c r="C495" i="7"/>
  <c r="G495" i="7" s="1"/>
  <c r="D495" i="7"/>
  <c r="H495" i="7"/>
  <c r="A496" i="7" s="1"/>
  <c r="F496" i="7" s="1"/>
  <c r="C496" i="7" l="1"/>
  <c r="G496" i="7" s="1"/>
  <c r="H496" i="7"/>
  <c r="A497" i="7" s="1"/>
  <c r="F497" i="7" s="1"/>
  <c r="D496" i="7"/>
  <c r="B496" i="7"/>
  <c r="H497" i="7" l="1"/>
  <c r="A498" i="7" s="1"/>
  <c r="F498" i="7" s="1"/>
  <c r="D497" i="7"/>
  <c r="B497" i="7"/>
  <c r="C497" i="7"/>
  <c r="G497" i="7" s="1"/>
  <c r="B498" i="7" l="1"/>
  <c r="D498" i="7"/>
  <c r="H498" i="7"/>
  <c r="C498" i="7"/>
  <c r="G498" i="7" s="1"/>
  <c r="A499" i="7" l="1"/>
  <c r="F499" i="7" s="1"/>
  <c r="C499" i="7" l="1"/>
  <c r="G499" i="7" s="1"/>
  <c r="D499" i="7"/>
  <c r="H499" i="7"/>
  <c r="A500" i="7" s="1"/>
  <c r="F500" i="7" s="1"/>
  <c r="B499" i="7"/>
  <c r="H500" i="7" l="1"/>
  <c r="A501" i="7" s="1"/>
  <c r="F501" i="7" s="1"/>
  <c r="D500" i="7"/>
  <c r="B500" i="7"/>
  <c r="C500" i="7"/>
  <c r="G500" i="7" s="1"/>
  <c r="C501" i="7" l="1"/>
  <c r="G501" i="7" s="1"/>
  <c r="B501" i="7"/>
  <c r="D501" i="7"/>
  <c r="H501" i="7"/>
  <c r="A502" i="7" l="1"/>
  <c r="F502" i="7" s="1"/>
  <c r="D502" i="7" l="1"/>
  <c r="H502" i="7"/>
  <c r="A503" i="7" s="1"/>
  <c r="F503" i="7" s="1"/>
  <c r="C502" i="7"/>
  <c r="G502" i="7" s="1"/>
  <c r="B502" i="7"/>
  <c r="B503" i="7" l="1"/>
  <c r="D503" i="7"/>
  <c r="H503" i="7"/>
  <c r="A504" i="7" s="1"/>
  <c r="F504" i="7" s="1"/>
  <c r="C503" i="7"/>
  <c r="G503" i="7" s="1"/>
  <c r="B504" i="7" l="1"/>
  <c r="H504" i="7"/>
  <c r="C504" i="7"/>
  <c r="G504" i="7" s="1"/>
  <c r="D504" i="7"/>
  <c r="A505" i="7" l="1"/>
  <c r="F505" i="7" s="1"/>
  <c r="C505" i="7" l="1"/>
  <c r="G505" i="7" s="1"/>
  <c r="B505" i="7"/>
  <c r="H505" i="7"/>
  <c r="A506" i="7" s="1"/>
  <c r="F506" i="7" s="1"/>
  <c r="D505" i="7"/>
  <c r="B506" i="7" l="1"/>
  <c r="H506" i="7"/>
  <c r="A507" i="7" s="1"/>
  <c r="F507" i="7" s="1"/>
  <c r="D506" i="7"/>
  <c r="C506" i="7"/>
  <c r="G506" i="7" s="1"/>
  <c r="C507" i="7" l="1"/>
  <c r="G507" i="7" s="1"/>
  <c r="D507" i="7"/>
  <c r="H507" i="7"/>
  <c r="A508" i="7" s="1"/>
  <c r="F508" i="7" s="1"/>
  <c r="B507" i="7"/>
  <c r="H508" i="7" l="1"/>
  <c r="D508" i="7"/>
  <c r="B508" i="7"/>
  <c r="C508" i="7"/>
  <c r="G508" i="7" s="1"/>
  <c r="A509" i="7"/>
  <c r="F509" i="7" s="1"/>
  <c r="B509" i="7" l="1"/>
  <c r="D509" i="7"/>
  <c r="H509" i="7"/>
  <c r="C509" i="7"/>
  <c r="G509" i="7" s="1"/>
  <c r="A510" i="7" l="1"/>
  <c r="F510" i="7" s="1"/>
  <c r="C510" i="7" l="1"/>
  <c r="G510" i="7" s="1"/>
  <c r="B510" i="7"/>
  <c r="D510" i="7"/>
  <c r="H510" i="7"/>
  <c r="A511" i="7" s="1"/>
  <c r="F511" i="7" s="1"/>
  <c r="H511" i="7" l="1"/>
  <c r="A512" i="7" s="1"/>
  <c r="F512" i="7" s="1"/>
  <c r="D511" i="7"/>
  <c r="C511" i="7"/>
  <c r="G511" i="7" s="1"/>
  <c r="B511" i="7"/>
  <c r="C512" i="7" l="1"/>
  <c r="G512" i="7" s="1"/>
  <c r="D512" i="7"/>
  <c r="H512" i="7"/>
  <c r="A513" i="7" s="1"/>
  <c r="F513" i="7" s="1"/>
  <c r="B512" i="7"/>
  <c r="D513" i="7" l="1"/>
  <c r="B513" i="7"/>
  <c r="C513" i="7"/>
  <c r="G513" i="7" s="1"/>
  <c r="H513" i="7"/>
  <c r="A514" i="7" l="1"/>
  <c r="F514" i="7" s="1"/>
  <c r="B514" i="7" l="1"/>
  <c r="D514" i="7"/>
  <c r="H514" i="7"/>
  <c r="A515" i="7" s="1"/>
  <c r="F515" i="7" s="1"/>
  <c r="C514" i="7"/>
  <c r="G514" i="7" s="1"/>
  <c r="C515" i="7" l="1"/>
  <c r="G515" i="7" s="1"/>
  <c r="D515" i="7"/>
  <c r="H515" i="7"/>
  <c r="A516" i="7" s="1"/>
  <c r="F516" i="7" s="1"/>
  <c r="B515" i="7"/>
  <c r="D516" i="7" l="1"/>
  <c r="C516" i="7"/>
  <c r="G516" i="7" s="1"/>
  <c r="H516" i="7"/>
  <c r="B516" i="7"/>
  <c r="A517" i="7" l="1"/>
  <c r="F517" i="7" s="1"/>
  <c r="B517" i="7" l="1"/>
  <c r="D517" i="7"/>
  <c r="H517" i="7"/>
  <c r="A518" i="7" s="1"/>
  <c r="F518" i="7" s="1"/>
  <c r="C517" i="7"/>
  <c r="G517" i="7" s="1"/>
  <c r="H518" i="7" l="1"/>
  <c r="B518" i="7"/>
  <c r="C518" i="7"/>
  <c r="G518" i="7" s="1"/>
  <c r="D518" i="7"/>
  <c r="A519" i="7" l="1"/>
  <c r="F519" i="7" s="1"/>
  <c r="C519" i="7" l="1"/>
  <c r="G519" i="7" s="1"/>
  <c r="D519" i="7"/>
  <c r="B519" i="7"/>
  <c r="H519" i="7"/>
  <c r="A520" i="7" s="1"/>
  <c r="F520" i="7" s="1"/>
  <c r="C520" i="7" l="1"/>
  <c r="G520" i="7" s="1"/>
  <c r="B520" i="7"/>
  <c r="D520" i="7"/>
  <c r="H520" i="7"/>
  <c r="A521" i="7" s="1"/>
  <c r="F521" i="7" s="1"/>
  <c r="B521" i="7" l="1"/>
  <c r="D521" i="7"/>
  <c r="C521" i="7"/>
  <c r="G521" i="7" s="1"/>
  <c r="H521" i="7"/>
  <c r="A522" i="7" s="1"/>
  <c r="F522" i="7" s="1"/>
  <c r="D522" i="7" l="1"/>
  <c r="H522" i="7"/>
  <c r="A523" i="7" s="1"/>
  <c r="F523" i="7" s="1"/>
  <c r="B522" i="7"/>
  <c r="C522" i="7"/>
  <c r="G522" i="7" s="1"/>
  <c r="C523" i="7" l="1"/>
  <c r="G523" i="7" s="1"/>
  <c r="B523" i="7"/>
  <c r="H523" i="7"/>
  <c r="A524" i="7" s="1"/>
  <c r="F524" i="7" s="1"/>
  <c r="D523" i="7"/>
  <c r="C524" i="7" l="1"/>
  <c r="G524" i="7" s="1"/>
  <c r="B524" i="7"/>
  <c r="H524" i="7"/>
  <c r="D524" i="7"/>
  <c r="A525" i="7" l="1"/>
  <c r="F525" i="7" s="1"/>
  <c r="B525" i="7" l="1"/>
  <c r="H525" i="7"/>
  <c r="A526" i="7" s="1"/>
  <c r="F526" i="7" s="1"/>
  <c r="D525" i="7"/>
  <c r="C525" i="7"/>
  <c r="G525" i="7" s="1"/>
  <c r="H526" i="7" l="1"/>
  <c r="A527" i="7" s="1"/>
  <c r="F527" i="7" s="1"/>
  <c r="D526" i="7"/>
  <c r="B526" i="7"/>
  <c r="C526" i="7"/>
  <c r="G526" i="7" s="1"/>
  <c r="C527" i="7" l="1"/>
  <c r="G527" i="7" s="1"/>
  <c r="H527" i="7"/>
  <c r="B527" i="7"/>
  <c r="D527" i="7"/>
  <c r="A528" i="7" l="1"/>
  <c r="F528" i="7" s="1"/>
  <c r="C528" i="7" l="1"/>
  <c r="G528" i="7" s="1"/>
  <c r="H528" i="7"/>
  <c r="A529" i="7" s="1"/>
  <c r="F529" i="7" s="1"/>
  <c r="B528" i="7"/>
  <c r="D528" i="7"/>
  <c r="C529" i="7" l="1"/>
  <c r="G529" i="7" s="1"/>
  <c r="B529" i="7"/>
  <c r="D529" i="7"/>
  <c r="H529" i="7"/>
  <c r="A530" i="7" s="1"/>
  <c r="F530" i="7" s="1"/>
  <c r="D530" i="7" l="1"/>
  <c r="H530" i="7"/>
  <c r="A531" i="7" s="1"/>
  <c r="F531" i="7" s="1"/>
  <c r="C530" i="7"/>
  <c r="G530" i="7" s="1"/>
  <c r="B530" i="7"/>
  <c r="C531" i="7" l="1"/>
  <c r="G531" i="7" s="1"/>
  <c r="D531" i="7"/>
  <c r="H531" i="7"/>
  <c r="B531" i="7"/>
  <c r="A532" i="7" l="1"/>
  <c r="F532" i="7" s="1"/>
  <c r="C532" i="7" l="1"/>
  <c r="G532" i="7" s="1"/>
  <c r="D532" i="7"/>
  <c r="H532" i="7"/>
  <c r="A533" i="7" s="1"/>
  <c r="F533" i="7" s="1"/>
  <c r="B532" i="7"/>
  <c r="D533" i="7" l="1"/>
  <c r="H533" i="7"/>
  <c r="B533" i="7"/>
  <c r="C533" i="7"/>
  <c r="G533" i="7" s="1"/>
  <c r="A534" i="7" l="1"/>
  <c r="F534" i="7" s="1"/>
  <c r="B534" i="7" l="1"/>
  <c r="D534" i="7"/>
  <c r="H534" i="7"/>
  <c r="A535" i="7" s="1"/>
  <c r="F535" i="7" s="1"/>
  <c r="C534" i="7"/>
  <c r="G534" i="7" s="1"/>
  <c r="C535" i="7" l="1"/>
  <c r="G535" i="7" s="1"/>
  <c r="D535" i="7"/>
  <c r="H535" i="7"/>
  <c r="B535" i="7"/>
  <c r="A536" i="7" l="1"/>
  <c r="F536" i="7" s="1"/>
  <c r="C536" i="7" l="1"/>
  <c r="G536" i="7" s="1"/>
  <c r="B536" i="7"/>
  <c r="D536" i="7"/>
  <c r="H536" i="7"/>
  <c r="A537" i="7" l="1"/>
  <c r="F537" i="7" s="1"/>
  <c r="B537" i="7" l="1"/>
  <c r="C537" i="7"/>
  <c r="G537" i="7" s="1"/>
  <c r="D537" i="7"/>
  <c r="H537" i="7"/>
  <c r="A538" i="7" s="1"/>
  <c r="F538" i="7" s="1"/>
  <c r="B538" i="7" l="1"/>
  <c r="C538" i="7"/>
  <c r="G538" i="7" s="1"/>
  <c r="D538" i="7"/>
  <c r="H538" i="7"/>
  <c r="A539" i="7" s="1"/>
  <c r="F539" i="7" s="1"/>
  <c r="B539" i="7" l="1"/>
  <c r="H539" i="7"/>
  <c r="C539" i="7"/>
  <c r="G539" i="7" s="1"/>
  <c r="D539" i="7"/>
  <c r="A540" i="7" l="1"/>
  <c r="F540" i="7" s="1"/>
  <c r="H540" i="7" l="1"/>
  <c r="B540" i="7"/>
  <c r="C540" i="7"/>
  <c r="G540" i="7" s="1"/>
  <c r="D540" i="7"/>
  <c r="A541" i="7" l="1"/>
  <c r="F541" i="7" s="1"/>
  <c r="B541" i="7" l="1"/>
  <c r="D541" i="7"/>
  <c r="H541" i="7"/>
  <c r="C541" i="7"/>
  <c r="G541" i="7" s="1"/>
  <c r="A542" i="7" l="1"/>
  <c r="F542" i="7" s="1"/>
  <c r="C542" i="7" l="1"/>
  <c r="G542" i="7" s="1"/>
  <c r="H542" i="7"/>
  <c r="A543" i="7" s="1"/>
  <c r="F543" i="7" s="1"/>
  <c r="D542" i="7"/>
  <c r="B542" i="7"/>
  <c r="H543" i="7" l="1"/>
  <c r="A544" i="7" s="1"/>
  <c r="F544" i="7" s="1"/>
  <c r="C543" i="7"/>
  <c r="G543" i="7" s="1"/>
  <c r="D543" i="7"/>
  <c r="B543" i="7"/>
  <c r="B544" i="7"/>
  <c r="C544" i="7"/>
  <c r="G544" i="7" s="1"/>
  <c r="D544" i="7"/>
  <c r="H544" i="7"/>
  <c r="A545" i="7" s="1"/>
  <c r="F545" i="7" s="1"/>
  <c r="B545" i="7" l="1"/>
  <c r="D545" i="7"/>
  <c r="H545" i="7"/>
  <c r="C545" i="7"/>
  <c r="G545" i="7" s="1"/>
  <c r="A546" i="7" l="1"/>
  <c r="F546" i="7" s="1"/>
  <c r="C546" i="7" l="1"/>
  <c r="G546" i="7" s="1"/>
  <c r="D546" i="7"/>
  <c r="H546" i="7"/>
  <c r="B546" i="7"/>
  <c r="A547" i="7" l="1"/>
  <c r="F547" i="7" s="1"/>
  <c r="B547" i="7" l="1"/>
  <c r="D547" i="7"/>
  <c r="C547" i="7"/>
  <c r="G547" i="7" s="1"/>
  <c r="H547" i="7"/>
  <c r="A548" i="7" l="1"/>
  <c r="F548" i="7" s="1"/>
  <c r="C548" i="7" l="1"/>
  <c r="G548" i="7" s="1"/>
  <c r="B548" i="7"/>
  <c r="H548" i="7"/>
  <c r="A549" i="7" s="1"/>
  <c r="F549" i="7" s="1"/>
  <c r="D548" i="7"/>
  <c r="H549" i="7" l="1"/>
  <c r="A550" i="7" s="1"/>
  <c r="F550" i="7" s="1"/>
  <c r="D549" i="7"/>
  <c r="C549" i="7"/>
  <c r="G549" i="7" s="1"/>
  <c r="B549" i="7"/>
  <c r="B550" i="7"/>
  <c r="D550" i="7"/>
  <c r="H550" i="7"/>
  <c r="A551" i="7" s="1"/>
  <c r="F551" i="7" s="1"/>
  <c r="C550" i="7"/>
  <c r="G550" i="7" s="1"/>
  <c r="B551" i="7" l="1"/>
  <c r="C551" i="7"/>
  <c r="G551" i="7" s="1"/>
  <c r="D551" i="7"/>
  <c r="H551" i="7"/>
  <c r="A552" i="7" s="1"/>
  <c r="F552" i="7" s="1"/>
  <c r="C552" i="7" l="1"/>
  <c r="G552" i="7" s="1"/>
  <c r="B552" i="7"/>
  <c r="D552" i="7"/>
  <c r="H552" i="7"/>
  <c r="A553" i="7" s="1"/>
  <c r="F553" i="7" s="1"/>
  <c r="B553" i="7" l="1"/>
  <c r="D553" i="7"/>
  <c r="H553" i="7"/>
  <c r="A554" i="7" s="1"/>
  <c r="F554" i="7" s="1"/>
  <c r="C553" i="7"/>
  <c r="G553" i="7" s="1"/>
  <c r="C554" i="7" l="1"/>
  <c r="G554" i="7" s="1"/>
  <c r="D554" i="7"/>
  <c r="H554" i="7"/>
  <c r="A555" i="7" s="1"/>
  <c r="F555" i="7" s="1"/>
  <c r="B554" i="7"/>
  <c r="H555" i="7" l="1"/>
  <c r="A556" i="7" s="1"/>
  <c r="F556" i="7" s="1"/>
  <c r="D555" i="7"/>
  <c r="C555" i="7"/>
  <c r="G555" i="7" s="1"/>
  <c r="B555" i="7"/>
  <c r="C556" i="7" l="1"/>
  <c r="G556" i="7" s="1"/>
  <c r="D556" i="7"/>
  <c r="H556" i="7"/>
  <c r="A557" i="7" s="1"/>
  <c r="F557" i="7" s="1"/>
  <c r="B556" i="7"/>
  <c r="B557" i="7" l="1"/>
  <c r="C557" i="7"/>
  <c r="G557" i="7" s="1"/>
  <c r="D557" i="7"/>
  <c r="H557" i="7"/>
  <c r="A558" i="7" s="1"/>
  <c r="F558" i="7" s="1"/>
  <c r="B558" i="7" l="1"/>
  <c r="D558" i="7"/>
  <c r="H558" i="7"/>
  <c r="A559" i="7" s="1"/>
  <c r="F559" i="7" s="1"/>
  <c r="C558" i="7"/>
  <c r="G558" i="7" s="1"/>
  <c r="C559" i="7" l="1"/>
  <c r="G559" i="7" s="1"/>
  <c r="D559" i="7"/>
  <c r="H559" i="7"/>
  <c r="A560" i="7" s="1"/>
  <c r="F560" i="7" s="1"/>
  <c r="B559" i="7"/>
  <c r="B560" i="7" l="1"/>
  <c r="D560" i="7"/>
  <c r="C560" i="7"/>
  <c r="G560" i="7" s="1"/>
  <c r="H560" i="7"/>
  <c r="A561" i="7" s="1"/>
  <c r="F561" i="7" s="1"/>
  <c r="B561" i="7" l="1"/>
  <c r="C561" i="7"/>
  <c r="G561" i="7" s="1"/>
  <c r="H561" i="7"/>
  <c r="A562" i="7" s="1"/>
  <c r="F562" i="7" s="1"/>
  <c r="D561" i="7"/>
  <c r="C562" i="7" l="1"/>
  <c r="G562" i="7" s="1"/>
  <c r="D562" i="7"/>
  <c r="H562" i="7"/>
  <c r="A563" i="7" s="1"/>
  <c r="F563" i="7" s="1"/>
  <c r="B562" i="7"/>
  <c r="C563" i="7" l="1"/>
  <c r="G563" i="7" s="1"/>
  <c r="H563" i="7"/>
  <c r="A564" i="7" s="1"/>
  <c r="F564" i="7" s="1"/>
  <c r="D563" i="7"/>
  <c r="B563" i="7"/>
  <c r="C564" i="7" l="1"/>
  <c r="G564" i="7" s="1"/>
  <c r="H564" i="7"/>
  <c r="A565" i="7" s="1"/>
  <c r="F565" i="7" s="1"/>
  <c r="B564" i="7"/>
  <c r="D564" i="7"/>
  <c r="C565" i="7" l="1"/>
  <c r="G565" i="7" s="1"/>
  <c r="H565" i="7"/>
  <c r="A566" i="7" s="1"/>
  <c r="F566" i="7" s="1"/>
  <c r="B565" i="7"/>
  <c r="D565" i="7"/>
  <c r="D566" i="7" l="1"/>
  <c r="H566" i="7"/>
  <c r="A567" i="7" s="1"/>
  <c r="F567" i="7" s="1"/>
  <c r="B566" i="7"/>
  <c r="C566" i="7"/>
  <c r="G566" i="7" s="1"/>
  <c r="C567" i="7" l="1"/>
  <c r="G567" i="7" s="1"/>
  <c r="B567" i="7"/>
  <c r="D567" i="7"/>
  <c r="H567" i="7"/>
  <c r="A568" i="7" s="1"/>
  <c r="F568" i="7" s="1"/>
  <c r="B568" i="7" l="1"/>
  <c r="D568" i="7"/>
  <c r="H568" i="7"/>
  <c r="A569" i="7" s="1"/>
  <c r="F569" i="7" s="1"/>
  <c r="C568" i="7"/>
  <c r="G568" i="7" s="1"/>
  <c r="C569" i="7" l="1"/>
  <c r="G569" i="7" s="1"/>
  <c r="D569" i="7"/>
  <c r="B569" i="7"/>
  <c r="H569" i="7"/>
  <c r="A570" i="7" s="1"/>
  <c r="F570" i="7" s="1"/>
  <c r="B570" i="7" l="1"/>
  <c r="C570" i="7"/>
  <c r="G570" i="7" s="1"/>
  <c r="D570" i="7"/>
  <c r="H570" i="7"/>
  <c r="A571" i="7" s="1"/>
  <c r="F571" i="7" s="1"/>
  <c r="H571" i="7" l="1"/>
  <c r="A572" i="7" s="1"/>
  <c r="F572" i="7" s="1"/>
  <c r="D571" i="7"/>
  <c r="B571" i="7"/>
  <c r="C571" i="7"/>
  <c r="G571" i="7" s="1"/>
  <c r="B572" i="7" l="1"/>
  <c r="D572" i="7"/>
  <c r="C572" i="7"/>
  <c r="G572" i="7" s="1"/>
  <c r="H572" i="7"/>
  <c r="A573" i="7" s="1"/>
  <c r="F573" i="7" s="1"/>
  <c r="C573" i="7" l="1"/>
  <c r="G573" i="7" s="1"/>
  <c r="D573" i="7"/>
  <c r="H573" i="7"/>
  <c r="A574" i="7" s="1"/>
  <c r="F574" i="7" s="1"/>
  <c r="B573" i="7"/>
  <c r="B574" i="7" l="1"/>
  <c r="C574" i="7"/>
  <c r="G574" i="7" s="1"/>
  <c r="D574" i="7"/>
  <c r="H574" i="7"/>
  <c r="A575" i="7" s="1"/>
  <c r="F575" i="7" s="1"/>
  <c r="H575" i="7" l="1"/>
  <c r="A576" i="7" s="1"/>
  <c r="F576" i="7" s="1"/>
  <c r="B575" i="7"/>
  <c r="D575" i="7"/>
  <c r="C575" i="7"/>
  <c r="G575" i="7" s="1"/>
  <c r="C576" i="7" l="1"/>
  <c r="G576" i="7" s="1"/>
  <c r="D576" i="7"/>
  <c r="B576" i="7"/>
  <c r="H576" i="7"/>
  <c r="A577" i="7" s="1"/>
  <c r="F577" i="7" s="1"/>
  <c r="H577" i="7" l="1"/>
  <c r="A578" i="7" s="1"/>
  <c r="F578" i="7" s="1"/>
  <c r="B577" i="7"/>
  <c r="C577" i="7"/>
  <c r="G577" i="7" s="1"/>
  <c r="D577" i="7"/>
  <c r="B578" i="7" l="1"/>
  <c r="D578" i="7"/>
  <c r="C578" i="7"/>
  <c r="G578" i="7" s="1"/>
  <c r="H578" i="7"/>
  <c r="A579" i="7" s="1"/>
  <c r="F579" i="7" s="1"/>
  <c r="H579" i="7" l="1"/>
  <c r="A580" i="7" s="1"/>
  <c r="F580" i="7" s="1"/>
  <c r="D579" i="7"/>
  <c r="B579" i="7"/>
  <c r="C579" i="7"/>
  <c r="G579" i="7" s="1"/>
  <c r="B580" i="7" l="1"/>
  <c r="D580" i="7"/>
  <c r="H580" i="7"/>
  <c r="A581" i="7" s="1"/>
  <c r="F581" i="7" s="1"/>
  <c r="C580" i="7"/>
  <c r="G580" i="7" s="1"/>
  <c r="B581" i="7" l="1"/>
  <c r="D581" i="7"/>
  <c r="H581" i="7"/>
  <c r="A582" i="7" s="1"/>
  <c r="F582" i="7" s="1"/>
  <c r="C581" i="7"/>
  <c r="G581" i="7" s="1"/>
  <c r="B582" i="7" l="1"/>
  <c r="C582" i="7"/>
  <c r="G582" i="7" s="1"/>
  <c r="D582" i="7"/>
  <c r="H582" i="7"/>
  <c r="A583" i="7" s="1"/>
  <c r="F583" i="7" s="1"/>
  <c r="D583" i="7" l="1"/>
  <c r="H583" i="7"/>
  <c r="A584" i="7" s="1"/>
  <c r="F584" i="7" s="1"/>
  <c r="C583" i="7"/>
  <c r="G583" i="7" s="1"/>
  <c r="B583" i="7"/>
  <c r="C584" i="7" l="1"/>
  <c r="G584" i="7" s="1"/>
  <c r="B584" i="7"/>
  <c r="H584" i="7"/>
  <c r="A585" i="7" s="1"/>
  <c r="F585" i="7" s="1"/>
  <c r="D584" i="7"/>
  <c r="D585" i="7" l="1"/>
  <c r="H585" i="7"/>
  <c r="A586" i="7" s="1"/>
  <c r="F586" i="7" s="1"/>
  <c r="C585" i="7"/>
  <c r="G585" i="7" s="1"/>
  <c r="B585" i="7"/>
  <c r="B586" i="7" l="1"/>
  <c r="H586" i="7"/>
  <c r="A587" i="7" s="1"/>
  <c r="F587" i="7" s="1"/>
  <c r="D586" i="7"/>
  <c r="C586" i="7"/>
  <c r="G586" i="7" s="1"/>
  <c r="B587" i="7" l="1"/>
  <c r="D587" i="7"/>
  <c r="C587" i="7"/>
  <c r="G587" i="7" s="1"/>
  <c r="H587" i="7"/>
  <c r="A588" i="7" s="1"/>
  <c r="F588" i="7" s="1"/>
  <c r="C588" i="7" l="1"/>
  <c r="G588" i="7" s="1"/>
  <c r="D588" i="7"/>
  <c r="B588" i="7"/>
  <c r="H588" i="7"/>
  <c r="A589" i="7" s="1"/>
  <c r="F589" i="7" s="1"/>
  <c r="B589" i="7" l="1"/>
  <c r="C589" i="7"/>
  <c r="G589" i="7" s="1"/>
  <c r="D589" i="7"/>
  <c r="H589" i="7"/>
  <c r="A590" i="7" s="1"/>
  <c r="F590" i="7" s="1"/>
  <c r="B590" i="7" l="1"/>
  <c r="D590" i="7"/>
  <c r="C590" i="7"/>
  <c r="G590" i="7" s="1"/>
  <c r="H590" i="7"/>
  <c r="A591" i="7" s="1"/>
  <c r="F591" i="7" s="1"/>
  <c r="H591" i="7" l="1"/>
  <c r="A592" i="7" s="1"/>
  <c r="F592" i="7" s="1"/>
  <c r="C591" i="7"/>
  <c r="G591" i="7" s="1"/>
  <c r="D591" i="7"/>
  <c r="B591" i="7"/>
  <c r="C592" i="7" l="1"/>
  <c r="G592" i="7" s="1"/>
  <c r="H592" i="7"/>
  <c r="A593" i="7" s="1"/>
  <c r="F593" i="7" s="1"/>
  <c r="B592" i="7"/>
  <c r="D592" i="7"/>
  <c r="D593" i="7" l="1"/>
  <c r="H593" i="7"/>
  <c r="A594" i="7" s="1"/>
  <c r="F594" i="7" s="1"/>
  <c r="C593" i="7"/>
  <c r="G593" i="7" s="1"/>
  <c r="B593" i="7"/>
  <c r="C594" i="7" l="1"/>
  <c r="G594" i="7" s="1"/>
  <c r="D594" i="7"/>
  <c r="H594" i="7"/>
  <c r="A595" i="7" s="1"/>
  <c r="F595" i="7" s="1"/>
  <c r="B594" i="7"/>
  <c r="C595" i="7" l="1"/>
  <c r="G595" i="7" s="1"/>
  <c r="B595" i="7"/>
  <c r="D595" i="7"/>
  <c r="H595" i="7"/>
  <c r="A596" i="7" s="1"/>
  <c r="F596" i="7" s="1"/>
  <c r="C596" i="7" l="1"/>
  <c r="G596" i="7" s="1"/>
  <c r="H596" i="7"/>
  <c r="A597" i="7" s="1"/>
  <c r="F597" i="7" s="1"/>
  <c r="B596" i="7"/>
  <c r="D596" i="7"/>
  <c r="B597" i="7" l="1"/>
  <c r="C597" i="7"/>
  <c r="G597" i="7" s="1"/>
  <c r="D597" i="7"/>
  <c r="H597" i="7"/>
  <c r="A598" i="7" s="1"/>
  <c r="F598" i="7" s="1"/>
  <c r="B598" i="7" l="1"/>
  <c r="H598" i="7"/>
  <c r="A599" i="7" s="1"/>
  <c r="F599" i="7" s="1"/>
  <c r="D598" i="7"/>
  <c r="C598" i="7"/>
  <c r="G598" i="7" s="1"/>
  <c r="C599" i="7" l="1"/>
  <c r="G599" i="7" s="1"/>
  <c r="D599" i="7"/>
  <c r="B599" i="7"/>
  <c r="H599" i="7"/>
  <c r="A600" i="7" s="1"/>
  <c r="F600" i="7" s="1"/>
  <c r="B600" i="7" l="1"/>
  <c r="H600" i="7"/>
  <c r="A601" i="7" s="1"/>
  <c r="F601" i="7" s="1"/>
  <c r="C600" i="7"/>
  <c r="G600" i="7" s="1"/>
  <c r="D600" i="7"/>
  <c r="C601" i="7" l="1"/>
  <c r="G601" i="7" s="1"/>
  <c r="D601" i="7"/>
  <c r="H601" i="7"/>
  <c r="A602" i="7" s="1"/>
  <c r="F602" i="7" s="1"/>
  <c r="B601" i="7"/>
  <c r="B602" i="7" l="1"/>
  <c r="D602" i="7"/>
  <c r="H602" i="7"/>
  <c r="A603" i="7" s="1"/>
  <c r="F603" i="7" s="1"/>
  <c r="C602" i="7"/>
  <c r="G602" i="7" s="1"/>
  <c r="C603" i="7" l="1"/>
  <c r="G603" i="7" s="1"/>
  <c r="B603" i="7"/>
  <c r="D603" i="7"/>
  <c r="H603" i="7"/>
  <c r="A604" i="7" s="1"/>
  <c r="F604" i="7" s="1"/>
  <c r="C604" i="7" l="1"/>
  <c r="G604" i="7" s="1"/>
  <c r="B604" i="7"/>
  <c r="H604" i="7"/>
  <c r="A605" i="7" s="1"/>
  <c r="F605" i="7" s="1"/>
  <c r="D604" i="7"/>
  <c r="C605" i="7" l="1"/>
  <c r="G605" i="7" s="1"/>
  <c r="H605" i="7"/>
  <c r="A606" i="7" s="1"/>
  <c r="F606" i="7" s="1"/>
  <c r="D605" i="7"/>
  <c r="B605" i="7"/>
  <c r="C606" i="7" l="1"/>
  <c r="G606" i="7" s="1"/>
  <c r="D606" i="7"/>
  <c r="H606" i="7"/>
  <c r="A607" i="7" s="1"/>
  <c r="F607" i="7" s="1"/>
  <c r="B606" i="7"/>
  <c r="B607" i="7" l="1"/>
  <c r="D607" i="7"/>
  <c r="H607" i="7"/>
  <c r="A608" i="7" s="1"/>
  <c r="F608" i="7" s="1"/>
  <c r="C607" i="7"/>
  <c r="G607" i="7" s="1"/>
  <c r="B608" i="7" l="1"/>
  <c r="D608" i="7"/>
  <c r="H608" i="7"/>
  <c r="A609" i="7" s="1"/>
  <c r="F609" i="7" s="1"/>
  <c r="C608" i="7"/>
  <c r="G608" i="7" s="1"/>
  <c r="B609" i="7" l="1"/>
  <c r="C609" i="7"/>
  <c r="G609" i="7" s="1"/>
  <c r="D609" i="7"/>
  <c r="H609" i="7"/>
  <c r="A610" i="7" s="1"/>
  <c r="F610" i="7" s="1"/>
  <c r="C610" i="7" l="1"/>
  <c r="G610" i="7" s="1"/>
  <c r="D610" i="7"/>
  <c r="H610" i="7"/>
  <c r="A611" i="7" s="1"/>
  <c r="F611" i="7" s="1"/>
  <c r="B610" i="7"/>
  <c r="B611" i="7" l="1"/>
  <c r="D611" i="7"/>
  <c r="C611" i="7"/>
  <c r="G611" i="7" s="1"/>
  <c r="H611" i="7"/>
  <c r="A612" i="7" s="1"/>
  <c r="F612" i="7" s="1"/>
  <c r="B612" i="7" l="1"/>
  <c r="C612" i="7"/>
  <c r="G612" i="7" s="1"/>
  <c r="D612" i="7"/>
  <c r="H612" i="7"/>
  <c r="A613" i="7" s="1"/>
  <c r="F613" i="7" s="1"/>
  <c r="B613" i="7" l="1"/>
  <c r="D613" i="7"/>
  <c r="H613" i="7"/>
  <c r="A614" i="7" s="1"/>
  <c r="F614" i="7" s="1"/>
  <c r="C613" i="7"/>
  <c r="G613" i="7" s="1"/>
  <c r="C614" i="7" l="1"/>
  <c r="G614" i="7" s="1"/>
  <c r="B614" i="7"/>
  <c r="H614" i="7"/>
  <c r="A615" i="7" s="1"/>
  <c r="F615" i="7" s="1"/>
  <c r="D614" i="7"/>
  <c r="C615" i="7" l="1"/>
  <c r="G615" i="7" s="1"/>
  <c r="B615" i="7"/>
  <c r="D615" i="7"/>
  <c r="H615" i="7"/>
  <c r="A616" i="7" s="1"/>
  <c r="F616" i="7" s="1"/>
  <c r="C616" i="7" l="1"/>
  <c r="G616" i="7" s="1"/>
  <c r="H616" i="7"/>
  <c r="A617" i="7" s="1"/>
  <c r="F617" i="7" s="1"/>
  <c r="B616" i="7"/>
  <c r="D616" i="7"/>
  <c r="C617" i="7" l="1"/>
  <c r="G617" i="7" s="1"/>
  <c r="H617" i="7"/>
  <c r="A618" i="7" s="1"/>
  <c r="F618" i="7" s="1"/>
  <c r="B617" i="7"/>
  <c r="D617" i="7"/>
  <c r="C618" i="7" l="1"/>
  <c r="G618" i="7" s="1"/>
  <c r="D618" i="7"/>
  <c r="H618" i="7"/>
  <c r="A619" i="7" s="1"/>
  <c r="F619" i="7" s="1"/>
  <c r="B618" i="7"/>
  <c r="C619" i="7" l="1"/>
  <c r="G619" i="7" s="1"/>
  <c r="H619" i="7"/>
  <c r="A620" i="7" s="1"/>
  <c r="F620" i="7" s="1"/>
  <c r="D619" i="7"/>
  <c r="B619" i="7"/>
  <c r="B620" i="7" l="1"/>
  <c r="D620" i="7"/>
  <c r="C620" i="7"/>
  <c r="G620" i="7" s="1"/>
  <c r="H620" i="7"/>
  <c r="A621" i="7" s="1"/>
  <c r="F621" i="7" s="1"/>
  <c r="B621" i="7" l="1"/>
  <c r="C621" i="7"/>
  <c r="G621" i="7" s="1"/>
  <c r="H621" i="7"/>
  <c r="A622" i="7" s="1"/>
  <c r="F622" i="7" s="1"/>
  <c r="D621" i="7"/>
  <c r="B622" i="7" l="1"/>
  <c r="H622" i="7"/>
  <c r="A623" i="7" s="1"/>
  <c r="F623" i="7" s="1"/>
  <c r="C622" i="7"/>
  <c r="G622" i="7" s="1"/>
  <c r="D622" i="7"/>
  <c r="C623" i="7" l="1"/>
  <c r="G623" i="7" s="1"/>
  <c r="H623" i="7"/>
  <c r="A624" i="7" s="1"/>
  <c r="F624" i="7" s="1"/>
  <c r="B623" i="7"/>
  <c r="D623" i="7"/>
  <c r="C624" i="7" l="1"/>
  <c r="G624" i="7" s="1"/>
  <c r="B624" i="7"/>
  <c r="D624" i="7"/>
  <c r="H624" i="7"/>
  <c r="A625" i="7" s="1"/>
  <c r="F625" i="7" s="1"/>
  <c r="C625" i="7" l="1"/>
  <c r="G625" i="7" s="1"/>
  <c r="B625" i="7"/>
  <c r="D625" i="7"/>
  <c r="H625" i="7"/>
  <c r="A626" i="7" s="1"/>
  <c r="F626" i="7" s="1"/>
  <c r="B626" i="7" l="1"/>
  <c r="H626" i="7"/>
  <c r="A627" i="7" s="1"/>
  <c r="F627" i="7" s="1"/>
  <c r="D626" i="7"/>
  <c r="C626" i="7"/>
  <c r="G626" i="7" s="1"/>
  <c r="B627" i="7" l="1"/>
  <c r="D627" i="7"/>
  <c r="C627" i="7"/>
  <c r="G627" i="7" s="1"/>
  <c r="H627" i="7"/>
  <c r="A628" i="7" s="1"/>
  <c r="F628" i="7" s="1"/>
  <c r="B628" i="7" l="1"/>
  <c r="C628" i="7"/>
  <c r="G628" i="7" s="1"/>
  <c r="D628" i="7"/>
  <c r="H628" i="7"/>
  <c r="A629" i="7" s="1"/>
  <c r="F629" i="7" s="1"/>
  <c r="C629" i="7" l="1"/>
  <c r="G629" i="7" s="1"/>
  <c r="H629" i="7"/>
  <c r="A630" i="7" s="1"/>
  <c r="F630" i="7" s="1"/>
  <c r="D629" i="7"/>
  <c r="B629" i="7"/>
  <c r="C630" i="7" l="1"/>
  <c r="G630" i="7" s="1"/>
  <c r="D630" i="7"/>
  <c r="H630" i="7"/>
  <c r="A631" i="7" s="1"/>
  <c r="F631" i="7" s="1"/>
  <c r="B630" i="7"/>
  <c r="B631" i="7" l="1"/>
  <c r="D631" i="7"/>
  <c r="H631" i="7"/>
  <c r="A632" i="7" s="1"/>
  <c r="F632" i="7" s="1"/>
  <c r="C631" i="7"/>
  <c r="G631" i="7" s="1"/>
  <c r="B632" i="7" l="1"/>
  <c r="C632" i="7"/>
  <c r="G632" i="7" s="1"/>
  <c r="H632" i="7"/>
  <c r="A633" i="7" s="1"/>
  <c r="F633" i="7" s="1"/>
  <c r="D632" i="7"/>
  <c r="C633" i="7" l="1"/>
  <c r="G633" i="7" s="1"/>
  <c r="D633" i="7"/>
  <c r="H633" i="7"/>
  <c r="A634" i="7" s="1"/>
  <c r="F634" i="7" s="1"/>
  <c r="B633" i="7"/>
  <c r="C634" i="7" l="1"/>
  <c r="G634" i="7" s="1"/>
  <c r="B634" i="7"/>
  <c r="D634" i="7"/>
  <c r="H634" i="7"/>
  <c r="A635" i="7" s="1"/>
  <c r="F635" i="7" s="1"/>
  <c r="B635" i="7" l="1"/>
  <c r="H635" i="7"/>
  <c r="A636" i="7" s="1"/>
  <c r="F636" i="7" s="1"/>
  <c r="C635" i="7"/>
  <c r="G635" i="7" s="1"/>
  <c r="D635" i="7"/>
  <c r="B636" i="7" l="1"/>
  <c r="C636" i="7"/>
  <c r="G636" i="7" s="1"/>
  <c r="H636" i="7"/>
  <c r="A637" i="7" s="1"/>
  <c r="F637" i="7" s="1"/>
  <c r="D636" i="7"/>
  <c r="B637" i="7" l="1"/>
  <c r="C637" i="7"/>
  <c r="G637" i="7" s="1"/>
  <c r="D637" i="7"/>
  <c r="H637" i="7"/>
  <c r="A638" i="7" s="1"/>
  <c r="F638" i="7" s="1"/>
  <c r="H638" i="7" l="1"/>
  <c r="A639" i="7" s="1"/>
  <c r="F639" i="7" s="1"/>
  <c r="B638" i="7"/>
  <c r="D638" i="7"/>
  <c r="C638" i="7"/>
  <c r="G638" i="7" s="1"/>
  <c r="C639" i="7" l="1"/>
  <c r="G639" i="7" s="1"/>
  <c r="H639" i="7"/>
  <c r="A640" i="7" s="1"/>
  <c r="F640" i="7" s="1"/>
  <c r="B639" i="7"/>
  <c r="D639" i="7"/>
  <c r="C640" i="7" l="1"/>
  <c r="G640" i="7" s="1"/>
  <c r="B640" i="7"/>
  <c r="D640" i="7"/>
  <c r="H640" i="7"/>
  <c r="A641" i="7" s="1"/>
  <c r="F641" i="7" s="1"/>
  <c r="C641" i="7" l="1"/>
  <c r="G641" i="7" s="1"/>
  <c r="D641" i="7"/>
  <c r="B641" i="7"/>
  <c r="H641" i="7"/>
  <c r="A642" i="7" s="1"/>
  <c r="F642" i="7" s="1"/>
  <c r="C642" i="7" l="1"/>
  <c r="G642" i="7" s="1"/>
  <c r="D642" i="7"/>
  <c r="H642" i="7"/>
  <c r="A643" i="7" s="1"/>
  <c r="F643" i="7" s="1"/>
  <c r="B642" i="7"/>
  <c r="B643" i="7" l="1"/>
  <c r="H643" i="7"/>
  <c r="A644" i="7" s="1"/>
  <c r="F644" i="7" s="1"/>
  <c r="C643" i="7"/>
  <c r="G643" i="7" s="1"/>
  <c r="D643" i="7"/>
  <c r="B644" i="7" l="1"/>
  <c r="D644" i="7"/>
  <c r="H644" i="7"/>
  <c r="A645" i="7" s="1"/>
  <c r="F645" i="7" s="1"/>
  <c r="C644" i="7"/>
  <c r="G644" i="7" s="1"/>
  <c r="B645" i="7" l="1"/>
  <c r="C645" i="7"/>
  <c r="G645" i="7" s="1"/>
  <c r="D645" i="7"/>
  <c r="H645" i="7"/>
  <c r="A646" i="7" s="1"/>
  <c r="F646" i="7" s="1"/>
  <c r="B646" i="7" l="1"/>
  <c r="D646" i="7"/>
  <c r="H646" i="7"/>
  <c r="A647" i="7" s="1"/>
  <c r="F647" i="7" s="1"/>
  <c r="C646" i="7"/>
  <c r="G646" i="7" s="1"/>
  <c r="B647" i="7" l="1"/>
  <c r="C647" i="7"/>
  <c r="G647" i="7" s="1"/>
  <c r="D647" i="7"/>
  <c r="H647" i="7"/>
  <c r="A648" i="7" s="1"/>
  <c r="F648" i="7" s="1"/>
  <c r="C648" i="7" l="1"/>
  <c r="G648" i="7" s="1"/>
  <c r="D648" i="7"/>
  <c r="H648" i="7"/>
  <c r="A649" i="7" s="1"/>
  <c r="F649" i="7" s="1"/>
  <c r="B648" i="7"/>
  <c r="B649" i="7" l="1"/>
  <c r="D649" i="7"/>
  <c r="H649" i="7"/>
  <c r="A650" i="7" s="1"/>
  <c r="F650" i="7" s="1"/>
  <c r="C649" i="7"/>
  <c r="G649" i="7" s="1"/>
  <c r="C650" i="7" l="1"/>
  <c r="G650" i="7" s="1"/>
  <c r="H650" i="7"/>
  <c r="A651" i="7" s="1"/>
  <c r="F651" i="7" s="1"/>
  <c r="B650" i="7"/>
  <c r="D650" i="7"/>
  <c r="C651" i="7" l="1"/>
  <c r="G651" i="7" s="1"/>
  <c r="B651" i="7"/>
  <c r="D651" i="7"/>
  <c r="H651" i="7"/>
  <c r="A652" i="7" s="1"/>
  <c r="F652" i="7" s="1"/>
  <c r="B652" i="7" l="1"/>
  <c r="C652" i="7"/>
  <c r="G652" i="7" s="1"/>
  <c r="D652" i="7"/>
  <c r="H652" i="7"/>
  <c r="A653" i="7" s="1"/>
  <c r="F653" i="7" s="1"/>
  <c r="C653" i="7" l="1"/>
  <c r="G653" i="7" s="1"/>
  <c r="B653" i="7"/>
  <c r="D653" i="7"/>
  <c r="H653" i="7"/>
  <c r="A654" i="7" s="1"/>
  <c r="F654" i="7" s="1"/>
  <c r="B654" i="7" l="1"/>
  <c r="D654" i="7"/>
  <c r="H654" i="7"/>
  <c r="A655" i="7" s="1"/>
  <c r="F655" i="7" s="1"/>
  <c r="C654" i="7"/>
  <c r="G654" i="7" s="1"/>
  <c r="B655" i="7" l="1"/>
  <c r="D655" i="7"/>
  <c r="H655" i="7"/>
  <c r="A656" i="7" s="1"/>
  <c r="F656" i="7" s="1"/>
  <c r="C655" i="7"/>
  <c r="G655" i="7" s="1"/>
  <c r="B656" i="7" l="1"/>
  <c r="D656" i="7"/>
  <c r="C656" i="7"/>
  <c r="G656" i="7" s="1"/>
  <c r="H656" i="7"/>
  <c r="A657" i="7" s="1"/>
  <c r="F657" i="7" s="1"/>
  <c r="C657" i="7" l="1"/>
  <c r="G657" i="7" s="1"/>
  <c r="H657" i="7"/>
  <c r="A658" i="7" s="1"/>
  <c r="F658" i="7" s="1"/>
  <c r="D657" i="7"/>
  <c r="B657" i="7"/>
  <c r="B658" i="7" l="1"/>
  <c r="D658" i="7"/>
  <c r="H658" i="7"/>
  <c r="A659" i="7" s="1"/>
  <c r="F659" i="7" s="1"/>
  <c r="C658" i="7"/>
  <c r="G658" i="7" s="1"/>
  <c r="B659" i="7" l="1"/>
  <c r="D659" i="7"/>
  <c r="H659" i="7"/>
  <c r="A660" i="7" s="1"/>
  <c r="F660" i="7" s="1"/>
  <c r="C659" i="7"/>
  <c r="G659" i="7" s="1"/>
  <c r="C660" i="7" l="1"/>
  <c r="G660" i="7" s="1"/>
  <c r="B660" i="7"/>
  <c r="D660" i="7"/>
  <c r="H660" i="7"/>
  <c r="A661" i="7" s="1"/>
  <c r="F661" i="7" s="1"/>
  <c r="B661" i="7" l="1"/>
  <c r="D661" i="7"/>
  <c r="C661" i="7"/>
  <c r="G661" i="7" s="1"/>
  <c r="H661" i="7"/>
  <c r="A662" i="7" s="1"/>
  <c r="F662" i="7" s="1"/>
  <c r="D662" i="7" l="1"/>
  <c r="B662" i="7"/>
  <c r="C662" i="7"/>
  <c r="G662" i="7" s="1"/>
  <c r="H662" i="7"/>
  <c r="A663" i="7" s="1"/>
  <c r="F663" i="7" s="1"/>
  <c r="B663" i="7" l="1"/>
  <c r="C663" i="7"/>
  <c r="G663" i="7" s="1"/>
  <c r="D663" i="7"/>
  <c r="H663" i="7"/>
  <c r="A664" i="7" s="1"/>
  <c r="F664" i="7" s="1"/>
  <c r="B664" i="7" l="1"/>
  <c r="C664" i="7"/>
  <c r="G664" i="7" s="1"/>
  <c r="D664" i="7"/>
  <c r="H664" i="7"/>
  <c r="A665" i="7" s="1"/>
  <c r="F665" i="7" s="1"/>
  <c r="C665" i="7" l="1"/>
  <c r="G665" i="7" s="1"/>
  <c r="B665" i="7"/>
  <c r="H665" i="7"/>
  <c r="A666" i="7" s="1"/>
  <c r="F666" i="7" s="1"/>
  <c r="D665" i="7"/>
  <c r="C666" i="7" l="1"/>
  <c r="G666" i="7" s="1"/>
  <c r="D666" i="7"/>
  <c r="H666" i="7"/>
  <c r="A667" i="7" s="1"/>
  <c r="F667" i="7" s="1"/>
  <c r="B666" i="7"/>
  <c r="C667" i="7" l="1"/>
  <c r="G667" i="7" s="1"/>
  <c r="B667" i="7"/>
  <c r="D667" i="7"/>
  <c r="H667" i="7"/>
  <c r="A668" i="7" s="1"/>
  <c r="F668" i="7" s="1"/>
  <c r="B668" i="7" l="1"/>
  <c r="C668" i="7"/>
  <c r="G668" i="7" s="1"/>
  <c r="D668" i="7"/>
  <c r="H668" i="7"/>
  <c r="A669" i="7" s="1"/>
  <c r="F669" i="7" s="1"/>
  <c r="C669" i="7" l="1"/>
  <c r="G669" i="7" s="1"/>
  <c r="B669" i="7"/>
  <c r="D669" i="7"/>
  <c r="H669" i="7"/>
  <c r="A670" i="7" s="1"/>
  <c r="F670" i="7" s="1"/>
  <c r="C670" i="7" l="1"/>
  <c r="G670" i="7" s="1"/>
  <c r="D670" i="7"/>
  <c r="H670" i="7"/>
  <c r="A671" i="7" s="1"/>
  <c r="F671" i="7" s="1"/>
  <c r="B670" i="7"/>
  <c r="C671" i="7" l="1"/>
  <c r="G671" i="7" s="1"/>
  <c r="D671" i="7"/>
  <c r="B671" i="7"/>
  <c r="H671" i="7"/>
  <c r="A672" i="7" s="1"/>
  <c r="F672" i="7" s="1"/>
  <c r="C672" i="7" l="1"/>
  <c r="G672" i="7" s="1"/>
  <c r="B672" i="7"/>
  <c r="D672" i="7"/>
  <c r="H672" i="7"/>
  <c r="A673" i="7" s="1"/>
  <c r="F673" i="7" s="1"/>
  <c r="B673" i="7" l="1"/>
  <c r="C673" i="7"/>
  <c r="G673" i="7" s="1"/>
  <c r="D673" i="7"/>
  <c r="H673" i="7"/>
  <c r="A674" i="7" s="1"/>
  <c r="F674" i="7" s="1"/>
  <c r="C674" i="7" l="1"/>
  <c r="G674" i="7" s="1"/>
  <c r="B674" i="7"/>
  <c r="D674" i="7"/>
  <c r="H674" i="7"/>
  <c r="A675" i="7" s="1"/>
  <c r="F675" i="7" s="1"/>
  <c r="B675" i="7" l="1"/>
  <c r="D675" i="7"/>
  <c r="H675" i="7"/>
  <c r="A676" i="7" s="1"/>
  <c r="F676" i="7" s="1"/>
  <c r="C675" i="7"/>
  <c r="G675" i="7" s="1"/>
  <c r="C676" i="7" l="1"/>
  <c r="G676" i="7" s="1"/>
  <c r="D676" i="7"/>
  <c r="H676" i="7"/>
  <c r="A677" i="7" s="1"/>
  <c r="F677" i="7" s="1"/>
  <c r="B676" i="7"/>
  <c r="B677" i="7" l="1"/>
  <c r="C677" i="7"/>
  <c r="G677" i="7" s="1"/>
  <c r="D677" i="7"/>
  <c r="H677" i="7"/>
  <c r="A678" i="7" s="1"/>
  <c r="F678" i="7" s="1"/>
  <c r="C678" i="7" l="1"/>
  <c r="G678" i="7" s="1"/>
  <c r="D678" i="7"/>
  <c r="B678" i="7"/>
  <c r="H678" i="7"/>
  <c r="A679" i="7" s="1"/>
  <c r="F679" i="7" s="1"/>
  <c r="C679" i="7" l="1"/>
  <c r="G679" i="7" s="1"/>
  <c r="D679" i="7"/>
  <c r="H679" i="7"/>
  <c r="A680" i="7" s="1"/>
  <c r="F680" i="7" s="1"/>
  <c r="B679" i="7"/>
  <c r="C680" i="7" l="1"/>
  <c r="G680" i="7" s="1"/>
  <c r="D680" i="7"/>
  <c r="B680" i="7"/>
  <c r="H680" i="7"/>
  <c r="A681" i="7" s="1"/>
  <c r="F681" i="7" s="1"/>
  <c r="C681" i="7" l="1"/>
  <c r="G681" i="7" s="1"/>
  <c r="B681" i="7"/>
  <c r="D681" i="7"/>
  <c r="H681" i="7"/>
  <c r="A682" i="7" s="1"/>
  <c r="F682" i="7" s="1"/>
  <c r="B682" i="7" l="1"/>
  <c r="D682" i="7"/>
  <c r="H682" i="7"/>
  <c r="A683" i="7" s="1"/>
  <c r="F683" i="7" s="1"/>
  <c r="C682" i="7"/>
  <c r="G682" i="7" s="1"/>
  <c r="C683" i="7" l="1"/>
  <c r="G683" i="7" s="1"/>
  <c r="B683" i="7"/>
  <c r="D683" i="7"/>
  <c r="H683" i="7"/>
  <c r="A684" i="7" s="1"/>
  <c r="F684" i="7" s="1"/>
  <c r="C684" i="7" l="1"/>
  <c r="G684" i="7" s="1"/>
  <c r="H684" i="7"/>
  <c r="A685" i="7" s="1"/>
  <c r="F685" i="7" s="1"/>
  <c r="D684" i="7"/>
  <c r="B684" i="7"/>
  <c r="C685" i="7" l="1"/>
  <c r="G685" i="7" s="1"/>
  <c r="D685" i="7"/>
  <c r="B685" i="7"/>
  <c r="H685" i="7"/>
  <c r="A686" i="7" s="1"/>
  <c r="F686" i="7" s="1"/>
  <c r="C686" i="7" l="1"/>
  <c r="G686" i="7" s="1"/>
  <c r="D686" i="7"/>
  <c r="H686" i="7"/>
  <c r="A687" i="7" s="1"/>
  <c r="F687" i="7" s="1"/>
  <c r="B686" i="7"/>
  <c r="B687" i="7" l="1"/>
  <c r="D687" i="7"/>
  <c r="H687" i="7"/>
  <c r="A688" i="7" s="1"/>
  <c r="F688" i="7" s="1"/>
  <c r="C687" i="7"/>
  <c r="G687" i="7" s="1"/>
  <c r="B688" i="7" l="1"/>
  <c r="H688" i="7"/>
  <c r="A689" i="7" s="1"/>
  <c r="F689" i="7" s="1"/>
  <c r="D688" i="7"/>
  <c r="C688" i="7"/>
  <c r="G688" i="7" s="1"/>
  <c r="C689" i="7" l="1"/>
  <c r="G689" i="7" s="1"/>
  <c r="D689" i="7"/>
  <c r="H689" i="7"/>
  <c r="A690" i="7" s="1"/>
  <c r="F690" i="7" s="1"/>
  <c r="B689" i="7"/>
  <c r="C690" i="7" l="1"/>
  <c r="G690" i="7" s="1"/>
  <c r="H690" i="7"/>
  <c r="A691" i="7" s="1"/>
  <c r="F691" i="7" s="1"/>
  <c r="B690" i="7"/>
  <c r="D690" i="7"/>
  <c r="B691" i="7" l="1"/>
  <c r="D691" i="7"/>
  <c r="C691" i="7"/>
  <c r="G691" i="7" s="1"/>
  <c r="H691" i="7"/>
  <c r="A692" i="7" s="1"/>
  <c r="F692" i="7" s="1"/>
  <c r="C692" i="7" l="1"/>
  <c r="G692" i="7" s="1"/>
  <c r="H692" i="7"/>
  <c r="A693" i="7" s="1"/>
  <c r="F693" i="7" s="1"/>
  <c r="D692" i="7"/>
  <c r="B692" i="7"/>
  <c r="B693" i="7" l="1"/>
  <c r="C693" i="7"/>
  <c r="G693" i="7" s="1"/>
  <c r="H693" i="7"/>
  <c r="A694" i="7" s="1"/>
  <c r="F694" i="7" s="1"/>
  <c r="D693" i="7"/>
  <c r="C694" i="7" l="1"/>
  <c r="G694" i="7" s="1"/>
  <c r="B694" i="7"/>
  <c r="D694" i="7"/>
  <c r="H694" i="7"/>
  <c r="A695" i="7" s="1"/>
  <c r="F695" i="7" s="1"/>
  <c r="C695" i="7" l="1"/>
  <c r="G695" i="7" s="1"/>
  <c r="D695" i="7"/>
  <c r="B695" i="7"/>
  <c r="H695" i="7"/>
  <c r="A696" i="7" s="1"/>
  <c r="F696" i="7" s="1"/>
  <c r="B696" i="7" l="1"/>
  <c r="D696" i="7"/>
  <c r="C696" i="7"/>
  <c r="G696" i="7" s="1"/>
  <c r="H696" i="7"/>
  <c r="A697" i="7" s="1"/>
  <c r="F697" i="7" s="1"/>
  <c r="B697" i="7" l="1"/>
  <c r="H697" i="7"/>
  <c r="A698" i="7" s="1"/>
  <c r="F698" i="7" s="1"/>
  <c r="C697" i="7"/>
  <c r="G697" i="7" s="1"/>
  <c r="D697" i="7"/>
  <c r="C698" i="7" l="1"/>
  <c r="G698" i="7" s="1"/>
  <c r="D698" i="7"/>
  <c r="H698" i="7"/>
  <c r="A699" i="7" s="1"/>
  <c r="F699" i="7" s="1"/>
  <c r="B698" i="7"/>
  <c r="C699" i="7" l="1"/>
  <c r="G699" i="7" s="1"/>
  <c r="B699" i="7"/>
  <c r="H699" i="7"/>
  <c r="A700" i="7" s="1"/>
  <c r="F700" i="7" s="1"/>
  <c r="D699" i="7"/>
  <c r="B700" i="7" l="1"/>
  <c r="C700" i="7"/>
  <c r="G700" i="7" s="1"/>
  <c r="D700" i="7"/>
  <c r="H700" i="7"/>
  <c r="A701" i="7" s="1"/>
  <c r="F701" i="7" s="1"/>
  <c r="B701" i="7" l="1"/>
  <c r="H701" i="7"/>
  <c r="A702" i="7" s="1"/>
  <c r="F702" i="7" s="1"/>
  <c r="D701" i="7"/>
  <c r="C701" i="7"/>
  <c r="G701" i="7" s="1"/>
  <c r="B702" i="7" l="1"/>
  <c r="H702" i="7"/>
  <c r="A703" i="7" s="1"/>
  <c r="F703" i="7" s="1"/>
  <c r="D702" i="7"/>
  <c r="C702" i="7"/>
  <c r="G702" i="7" s="1"/>
  <c r="B703" i="7" l="1"/>
  <c r="C703" i="7"/>
  <c r="G703" i="7" s="1"/>
  <c r="H703" i="7"/>
  <c r="A704" i="7" s="1"/>
  <c r="F704" i="7" s="1"/>
  <c r="D703" i="7"/>
  <c r="B704" i="7" l="1"/>
  <c r="C704" i="7"/>
  <c r="G704" i="7" s="1"/>
  <c r="H704" i="7"/>
  <c r="A705" i="7" s="1"/>
  <c r="F705" i="7" s="1"/>
  <c r="D704" i="7"/>
  <c r="C705" i="7" l="1"/>
  <c r="G705" i="7" s="1"/>
  <c r="D705" i="7"/>
  <c r="H705" i="7"/>
  <c r="A706" i="7" s="1"/>
  <c r="F706" i="7" s="1"/>
  <c r="B705" i="7"/>
  <c r="C706" i="7" l="1"/>
  <c r="G706" i="7" s="1"/>
  <c r="D706" i="7"/>
  <c r="H706" i="7"/>
  <c r="A707" i="7" s="1"/>
  <c r="F707" i="7" s="1"/>
  <c r="B706" i="7"/>
  <c r="C707" i="7" l="1"/>
  <c r="G707" i="7" s="1"/>
  <c r="B707" i="7"/>
  <c r="D707" i="7"/>
  <c r="H707" i="7"/>
  <c r="A708" i="7" s="1"/>
  <c r="F708" i="7" s="1"/>
  <c r="C708" i="7" l="1"/>
  <c r="G708" i="7" s="1"/>
  <c r="B708" i="7"/>
  <c r="D708" i="7"/>
  <c r="H708" i="7"/>
  <c r="A709" i="7" s="1"/>
  <c r="F709" i="7" s="1"/>
  <c r="C709" i="7" l="1"/>
  <c r="G709" i="7" s="1"/>
  <c r="B709" i="7"/>
  <c r="D709" i="7"/>
  <c r="H709" i="7"/>
  <c r="A710" i="7" s="1"/>
  <c r="F710" i="7" s="1"/>
  <c r="C710" i="7" l="1"/>
  <c r="G710" i="7" s="1"/>
  <c r="B710" i="7"/>
  <c r="D710" i="7"/>
  <c r="H710" i="7"/>
  <c r="A711" i="7" s="1"/>
  <c r="F711" i="7" s="1"/>
  <c r="C711" i="7" l="1"/>
  <c r="G711" i="7" s="1"/>
  <c r="D711" i="7"/>
  <c r="B711" i="7"/>
  <c r="H711" i="7"/>
  <c r="A712" i="7" s="1"/>
  <c r="F712" i="7" s="1"/>
  <c r="C712" i="7" l="1"/>
  <c r="G712" i="7" s="1"/>
  <c r="D712" i="7"/>
  <c r="H712" i="7"/>
  <c r="A713" i="7" s="1"/>
  <c r="F713" i="7" s="1"/>
  <c r="B712" i="7"/>
  <c r="C713" i="7" l="1"/>
  <c r="G713" i="7" s="1"/>
  <c r="D713" i="7"/>
  <c r="B713" i="7"/>
  <c r="H713" i="7"/>
  <c r="A714" i="7" s="1"/>
  <c r="F714" i="7" s="1"/>
  <c r="B714" i="7" l="1"/>
  <c r="D714" i="7"/>
  <c r="H714" i="7"/>
  <c r="A715" i="7" s="1"/>
  <c r="F715" i="7" s="1"/>
  <c r="C714" i="7"/>
  <c r="G714" i="7" s="1"/>
  <c r="C715" i="7" l="1"/>
  <c r="G715" i="7" s="1"/>
  <c r="D715" i="7"/>
  <c r="B715" i="7"/>
  <c r="H715" i="7"/>
  <c r="A716" i="7" s="1"/>
  <c r="F716" i="7" s="1"/>
  <c r="C716" i="7" l="1"/>
  <c r="G716" i="7" s="1"/>
  <c r="H716" i="7"/>
  <c r="A717" i="7" s="1"/>
  <c r="F717" i="7" s="1"/>
  <c r="D716" i="7"/>
  <c r="B716" i="7"/>
  <c r="B717" i="7" l="1"/>
  <c r="H717" i="7"/>
  <c r="A718" i="7" s="1"/>
  <c r="F718" i="7" s="1"/>
  <c r="D717" i="7"/>
  <c r="C717" i="7"/>
  <c r="G717" i="7" s="1"/>
  <c r="B718" i="7" l="1"/>
  <c r="D718" i="7"/>
  <c r="C718" i="7"/>
  <c r="G718" i="7" s="1"/>
  <c r="H718" i="7"/>
  <c r="A719" i="7" s="1"/>
  <c r="F719" i="7" s="1"/>
  <c r="B719" i="7" l="1"/>
  <c r="C719" i="7"/>
  <c r="G719" i="7" s="1"/>
  <c r="H719" i="7"/>
  <c r="A720" i="7" s="1"/>
  <c r="F720" i="7" s="1"/>
  <c r="D719" i="7"/>
  <c r="C720" i="7" l="1"/>
  <c r="G720" i="7" s="1"/>
  <c r="B720" i="7"/>
  <c r="D720" i="7"/>
  <c r="H720" i="7"/>
  <c r="A721" i="7" s="1"/>
  <c r="F721" i="7" s="1"/>
  <c r="B721" i="7" l="1"/>
  <c r="C721" i="7"/>
  <c r="G721" i="7" s="1"/>
  <c r="D721" i="7"/>
  <c r="H721" i="7"/>
  <c r="A722" i="7" s="1"/>
  <c r="F722" i="7" s="1"/>
  <c r="B722" i="7" l="1"/>
  <c r="C722" i="7"/>
  <c r="G722" i="7" s="1"/>
  <c r="D722" i="7"/>
  <c r="H722" i="7"/>
  <c r="A723" i="7" s="1"/>
  <c r="F723" i="7" s="1"/>
  <c r="C723" i="7" l="1"/>
  <c r="G723" i="7" s="1"/>
  <c r="B723" i="7"/>
  <c r="D723" i="7"/>
  <c r="H723" i="7"/>
  <c r="A724" i="7" s="1"/>
  <c r="F724" i="7" s="1"/>
  <c r="C724" i="7" l="1"/>
  <c r="G724" i="7" s="1"/>
  <c r="D724" i="7"/>
  <c r="H724" i="7"/>
  <c r="A725" i="7" s="1"/>
  <c r="F725" i="7" s="1"/>
  <c r="B724" i="7"/>
  <c r="C725" i="7" l="1"/>
  <c r="G725" i="7" s="1"/>
  <c r="D725" i="7"/>
  <c r="H725" i="7"/>
  <c r="A726" i="7" s="1"/>
  <c r="F726" i="7" s="1"/>
  <c r="B725" i="7"/>
  <c r="C726" i="7" l="1"/>
  <c r="G726" i="7" s="1"/>
  <c r="B726" i="7"/>
  <c r="D726" i="7"/>
  <c r="H726" i="7"/>
  <c r="A727" i="7" s="1"/>
  <c r="F727" i="7" s="1"/>
  <c r="C727" i="7" l="1"/>
  <c r="G727" i="7" s="1"/>
  <c r="B727" i="7"/>
  <c r="D727" i="7"/>
  <c r="H727" i="7"/>
  <c r="A728" i="7" s="1"/>
  <c r="F728" i="7" s="1"/>
  <c r="C728" i="7" l="1"/>
  <c r="G728" i="7" s="1"/>
  <c r="D728" i="7"/>
  <c r="B728" i="7"/>
  <c r="H728" i="7"/>
  <c r="A729" i="7" s="1"/>
  <c r="F729" i="7" s="1"/>
  <c r="C729" i="7" l="1"/>
  <c r="G729" i="7" s="1"/>
  <c r="B729" i="7"/>
  <c r="D729" i="7"/>
  <c r="H729" i="7"/>
  <c r="A730" i="7" s="1"/>
  <c r="F730" i="7" s="1"/>
  <c r="C730" i="7" l="1"/>
  <c r="G730" i="7" s="1"/>
  <c r="H730" i="7"/>
  <c r="A731" i="7" s="1"/>
  <c r="F731" i="7" s="1"/>
  <c r="B730" i="7"/>
  <c r="D730" i="7"/>
  <c r="C731" i="7" l="1"/>
  <c r="G731" i="7" s="1"/>
  <c r="B731" i="7"/>
  <c r="D731" i="7"/>
  <c r="H731" i="7"/>
  <c r="A732" i="7" s="1"/>
  <c r="F732" i="7" s="1"/>
  <c r="B732" i="7" l="1"/>
  <c r="C732" i="7"/>
  <c r="G732" i="7" s="1"/>
  <c r="D732" i="7"/>
  <c r="H732" i="7"/>
  <c r="A733" i="7" s="1"/>
  <c r="F733" i="7" s="1"/>
  <c r="B733" i="7" l="1"/>
  <c r="C733" i="7"/>
  <c r="G733" i="7" s="1"/>
  <c r="D733" i="7"/>
  <c r="H733" i="7"/>
  <c r="A734" i="7" s="1"/>
  <c r="F734" i="7" s="1"/>
  <c r="C734" i="7" l="1"/>
  <c r="G734" i="7" s="1"/>
  <c r="D734" i="7"/>
  <c r="H734" i="7"/>
  <c r="A735" i="7" s="1"/>
  <c r="F735" i="7" s="1"/>
  <c r="B734" i="7"/>
  <c r="C735" i="7" l="1"/>
  <c r="G735" i="7" s="1"/>
  <c r="B735" i="7"/>
  <c r="D735" i="7"/>
  <c r="H735" i="7"/>
  <c r="A736" i="7" s="1"/>
  <c r="F736" i="7" s="1"/>
  <c r="B736" i="7" l="1"/>
  <c r="D736" i="7"/>
  <c r="C736" i="7"/>
  <c r="G736" i="7" s="1"/>
  <c r="H736" i="7"/>
  <c r="A737" i="7" s="1"/>
  <c r="F737" i="7" s="1"/>
  <c r="B737" i="7" l="1"/>
  <c r="C737" i="7"/>
  <c r="G737" i="7" s="1"/>
  <c r="D737" i="7"/>
  <c r="H737" i="7"/>
  <c r="A738" i="7" s="1"/>
  <c r="F738" i="7" s="1"/>
  <c r="B738" i="7" l="1"/>
  <c r="H738" i="7"/>
  <c r="A739" i="7" s="1"/>
  <c r="F739" i="7" s="1"/>
  <c r="D738" i="7"/>
  <c r="C738" i="7"/>
  <c r="G738" i="7" s="1"/>
  <c r="C739" i="7" l="1"/>
  <c r="G739" i="7" s="1"/>
  <c r="B739" i="7"/>
  <c r="D739" i="7"/>
  <c r="H739" i="7"/>
  <c r="A740" i="7" s="1"/>
  <c r="F740" i="7" s="1"/>
  <c r="C740" i="7" l="1"/>
  <c r="G740" i="7" s="1"/>
  <c r="B740" i="7"/>
  <c r="D740" i="7"/>
  <c r="H740" i="7"/>
  <c r="A741" i="7" s="1"/>
  <c r="F741" i="7" s="1"/>
  <c r="C741" i="7" l="1"/>
  <c r="G741" i="7" s="1"/>
  <c r="D741" i="7"/>
  <c r="H741" i="7"/>
  <c r="A742" i="7" s="1"/>
  <c r="F742" i="7" s="1"/>
  <c r="B741" i="7"/>
  <c r="C742" i="7" l="1"/>
  <c r="G742" i="7" s="1"/>
  <c r="D742" i="7"/>
  <c r="B742" i="7"/>
  <c r="H742" i="7"/>
  <c r="A743" i="7" s="1"/>
  <c r="F743" i="7" s="1"/>
  <c r="B743" i="7" l="1"/>
  <c r="C743" i="7"/>
  <c r="G743" i="7" s="1"/>
  <c r="D743" i="7"/>
  <c r="H743" i="7"/>
  <c r="A744" i="7" s="1"/>
  <c r="F744" i="7" s="1"/>
  <c r="B744" i="7" l="1"/>
  <c r="C744" i="7"/>
  <c r="G744" i="7" s="1"/>
  <c r="D744" i="7"/>
  <c r="H744" i="7"/>
  <c r="A745" i="7" s="1"/>
  <c r="F745" i="7" s="1"/>
  <c r="C745" i="7" l="1"/>
  <c r="G745" i="7" s="1"/>
  <c r="B745" i="7"/>
  <c r="D745" i="7"/>
  <c r="H745" i="7"/>
  <c r="A746" i="7" s="1"/>
  <c r="F746" i="7" s="1"/>
  <c r="C746" i="7" l="1"/>
  <c r="G746" i="7" s="1"/>
  <c r="B746" i="7"/>
  <c r="H746" i="7"/>
  <c r="A747" i="7" s="1"/>
  <c r="F747" i="7" s="1"/>
  <c r="D746" i="7"/>
  <c r="B747" i="7" l="1"/>
  <c r="C747" i="7"/>
  <c r="G747" i="7" s="1"/>
  <c r="D747" i="7"/>
  <c r="H747" i="7"/>
  <c r="A748" i="7" s="1"/>
  <c r="F748" i="7" s="1"/>
  <c r="C748" i="7" l="1"/>
  <c r="G748" i="7" s="1"/>
  <c r="D748" i="7"/>
  <c r="B748" i="7"/>
  <c r="H748" i="7"/>
  <c r="A749" i="7" s="1"/>
  <c r="F749" i="7" s="1"/>
  <c r="C749" i="7" l="1"/>
  <c r="G749" i="7" s="1"/>
  <c r="B749" i="7"/>
  <c r="D749" i="7"/>
  <c r="H749" i="7"/>
  <c r="A750" i="7" s="1"/>
  <c r="F750" i="7" s="1"/>
  <c r="B750" i="7" l="1"/>
  <c r="D750" i="7"/>
  <c r="H750" i="7"/>
  <c r="A751" i="7" s="1"/>
  <c r="F751" i="7" s="1"/>
  <c r="C750" i="7"/>
  <c r="G750" i="7" s="1"/>
  <c r="B751" i="7" l="1"/>
  <c r="C751" i="7"/>
  <c r="G751" i="7" s="1"/>
  <c r="D751" i="7"/>
  <c r="H751" i="7"/>
  <c r="A752" i="7" s="1"/>
  <c r="F752" i="7" s="1"/>
  <c r="B752" i="7" l="1"/>
  <c r="C752" i="7"/>
  <c r="G752" i="7" s="1"/>
  <c r="D752" i="7"/>
  <c r="H752" i="7"/>
  <c r="A753" i="7" s="1"/>
  <c r="F753" i="7" s="1"/>
  <c r="B753" i="7" l="1"/>
  <c r="D753" i="7"/>
  <c r="C753" i="7"/>
  <c r="G753" i="7" s="1"/>
  <c r="H753" i="7"/>
  <c r="A754" i="7" s="1"/>
  <c r="F754" i="7" s="1"/>
  <c r="C754" i="7" l="1"/>
  <c r="G754" i="7" s="1"/>
  <c r="D754" i="7"/>
  <c r="H754" i="7"/>
  <c r="A755" i="7" s="1"/>
  <c r="F755" i="7" s="1"/>
  <c r="B754" i="7"/>
  <c r="B755" i="7" l="1"/>
  <c r="D755" i="7"/>
  <c r="H755" i="7"/>
  <c r="A756" i="7" s="1"/>
  <c r="F756" i="7" s="1"/>
  <c r="C755" i="7"/>
  <c r="G755" i="7" s="1"/>
  <c r="B756" i="7" l="1"/>
  <c r="D756" i="7"/>
  <c r="C756" i="7"/>
  <c r="G756" i="7" s="1"/>
  <c r="H756" i="7"/>
  <c r="A757" i="7" s="1"/>
  <c r="F757" i="7" s="1"/>
  <c r="B757" i="7" l="1"/>
  <c r="C757" i="7"/>
  <c r="G757" i="7" s="1"/>
  <c r="H757" i="7"/>
  <c r="A758" i="7" s="1"/>
  <c r="F758" i="7" s="1"/>
  <c r="D757" i="7"/>
  <c r="B758" i="7" l="1"/>
  <c r="C758" i="7"/>
  <c r="G758" i="7" s="1"/>
  <c r="D758" i="7"/>
  <c r="H758" i="7"/>
  <c r="A759" i="7" s="1"/>
  <c r="F759" i="7" s="1"/>
  <c r="C759" i="7" l="1"/>
  <c r="G759" i="7" s="1"/>
  <c r="H759" i="7"/>
  <c r="A760" i="7" s="1"/>
  <c r="F760" i="7" s="1"/>
  <c r="B759" i="7"/>
  <c r="D759" i="7"/>
  <c r="C760" i="7" l="1"/>
  <c r="G760" i="7" s="1"/>
  <c r="B760" i="7"/>
  <c r="D760" i="7"/>
  <c r="H760" i="7"/>
  <c r="A761" i="7" s="1"/>
  <c r="F761" i="7" s="1"/>
  <c r="H761" i="7" l="1"/>
  <c r="A762" i="7" s="1"/>
  <c r="F762" i="7" s="1"/>
  <c r="B761" i="7"/>
  <c r="C761" i="7"/>
  <c r="G761" i="7" s="1"/>
  <c r="D761" i="7"/>
  <c r="B762" i="7" l="1"/>
  <c r="C762" i="7"/>
  <c r="G762" i="7" s="1"/>
  <c r="H762" i="7"/>
  <c r="A763" i="7" s="1"/>
  <c r="F763" i="7" s="1"/>
  <c r="D762" i="7"/>
  <c r="B763" i="7" l="1"/>
  <c r="H763" i="7"/>
  <c r="C763" i="7"/>
  <c r="G763" i="7" s="1"/>
  <c r="D763" i="7"/>
  <c r="A764" i="7" l="1"/>
  <c r="F764" i="7" s="1"/>
  <c r="C17" i="5"/>
  <c r="C16" i="5"/>
  <c r="C21" i="5" s="1"/>
  <c r="C764" i="7" l="1"/>
  <c r="G764" i="7" s="1"/>
  <c r="B764" i="7"/>
  <c r="D764" i="7"/>
  <c r="H764" i="7"/>
  <c r="C19" i="5"/>
  <c r="C23" i="5" s="1"/>
  <c r="A765" i="7" l="1"/>
  <c r="F765" i="7" s="1"/>
  <c r="C765" i="7" l="1"/>
  <c r="G765" i="7" s="1"/>
  <c r="D765" i="7"/>
  <c r="B765" i="7"/>
  <c r="H765" i="7"/>
  <c r="A766" i="7" l="1"/>
  <c r="F766" i="7" s="1"/>
  <c r="B766" i="7" l="1"/>
  <c r="D766" i="7"/>
  <c r="H766" i="7"/>
  <c r="C766" i="7"/>
  <c r="G766" i="7" s="1"/>
  <c r="A767" i="7" l="1"/>
  <c r="F767" i="7" s="1"/>
  <c r="B767" i="7" l="1"/>
  <c r="D767" i="7"/>
  <c r="C767" i="7"/>
  <c r="G767" i="7" s="1"/>
  <c r="H767" i="7"/>
  <c r="A768" i="7" l="1"/>
  <c r="F768" i="7" s="1"/>
  <c r="B768" i="7" l="1"/>
  <c r="D768" i="7"/>
  <c r="H768" i="7"/>
  <c r="A769" i="7" s="1"/>
  <c r="F769" i="7" s="1"/>
  <c r="C768" i="7"/>
  <c r="G768" i="7" s="1"/>
  <c r="C769" i="7" l="1"/>
  <c r="G769" i="7" s="1"/>
  <c r="B769" i="7"/>
  <c r="D769" i="7"/>
  <c r="H769" i="7"/>
  <c r="A770" i="7" s="1"/>
  <c r="F770" i="7" s="1"/>
  <c r="C770" i="7" l="1"/>
  <c r="G770" i="7" s="1"/>
  <c r="H770" i="7"/>
  <c r="A771" i="7" s="1"/>
  <c r="F771" i="7" s="1"/>
  <c r="B770" i="7"/>
  <c r="D770" i="7"/>
  <c r="B771" i="7" l="1"/>
  <c r="C771" i="7"/>
  <c r="G771" i="7" s="1"/>
  <c r="H771" i="7"/>
  <c r="A772" i="7" s="1"/>
  <c r="F772" i="7" s="1"/>
  <c r="D771" i="7"/>
  <c r="B772" i="7" l="1"/>
  <c r="D772" i="7"/>
  <c r="H772" i="7"/>
  <c r="A773" i="7" s="1"/>
  <c r="F773" i="7" s="1"/>
  <c r="C772" i="7"/>
  <c r="G772" i="7" s="1"/>
  <c r="C773" i="7" l="1"/>
  <c r="G773" i="7" s="1"/>
  <c r="B773" i="7"/>
  <c r="D773" i="7"/>
  <c r="H773" i="7"/>
  <c r="A774" i="7" s="1"/>
  <c r="F774" i="7" s="1"/>
  <c r="B774" i="7" l="1"/>
  <c r="C774" i="7"/>
  <c r="G774" i="7" s="1"/>
  <c r="D774" i="7"/>
  <c r="H774" i="7"/>
  <c r="A775" i="7" s="1"/>
  <c r="F775" i="7" s="1"/>
  <c r="B775" i="7" l="1"/>
  <c r="C775" i="7"/>
  <c r="G775" i="7" s="1"/>
  <c r="D775" i="7"/>
  <c r="H775" i="7"/>
  <c r="A776" i="7" s="1"/>
  <c r="F776" i="7" s="1"/>
  <c r="C776" i="7" l="1"/>
  <c r="G776" i="7" s="1"/>
  <c r="B776" i="7"/>
  <c r="D776" i="7"/>
  <c r="H776" i="7"/>
  <c r="A777" i="7" s="1"/>
  <c r="F777" i="7" s="1"/>
  <c r="C777" i="7" l="1"/>
  <c r="G777" i="7" s="1"/>
  <c r="D777" i="7"/>
  <c r="H777" i="7"/>
  <c r="A778" i="7" s="1"/>
  <c r="F778" i="7" s="1"/>
  <c r="B777" i="7"/>
  <c r="B778" i="7" l="1"/>
  <c r="C778" i="7"/>
  <c r="G778" i="7" s="1"/>
  <c r="D778" i="7"/>
  <c r="H778" i="7"/>
  <c r="A779" i="7" s="1"/>
  <c r="F779" i="7" s="1"/>
  <c r="C779" i="7" l="1"/>
  <c r="G779" i="7" s="1"/>
  <c r="B779" i="7"/>
  <c r="D779" i="7"/>
  <c r="H779" i="7"/>
  <c r="A780" i="7" s="1"/>
  <c r="F780" i="7" s="1"/>
  <c r="C780" i="7" l="1"/>
  <c r="G780" i="7" s="1"/>
  <c r="B780" i="7"/>
  <c r="D780" i="7"/>
  <c r="H780" i="7"/>
  <c r="A781" i="7" s="1"/>
  <c r="F781" i="7" s="1"/>
  <c r="C781" i="7" l="1"/>
  <c r="G781" i="7" s="1"/>
  <c r="D781" i="7"/>
  <c r="H781" i="7"/>
  <c r="A782" i="7" s="1"/>
  <c r="F782" i="7" s="1"/>
  <c r="B781" i="7"/>
  <c r="C782" i="7" l="1"/>
  <c r="G782" i="7" s="1"/>
  <c r="H782" i="7"/>
  <c r="A783" i="7" s="1"/>
  <c r="F783" i="7" s="1"/>
  <c r="B782" i="7"/>
  <c r="D782" i="7"/>
  <c r="H783" i="7" l="1"/>
  <c r="A784" i="7" s="1"/>
  <c r="F784" i="7" s="1"/>
  <c r="D783" i="7"/>
  <c r="C783" i="7"/>
  <c r="G783" i="7" s="1"/>
  <c r="B783" i="7"/>
  <c r="B784" i="7" l="1"/>
  <c r="D784" i="7"/>
  <c r="C784" i="7"/>
  <c r="G784" i="7" s="1"/>
  <c r="H784" i="7"/>
  <c r="A785" i="7" s="1"/>
  <c r="F785" i="7" s="1"/>
  <c r="B785" i="7" l="1"/>
  <c r="D785" i="7"/>
  <c r="H785" i="7"/>
  <c r="A786" i="7" s="1"/>
  <c r="F786" i="7" s="1"/>
  <c r="C785" i="7"/>
  <c r="G785" i="7" s="1"/>
  <c r="B786" i="7" l="1"/>
  <c r="C786" i="7"/>
  <c r="G786" i="7" s="1"/>
  <c r="D786" i="7"/>
  <c r="H786" i="7"/>
  <c r="A787" i="7" s="1"/>
  <c r="F787" i="7" s="1"/>
  <c r="C787" i="7" l="1"/>
  <c r="G787" i="7" s="1"/>
  <c r="B787" i="7"/>
  <c r="D787" i="7"/>
  <c r="H787" i="7"/>
  <c r="A788" i="7" s="1"/>
  <c r="F788" i="7" s="1"/>
  <c r="B788" i="7" l="1"/>
  <c r="D788" i="7"/>
  <c r="C788" i="7"/>
  <c r="G788" i="7" s="1"/>
  <c r="H788" i="7"/>
  <c r="A789" i="7" s="1"/>
  <c r="F789" i="7" s="1"/>
  <c r="B789" i="7" l="1"/>
  <c r="C789" i="7"/>
  <c r="G789" i="7" s="1"/>
  <c r="D789" i="7"/>
  <c r="H789" i="7"/>
  <c r="A790" i="7" s="1"/>
  <c r="F790" i="7" s="1"/>
  <c r="B790" i="7" l="1"/>
  <c r="D790" i="7"/>
  <c r="H790" i="7"/>
  <c r="A791" i="7" s="1"/>
  <c r="F791" i="7" s="1"/>
  <c r="C790" i="7"/>
  <c r="G790" i="7" s="1"/>
  <c r="B791" i="7" l="1"/>
  <c r="C791" i="7"/>
  <c r="G791" i="7" s="1"/>
  <c r="D791" i="7"/>
  <c r="H791" i="7"/>
  <c r="A792" i="7" s="1"/>
  <c r="F792" i="7" s="1"/>
  <c r="C792" i="7" l="1"/>
  <c r="G792" i="7" s="1"/>
  <c r="D792" i="7"/>
  <c r="H792" i="7"/>
  <c r="A793" i="7" s="1"/>
  <c r="F793" i="7" s="1"/>
  <c r="B792" i="7"/>
  <c r="C793" i="7" l="1"/>
  <c r="G793" i="7" s="1"/>
  <c r="B793" i="7"/>
  <c r="D793" i="7"/>
  <c r="H793" i="7"/>
  <c r="A794" i="7" s="1"/>
  <c r="F794" i="7" s="1"/>
  <c r="C794" i="7" l="1"/>
  <c r="G794" i="7" s="1"/>
  <c r="D794" i="7"/>
  <c r="H794" i="7"/>
  <c r="A795" i="7" s="1"/>
  <c r="F795" i="7" s="1"/>
  <c r="B794" i="7"/>
  <c r="B795" i="7" l="1"/>
  <c r="D795" i="7"/>
  <c r="H795" i="7"/>
  <c r="A796" i="7" s="1"/>
  <c r="F796" i="7" s="1"/>
  <c r="C795" i="7"/>
  <c r="G795" i="7" s="1"/>
  <c r="B796" i="7" l="1"/>
  <c r="C796" i="7"/>
  <c r="G796" i="7" s="1"/>
  <c r="D796" i="7"/>
  <c r="H796" i="7"/>
  <c r="A797" i="7" s="1"/>
  <c r="F797" i="7" s="1"/>
  <c r="B797" i="7" l="1"/>
  <c r="C797" i="7"/>
  <c r="G797" i="7" s="1"/>
  <c r="D797" i="7"/>
  <c r="H797" i="7"/>
  <c r="A798" i="7" s="1"/>
  <c r="F798" i="7" s="1"/>
  <c r="B798" i="7" l="1"/>
  <c r="C798" i="7"/>
  <c r="G798" i="7" s="1"/>
  <c r="D798" i="7"/>
  <c r="H798" i="7"/>
  <c r="A799" i="7" s="1"/>
  <c r="F799" i="7" s="1"/>
  <c r="B799" i="7" l="1"/>
  <c r="C799" i="7"/>
  <c r="G799" i="7" s="1"/>
  <c r="D799" i="7"/>
  <c r="H799" i="7"/>
  <c r="A800" i="7" s="1"/>
  <c r="F800" i="7" s="1"/>
  <c r="B800" i="7" l="1"/>
  <c r="C800" i="7"/>
  <c r="G800" i="7" s="1"/>
  <c r="H800" i="7"/>
  <c r="A801" i="7" s="1"/>
  <c r="F801" i="7" s="1"/>
  <c r="D800" i="7"/>
  <c r="D801" i="7" l="1"/>
  <c r="B801" i="7"/>
  <c r="C801" i="7"/>
  <c r="G801" i="7" s="1"/>
  <c r="H801" i="7"/>
  <c r="A802" i="7" s="1"/>
  <c r="F802" i="7" s="1"/>
  <c r="B802" i="7" l="1"/>
  <c r="C802" i="7"/>
  <c r="G802" i="7" s="1"/>
  <c r="D802" i="7"/>
  <c r="H802" i="7"/>
  <c r="A803" i="7" s="1"/>
  <c r="F803" i="7" s="1"/>
  <c r="C803" i="7" l="1"/>
  <c r="G803" i="7" s="1"/>
  <c r="B803" i="7"/>
  <c r="D803" i="7"/>
  <c r="H803" i="7"/>
  <c r="A804" i="7" s="1"/>
  <c r="F804" i="7" s="1"/>
  <c r="B804" i="7" l="1"/>
  <c r="C804" i="7"/>
  <c r="G804" i="7" s="1"/>
  <c r="H804" i="7"/>
  <c r="A805" i="7" s="1"/>
  <c r="F805" i="7" s="1"/>
  <c r="D804" i="7"/>
  <c r="B805" i="7" l="1"/>
  <c r="H805" i="7"/>
  <c r="A806" i="7" s="1"/>
  <c r="F806" i="7" s="1"/>
  <c r="C805" i="7"/>
  <c r="G805" i="7" s="1"/>
  <c r="D805" i="7"/>
  <c r="B806" i="7" l="1"/>
  <c r="C806" i="7"/>
  <c r="G806" i="7" s="1"/>
  <c r="D806" i="7"/>
  <c r="H806" i="7"/>
  <c r="A807" i="7" s="1"/>
  <c r="F807" i="7" s="1"/>
  <c r="H9" i="7" l="1"/>
  <c r="B807" i="7"/>
  <c r="D807" i="7"/>
  <c r="H807" i="7"/>
  <c r="C807" i="7"/>
  <c r="H7" i="7" l="1"/>
  <c r="H8" i="7" s="1"/>
  <c r="G807" i="7"/>
  <c r="H11" i="7"/>
  <c r="H10" i="7"/>
</calcChain>
</file>

<file path=xl/sharedStrings.xml><?xml version="1.0" encoding="utf-8"?>
<sst xmlns="http://schemas.openxmlformats.org/spreadsheetml/2006/main" count="95" uniqueCount="85">
  <si>
    <t>Frequency</t>
  </si>
  <si>
    <t>[42]</t>
  </si>
  <si>
    <t>No.</t>
  </si>
  <si>
    <t>Balance</t>
  </si>
  <si>
    <t>By Vertex42.com</t>
  </si>
  <si>
    <t>Do not submit copies or modifications of this template to any website or online template gallery.</t>
  </si>
  <si>
    <t>Please review the following license agreement to learn how you may or may not use this template. Thank you.</t>
  </si>
  <si>
    <t>This spreadsheet, including all worksheets and associated content is a copyrighted work under the United States and other copyright laws.</t>
  </si>
  <si>
    <t>Compound Interest Calculator</t>
  </si>
  <si>
    <t>Results</t>
  </si>
  <si>
    <t>Date</t>
  </si>
  <si>
    <t>Periods Per Year</t>
  </si>
  <si>
    <t>Inputs</t>
  </si>
  <si>
    <t>https://www.vertex42.com/Calculators/compound-interest-calculator.html</t>
  </si>
  <si>
    <t>Compount Interest Calculator</t>
  </si>
  <si>
    <t>Cumulative Interest</t>
  </si>
  <si>
    <t>Assumptions</t>
  </si>
  <si>
    <t>Annual Interest Rate ( r )</t>
  </si>
  <si>
    <t>Principal Amount ( P )</t>
  </si>
  <si>
    <t>Years of Growth ( t )</t>
  </si>
  <si>
    <t>Additional Deposit ( A )</t>
  </si>
  <si>
    <t>nper</t>
  </si>
  <si>
    <t>Total Interest</t>
  </si>
  <si>
    <t>Compound Frequency ( n )</t>
  </si>
  <si>
    <t xml:space="preserve"> per Year</t>
  </si>
  <si>
    <t>Principal Amount (P)</t>
  </si>
  <si>
    <t>Using the FV function</t>
  </si>
  <si>
    <t>License Agreement</t>
  </si>
  <si>
    <t>Do not delete this worksheet</t>
  </si>
  <si>
    <t>Annual Interest Rate (r)</t>
  </si>
  <si>
    <t>Years of Growth (t)</t>
  </si>
  <si>
    <t>Payment Frequency (p)</t>
  </si>
  <si>
    <t>Payment</t>
  </si>
  <si>
    <t>rate</t>
  </si>
  <si>
    <t>PMT (to make FV=0)</t>
  </si>
  <si>
    <t>Total Payments</t>
  </si>
  <si>
    <t>Payment (A)</t>
  </si>
  <si>
    <t>Principal + Payments</t>
  </si>
  <si>
    <t>Total Payments + Principal</t>
  </si>
  <si>
    <t>Payment Periods Per Year (p)</t>
  </si>
  <si>
    <t>Compound Periods Per Year (n)</t>
  </si>
  <si>
    <t xml:space="preserve">Interest </t>
  </si>
  <si>
    <t>© 2019 by Vertex42.com</t>
  </si>
  <si>
    <t>HELP</t>
  </si>
  <si>
    <t>© 2010-2019 Vertex42 LLC</t>
  </si>
  <si>
    <t>Additional Help</t>
  </si>
  <si>
    <t>Related Templates and Resources</t>
  </si>
  <si>
    <t>About This Calculator</t>
  </si>
  <si>
    <t>Future Value (F)</t>
  </si>
  <si>
    <t>About this Calculator</t>
  </si>
  <si>
    <t>Deposit Frequency ( p )</t>
  </si>
  <si>
    <r>
      <t xml:space="preserve">• Additional Payments are applied at the end of the period  (for FV formulas, </t>
    </r>
    <r>
      <rPr>
        <i/>
        <sz val="10"/>
        <color theme="3" tint="-0.249977111117893"/>
        <rFont val="Arial"/>
        <family val="2"/>
      </rPr>
      <t>type</t>
    </r>
    <r>
      <rPr>
        <sz val="10"/>
        <color theme="3" tint="-0.249977111117893"/>
        <rFont val="Arial"/>
        <family val="2"/>
      </rPr>
      <t>=0)</t>
    </r>
  </si>
  <si>
    <t>Compound Frequency (n)</t>
  </si>
  <si>
    <t>Start Date</t>
  </si>
  <si>
    <t>Annual (1)</t>
  </si>
  <si>
    <t>Semi-Annual (2)</t>
  </si>
  <si>
    <t>Quarterly (4)</t>
  </si>
  <si>
    <t>Bi-Monthly (6)</t>
  </si>
  <si>
    <t>Monthly (12)</t>
  </si>
  <si>
    <t>Semi-Monthly (24)</t>
  </si>
  <si>
    <t>Bi-Weekly (26)</t>
  </si>
  <si>
    <t>Weekly (52)</t>
  </si>
  <si>
    <t>Daily (365)</t>
  </si>
  <si>
    <t>• Principal (P) and Payment (A) values are positive for deposits to savings</t>
  </si>
  <si>
    <t>• For loans, enter a negative value for the Principal (P)</t>
  </si>
  <si>
    <r>
      <t xml:space="preserve">• Interest is added to the Balance and is calculated as </t>
    </r>
    <r>
      <rPr>
        <i/>
        <sz val="10"/>
        <color theme="3" tint="-0.249977111117893"/>
        <rFont val="Arial"/>
        <family val="2"/>
      </rPr>
      <t>rate_per_period</t>
    </r>
    <r>
      <rPr>
        <sz val="10"/>
        <color theme="3" tint="-0.249977111117893"/>
        <rFont val="Arial"/>
        <family val="2"/>
      </rPr>
      <t xml:space="preserve"> * </t>
    </r>
    <r>
      <rPr>
        <i/>
        <sz val="10"/>
        <color theme="3" tint="-0.249977111117893"/>
        <rFont val="Arial"/>
        <family val="2"/>
      </rPr>
      <t>previous_balance</t>
    </r>
  </si>
  <si>
    <r>
      <t xml:space="preserve">• For Daily compounding, the interest is calculated using </t>
    </r>
    <r>
      <rPr>
        <i/>
        <sz val="10"/>
        <color theme="3" tint="-0.249977111117893"/>
        <rFont val="Arial"/>
        <family val="2"/>
      </rPr>
      <t>rate</t>
    </r>
    <r>
      <rPr>
        <sz val="10"/>
        <color theme="3" tint="-0.249977111117893"/>
        <rFont val="Arial"/>
        <family val="2"/>
      </rPr>
      <t>=</t>
    </r>
    <r>
      <rPr>
        <i/>
        <sz val="10"/>
        <color theme="3" tint="-0.249977111117893"/>
        <rFont val="Arial"/>
        <family val="2"/>
      </rPr>
      <t>r</t>
    </r>
    <r>
      <rPr>
        <sz val="10"/>
        <color theme="3" tint="-0.249977111117893"/>
        <rFont val="Arial"/>
        <family val="2"/>
      </rPr>
      <t>/365 and the days between dates</t>
    </r>
  </si>
  <si>
    <t>Caution</t>
  </si>
  <si>
    <t>All results should be verified and used with caution. Except for Daily Compounding, the calculations were designed to be identical to those calculated using the standard compound interest formulas. Banks, lenders, or other institutions may be using other methods of calculating interest.</t>
  </si>
  <si>
    <t>• Some combinations of compound and deposit frequency don't make much sense (such as monthly and biweekly)</t>
  </si>
  <si>
    <t>This calculator lets you choose Payment and Compounding combinations that don't necessarily make sense. For example, a compound frequency of Monthly and a payment frequency of Weekly don't match up (there isn't an exact number of weeks in a month).</t>
  </si>
  <si>
    <t>The math can still produce a result, but it probably would not match what is going on from week to week in an actual savings account.</t>
  </si>
  <si>
    <t>A message "Invalid Choice - do not use results" should appear when n and p are not common multiples or factors of each other.</t>
  </si>
  <si>
    <t>When Payment Frequency ≠ Compound Frequency</t>
  </si>
  <si>
    <t>The link at the top of this worksheet will take you to the web page on vertex42.com that discusses the compound interest formulas in more detail.</t>
  </si>
  <si>
    <t>Although it can be used for both savings and loan calculations, it was designed primary for savings. For example, the Principal and Payment are entered as positive values for savings. The Principal is entered as a negative value for loans.</t>
  </si>
  <si>
    <t>This worksheet was created to verify the calculations of the online version available on the listed web page.</t>
  </si>
  <si>
    <r>
      <t>BETA</t>
    </r>
    <r>
      <rPr>
        <b/>
        <sz val="12"/>
        <color rgb="FFFF0000"/>
        <rFont val="Arial"/>
        <family val="2"/>
      </rPr>
      <t xml:space="preserve"> - Check results carefully</t>
    </r>
  </si>
  <si>
    <t>This Compound Interest spreadsheet was created as an educational tool to verify and visualize how compound interest calculations work.</t>
  </si>
  <si>
    <t>For daily compounding, this spreadsheet assumes a day count convention of 365 days in a year. This means that the daily rate is calculated as the annual interest rate divided by 365.</t>
  </si>
  <si>
    <t>Then, to calculate the interest accrued, the interest is compounded over the actual number of days between each payment period using the difference between the dates.</t>
  </si>
  <si>
    <t>https://www.vertex42.com/licensing/EULA_personaluse.html</t>
  </si>
  <si>
    <t xml:space="preserve">© 2019-2022 Vertex42 LLC </t>
  </si>
  <si>
    <t>When Compound Frequency is "Daily (365)"</t>
  </si>
  <si>
    <t>© 2019-2022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</si>
</sst>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_);[Red]\(&quot;$&quot;#,##0.00\)"/>
    <numFmt numFmtId="165" formatCode="_(* #,##0.00_);_(* \(#,##0.00\);_(* &quot;-&quot;??_);_(@_)"/>
    <numFmt numFmtId="166" formatCode="0.00000%"/>
    <numFmt numFmtId="167" formatCode="#,##0.0000000000000"/>
    <numFmt numFmtId="168" formatCode="0.000000%"/>
    <numFmt numFmtId="169" formatCode="#,##0.0000"/>
    <numFmt numFmtId="170" formatCode="0.000%"/>
  </numFmts>
  <fonts count="51" x14ac:knownFonts="1">
    <font>
      <sz val="10"/>
      <name val="Arial"/>
    </font>
    <font>
      <sz val="10"/>
      <name val="Arial"/>
      <family val="2"/>
    </font>
    <font>
      <sz val="10"/>
      <name val="Arial"/>
      <family val="2"/>
    </font>
    <font>
      <sz val="12"/>
      <name val="Arial"/>
      <family val="2"/>
    </font>
    <font>
      <b/>
      <sz val="12"/>
      <name val="Arial"/>
      <family val="2"/>
    </font>
    <font>
      <sz val="11"/>
      <name val="Arial"/>
      <family val="2"/>
    </font>
    <font>
      <sz val="6"/>
      <color indexed="9"/>
      <name val="Arial"/>
      <family val="2"/>
    </font>
    <font>
      <sz val="10"/>
      <name val="Arial"/>
      <family val="2"/>
      <scheme val="minor"/>
    </font>
    <font>
      <sz val="8"/>
      <name val="Arial"/>
      <family val="2"/>
      <scheme val="minor"/>
    </font>
    <font>
      <b/>
      <sz val="10"/>
      <name val="Arial"/>
      <family val="2"/>
      <scheme val="minor"/>
    </font>
    <font>
      <b/>
      <sz val="11"/>
      <color indexed="10"/>
      <name val="Arial"/>
      <family val="2"/>
      <scheme val="minor"/>
    </font>
    <font>
      <sz val="10"/>
      <name val="Arial"/>
      <family val="1"/>
      <scheme val="major"/>
    </font>
    <font>
      <b/>
      <sz val="18"/>
      <color theme="0"/>
      <name val="Arial"/>
      <family val="1"/>
      <scheme val="major"/>
    </font>
    <font>
      <sz val="18"/>
      <color theme="0"/>
      <name val="Arial"/>
      <family val="1"/>
      <scheme val="major"/>
    </font>
    <font>
      <sz val="10"/>
      <color theme="0"/>
      <name val="Arial"/>
      <family val="1"/>
      <scheme val="major"/>
    </font>
    <font>
      <b/>
      <sz val="20"/>
      <color rgb="FFFF0000"/>
      <name val="Arial"/>
      <family val="2"/>
    </font>
    <font>
      <u/>
      <sz val="10"/>
      <color indexed="12"/>
      <name val="Arial"/>
      <family val="2"/>
      <scheme val="minor"/>
    </font>
    <font>
      <u/>
      <sz val="12"/>
      <color indexed="12"/>
      <name val="Arial"/>
      <family val="2"/>
      <scheme val="minor"/>
    </font>
    <font>
      <b/>
      <sz val="10"/>
      <name val="Arial"/>
      <family val="2"/>
    </font>
    <font>
      <i/>
      <sz val="12"/>
      <name val="Arial"/>
      <family val="2"/>
    </font>
    <font>
      <i/>
      <sz val="10"/>
      <color rgb="FFFF0000"/>
      <name val="Arial"/>
      <family val="2"/>
      <scheme val="minor"/>
    </font>
    <font>
      <b/>
      <sz val="18"/>
      <color theme="0"/>
      <name val="Arial"/>
      <family val="2"/>
    </font>
    <font>
      <sz val="18"/>
      <color theme="0"/>
      <name val="Arial"/>
      <family val="2"/>
    </font>
    <font>
      <sz val="12"/>
      <color theme="1"/>
      <name val="Arial"/>
      <family val="2"/>
    </font>
    <font>
      <i/>
      <sz val="10"/>
      <color theme="3" tint="-0.249977111117893"/>
      <name val="Arial"/>
      <family val="2"/>
    </font>
    <font>
      <sz val="10"/>
      <color theme="3" tint="-0.249977111117893"/>
      <name val="Arial"/>
      <family val="2"/>
    </font>
    <font>
      <b/>
      <sz val="11"/>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u/>
      <sz val="11"/>
      <color indexed="12"/>
      <name val="Arial"/>
      <family val="2"/>
    </font>
    <font>
      <b/>
      <sz val="12"/>
      <color theme="1" tint="0.249977111117893"/>
      <name val="Arial"/>
      <family val="2"/>
    </font>
    <font>
      <sz val="10"/>
      <color theme="1" tint="0.249977111117893"/>
      <name val="Arial"/>
      <family val="2"/>
    </font>
    <font>
      <b/>
      <sz val="8"/>
      <color theme="1" tint="0.499984740745262"/>
      <name val="Arial"/>
      <family val="2"/>
    </font>
    <font>
      <b/>
      <sz val="12"/>
      <color theme="0"/>
      <name val="Arial"/>
      <family val="2"/>
    </font>
    <font>
      <b/>
      <sz val="11"/>
      <color theme="3"/>
      <name val="Arial"/>
      <family val="2"/>
    </font>
    <font>
      <sz val="10"/>
      <color theme="3"/>
      <name val="Arial"/>
      <family val="2"/>
    </font>
    <font>
      <b/>
      <i/>
      <sz val="10"/>
      <color theme="3" tint="-0.249977111117893"/>
      <name val="Arial"/>
      <family val="2"/>
    </font>
    <font>
      <sz val="8"/>
      <color theme="1" tint="0.34998626667073579"/>
      <name val="Arial"/>
      <family val="2"/>
      <scheme val="minor"/>
    </font>
    <font>
      <sz val="10"/>
      <color theme="1" tint="0.34998626667073579"/>
      <name val="Arial"/>
      <family val="2"/>
    </font>
    <font>
      <sz val="8"/>
      <color theme="1" tint="0.34998626667073579"/>
      <name val="Arial"/>
      <family val="2"/>
    </font>
    <font>
      <b/>
      <sz val="11"/>
      <color theme="4" tint="-0.249977111117893"/>
      <name val="Arial"/>
      <family val="2"/>
      <scheme val="minor"/>
    </font>
    <font>
      <sz val="9"/>
      <name val="Arial"/>
      <family val="2"/>
    </font>
    <font>
      <b/>
      <sz val="11"/>
      <color theme="4" tint="-0.249977111117893"/>
      <name val="Arial"/>
      <family val="1"/>
      <scheme val="major"/>
    </font>
    <font>
      <b/>
      <sz val="11"/>
      <color theme="1" tint="0.249977111117893"/>
      <name val="Arial"/>
      <family val="2"/>
      <scheme val="minor"/>
    </font>
    <font>
      <sz val="11"/>
      <color theme="1" tint="0.249977111117893"/>
      <name val="Arial"/>
      <family val="2"/>
      <scheme val="minor"/>
    </font>
    <font>
      <b/>
      <sz val="12"/>
      <color theme="4"/>
      <name val="Arial"/>
      <family val="2"/>
    </font>
    <font>
      <sz val="10"/>
      <color theme="0"/>
      <name val="Arial"/>
      <family val="2"/>
    </font>
    <font>
      <b/>
      <sz val="11"/>
      <color theme="0"/>
      <name val="Arial"/>
      <family val="1"/>
      <scheme val="major"/>
    </font>
    <font>
      <b/>
      <sz val="12"/>
      <color rgb="FFFF0000"/>
      <name val="Arial"/>
      <family val="2"/>
    </font>
  </fonts>
  <fills count="12">
    <fill>
      <patternFill patternType="none"/>
    </fill>
    <fill>
      <patternFill patternType="gray125"/>
    </fill>
    <fill>
      <patternFill patternType="solid">
        <fgColor indexed="5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rgb="FF3464AB"/>
        <bgColor indexed="64"/>
      </patternFill>
    </fill>
    <fill>
      <patternFill patternType="solid">
        <fgColor rgb="FFDEE8F5"/>
        <bgColor indexed="64"/>
      </patternFill>
    </fill>
    <fill>
      <patternFill patternType="solid">
        <fgColor theme="1" tint="0.34998626667073579"/>
        <bgColor indexed="64"/>
      </patternFill>
    </fill>
    <fill>
      <patternFill patternType="solid">
        <fgColor theme="4" tint="0.59999389629810485"/>
        <bgColor indexed="64"/>
      </patternFill>
    </fill>
  </fills>
  <borders count="10">
    <border>
      <left/>
      <right/>
      <top/>
      <bottom/>
      <diagonal/>
    </border>
    <border>
      <left/>
      <right/>
      <top/>
      <bottom style="thin">
        <color indexed="53"/>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
      <left style="thick">
        <color theme="0" tint="-4.9989318521683403E-2"/>
      </left>
      <right/>
      <top/>
      <bottom style="thick">
        <color theme="0" tint="-4.9989318521683403E-2"/>
      </bottom>
      <diagonal/>
    </border>
    <border>
      <left/>
      <right/>
      <top/>
      <bottom style="thick">
        <color theme="0" tint="-4.9989318521683403E-2"/>
      </bottom>
      <diagonal/>
    </border>
    <border>
      <left/>
      <right style="thick">
        <color theme="0" tint="-4.9989318521683403E-2"/>
      </right>
      <top/>
      <bottom style="thick">
        <color theme="0" tint="-4.9989318521683403E-2"/>
      </bottom>
      <diagonal/>
    </border>
    <border>
      <left/>
      <right style="thick">
        <color theme="0"/>
      </right>
      <top style="thick">
        <color theme="0" tint="-4.9989318521683403E-2"/>
      </top>
      <bottom/>
      <diagonal/>
    </border>
    <border>
      <left/>
      <right style="thick">
        <color theme="0"/>
      </right>
      <top/>
      <bottom/>
      <diagonal/>
    </border>
  </borders>
  <cellStyleXfs count="4">
    <xf numFmtId="0" fontId="0" fillId="0" borderId="0"/>
    <xf numFmtId="165" fontId="1" fillId="0" borderId="0" applyFont="0" applyFill="0" applyBorder="0" applyAlignment="0" applyProtection="0"/>
    <xf numFmtId="0" fontId="16" fillId="0" borderId="0" applyNumberFormat="0" applyFill="0" applyBorder="0" applyAlignment="0" applyProtection="0">
      <alignment vertical="top"/>
      <protection locked="0"/>
    </xf>
    <xf numFmtId="9" fontId="1" fillId="0" borderId="0" applyFont="0" applyFill="0" applyBorder="0" applyAlignment="0" applyProtection="0"/>
  </cellStyleXfs>
  <cellXfs count="111">
    <xf numFmtId="0" fontId="0" fillId="0" borderId="0" xfId="0"/>
    <xf numFmtId="0" fontId="2" fillId="0" borderId="0" xfId="0" applyFont="1"/>
    <xf numFmtId="0" fontId="6" fillId="0" borderId="0" xfId="0" applyFont="1" applyAlignment="1">
      <alignment horizontal="right"/>
    </xf>
    <xf numFmtId="0" fontId="3" fillId="0" borderId="0" xfId="0" applyFont="1" applyAlignment="1">
      <alignment horizontal="left"/>
    </xf>
    <xf numFmtId="0" fontId="0" fillId="0" borderId="0" xfId="0" applyAlignment="1">
      <alignment vertical="center"/>
    </xf>
    <xf numFmtId="0" fontId="1" fillId="0" borderId="0" xfId="0" applyFont="1" applyAlignment="1">
      <alignment vertical="center"/>
    </xf>
    <xf numFmtId="0" fontId="0" fillId="3" borderId="0" xfId="0" applyFill="1" applyAlignment="1">
      <alignment horizontal="right" vertical="center"/>
    </xf>
    <xf numFmtId="0" fontId="2" fillId="2" borderId="1" xfId="0" applyFont="1" applyFill="1" applyBorder="1" applyAlignment="1">
      <alignment horizontal="center" vertical="center" wrapText="1"/>
    </xf>
    <xf numFmtId="164" fontId="1" fillId="0" borderId="0" xfId="0" applyNumberFormat="1" applyFont="1" applyAlignment="1">
      <alignment vertical="center"/>
    </xf>
    <xf numFmtId="0" fontId="11" fillId="0" borderId="0" xfId="0" applyFont="1" applyAlignment="1">
      <alignment vertical="center"/>
    </xf>
    <xf numFmtId="0" fontId="13" fillId="6" borderId="0" xfId="0" applyFont="1" applyFill="1"/>
    <xf numFmtId="0" fontId="14" fillId="6" borderId="0" xfId="0" applyFont="1" applyFill="1"/>
    <xf numFmtId="0" fontId="1" fillId="3" borderId="0" xfId="0" applyFont="1" applyFill="1" applyAlignment="1">
      <alignment vertical="center"/>
    </xf>
    <xf numFmtId="164" fontId="0" fillId="0" borderId="0" xfId="0" applyNumberFormat="1"/>
    <xf numFmtId="168" fontId="0" fillId="0" borderId="0" xfId="3" applyNumberFormat="1" applyFont="1" applyProtection="1"/>
    <xf numFmtId="0" fontId="21" fillId="8" borderId="4" xfId="0" applyFont="1" applyFill="1" applyBorder="1" applyAlignment="1">
      <alignment horizontal="left" vertical="center" indent="1"/>
    </xf>
    <xf numFmtId="0" fontId="21" fillId="8" borderId="4" xfId="0" applyFont="1" applyFill="1" applyBorder="1" applyAlignment="1">
      <alignment horizontal="left" vertical="center"/>
    </xf>
    <xf numFmtId="0" fontId="22" fillId="8" borderId="4" xfId="0" applyFont="1" applyFill="1" applyBorder="1" applyAlignment="1">
      <alignment vertical="center"/>
    </xf>
    <xf numFmtId="0" fontId="1" fillId="4" borderId="0" xfId="0" applyFont="1" applyFill="1"/>
    <xf numFmtId="0" fontId="3" fillId="4" borderId="0" xfId="0" applyFont="1" applyFill="1" applyAlignment="1">
      <alignment horizontal="left" wrapText="1" indent="1"/>
    </xf>
    <xf numFmtId="0" fontId="5" fillId="4" borderId="0" xfId="0" applyFont="1" applyFill="1"/>
    <xf numFmtId="0" fontId="3" fillId="4" borderId="0" xfId="0" applyFont="1" applyFill="1"/>
    <xf numFmtId="0" fontId="3" fillId="4" borderId="0" xfId="0" applyFont="1" applyFill="1" applyAlignment="1">
      <alignment horizontal="left" wrapText="1"/>
    </xf>
    <xf numFmtId="0" fontId="4" fillId="4" borderId="0" xfId="0" applyFont="1" applyFill="1" applyAlignment="1">
      <alignment horizontal="left" wrapText="1"/>
    </xf>
    <xf numFmtId="0" fontId="3" fillId="4" borderId="0" xfId="0" applyFont="1" applyFill="1" applyAlignment="1">
      <alignment horizontal="left"/>
    </xf>
    <xf numFmtId="0" fontId="23" fillId="4" borderId="0" xfId="0" applyFont="1" applyFill="1" applyAlignment="1">
      <alignment horizontal="left" wrapText="1"/>
    </xf>
    <xf numFmtId="0" fontId="1" fillId="0" borderId="0" xfId="0" applyFont="1"/>
    <xf numFmtId="0" fontId="16" fillId="4" borderId="0" xfId="2" applyFill="1" applyAlignment="1" applyProtection="1">
      <alignment horizontal="left" wrapText="1"/>
    </xf>
    <xf numFmtId="0" fontId="17" fillId="4" borderId="0" xfId="2" applyFont="1" applyFill="1" applyAlignment="1" applyProtection="1">
      <alignment horizontal="left" wrapText="1"/>
    </xf>
    <xf numFmtId="0" fontId="15" fillId="0" borderId="0" xfId="0" applyFont="1" applyAlignment="1">
      <alignment vertical="center"/>
    </xf>
    <xf numFmtId="4" fontId="1" fillId="3" borderId="0" xfId="0" applyNumberFormat="1" applyFont="1" applyFill="1" applyAlignment="1">
      <alignment horizontal="right" vertical="center"/>
    </xf>
    <xf numFmtId="164" fontId="0" fillId="0" borderId="0" xfId="0" applyNumberFormat="1" applyAlignment="1">
      <alignment vertical="center"/>
    </xf>
    <xf numFmtId="0" fontId="18" fillId="0" borderId="0" xfId="0" applyFont="1" applyAlignment="1">
      <alignment vertical="center"/>
    </xf>
    <xf numFmtId="167" fontId="0" fillId="0" borderId="0" xfId="0" applyNumberFormat="1" applyAlignment="1">
      <alignment vertical="center"/>
    </xf>
    <xf numFmtId="2" fontId="0" fillId="0" borderId="0" xfId="0" applyNumberFormat="1" applyAlignment="1">
      <alignment vertical="center"/>
    </xf>
    <xf numFmtId="169" fontId="1" fillId="3" borderId="0" xfId="0" applyNumberFormat="1" applyFont="1" applyFill="1" applyAlignment="1">
      <alignment horizontal="right" vertical="center"/>
    </xf>
    <xf numFmtId="0" fontId="25" fillId="0" borderId="0" xfId="0" applyFont="1" applyAlignment="1">
      <alignment vertical="center"/>
    </xf>
    <xf numFmtId="0" fontId="27" fillId="0" borderId="0" xfId="0" applyFont="1" applyAlignment="1">
      <alignment horizontal="right" vertical="center"/>
    </xf>
    <xf numFmtId="0" fontId="1" fillId="0" borderId="0" xfId="0" applyFont="1" applyAlignment="1">
      <alignment vertical="top"/>
    </xf>
    <xf numFmtId="0" fontId="28" fillId="9" borderId="0" xfId="0" applyFont="1" applyFill="1" applyAlignment="1">
      <alignment vertical="center"/>
    </xf>
    <xf numFmtId="0" fontId="29" fillId="9" borderId="0" xfId="0" applyFont="1" applyFill="1" applyAlignment="1">
      <alignment vertical="center"/>
    </xf>
    <xf numFmtId="0" fontId="30" fillId="9" borderId="0" xfId="0" applyFont="1" applyFill="1" applyAlignment="1">
      <alignment vertical="center"/>
    </xf>
    <xf numFmtId="0" fontId="5" fillId="0" borderId="0" xfId="0" applyFont="1" applyAlignment="1">
      <alignment vertical="top" wrapText="1"/>
    </xf>
    <xf numFmtId="0" fontId="5" fillId="0" borderId="0" xfId="0" applyFont="1" applyAlignment="1">
      <alignment vertical="top"/>
    </xf>
    <xf numFmtId="0" fontId="26" fillId="0" borderId="0" xfId="0" applyFont="1" applyAlignment="1">
      <alignment vertical="top"/>
    </xf>
    <xf numFmtId="0" fontId="31" fillId="0" borderId="0" xfId="0" applyFont="1"/>
    <xf numFmtId="0" fontId="5" fillId="0" borderId="0" xfId="0" applyFont="1"/>
    <xf numFmtId="0" fontId="0" fillId="3" borderId="0" xfId="0" applyFill="1" applyAlignment="1">
      <alignment vertical="center"/>
    </xf>
    <xf numFmtId="0" fontId="3" fillId="3" borderId="0" xfId="0" applyFont="1" applyFill="1" applyAlignment="1">
      <alignment vertical="center"/>
    </xf>
    <xf numFmtId="0" fontId="3" fillId="4" borderId="3" xfId="0" applyFont="1" applyFill="1" applyBorder="1" applyAlignment="1">
      <alignment vertical="center"/>
    </xf>
    <xf numFmtId="9" fontId="3" fillId="4" borderId="3" xfId="0" applyNumberFormat="1" applyFont="1" applyFill="1" applyBorder="1" applyAlignment="1">
      <alignment vertical="center"/>
    </xf>
    <xf numFmtId="0" fontId="32" fillId="3" borderId="0" xfId="0" applyFont="1" applyFill="1" applyAlignment="1">
      <alignment vertical="center"/>
    </xf>
    <xf numFmtId="0" fontId="33" fillId="3" borderId="0" xfId="0" applyFont="1" applyFill="1" applyAlignment="1">
      <alignment vertical="center"/>
    </xf>
    <xf numFmtId="0" fontId="19" fillId="3" borderId="0" xfId="0" applyFont="1" applyFill="1" applyAlignment="1">
      <alignment vertical="center"/>
    </xf>
    <xf numFmtId="166" fontId="3" fillId="3" borderId="0" xfId="3" applyNumberFormat="1" applyFont="1" applyFill="1" applyAlignment="1">
      <alignment vertical="center"/>
    </xf>
    <xf numFmtId="164" fontId="3" fillId="3" borderId="0" xfId="0" applyNumberFormat="1" applyFont="1" applyFill="1" applyAlignment="1">
      <alignment vertical="center"/>
    </xf>
    <xf numFmtId="0" fontId="34" fillId="3" borderId="0" xfId="0" applyFont="1" applyFill="1" applyAlignment="1">
      <alignment vertical="center"/>
    </xf>
    <xf numFmtId="165" fontId="3" fillId="4" borderId="3" xfId="1" applyFont="1" applyFill="1" applyBorder="1" applyAlignment="1">
      <alignment vertical="center"/>
    </xf>
    <xf numFmtId="0" fontId="36" fillId="0" borderId="0" xfId="0" applyFont="1" applyAlignment="1">
      <alignment vertical="center"/>
    </xf>
    <xf numFmtId="0" fontId="38" fillId="0" borderId="0" xfId="0" applyFont="1" applyAlignment="1">
      <alignment vertical="center"/>
    </xf>
    <xf numFmtId="0" fontId="40" fillId="0" borderId="0" xfId="0" applyFont="1"/>
    <xf numFmtId="0" fontId="7" fillId="3" borderId="0" xfId="0" applyFont="1" applyFill="1" applyAlignment="1">
      <alignment vertical="center"/>
    </xf>
    <xf numFmtId="0" fontId="2" fillId="3" borderId="0" xfId="0" applyFont="1" applyFill="1"/>
    <xf numFmtId="0" fontId="2" fillId="3" borderId="0" xfId="0" applyFont="1" applyFill="1" applyAlignment="1">
      <alignment horizontal="right" indent="1"/>
    </xf>
    <xf numFmtId="0" fontId="43" fillId="3" borderId="0" xfId="0" applyFont="1" applyFill="1" applyAlignment="1">
      <alignment horizontal="center"/>
    </xf>
    <xf numFmtId="4" fontId="43" fillId="3" borderId="0" xfId="0" applyNumberFormat="1" applyFont="1" applyFill="1" applyAlignment="1">
      <alignment horizontal="right"/>
    </xf>
    <xf numFmtId="0" fontId="43" fillId="3" borderId="0" xfId="0" applyFont="1" applyFill="1" applyAlignment="1">
      <alignment horizontal="right"/>
    </xf>
    <xf numFmtId="0" fontId="43" fillId="0" borderId="0" xfId="0" applyFont="1"/>
    <xf numFmtId="0" fontId="43" fillId="0" borderId="0" xfId="0" applyFont="1" applyAlignment="1">
      <alignment horizontal="center"/>
    </xf>
    <xf numFmtId="4" fontId="43" fillId="0" borderId="0" xfId="0" applyNumberFormat="1" applyFont="1" applyAlignment="1">
      <alignment horizontal="right"/>
    </xf>
    <xf numFmtId="0" fontId="43" fillId="7" borderId="0" xfId="0" applyFont="1" applyFill="1"/>
    <xf numFmtId="0" fontId="44" fillId="5" borderId="2" xfId="0" applyFont="1" applyFill="1" applyBorder="1" applyAlignment="1">
      <alignment horizontal="center" vertical="center"/>
    </xf>
    <xf numFmtId="0" fontId="44" fillId="5" borderId="2" xfId="0" applyFont="1" applyFill="1" applyBorder="1" applyAlignment="1">
      <alignment horizontal="right" vertical="center" wrapText="1"/>
    </xf>
    <xf numFmtId="0" fontId="45" fillId="3" borderId="0" xfId="0" applyFont="1" applyFill="1" applyAlignment="1">
      <alignment horizontal="right" vertical="center" indent="1"/>
    </xf>
    <xf numFmtId="39" fontId="45" fillId="0" borderId="3" xfId="1" applyNumberFormat="1" applyFont="1" applyFill="1" applyBorder="1" applyAlignment="1" applyProtection="1">
      <alignment horizontal="right" vertical="center"/>
      <protection locked="0"/>
    </xf>
    <xf numFmtId="170" fontId="45" fillId="0" borderId="3" xfId="3" applyNumberFormat="1" applyFont="1" applyFill="1" applyBorder="1" applyAlignment="1" applyProtection="1">
      <alignment horizontal="right" vertical="center"/>
      <protection locked="0"/>
    </xf>
    <xf numFmtId="0" fontId="45" fillId="0" borderId="3" xfId="0" applyFont="1" applyBorder="1" applyAlignment="1" applyProtection="1">
      <alignment horizontal="right" vertical="center"/>
      <protection locked="0"/>
    </xf>
    <xf numFmtId="14" fontId="46" fillId="0" borderId="3" xfId="0" applyNumberFormat="1" applyFont="1" applyBorder="1" applyAlignment="1" applyProtection="1">
      <alignment horizontal="right" vertical="center"/>
      <protection locked="0"/>
    </xf>
    <xf numFmtId="14" fontId="46" fillId="4" borderId="3" xfId="0" applyNumberFormat="1" applyFont="1" applyFill="1" applyBorder="1" applyAlignment="1">
      <alignment horizontal="right" vertical="center"/>
    </xf>
    <xf numFmtId="0" fontId="16" fillId="0" borderId="0" xfId="2" applyAlignment="1" applyProtection="1">
      <alignment horizontal="left" vertical="top"/>
    </xf>
    <xf numFmtId="164" fontId="35" fillId="6" borderId="0" xfId="0" applyNumberFormat="1" applyFont="1" applyFill="1" applyAlignment="1">
      <alignment vertical="center"/>
    </xf>
    <xf numFmtId="0" fontId="47" fillId="3" borderId="0" xfId="0" applyFont="1" applyFill="1" applyAlignment="1">
      <alignment vertical="center"/>
    </xf>
    <xf numFmtId="0" fontId="48" fillId="6" borderId="0" xfId="0" applyFont="1" applyFill="1"/>
    <xf numFmtId="0" fontId="7" fillId="5" borderId="0" xfId="0" applyFont="1" applyFill="1" applyAlignment="1">
      <alignment vertical="center"/>
    </xf>
    <xf numFmtId="0" fontId="9" fillId="11" borderId="0" xfId="0" applyFont="1" applyFill="1" applyAlignment="1">
      <alignment vertical="center"/>
    </xf>
    <xf numFmtId="0" fontId="42" fillId="11" borderId="0" xfId="0" applyFont="1" applyFill="1" applyAlignment="1">
      <alignment horizontal="right" vertical="center"/>
    </xf>
    <xf numFmtId="4" fontId="42" fillId="11" borderId="0" xfId="0" applyNumberFormat="1" applyFont="1" applyFill="1" applyAlignment="1">
      <alignment vertical="center"/>
    </xf>
    <xf numFmtId="0" fontId="10" fillId="0" borderId="0" xfId="0" applyFont="1" applyAlignment="1">
      <alignment horizontal="right" vertical="center"/>
    </xf>
    <xf numFmtId="0" fontId="8" fillId="3" borderId="8" xfId="0" applyFont="1" applyFill="1" applyBorder="1" applyAlignment="1">
      <alignment vertical="center"/>
    </xf>
    <xf numFmtId="0" fontId="7" fillId="3" borderId="9" xfId="0" applyFont="1" applyFill="1" applyBorder="1" applyAlignment="1">
      <alignment vertical="center"/>
    </xf>
    <xf numFmtId="0" fontId="20" fillId="3" borderId="9" xfId="0" applyFont="1" applyFill="1" applyBorder="1" applyAlignment="1">
      <alignment vertical="center"/>
    </xf>
    <xf numFmtId="0" fontId="2" fillId="3" borderId="9" xfId="0" applyFont="1" applyFill="1" applyBorder="1"/>
    <xf numFmtId="0" fontId="42" fillId="5" borderId="0" xfId="0" applyFont="1" applyFill="1" applyAlignment="1">
      <alignment horizontal="right" vertical="center"/>
    </xf>
    <xf numFmtId="166" fontId="42" fillId="5" borderId="0" xfId="3" applyNumberFormat="1" applyFont="1" applyFill="1" applyAlignment="1" applyProtection="1">
      <alignment vertical="center"/>
    </xf>
    <xf numFmtId="4" fontId="42" fillId="5" borderId="0" xfId="0" applyNumberFormat="1" applyFont="1" applyFill="1" applyAlignment="1">
      <alignment vertical="center"/>
    </xf>
    <xf numFmtId="40" fontId="43" fillId="3" borderId="0" xfId="0" applyNumberFormat="1" applyFont="1" applyFill="1" applyAlignment="1">
      <alignment horizontal="right"/>
    </xf>
    <xf numFmtId="40" fontId="43" fillId="0" borderId="0" xfId="0" applyNumberFormat="1" applyFont="1" applyAlignment="1">
      <alignment horizontal="right"/>
    </xf>
    <xf numFmtId="0" fontId="43" fillId="7" borderId="0" xfId="0" applyFont="1" applyFill="1" applyAlignment="1">
      <alignment horizontal="right"/>
    </xf>
    <xf numFmtId="14" fontId="43" fillId="3" borderId="0" xfId="0" applyNumberFormat="1" applyFont="1" applyFill="1" applyAlignment="1">
      <alignment horizontal="right"/>
    </xf>
    <xf numFmtId="14" fontId="43" fillId="0" borderId="0" xfId="0" applyNumberFormat="1" applyFont="1" applyAlignment="1">
      <alignment horizontal="right"/>
    </xf>
    <xf numFmtId="0" fontId="12" fillId="6" borderId="0" xfId="0" applyFont="1" applyFill="1" applyAlignment="1">
      <alignment horizontal="left" vertical="center" indent="1"/>
    </xf>
    <xf numFmtId="0" fontId="41" fillId="0" borderId="0" xfId="0" applyFont="1" applyAlignment="1">
      <alignment horizontal="right" indent="1"/>
    </xf>
    <xf numFmtId="0" fontId="39" fillId="0" borderId="0" xfId="2" applyFont="1" applyBorder="1" applyAlignment="1" applyProtection="1">
      <alignment horizontal="left" indent="1"/>
    </xf>
    <xf numFmtId="0" fontId="49" fillId="10" borderId="6" xfId="0" applyFont="1" applyFill="1" applyBorder="1" applyAlignment="1">
      <alignment horizontal="center" vertical="center"/>
    </xf>
    <xf numFmtId="0" fontId="49" fillId="10" borderId="7" xfId="0" applyFont="1" applyFill="1" applyBorder="1" applyAlignment="1">
      <alignment horizontal="center" vertical="center"/>
    </xf>
    <xf numFmtId="0" fontId="49" fillId="6" borderId="5" xfId="0" applyFont="1" applyFill="1" applyBorder="1" applyAlignment="1">
      <alignment horizontal="center" vertical="center"/>
    </xf>
    <xf numFmtId="0" fontId="49" fillId="6" borderId="6" xfId="0" applyFont="1" applyFill="1" applyBorder="1" applyAlignment="1">
      <alignment horizontal="center" vertical="center"/>
    </xf>
    <xf numFmtId="0" fontId="21" fillId="6" borderId="0" xfId="0" applyFont="1" applyFill="1" applyAlignment="1">
      <alignment horizontal="center" vertical="center"/>
    </xf>
    <xf numFmtId="0" fontId="16" fillId="3" borderId="0" xfId="2" applyFill="1" applyAlignment="1" applyProtection="1">
      <alignment horizontal="center" vertical="center"/>
    </xf>
    <xf numFmtId="0" fontId="0" fillId="3" borderId="0" xfId="0" applyFill="1" applyAlignment="1">
      <alignment horizontal="center" vertical="center"/>
    </xf>
    <xf numFmtId="0" fontId="37" fillId="0" borderId="0" xfId="0" applyFont="1" applyAlignment="1">
      <alignment horizontal="left" vertical="top" wrapText="1"/>
    </xf>
  </cellXfs>
  <cellStyles count="4">
    <cellStyle name="Comma" xfId="1" builtinId="3"/>
    <cellStyle name="Hyperlink" xfId="2" builtinId="8" customBuiltin="1"/>
    <cellStyle name="Normal" xfId="0" builtinId="0"/>
    <cellStyle name="Percent" xfId="3" builtinId="5"/>
  </cellStyles>
  <dxfs count="1">
    <dxf>
      <border>
        <bottom style="thin">
          <color theme="0" tint="-0.34998626667073579"/>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26633709417067"/>
          <c:y val="0.10606117871629683"/>
          <c:w val="0.86920746313656183"/>
          <c:h val="0.64626218086375575"/>
        </c:manualLayout>
      </c:layout>
      <c:areaChart>
        <c:grouping val="standard"/>
        <c:varyColors val="0"/>
        <c:ser>
          <c:idx val="1"/>
          <c:order val="1"/>
          <c:tx>
            <c:strRef>
              <c:f>CompoundInterest!$D$26</c:f>
              <c:strCache>
                <c:ptCount val="1"/>
                <c:pt idx="0">
                  <c:v>Principal + Payments</c:v>
                </c:pt>
              </c:strCache>
            </c:strRef>
          </c:tx>
          <c:spPr>
            <a:solidFill>
              <a:schemeClr val="tx2">
                <a:lumMod val="40000"/>
                <a:lumOff val="60000"/>
              </a:schemeClr>
            </a:solidFill>
            <a:ln>
              <a:noFill/>
            </a:ln>
            <a:effectLst/>
          </c:spPr>
          <c:cat>
            <c:strRef>
              <c:f>CompoundInterest!$B$27:$B$807</c:f>
              <c:strCache>
                <c:ptCount val="121"/>
                <c:pt idx="0">
                  <c:v>01-01-2016</c:v>
                </c:pt>
                <c:pt idx="1">
                  <c:v>01-02-2016</c:v>
                </c:pt>
                <c:pt idx="2">
                  <c:v>01-03-2016</c:v>
                </c:pt>
                <c:pt idx="3">
                  <c:v>01-04-2016</c:v>
                </c:pt>
                <c:pt idx="4">
                  <c:v>01-05-2016</c:v>
                </c:pt>
                <c:pt idx="5">
                  <c:v>01-06-2016</c:v>
                </c:pt>
                <c:pt idx="6">
                  <c:v>01-07-2016</c:v>
                </c:pt>
                <c:pt idx="7">
                  <c:v>01-08-2016</c:v>
                </c:pt>
                <c:pt idx="8">
                  <c:v>01-09-2016</c:v>
                </c:pt>
                <c:pt idx="9">
                  <c:v>01-10-2016</c:v>
                </c:pt>
                <c:pt idx="10">
                  <c:v>01-11-2016</c:v>
                </c:pt>
                <c:pt idx="11">
                  <c:v>01-12-2016</c:v>
                </c:pt>
                <c:pt idx="12">
                  <c:v>01-01-2017</c:v>
                </c:pt>
                <c:pt idx="13">
                  <c:v>01-02-2017</c:v>
                </c:pt>
                <c:pt idx="14">
                  <c:v>01-03-2017</c:v>
                </c:pt>
                <c:pt idx="15">
                  <c:v>01-04-2017</c:v>
                </c:pt>
                <c:pt idx="16">
                  <c:v>01-05-2017</c:v>
                </c:pt>
                <c:pt idx="17">
                  <c:v>01-06-2017</c:v>
                </c:pt>
                <c:pt idx="18">
                  <c:v>01-07-2017</c:v>
                </c:pt>
                <c:pt idx="19">
                  <c:v>01-08-2017</c:v>
                </c:pt>
                <c:pt idx="20">
                  <c:v>01-09-2017</c:v>
                </c:pt>
                <c:pt idx="21">
                  <c:v>01-10-2017</c:v>
                </c:pt>
                <c:pt idx="22">
                  <c:v>01-11-2017</c:v>
                </c:pt>
                <c:pt idx="23">
                  <c:v>01-12-2017</c:v>
                </c:pt>
                <c:pt idx="24">
                  <c:v>01-01-2018</c:v>
                </c:pt>
                <c:pt idx="25">
                  <c:v>01-02-2018</c:v>
                </c:pt>
                <c:pt idx="26">
                  <c:v>01-03-2018</c:v>
                </c:pt>
                <c:pt idx="27">
                  <c:v>01-04-2018</c:v>
                </c:pt>
                <c:pt idx="28">
                  <c:v>01-05-2018</c:v>
                </c:pt>
                <c:pt idx="29">
                  <c:v>01-06-2018</c:v>
                </c:pt>
                <c:pt idx="30">
                  <c:v>01-07-2018</c:v>
                </c:pt>
                <c:pt idx="31">
                  <c:v>01-08-2018</c:v>
                </c:pt>
                <c:pt idx="32">
                  <c:v>01-09-2018</c:v>
                </c:pt>
                <c:pt idx="33">
                  <c:v>01-10-2018</c:v>
                </c:pt>
                <c:pt idx="34">
                  <c:v>01-11-2018</c:v>
                </c:pt>
                <c:pt idx="35">
                  <c:v>01-12-2018</c:v>
                </c:pt>
                <c:pt idx="36">
                  <c:v>01-01-2019</c:v>
                </c:pt>
                <c:pt idx="37">
                  <c:v>01-02-2019</c:v>
                </c:pt>
                <c:pt idx="38">
                  <c:v>01-03-2019</c:v>
                </c:pt>
                <c:pt idx="39">
                  <c:v>01-04-2019</c:v>
                </c:pt>
                <c:pt idx="40">
                  <c:v>01-05-2019</c:v>
                </c:pt>
                <c:pt idx="41">
                  <c:v>01-06-2019</c:v>
                </c:pt>
                <c:pt idx="42">
                  <c:v>01-07-2019</c:v>
                </c:pt>
                <c:pt idx="43">
                  <c:v>01-08-2019</c:v>
                </c:pt>
                <c:pt idx="44">
                  <c:v>01-09-2019</c:v>
                </c:pt>
                <c:pt idx="45">
                  <c:v>01-10-2019</c:v>
                </c:pt>
                <c:pt idx="46">
                  <c:v>01-11-2019</c:v>
                </c:pt>
                <c:pt idx="47">
                  <c:v>01-12-2019</c:v>
                </c:pt>
                <c:pt idx="48">
                  <c:v>01-01-2020</c:v>
                </c:pt>
                <c:pt idx="49">
                  <c:v>01-02-2020</c:v>
                </c:pt>
                <c:pt idx="50">
                  <c:v>01-03-2020</c:v>
                </c:pt>
                <c:pt idx="51">
                  <c:v>01-04-2020</c:v>
                </c:pt>
                <c:pt idx="52">
                  <c:v>01-05-2020</c:v>
                </c:pt>
                <c:pt idx="53">
                  <c:v>01-06-2020</c:v>
                </c:pt>
                <c:pt idx="54">
                  <c:v>01-07-2020</c:v>
                </c:pt>
                <c:pt idx="55">
                  <c:v>01-08-2020</c:v>
                </c:pt>
                <c:pt idx="56">
                  <c:v>01-09-2020</c:v>
                </c:pt>
                <c:pt idx="57">
                  <c:v>01-10-2020</c:v>
                </c:pt>
                <c:pt idx="58">
                  <c:v>01-11-2020</c:v>
                </c:pt>
                <c:pt idx="59">
                  <c:v>01-12-2020</c:v>
                </c:pt>
                <c:pt idx="60">
                  <c:v>01-01-2021</c:v>
                </c:pt>
                <c:pt idx="61">
                  <c:v>01-02-2021</c:v>
                </c:pt>
                <c:pt idx="62">
                  <c:v>01-03-2021</c:v>
                </c:pt>
                <c:pt idx="63">
                  <c:v>01-04-2021</c:v>
                </c:pt>
                <c:pt idx="64">
                  <c:v>01-05-2021</c:v>
                </c:pt>
                <c:pt idx="65">
                  <c:v>01-06-2021</c:v>
                </c:pt>
                <c:pt idx="66">
                  <c:v>01-07-2021</c:v>
                </c:pt>
                <c:pt idx="67">
                  <c:v>01-08-2021</c:v>
                </c:pt>
                <c:pt idx="68">
                  <c:v>01-09-2021</c:v>
                </c:pt>
                <c:pt idx="69">
                  <c:v>01-10-2021</c:v>
                </c:pt>
                <c:pt idx="70">
                  <c:v>01-11-2021</c:v>
                </c:pt>
                <c:pt idx="71">
                  <c:v>01-12-2021</c:v>
                </c:pt>
                <c:pt idx="72">
                  <c:v>01-01-2022</c:v>
                </c:pt>
                <c:pt idx="73">
                  <c:v>01-02-2022</c:v>
                </c:pt>
                <c:pt idx="74">
                  <c:v>01-03-2022</c:v>
                </c:pt>
                <c:pt idx="75">
                  <c:v>01-04-2022</c:v>
                </c:pt>
                <c:pt idx="76">
                  <c:v>01-05-2022</c:v>
                </c:pt>
                <c:pt idx="77">
                  <c:v>01-06-2022</c:v>
                </c:pt>
                <c:pt idx="78">
                  <c:v>01-07-2022</c:v>
                </c:pt>
                <c:pt idx="79">
                  <c:v>01-08-2022</c:v>
                </c:pt>
                <c:pt idx="80">
                  <c:v>01-09-2022</c:v>
                </c:pt>
                <c:pt idx="81">
                  <c:v>01-10-2022</c:v>
                </c:pt>
                <c:pt idx="82">
                  <c:v>01-11-2022</c:v>
                </c:pt>
                <c:pt idx="83">
                  <c:v>01-12-2022</c:v>
                </c:pt>
                <c:pt idx="84">
                  <c:v>01-01-2023</c:v>
                </c:pt>
                <c:pt idx="85">
                  <c:v>01-02-2023</c:v>
                </c:pt>
                <c:pt idx="86">
                  <c:v>01-03-2023</c:v>
                </c:pt>
                <c:pt idx="87">
                  <c:v>01-04-2023</c:v>
                </c:pt>
                <c:pt idx="88">
                  <c:v>01-05-2023</c:v>
                </c:pt>
                <c:pt idx="89">
                  <c:v>01-06-2023</c:v>
                </c:pt>
                <c:pt idx="90">
                  <c:v>01-07-2023</c:v>
                </c:pt>
                <c:pt idx="91">
                  <c:v>01-08-2023</c:v>
                </c:pt>
                <c:pt idx="92">
                  <c:v>01-09-2023</c:v>
                </c:pt>
                <c:pt idx="93">
                  <c:v>01-10-2023</c:v>
                </c:pt>
                <c:pt idx="94">
                  <c:v>01-11-2023</c:v>
                </c:pt>
                <c:pt idx="95">
                  <c:v>01-12-2023</c:v>
                </c:pt>
                <c:pt idx="96">
                  <c:v>01-01-2024</c:v>
                </c:pt>
                <c:pt idx="97">
                  <c:v>01-02-2024</c:v>
                </c:pt>
                <c:pt idx="98">
                  <c:v>01-03-2024</c:v>
                </c:pt>
                <c:pt idx="99">
                  <c:v>01-04-2024</c:v>
                </c:pt>
                <c:pt idx="100">
                  <c:v>01-05-2024</c:v>
                </c:pt>
                <c:pt idx="101">
                  <c:v>01-06-2024</c:v>
                </c:pt>
                <c:pt idx="102">
                  <c:v>01-07-2024</c:v>
                </c:pt>
                <c:pt idx="103">
                  <c:v>01-08-2024</c:v>
                </c:pt>
                <c:pt idx="104">
                  <c:v>01-09-2024</c:v>
                </c:pt>
                <c:pt idx="105">
                  <c:v>01-10-2024</c:v>
                </c:pt>
                <c:pt idx="106">
                  <c:v>01-11-2024</c:v>
                </c:pt>
                <c:pt idx="107">
                  <c:v>01-12-2024</c:v>
                </c:pt>
                <c:pt idx="108">
                  <c:v>01-01-2025</c:v>
                </c:pt>
                <c:pt idx="109">
                  <c:v>01-02-2025</c:v>
                </c:pt>
                <c:pt idx="110">
                  <c:v>01-03-2025</c:v>
                </c:pt>
                <c:pt idx="111">
                  <c:v>01-04-2025</c:v>
                </c:pt>
                <c:pt idx="112">
                  <c:v>01-05-2025</c:v>
                </c:pt>
                <c:pt idx="113">
                  <c:v>01-06-2025</c:v>
                </c:pt>
                <c:pt idx="114">
                  <c:v>01-07-2025</c:v>
                </c:pt>
                <c:pt idx="115">
                  <c:v>01-08-2025</c:v>
                </c:pt>
                <c:pt idx="116">
                  <c:v>01-09-2025</c:v>
                </c:pt>
                <c:pt idx="117">
                  <c:v>01-10-2025</c:v>
                </c:pt>
                <c:pt idx="118">
                  <c:v>01-11-2025</c:v>
                </c:pt>
                <c:pt idx="119">
                  <c:v>01-12-2025</c:v>
                </c:pt>
                <c:pt idx="120">
                  <c:v>01-01-2026</c:v>
                </c:pt>
              </c:strCache>
            </c:strRef>
          </c:cat>
          <c:val>
            <c:numRef>
              <c:f>CompoundInterest!$D$27:$D$807</c:f>
              <c:numCache>
                <c:formatCode>#,##0.00</c:formatCode>
                <c:ptCount val="781"/>
                <c:pt idx="0">
                  <c:v>4000</c:v>
                </c:pt>
                <c:pt idx="1">
                  <c:v>4100</c:v>
                </c:pt>
                <c:pt idx="2">
                  <c:v>4200</c:v>
                </c:pt>
                <c:pt idx="3">
                  <c:v>4300</c:v>
                </c:pt>
                <c:pt idx="4">
                  <c:v>4400</c:v>
                </c:pt>
                <c:pt idx="5">
                  <c:v>4500</c:v>
                </c:pt>
                <c:pt idx="6">
                  <c:v>4600</c:v>
                </c:pt>
                <c:pt idx="7">
                  <c:v>4700</c:v>
                </c:pt>
                <c:pt idx="8">
                  <c:v>4800</c:v>
                </c:pt>
                <c:pt idx="9">
                  <c:v>4900</c:v>
                </c:pt>
                <c:pt idx="10">
                  <c:v>5000</c:v>
                </c:pt>
                <c:pt idx="11">
                  <c:v>5100</c:v>
                </c:pt>
                <c:pt idx="12">
                  <c:v>5200</c:v>
                </c:pt>
                <c:pt idx="13">
                  <c:v>5300</c:v>
                </c:pt>
                <c:pt idx="14">
                  <c:v>5400</c:v>
                </c:pt>
                <c:pt idx="15">
                  <c:v>5500</c:v>
                </c:pt>
                <c:pt idx="16">
                  <c:v>5600</c:v>
                </c:pt>
                <c:pt idx="17">
                  <c:v>5700</c:v>
                </c:pt>
                <c:pt idx="18">
                  <c:v>5800</c:v>
                </c:pt>
                <c:pt idx="19">
                  <c:v>5900</c:v>
                </c:pt>
                <c:pt idx="20">
                  <c:v>6000</c:v>
                </c:pt>
                <c:pt idx="21">
                  <c:v>6100</c:v>
                </c:pt>
                <c:pt idx="22">
                  <c:v>6200</c:v>
                </c:pt>
                <c:pt idx="23">
                  <c:v>6300</c:v>
                </c:pt>
                <c:pt idx="24">
                  <c:v>6400</c:v>
                </c:pt>
                <c:pt idx="25">
                  <c:v>6500</c:v>
                </c:pt>
                <c:pt idx="26">
                  <c:v>6600</c:v>
                </c:pt>
                <c:pt idx="27">
                  <c:v>6700</c:v>
                </c:pt>
                <c:pt idx="28">
                  <c:v>6800</c:v>
                </c:pt>
                <c:pt idx="29">
                  <c:v>6900</c:v>
                </c:pt>
                <c:pt idx="30">
                  <c:v>7000</c:v>
                </c:pt>
                <c:pt idx="31">
                  <c:v>7100</c:v>
                </c:pt>
                <c:pt idx="32">
                  <c:v>7200</c:v>
                </c:pt>
                <c:pt idx="33">
                  <c:v>7300</c:v>
                </c:pt>
                <c:pt idx="34">
                  <c:v>7400</c:v>
                </c:pt>
                <c:pt idx="35">
                  <c:v>7500</c:v>
                </c:pt>
                <c:pt idx="36">
                  <c:v>7600</c:v>
                </c:pt>
                <c:pt idx="37">
                  <c:v>7700</c:v>
                </c:pt>
                <c:pt idx="38">
                  <c:v>7800</c:v>
                </c:pt>
                <c:pt idx="39">
                  <c:v>7900</c:v>
                </c:pt>
                <c:pt idx="40">
                  <c:v>8000</c:v>
                </c:pt>
                <c:pt idx="41">
                  <c:v>8100</c:v>
                </c:pt>
                <c:pt idx="42">
                  <c:v>8200</c:v>
                </c:pt>
                <c:pt idx="43">
                  <c:v>8300</c:v>
                </c:pt>
                <c:pt idx="44">
                  <c:v>8400</c:v>
                </c:pt>
                <c:pt idx="45">
                  <c:v>8500</c:v>
                </c:pt>
                <c:pt idx="46">
                  <c:v>8600</c:v>
                </c:pt>
                <c:pt idx="47">
                  <c:v>8700</c:v>
                </c:pt>
                <c:pt idx="48">
                  <c:v>8800</c:v>
                </c:pt>
                <c:pt idx="49">
                  <c:v>8900</c:v>
                </c:pt>
                <c:pt idx="50">
                  <c:v>9000</c:v>
                </c:pt>
                <c:pt idx="51">
                  <c:v>9100</c:v>
                </c:pt>
                <c:pt idx="52">
                  <c:v>9200</c:v>
                </c:pt>
                <c:pt idx="53">
                  <c:v>9300</c:v>
                </c:pt>
                <c:pt idx="54">
                  <c:v>9400</c:v>
                </c:pt>
                <c:pt idx="55">
                  <c:v>9500</c:v>
                </c:pt>
                <c:pt idx="56">
                  <c:v>9600</c:v>
                </c:pt>
                <c:pt idx="57">
                  <c:v>9700</c:v>
                </c:pt>
                <c:pt idx="58">
                  <c:v>9800</c:v>
                </c:pt>
                <c:pt idx="59">
                  <c:v>9900</c:v>
                </c:pt>
                <c:pt idx="60">
                  <c:v>10000</c:v>
                </c:pt>
                <c:pt idx="61">
                  <c:v>10100</c:v>
                </c:pt>
                <c:pt idx="62">
                  <c:v>10200</c:v>
                </c:pt>
                <c:pt idx="63">
                  <c:v>10300</c:v>
                </c:pt>
                <c:pt idx="64">
                  <c:v>10400</c:v>
                </c:pt>
                <c:pt idx="65">
                  <c:v>10500</c:v>
                </c:pt>
                <c:pt idx="66">
                  <c:v>10600</c:v>
                </c:pt>
                <c:pt idx="67">
                  <c:v>10700</c:v>
                </c:pt>
                <c:pt idx="68">
                  <c:v>10800</c:v>
                </c:pt>
                <c:pt idx="69">
                  <c:v>10900</c:v>
                </c:pt>
                <c:pt idx="70">
                  <c:v>11000</c:v>
                </c:pt>
                <c:pt idx="71">
                  <c:v>11100</c:v>
                </c:pt>
                <c:pt idx="72">
                  <c:v>11200</c:v>
                </c:pt>
                <c:pt idx="73">
                  <c:v>11300</c:v>
                </c:pt>
                <c:pt idx="74">
                  <c:v>11400</c:v>
                </c:pt>
                <c:pt idx="75">
                  <c:v>11500</c:v>
                </c:pt>
                <c:pt idx="76">
                  <c:v>11600</c:v>
                </c:pt>
                <c:pt idx="77">
                  <c:v>11700</c:v>
                </c:pt>
                <c:pt idx="78">
                  <c:v>11800</c:v>
                </c:pt>
                <c:pt idx="79">
                  <c:v>11900</c:v>
                </c:pt>
                <c:pt idx="80">
                  <c:v>12000</c:v>
                </c:pt>
                <c:pt idx="81">
                  <c:v>12100</c:v>
                </c:pt>
                <c:pt idx="82">
                  <c:v>12200</c:v>
                </c:pt>
                <c:pt idx="83">
                  <c:v>12300</c:v>
                </c:pt>
                <c:pt idx="84">
                  <c:v>12400</c:v>
                </c:pt>
                <c:pt idx="85">
                  <c:v>12500</c:v>
                </c:pt>
                <c:pt idx="86">
                  <c:v>12600</c:v>
                </c:pt>
                <c:pt idx="87">
                  <c:v>12700</c:v>
                </c:pt>
                <c:pt idx="88">
                  <c:v>12800</c:v>
                </c:pt>
                <c:pt idx="89">
                  <c:v>12900</c:v>
                </c:pt>
                <c:pt idx="90">
                  <c:v>13000</c:v>
                </c:pt>
                <c:pt idx="91">
                  <c:v>13100</c:v>
                </c:pt>
                <c:pt idx="92">
                  <c:v>13200</c:v>
                </c:pt>
                <c:pt idx="93">
                  <c:v>13300</c:v>
                </c:pt>
                <c:pt idx="94">
                  <c:v>13400</c:v>
                </c:pt>
                <c:pt idx="95">
                  <c:v>13500</c:v>
                </c:pt>
                <c:pt idx="96">
                  <c:v>13600</c:v>
                </c:pt>
                <c:pt idx="97">
                  <c:v>13700</c:v>
                </c:pt>
                <c:pt idx="98">
                  <c:v>13800</c:v>
                </c:pt>
                <c:pt idx="99">
                  <c:v>13900</c:v>
                </c:pt>
                <c:pt idx="100">
                  <c:v>14000</c:v>
                </c:pt>
                <c:pt idx="101">
                  <c:v>14100</c:v>
                </c:pt>
                <c:pt idx="102">
                  <c:v>14200</c:v>
                </c:pt>
                <c:pt idx="103">
                  <c:v>14300</c:v>
                </c:pt>
                <c:pt idx="104">
                  <c:v>14400</c:v>
                </c:pt>
                <c:pt idx="105">
                  <c:v>14500</c:v>
                </c:pt>
                <c:pt idx="106">
                  <c:v>14600</c:v>
                </c:pt>
                <c:pt idx="107">
                  <c:v>14700</c:v>
                </c:pt>
                <c:pt idx="108">
                  <c:v>14800</c:v>
                </c:pt>
                <c:pt idx="109">
                  <c:v>14900</c:v>
                </c:pt>
                <c:pt idx="110">
                  <c:v>15000</c:v>
                </c:pt>
                <c:pt idx="111">
                  <c:v>15100</c:v>
                </c:pt>
                <c:pt idx="112">
                  <c:v>15200</c:v>
                </c:pt>
                <c:pt idx="113">
                  <c:v>15300</c:v>
                </c:pt>
                <c:pt idx="114">
                  <c:v>15400</c:v>
                </c:pt>
                <c:pt idx="115">
                  <c:v>15500</c:v>
                </c:pt>
                <c:pt idx="116">
                  <c:v>15600</c:v>
                </c:pt>
                <c:pt idx="117">
                  <c:v>15700</c:v>
                </c:pt>
                <c:pt idx="118">
                  <c:v>15800</c:v>
                </c:pt>
                <c:pt idx="119">
                  <c:v>15900</c:v>
                </c:pt>
                <c:pt idx="120">
                  <c:v>16000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extLst>
            <c:ext xmlns:c16="http://schemas.microsoft.com/office/drawing/2014/chart" uri="{C3380CC4-5D6E-409C-BE32-E72D297353CC}">
              <c16:uniqueId val="{00000000-4436-4BCA-A39C-5A3CDC99963C}"/>
            </c:ext>
          </c:extLst>
        </c:ser>
        <c:dLbls>
          <c:showLegendKey val="0"/>
          <c:showVal val="0"/>
          <c:showCatName val="0"/>
          <c:showSerName val="0"/>
          <c:showPercent val="0"/>
          <c:showBubbleSize val="0"/>
        </c:dLbls>
        <c:axId val="502967512"/>
        <c:axId val="502963904"/>
      </c:areaChart>
      <c:lineChart>
        <c:grouping val="standard"/>
        <c:varyColors val="0"/>
        <c:ser>
          <c:idx val="0"/>
          <c:order val="0"/>
          <c:tx>
            <c:strRef>
              <c:f>CompoundInterest!$H$26</c:f>
              <c:strCache>
                <c:ptCount val="1"/>
                <c:pt idx="0">
                  <c:v>Balance</c:v>
                </c:pt>
              </c:strCache>
            </c:strRef>
          </c:tx>
          <c:spPr>
            <a:ln w="28575" cap="rnd">
              <a:solidFill>
                <a:schemeClr val="accent1"/>
              </a:solidFill>
              <a:round/>
            </a:ln>
            <a:effectLst/>
          </c:spPr>
          <c:marker>
            <c:symbol val="none"/>
          </c:marker>
          <c:cat>
            <c:strRef>
              <c:f>CompoundInterest!$B$27:$B$807</c:f>
              <c:strCache>
                <c:ptCount val="121"/>
                <c:pt idx="0">
                  <c:v>01-01-2016</c:v>
                </c:pt>
                <c:pt idx="1">
                  <c:v>01-02-2016</c:v>
                </c:pt>
                <c:pt idx="2">
                  <c:v>01-03-2016</c:v>
                </c:pt>
                <c:pt idx="3">
                  <c:v>01-04-2016</c:v>
                </c:pt>
                <c:pt idx="4">
                  <c:v>01-05-2016</c:v>
                </c:pt>
                <c:pt idx="5">
                  <c:v>01-06-2016</c:v>
                </c:pt>
                <c:pt idx="6">
                  <c:v>01-07-2016</c:v>
                </c:pt>
                <c:pt idx="7">
                  <c:v>01-08-2016</c:v>
                </c:pt>
                <c:pt idx="8">
                  <c:v>01-09-2016</c:v>
                </c:pt>
                <c:pt idx="9">
                  <c:v>01-10-2016</c:v>
                </c:pt>
                <c:pt idx="10">
                  <c:v>01-11-2016</c:v>
                </c:pt>
                <c:pt idx="11">
                  <c:v>01-12-2016</c:v>
                </c:pt>
                <c:pt idx="12">
                  <c:v>01-01-2017</c:v>
                </c:pt>
                <c:pt idx="13">
                  <c:v>01-02-2017</c:v>
                </c:pt>
                <c:pt idx="14">
                  <c:v>01-03-2017</c:v>
                </c:pt>
                <c:pt idx="15">
                  <c:v>01-04-2017</c:v>
                </c:pt>
                <c:pt idx="16">
                  <c:v>01-05-2017</c:v>
                </c:pt>
                <c:pt idx="17">
                  <c:v>01-06-2017</c:v>
                </c:pt>
                <c:pt idx="18">
                  <c:v>01-07-2017</c:v>
                </c:pt>
                <c:pt idx="19">
                  <c:v>01-08-2017</c:v>
                </c:pt>
                <c:pt idx="20">
                  <c:v>01-09-2017</c:v>
                </c:pt>
                <c:pt idx="21">
                  <c:v>01-10-2017</c:v>
                </c:pt>
                <c:pt idx="22">
                  <c:v>01-11-2017</c:v>
                </c:pt>
                <c:pt idx="23">
                  <c:v>01-12-2017</c:v>
                </c:pt>
                <c:pt idx="24">
                  <c:v>01-01-2018</c:v>
                </c:pt>
                <c:pt idx="25">
                  <c:v>01-02-2018</c:v>
                </c:pt>
                <c:pt idx="26">
                  <c:v>01-03-2018</c:v>
                </c:pt>
                <c:pt idx="27">
                  <c:v>01-04-2018</c:v>
                </c:pt>
                <c:pt idx="28">
                  <c:v>01-05-2018</c:v>
                </c:pt>
                <c:pt idx="29">
                  <c:v>01-06-2018</c:v>
                </c:pt>
                <c:pt idx="30">
                  <c:v>01-07-2018</c:v>
                </c:pt>
                <c:pt idx="31">
                  <c:v>01-08-2018</c:v>
                </c:pt>
                <c:pt idx="32">
                  <c:v>01-09-2018</c:v>
                </c:pt>
                <c:pt idx="33">
                  <c:v>01-10-2018</c:v>
                </c:pt>
                <c:pt idx="34">
                  <c:v>01-11-2018</c:v>
                </c:pt>
                <c:pt idx="35">
                  <c:v>01-12-2018</c:v>
                </c:pt>
                <c:pt idx="36">
                  <c:v>01-01-2019</c:v>
                </c:pt>
                <c:pt idx="37">
                  <c:v>01-02-2019</c:v>
                </c:pt>
                <c:pt idx="38">
                  <c:v>01-03-2019</c:v>
                </c:pt>
                <c:pt idx="39">
                  <c:v>01-04-2019</c:v>
                </c:pt>
                <c:pt idx="40">
                  <c:v>01-05-2019</c:v>
                </c:pt>
                <c:pt idx="41">
                  <c:v>01-06-2019</c:v>
                </c:pt>
                <c:pt idx="42">
                  <c:v>01-07-2019</c:v>
                </c:pt>
                <c:pt idx="43">
                  <c:v>01-08-2019</c:v>
                </c:pt>
                <c:pt idx="44">
                  <c:v>01-09-2019</c:v>
                </c:pt>
                <c:pt idx="45">
                  <c:v>01-10-2019</c:v>
                </c:pt>
                <c:pt idx="46">
                  <c:v>01-11-2019</c:v>
                </c:pt>
                <c:pt idx="47">
                  <c:v>01-12-2019</c:v>
                </c:pt>
                <c:pt idx="48">
                  <c:v>01-01-2020</c:v>
                </c:pt>
                <c:pt idx="49">
                  <c:v>01-02-2020</c:v>
                </c:pt>
                <c:pt idx="50">
                  <c:v>01-03-2020</c:v>
                </c:pt>
                <c:pt idx="51">
                  <c:v>01-04-2020</c:v>
                </c:pt>
                <c:pt idx="52">
                  <c:v>01-05-2020</c:v>
                </c:pt>
                <c:pt idx="53">
                  <c:v>01-06-2020</c:v>
                </c:pt>
                <c:pt idx="54">
                  <c:v>01-07-2020</c:v>
                </c:pt>
                <c:pt idx="55">
                  <c:v>01-08-2020</c:v>
                </c:pt>
                <c:pt idx="56">
                  <c:v>01-09-2020</c:v>
                </c:pt>
                <c:pt idx="57">
                  <c:v>01-10-2020</c:v>
                </c:pt>
                <c:pt idx="58">
                  <c:v>01-11-2020</c:v>
                </c:pt>
                <c:pt idx="59">
                  <c:v>01-12-2020</c:v>
                </c:pt>
                <c:pt idx="60">
                  <c:v>01-01-2021</c:v>
                </c:pt>
                <c:pt idx="61">
                  <c:v>01-02-2021</c:v>
                </c:pt>
                <c:pt idx="62">
                  <c:v>01-03-2021</c:v>
                </c:pt>
                <c:pt idx="63">
                  <c:v>01-04-2021</c:v>
                </c:pt>
                <c:pt idx="64">
                  <c:v>01-05-2021</c:v>
                </c:pt>
                <c:pt idx="65">
                  <c:v>01-06-2021</c:v>
                </c:pt>
                <c:pt idx="66">
                  <c:v>01-07-2021</c:v>
                </c:pt>
                <c:pt idx="67">
                  <c:v>01-08-2021</c:v>
                </c:pt>
                <c:pt idx="68">
                  <c:v>01-09-2021</c:v>
                </c:pt>
                <c:pt idx="69">
                  <c:v>01-10-2021</c:v>
                </c:pt>
                <c:pt idx="70">
                  <c:v>01-11-2021</c:v>
                </c:pt>
                <c:pt idx="71">
                  <c:v>01-12-2021</c:v>
                </c:pt>
                <c:pt idx="72">
                  <c:v>01-01-2022</c:v>
                </c:pt>
                <c:pt idx="73">
                  <c:v>01-02-2022</c:v>
                </c:pt>
                <c:pt idx="74">
                  <c:v>01-03-2022</c:v>
                </c:pt>
                <c:pt idx="75">
                  <c:v>01-04-2022</c:v>
                </c:pt>
                <c:pt idx="76">
                  <c:v>01-05-2022</c:v>
                </c:pt>
                <c:pt idx="77">
                  <c:v>01-06-2022</c:v>
                </c:pt>
                <c:pt idx="78">
                  <c:v>01-07-2022</c:v>
                </c:pt>
                <c:pt idx="79">
                  <c:v>01-08-2022</c:v>
                </c:pt>
                <c:pt idx="80">
                  <c:v>01-09-2022</c:v>
                </c:pt>
                <c:pt idx="81">
                  <c:v>01-10-2022</c:v>
                </c:pt>
                <c:pt idx="82">
                  <c:v>01-11-2022</c:v>
                </c:pt>
                <c:pt idx="83">
                  <c:v>01-12-2022</c:v>
                </c:pt>
                <c:pt idx="84">
                  <c:v>01-01-2023</c:v>
                </c:pt>
                <c:pt idx="85">
                  <c:v>01-02-2023</c:v>
                </c:pt>
                <c:pt idx="86">
                  <c:v>01-03-2023</c:v>
                </c:pt>
                <c:pt idx="87">
                  <c:v>01-04-2023</c:v>
                </c:pt>
                <c:pt idx="88">
                  <c:v>01-05-2023</c:v>
                </c:pt>
                <c:pt idx="89">
                  <c:v>01-06-2023</c:v>
                </c:pt>
                <c:pt idx="90">
                  <c:v>01-07-2023</c:v>
                </c:pt>
                <c:pt idx="91">
                  <c:v>01-08-2023</c:v>
                </c:pt>
                <c:pt idx="92">
                  <c:v>01-09-2023</c:v>
                </c:pt>
                <c:pt idx="93">
                  <c:v>01-10-2023</c:v>
                </c:pt>
                <c:pt idx="94">
                  <c:v>01-11-2023</c:v>
                </c:pt>
                <c:pt idx="95">
                  <c:v>01-12-2023</c:v>
                </c:pt>
                <c:pt idx="96">
                  <c:v>01-01-2024</c:v>
                </c:pt>
                <c:pt idx="97">
                  <c:v>01-02-2024</c:v>
                </c:pt>
                <c:pt idx="98">
                  <c:v>01-03-2024</c:v>
                </c:pt>
                <c:pt idx="99">
                  <c:v>01-04-2024</c:v>
                </c:pt>
                <c:pt idx="100">
                  <c:v>01-05-2024</c:v>
                </c:pt>
                <c:pt idx="101">
                  <c:v>01-06-2024</c:v>
                </c:pt>
                <c:pt idx="102">
                  <c:v>01-07-2024</c:v>
                </c:pt>
                <c:pt idx="103">
                  <c:v>01-08-2024</c:v>
                </c:pt>
                <c:pt idx="104">
                  <c:v>01-09-2024</c:v>
                </c:pt>
                <c:pt idx="105">
                  <c:v>01-10-2024</c:v>
                </c:pt>
                <c:pt idx="106">
                  <c:v>01-11-2024</c:v>
                </c:pt>
                <c:pt idx="107">
                  <c:v>01-12-2024</c:v>
                </c:pt>
                <c:pt idx="108">
                  <c:v>01-01-2025</c:v>
                </c:pt>
                <c:pt idx="109">
                  <c:v>01-02-2025</c:v>
                </c:pt>
                <c:pt idx="110">
                  <c:v>01-03-2025</c:v>
                </c:pt>
                <c:pt idx="111">
                  <c:v>01-04-2025</c:v>
                </c:pt>
                <c:pt idx="112">
                  <c:v>01-05-2025</c:v>
                </c:pt>
                <c:pt idx="113">
                  <c:v>01-06-2025</c:v>
                </c:pt>
                <c:pt idx="114">
                  <c:v>01-07-2025</c:v>
                </c:pt>
                <c:pt idx="115">
                  <c:v>01-08-2025</c:v>
                </c:pt>
                <c:pt idx="116">
                  <c:v>01-09-2025</c:v>
                </c:pt>
                <c:pt idx="117">
                  <c:v>01-10-2025</c:v>
                </c:pt>
                <c:pt idx="118">
                  <c:v>01-11-2025</c:v>
                </c:pt>
                <c:pt idx="119">
                  <c:v>01-12-2025</c:v>
                </c:pt>
                <c:pt idx="120">
                  <c:v>01-01-2026</c:v>
                </c:pt>
              </c:strCache>
            </c:strRef>
          </c:cat>
          <c:val>
            <c:numRef>
              <c:f>CompoundInterest!$H$27:$H$807</c:f>
              <c:numCache>
                <c:formatCode>#,##0.00</c:formatCode>
                <c:ptCount val="781"/>
                <c:pt idx="0">
                  <c:v>4000</c:v>
                </c:pt>
                <c:pt idx="1">
                  <c:v>4117.0212509922421</c:v>
                </c:pt>
                <c:pt idx="2">
                  <c:v>4233.4079459080813</c:v>
                </c:pt>
                <c:pt idx="3">
                  <c:v>4351.4224207080451</c:v>
                </c:pt>
                <c:pt idx="4">
                  <c:v>4469.340544206505</c:v>
                </c:pt>
                <c:pt idx="5">
                  <c:v>4588.358985999691</c:v>
                </c:pt>
                <c:pt idx="6">
                  <c:v>4707.2527579707039</c:v>
                </c:pt>
                <c:pt idx="7">
                  <c:v>4827.2835906400405</c:v>
                </c:pt>
                <c:pt idx="8">
                  <c:v>4947.8251920417952</c:v>
                </c:pt>
                <c:pt idx="9">
                  <c:v>5068.1991604292107</c:v>
                </c:pt>
                <c:pt idx="10">
                  <c:v>5189.7659329262951</c:v>
                </c:pt>
                <c:pt idx="11">
                  <c:v>5311.136155792211</c:v>
                </c:pt>
                <c:pt idx="12">
                  <c:v>5433.73670118264</c:v>
                </c:pt>
                <c:pt idx="13">
                  <c:v>5556.8589502367877</c:v>
                </c:pt>
                <c:pt idx="14">
                  <c:v>5678.2123928711053</c:v>
                </c:pt>
                <c:pt idx="15">
                  <c:v>5802.3749624526854</c:v>
                </c:pt>
                <c:pt idx="16">
                  <c:v>5926.2677637276956</c:v>
                </c:pt>
                <c:pt idx="17">
                  <c:v>6051.4858864911075</c:v>
                </c:pt>
                <c:pt idx="18">
                  <c:v>6176.4044673549924</c:v>
                </c:pt>
                <c:pt idx="19">
                  <c:v>6302.687000022107</c:v>
                </c:pt>
                <c:pt idx="20">
                  <c:v>6429.5069043603371</c:v>
                </c:pt>
                <c:pt idx="21">
                  <c:v>6555.9820859465426</c:v>
                </c:pt>
                <c:pt idx="22">
                  <c:v>6683.8798400929281</c:v>
                </c:pt>
                <c:pt idx="23">
                  <c:v>6811.4024689817516</c:v>
                </c:pt>
                <c:pt idx="24">
                  <c:v>6940.3871167401812</c:v>
                </c:pt>
                <c:pt idx="25">
                  <c:v>7069.9206345145221</c:v>
                </c:pt>
                <c:pt idx="26">
                  <c:v>7197.0883467149288</c:v>
                </c:pt>
                <c:pt idx="27">
                  <c:v>7327.7142085056239</c:v>
                </c:pt>
                <c:pt idx="28">
                  <c:v>7457.8879943289876</c:v>
                </c:pt>
                <c:pt idx="29">
                  <c:v>7589.6236401848646</c:v>
                </c:pt>
                <c:pt idx="30">
                  <c:v>7720.8759068102545</c:v>
                </c:pt>
                <c:pt idx="31">
                  <c:v>7853.7306484826986</c:v>
                </c:pt>
                <c:pt idx="32">
                  <c:v>7987.1507286310216</c:v>
                </c:pt>
                <c:pt idx="33">
                  <c:v>8120.0399173421329</c:v>
                </c:pt>
                <c:pt idx="34">
                  <c:v>8254.5932267171593</c:v>
                </c:pt>
                <c:pt idx="35">
                  <c:v>8388.5836800829366</c:v>
                </c:pt>
                <c:pt idx="36">
                  <c:v>8524.279727154968</c:v>
                </c:pt>
                <c:pt idx="37">
                  <c:v>8660.5532033459658</c:v>
                </c:pt>
                <c:pt idx="38">
                  <c:v>8793.8332681569009</c:v>
                </c:pt>
                <c:pt idx="39">
                  <c:v>8931.2537789672097</c:v>
                </c:pt>
                <c:pt idx="40">
                  <c:v>9068.0305596920716</c:v>
                </c:pt>
                <c:pt idx="41">
                  <c:v>9206.6178657325327</c:v>
                </c:pt>
                <c:pt idx="42">
                  <c:v>9344.5285303318306</c:v>
                </c:pt>
                <c:pt idx="43">
                  <c:v>9484.2924217115687</c:v>
                </c:pt>
                <c:pt idx="44">
                  <c:v>9624.6510521600139</c:v>
                </c:pt>
                <c:pt idx="45">
                  <c:v>9764.2830780836484</c:v>
                </c:pt>
                <c:pt idx="46">
                  <c:v>9905.8331563414904</c:v>
                </c:pt>
                <c:pt idx="47">
                  <c:v>10046.623023352744</c:v>
                </c:pt>
                <c:pt idx="48">
                  <c:v>10189.374546378976</c:v>
                </c:pt>
                <c:pt idx="49">
                  <c:v>10332.733521780949</c:v>
                </c:pt>
                <c:pt idx="50">
                  <c:v>10473.860186314751</c:v>
                </c:pt>
                <c:pt idx="51">
                  <c:v>10618.429737086981</c:v>
                </c:pt>
                <c:pt idx="52">
                  <c:v>10762.153907483173</c:v>
                </c:pt>
                <c:pt idx="53">
                  <c:v>10907.950238202277</c:v>
                </c:pt>
                <c:pt idx="54">
                  <c:v>11052.866585223204</c:v>
                </c:pt>
                <c:pt idx="55">
                  <c:v>11199.899989305919</c:v>
                </c:pt>
                <c:pt idx="56">
                  <c:v>11347.559066507418</c:v>
                </c:pt>
                <c:pt idx="57">
                  <c:v>11494.285618218908</c:v>
                </c:pt>
                <c:pt idx="58">
                  <c:v>11643.197398339966</c:v>
                </c:pt>
                <c:pt idx="59">
                  <c:v>11791.141318449303</c:v>
                </c:pt>
                <c:pt idx="60">
                  <c:v>11941.316312415885</c:v>
                </c:pt>
                <c:pt idx="61">
                  <c:v>12092.130347948734</c:v>
                </c:pt>
                <c:pt idx="62">
                  <c:v>12238.596996467968</c:v>
                </c:pt>
                <c:pt idx="63">
                  <c:v>12390.676054285415</c:v>
                </c:pt>
                <c:pt idx="64">
                  <c:v>12541.697913876325</c:v>
                </c:pt>
                <c:pt idx="65">
                  <c:v>12695.06676089157</c:v>
                </c:pt>
                <c:pt idx="66">
                  <c:v>12847.342029079815</c:v>
                </c:pt>
                <c:pt idx="67">
                  <c:v>13002.011487394853</c:v>
                </c:pt>
                <c:pt idx="68">
                  <c:v>13157.339112627596</c:v>
                </c:pt>
                <c:pt idx="69">
                  <c:v>13311.517908510352</c:v>
                </c:pt>
                <c:pt idx="70">
                  <c:v>13468.162580362474</c:v>
                </c:pt>
                <c:pt idx="71">
                  <c:v>13623.621273424273</c:v>
                </c:pt>
                <c:pt idx="72">
                  <c:v>13781.594042703826</c:v>
                </c:pt>
                <c:pt idx="73">
                  <c:v>13940.23903552234</c:v>
                </c:pt>
                <c:pt idx="74">
                  <c:v>14093.807444801654</c:v>
                </c:pt>
                <c:pt idx="75">
                  <c:v>14253.781003290231</c:v>
                </c:pt>
                <c:pt idx="76">
                  <c:v>14412.474686330868</c:v>
                </c:pt>
                <c:pt idx="77">
                  <c:v>14573.804273594715</c:v>
                </c:pt>
                <c:pt idx="78">
                  <c:v>14733.815736415225</c:v>
                </c:pt>
                <c:pt idx="79">
                  <c:v>14896.51273034597</c:v>
                </c:pt>
                <c:pt idx="80">
                  <c:v>15059.902050869059</c:v>
                </c:pt>
                <c:pt idx="81">
                  <c:v>15221.915148824803</c:v>
                </c:pt>
                <c:pt idx="82">
                  <c:v>15386.689158407495</c:v>
                </c:pt>
                <c:pt idx="83">
                  <c:v>15550.047888017549</c:v>
                </c:pt>
                <c:pt idx="84">
                  <c:v>15716.218205028385</c:v>
                </c:pt>
                <c:pt idx="85">
                  <c:v>15883.095628707546</c:v>
                </c:pt>
                <c:pt idx="86">
                  <c:v>16044.129888241619</c:v>
                </c:pt>
                <c:pt idx="87">
                  <c:v>16212.402678686596</c:v>
                </c:pt>
                <c:pt idx="88">
                  <c:v>16379.16150035857</c:v>
                </c:pt>
                <c:pt idx="89">
                  <c:v>16548.859955093591</c:v>
                </c:pt>
                <c:pt idx="90">
                  <c:v>16717.004227877347</c:v>
                </c:pt>
                <c:pt idx="91">
                  <c:v>16888.140309077618</c:v>
                </c:pt>
                <c:pt idx="92">
                  <c:v>17060.004627825874</c:v>
                </c:pt>
                <c:pt idx="93">
                  <c:v>17230.25367290846</c:v>
                </c:pt>
                <c:pt idx="94">
                  <c:v>17403.573791015107</c:v>
                </c:pt>
                <c:pt idx="95">
                  <c:v>17575.237572269245</c:v>
                </c:pt>
                <c:pt idx="96">
                  <c:v>17750.025704760716</c:v>
                </c:pt>
                <c:pt idx="97">
                  <c:v>17925.557615420588</c:v>
                </c:pt>
                <c:pt idx="98">
                  <c:v>18096.905472507649</c:v>
                </c:pt>
                <c:pt idx="99">
                  <c:v>18273.91346506526</c:v>
                </c:pt>
                <c:pt idx="100">
                  <c:v>18449.161098278018</c:v>
                </c:pt>
                <c:pt idx="101">
                  <c:v>18627.668048690546</c:v>
                </c:pt>
                <c:pt idx="102">
                  <c:v>18804.372359215849</c:v>
                </c:pt>
                <c:pt idx="103">
                  <c:v>18984.390844635302</c:v>
                </c:pt>
                <c:pt idx="104">
                  <c:v>19165.175365010644</c:v>
                </c:pt>
                <c:pt idx="105">
                  <c:v>19344.093002936504</c:v>
                </c:pt>
                <c:pt idx="106">
                  <c:v>19526.408168491573</c:v>
                </c:pt>
                <c:pt idx="107">
                  <c:v>19706.813277262292</c:v>
                </c:pt>
                <c:pt idx="108">
                  <c:v>19890.671931024677</c:v>
                </c:pt>
                <c:pt idx="109">
                  <c:v>20075.312960860258</c:v>
                </c:pt>
                <c:pt idx="110">
                  <c:v>20252.456729941787</c:v>
                </c:pt>
                <c:pt idx="111">
                  <c:v>20438.637267244256</c:v>
                </c:pt>
                <c:pt idx="112">
                  <c:v>20622.798718670321</c:v>
                </c:pt>
                <c:pt idx="113">
                  <c:v>20810.555176958569</c:v>
                </c:pt>
                <c:pt idx="114">
                  <c:v>20996.248097957858</c:v>
                </c:pt>
                <c:pt idx="115">
                  <c:v>21185.593700150541</c:v>
                </c:pt>
                <c:pt idx="116">
                  <c:v>21375.745027098026</c:v>
                </c:pt>
                <c:pt idx="117">
                  <c:v>21563.765265593927</c:v>
                </c:pt>
                <c:pt idx="118">
                  <c:v>21755.525830824798</c:v>
                </c:pt>
                <c:pt idx="119">
                  <c:v>21945.109916423004</c:v>
                </c:pt>
                <c:pt idx="120">
                  <c:v>22138.493222407953</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val>
          <c:smooth val="0"/>
          <c:extLst>
            <c:ext xmlns:c16="http://schemas.microsoft.com/office/drawing/2014/chart" uri="{C3380CC4-5D6E-409C-BE32-E72D297353CC}">
              <c16:uniqueId val="{00000001-4436-4BCA-A39C-5A3CDC99963C}"/>
            </c:ext>
          </c:extLst>
        </c:ser>
        <c:dLbls>
          <c:showLegendKey val="0"/>
          <c:showVal val="0"/>
          <c:showCatName val="0"/>
          <c:showSerName val="0"/>
          <c:showPercent val="0"/>
          <c:showBubbleSize val="0"/>
        </c:dLbls>
        <c:marker val="1"/>
        <c:smooth val="0"/>
        <c:axId val="502967512"/>
        <c:axId val="502963904"/>
      </c:lineChart>
      <c:dateAx>
        <c:axId val="502967512"/>
        <c:scaling>
          <c:orientation val="minMax"/>
        </c:scaling>
        <c:delete val="0"/>
        <c:axPos val="b"/>
        <c:numFmt formatCode="m/d/yyyy" sourceLinked="1"/>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63904"/>
        <c:crosses val="autoZero"/>
        <c:auto val="1"/>
        <c:lblOffset val="100"/>
        <c:baseTimeUnit val="months"/>
      </c:dateAx>
      <c:valAx>
        <c:axId val="502963904"/>
        <c:scaling>
          <c:orientation val="minMax"/>
        </c:scaling>
        <c:delete val="0"/>
        <c:axPos val="l"/>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29675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561975</xdr:colOff>
      <xdr:row>0</xdr:row>
      <xdr:rowOff>28575</xdr:rowOff>
    </xdr:from>
    <xdr:to>
      <xdr:col>7</xdr:col>
      <xdr:colOff>936997</xdr:colOff>
      <xdr:row>0</xdr:row>
      <xdr:rowOff>333401</xdr:rowOff>
    </xdr:to>
    <xdr:pic>
      <xdr:nvPicPr>
        <xdr:cNvPr id="2" name="Picture 1">
          <a:hlinkClick xmlns:r="http://schemas.openxmlformats.org/officeDocument/2006/relationships" r:id="rId1"/>
          <a:extLst>
            <a:ext uri="{FF2B5EF4-FFF2-40B4-BE49-F238E27FC236}">
              <a16:creationId xmlns:a16="http://schemas.microsoft.com/office/drawing/2014/main" id="{5A56D2B5-A2C2-48BF-9516-F8B3D89C182E}"/>
            </a:ext>
          </a:extLst>
        </xdr:cNvPr>
        <xdr:cNvPicPr>
          <a:picLocks noChangeAspect="1"/>
        </xdr:cNvPicPr>
      </xdr:nvPicPr>
      <xdr:blipFill>
        <a:blip xmlns:r="http://schemas.openxmlformats.org/officeDocument/2006/relationships" r:embed="rId2"/>
        <a:stretch>
          <a:fillRect/>
        </a:stretch>
      </xdr:blipFill>
      <xdr:spPr>
        <a:xfrm>
          <a:off x="4810125" y="28575"/>
          <a:ext cx="1365622" cy="304826"/>
        </a:xfrm>
        <a:prstGeom prst="rect">
          <a:avLst/>
        </a:prstGeom>
      </xdr:spPr>
    </xdr:pic>
    <xdr:clientData/>
  </xdr:twoCellAnchor>
  <xdr:twoCellAnchor>
    <xdr:from>
      <xdr:col>1</xdr:col>
      <xdr:colOff>1</xdr:colOff>
      <xdr:row>13</xdr:row>
      <xdr:rowOff>0</xdr:rowOff>
    </xdr:from>
    <xdr:to>
      <xdr:col>7</xdr:col>
      <xdr:colOff>638176</xdr:colOff>
      <xdr:row>24</xdr:row>
      <xdr:rowOff>133350</xdr:rowOff>
    </xdr:to>
    <xdr:graphicFrame macro="">
      <xdr:nvGraphicFramePr>
        <xdr:cNvPr id="3" name="Chart 2">
          <a:extLst>
            <a:ext uri="{FF2B5EF4-FFF2-40B4-BE49-F238E27FC236}">
              <a16:creationId xmlns:a16="http://schemas.microsoft.com/office/drawing/2014/main" id="{FA92B482-177F-4963-93F3-0392F9BD3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561975</xdr:colOff>
      <xdr:row>18</xdr:row>
      <xdr:rowOff>106507</xdr:rowOff>
    </xdr:from>
    <xdr:ext cx="3577390" cy="48404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𝐹</m:t>
                    </m:r>
                    <m:r>
                      <a:rPr lang="en-US" sz="1400" b="0" i="1">
                        <a:latin typeface="Cambria Math" panose="02040503050406030204" pitchFamily="18" charset="0"/>
                      </a:rPr>
                      <m:t>=</m:t>
                    </m:r>
                    <m:r>
                      <a:rPr lang="en-US" sz="1400" b="0" i="1">
                        <a:latin typeface="Cambria Math" panose="02040503050406030204" pitchFamily="18" charset="0"/>
                      </a:rPr>
                      <m:t>𝑃</m:t>
                    </m:r>
                    <m:sSup>
                      <m:sSupPr>
                        <m:ctrlPr>
                          <a:rPr lang="en-US" sz="1400" b="0" i="1">
                            <a:latin typeface="Cambria Math" panose="02040503050406030204" pitchFamily="18" charset="0"/>
                          </a:rPr>
                        </m:ctrlPr>
                      </m:sSupPr>
                      <m:e>
                        <m:r>
                          <a:rPr lang="en-US" sz="1400" b="0" i="1">
                            <a:solidFill>
                              <a:schemeClr val="tx1"/>
                            </a:solidFill>
                            <a:effectLst/>
                            <a:latin typeface="Cambria Math" panose="02040503050406030204" pitchFamily="18" charset="0"/>
                            <a:ea typeface="+mn-ea"/>
                            <a:cs typeface="+mn-cs"/>
                          </a:rPr>
                          <m:t>(1+</m:t>
                        </m:r>
                        <m:r>
                          <a:rPr lang="en-US" sz="1400" b="0" i="1">
                            <a:solidFill>
                              <a:schemeClr val="tx1"/>
                            </a:solidFill>
                            <a:effectLst/>
                            <a:latin typeface="Cambria Math" panose="02040503050406030204" pitchFamily="18" charset="0"/>
                            <a:ea typeface="+mn-ea"/>
                            <a:cs typeface="+mn-cs"/>
                          </a:rPr>
                          <m:t>𝑟𝑎𝑡𝑒</m:t>
                        </m:r>
                        <m:r>
                          <a:rPr lang="en-US" sz="1400" b="0" i="1">
                            <a:solidFill>
                              <a:schemeClr val="tx1"/>
                            </a:solidFill>
                            <a:effectLst/>
                            <a:latin typeface="Cambria Math" panose="02040503050406030204" pitchFamily="18" charset="0"/>
                            <a:ea typeface="+mn-ea"/>
                            <a:cs typeface="+mn-cs"/>
                          </a:rPr>
                          <m:t>)</m:t>
                        </m:r>
                      </m:e>
                      <m:sup>
                        <m:r>
                          <a:rPr lang="en-US" sz="1400" b="0" i="1">
                            <a:latin typeface="Cambria Math" panose="02040503050406030204" pitchFamily="18" charset="0"/>
                          </a:rPr>
                          <m:t>𝑛𝑝𝑒𝑟</m:t>
                        </m:r>
                      </m:sup>
                    </m:sSup>
                    <m:r>
                      <a:rPr lang="en-US" sz="1400" b="0" i="1">
                        <a:latin typeface="Cambria Math" panose="02040503050406030204" pitchFamily="18" charset="0"/>
                      </a:rPr>
                      <m:t>+</m:t>
                    </m:r>
                    <m:r>
                      <a:rPr lang="en-US" sz="1400" b="0" i="1">
                        <a:latin typeface="Cambria Math" panose="02040503050406030204" pitchFamily="18" charset="0"/>
                      </a:rPr>
                      <m:t>𝐴</m:t>
                    </m:r>
                    <m:d>
                      <m:dPr>
                        <m:ctrlPr>
                          <a:rPr lang="en-US" sz="1400" b="0" i="1">
                            <a:latin typeface="Cambria Math" panose="02040503050406030204" pitchFamily="18" charset="0"/>
                          </a:rPr>
                        </m:ctrlPr>
                      </m:dPr>
                      <m:e>
                        <m:f>
                          <m:fPr>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r>
                                      <a:rPr lang="en-US" sz="1400" b="0" i="1">
                                        <a:latin typeface="Cambria Math" panose="02040503050406030204" pitchFamily="18" charset="0"/>
                                      </a:rPr>
                                      <m:t>𝑟𝑎𝑡𝑒</m:t>
                                    </m:r>
                                  </m:e>
                                </m:d>
                              </m:e>
                              <m:sup>
                                <m:r>
                                  <a:rPr lang="en-US" sz="1400" b="0" i="1">
                                    <a:latin typeface="Cambria Math" panose="02040503050406030204" pitchFamily="18" charset="0"/>
                                  </a:rPr>
                                  <m:t>𝑛𝑝𝑒𝑟</m:t>
                                </m:r>
                              </m:sup>
                            </m:sSup>
                            <m:r>
                              <a:rPr lang="en-US" sz="1400" b="0" i="1">
                                <a:latin typeface="Cambria Math" panose="02040503050406030204" pitchFamily="18" charset="0"/>
                              </a:rPr>
                              <m:t>−1</m:t>
                            </m:r>
                          </m:num>
                          <m:den>
                            <m:r>
                              <a:rPr lang="en-US" sz="1400" b="0" i="1">
                                <a:latin typeface="Cambria Math" panose="02040503050406030204" pitchFamily="18" charset="0"/>
                              </a:rPr>
                              <m:t>𝑟𝑎𝑡𝑒</m:t>
                            </m:r>
                          </m:den>
                        </m:f>
                      </m:e>
                    </m:d>
                  </m:oMath>
                </m:oMathPara>
              </a14:m>
              <a:endParaRPr lang="en-US" sz="1400"/>
            </a:p>
          </xdr:txBody>
        </xdr:sp>
      </mc:Choice>
      <mc:Fallback xmlns="">
        <xdr:sp macro="" textlink="">
          <xdr:nvSpPr>
            <xdr:cNvPr id="2" name="TextBox 1">
              <a:extLst>
                <a:ext uri="{FF2B5EF4-FFF2-40B4-BE49-F238E27FC236}">
                  <a16:creationId xmlns:a16="http://schemas.microsoft.com/office/drawing/2014/main" id="{51C48582-BA5E-442C-9E83-01E42F004096}"/>
                </a:ext>
              </a:extLst>
            </xdr:cNvPr>
            <xdr:cNvSpPr txBox="1"/>
          </xdr:nvSpPr>
          <xdr:spPr>
            <a:xfrm>
              <a:off x="5353050" y="4326082"/>
              <a:ext cx="357739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𝐹=𝑃〖</a:t>
              </a:r>
              <a:r>
                <a:rPr lang="en-US" sz="1400" b="0" i="0">
                  <a:solidFill>
                    <a:schemeClr val="tx1"/>
                  </a:solidFill>
                  <a:effectLst/>
                  <a:latin typeface="Cambria Math" panose="02040503050406030204" pitchFamily="18" charset="0"/>
                  <a:ea typeface="+mn-ea"/>
                  <a:cs typeface="+mn-cs"/>
                </a:rPr>
                <a:t>(1+𝑟𝑎𝑡𝑒)〗^</a:t>
              </a:r>
              <a:r>
                <a:rPr lang="en-US" sz="1400" b="0" i="0">
                  <a:latin typeface="Cambria Math" panose="02040503050406030204" pitchFamily="18" charset="0"/>
                </a:rPr>
                <a:t>𝑛𝑝𝑒𝑟+𝐴(((1+𝑟𝑎𝑡𝑒)^𝑛𝑝𝑒𝑟−1)/𝑟𝑎𝑡𝑒)</a:t>
              </a:r>
              <a:endParaRPr lang="en-US" sz="1400"/>
            </a:p>
          </xdr:txBody>
        </xdr:sp>
      </mc:Fallback>
    </mc:AlternateContent>
    <xdr:clientData/>
  </xdr:oneCellAnchor>
  <xdr:oneCellAnchor>
    <xdr:from>
      <xdr:col>5</xdr:col>
      <xdr:colOff>0</xdr:colOff>
      <xdr:row>15</xdr:row>
      <xdr:rowOff>0</xdr:rowOff>
    </xdr:from>
    <xdr:ext cx="1733680" cy="48404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400" b="0" i="1">
                      <a:latin typeface="Cambria Math" panose="02040503050406030204" pitchFamily="18" charset="0"/>
                    </a:rPr>
                    <m:t>𝑟𝑎𝑡𝑒</m:t>
                  </m:r>
                  <m:r>
                    <a:rPr lang="en-US" sz="1400" b="0" i="1">
                      <a:latin typeface="Cambria Math" panose="02040503050406030204" pitchFamily="18" charset="0"/>
                    </a:rPr>
                    <m:t>=</m:t>
                  </m:r>
                  <m:d>
                    <m:dPr>
                      <m:ctrlPr>
                        <a:rPr lang="en-US" sz="1400" b="0" i="1">
                          <a:latin typeface="Cambria Math" panose="02040503050406030204" pitchFamily="18" charset="0"/>
                        </a:rPr>
                      </m:ctrlPr>
                    </m:dPr>
                    <m:e>
                      <m:sSup>
                        <m:sSupPr>
                          <m:ctrlPr>
                            <a:rPr lang="en-US" sz="1400" b="0" i="1">
                              <a:latin typeface="Cambria Math" panose="02040503050406030204" pitchFamily="18" charset="0"/>
                            </a:rPr>
                          </m:ctrlPr>
                        </m:sSupPr>
                        <m:e>
                          <m:d>
                            <m:dPr>
                              <m:ctrlPr>
                                <a:rPr lang="en-US" sz="1400" b="0" i="1">
                                  <a:latin typeface="Cambria Math" panose="02040503050406030204" pitchFamily="18" charset="0"/>
                                </a:rPr>
                              </m:ctrlPr>
                            </m:dPr>
                            <m:e>
                              <m:r>
                                <a:rPr lang="en-US" sz="1400" b="0" i="1">
                                  <a:latin typeface="Cambria Math" panose="02040503050406030204" pitchFamily="18" charset="0"/>
                                </a:rPr>
                                <m:t>1+</m:t>
                              </m:r>
                              <m:f>
                                <m:fPr>
                                  <m:ctrlPr>
                                    <a:rPr lang="en-US" sz="1400" b="0" i="1">
                                      <a:latin typeface="Cambria Math" panose="02040503050406030204" pitchFamily="18" charset="0"/>
                                    </a:rPr>
                                  </m:ctrlPr>
                                </m:fPr>
                                <m:num>
                                  <m:r>
                                    <a:rPr lang="en-US" sz="1400" b="0" i="1">
                                      <a:latin typeface="Cambria Math" panose="02040503050406030204" pitchFamily="18" charset="0"/>
                                    </a:rPr>
                                    <m:t>𝑟</m:t>
                                  </m:r>
                                </m:num>
                                <m:den>
                                  <m:r>
                                    <a:rPr lang="en-US" sz="1400" b="0" i="1">
                                      <a:latin typeface="Cambria Math" panose="02040503050406030204" pitchFamily="18" charset="0"/>
                                    </a:rPr>
                                    <m:t>𝑛</m:t>
                                  </m:r>
                                </m:den>
                              </m:f>
                            </m:e>
                          </m:d>
                        </m:e>
                        <m:sup>
                          <m:f>
                            <m:fPr>
                              <m:type m:val="skw"/>
                              <m:ctrlPr>
                                <a:rPr lang="en-US" sz="1400" b="0" i="1">
                                  <a:latin typeface="Cambria Math" panose="02040503050406030204" pitchFamily="18" charset="0"/>
                                </a:rPr>
                              </m:ctrlPr>
                            </m:fPr>
                            <m:num>
                              <m:r>
                                <a:rPr lang="en-US" sz="1400" b="0" i="1">
                                  <a:latin typeface="Cambria Math" panose="02040503050406030204" pitchFamily="18" charset="0"/>
                                </a:rPr>
                                <m:t>𝑛</m:t>
                              </m:r>
                            </m:num>
                            <m:den>
                              <m:r>
                                <a:rPr lang="en-US" sz="1400" b="0" i="1">
                                  <a:latin typeface="Cambria Math" panose="02040503050406030204" pitchFamily="18" charset="0"/>
                                </a:rPr>
                                <m:t>𝑝</m:t>
                              </m:r>
                            </m:den>
                          </m:f>
                        </m:sup>
                      </m:sSup>
                    </m:e>
                  </m:d>
                </m:oMath>
              </a14:m>
              <a:r>
                <a:rPr lang="en-US" sz="1400"/>
                <a:t>-1</a:t>
              </a:r>
            </a:p>
          </xdr:txBody>
        </xdr:sp>
      </mc:Choice>
      <mc:Fallback xmlns="">
        <xdr:sp macro="" textlink="">
          <xdr:nvSpPr>
            <xdr:cNvPr id="3" name="TextBox 2">
              <a:extLst>
                <a:ext uri="{FF2B5EF4-FFF2-40B4-BE49-F238E27FC236}">
                  <a16:creationId xmlns:a16="http://schemas.microsoft.com/office/drawing/2014/main" id="{DD80FCDA-6BD1-4FDE-ADF1-F33B930BD31F}"/>
                </a:ext>
              </a:extLst>
            </xdr:cNvPr>
            <xdr:cNvSpPr txBox="1"/>
          </xdr:nvSpPr>
          <xdr:spPr>
            <a:xfrm>
              <a:off x="5400675" y="3648075"/>
              <a:ext cx="1733680" cy="484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400" b="0" i="0">
                  <a:latin typeface="Cambria Math" panose="02040503050406030204" pitchFamily="18" charset="0"/>
                </a:rPr>
                <a:t>𝑟𝑎𝑡𝑒=((1+𝑟/𝑛)^(𝑛⁄𝑝) )</a:t>
              </a:r>
              <a:r>
                <a:rPr lang="en-US" sz="1400"/>
                <a:t>-1</a:t>
              </a:r>
            </a:p>
          </xdr:txBody>
        </xdr:sp>
      </mc:Fallback>
    </mc:AlternateContent>
    <xdr:clientData/>
  </xdr:oneCellAnchor>
  <xdr:oneCellAnchor>
    <xdr:from>
      <xdr:col>5</xdr:col>
      <xdr:colOff>0</xdr:colOff>
      <xdr:row>13</xdr:row>
      <xdr:rowOff>75243</xdr:rowOff>
    </xdr:from>
    <xdr:ext cx="1009251" cy="2105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a:latin typeface="Cambria Math" panose="02040503050406030204" pitchFamily="18" charset="0"/>
                      </a:rPr>
                      <m:t>𝑛𝑝𝑒𝑟</m:t>
                    </m:r>
                    <m:r>
                      <a:rPr lang="en-US" sz="1400" b="0" i="1">
                        <a:latin typeface="Cambria Math" panose="02040503050406030204" pitchFamily="18" charset="0"/>
                      </a:rPr>
                      <m:t>=</m:t>
                    </m:r>
                    <m:r>
                      <a:rPr lang="en-US" sz="1400" b="0" i="1">
                        <a:latin typeface="Cambria Math" panose="02040503050406030204" pitchFamily="18" charset="0"/>
                      </a:rPr>
                      <m:t>𝑝</m:t>
                    </m:r>
                    <m:r>
                      <a:rPr lang="en-US" sz="1400" b="0" i="1">
                        <a:latin typeface="Cambria Math" panose="02040503050406030204" pitchFamily="18" charset="0"/>
                      </a:rPr>
                      <m:t>∗</m:t>
                    </m:r>
                    <m:r>
                      <a:rPr lang="en-US" sz="1400" b="0" i="1">
                        <a:latin typeface="Cambria Math" panose="02040503050406030204" pitchFamily="18" charset="0"/>
                      </a:rPr>
                      <m:t>𝑡</m:t>
                    </m:r>
                  </m:oMath>
                </m:oMathPara>
              </a14:m>
              <a:endParaRPr lang="en-US" sz="1400"/>
            </a:p>
          </xdr:txBody>
        </xdr:sp>
      </mc:Choice>
      <mc:Fallback xmlns="">
        <xdr:sp macro="" textlink="">
          <xdr:nvSpPr>
            <xdr:cNvPr id="4" name="TextBox 3">
              <a:extLst>
                <a:ext uri="{FF2B5EF4-FFF2-40B4-BE49-F238E27FC236}">
                  <a16:creationId xmlns:a16="http://schemas.microsoft.com/office/drawing/2014/main" id="{FBE15ADF-2E3E-4A8C-B9F8-F5A1A39AB023}"/>
                </a:ext>
              </a:extLst>
            </xdr:cNvPr>
            <xdr:cNvSpPr txBox="1"/>
          </xdr:nvSpPr>
          <xdr:spPr>
            <a:xfrm>
              <a:off x="5400675" y="3247068"/>
              <a:ext cx="1009251"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0" i="0">
                  <a:latin typeface="Cambria Math" panose="02040503050406030204" pitchFamily="18" charset="0"/>
                </a:rPr>
                <a:t>𝑛𝑝𝑒𝑟=𝑝∗𝑡</a:t>
              </a:r>
              <a:endParaRPr lang="en-US" sz="1400"/>
            </a:p>
          </xdr:txBody>
        </xdr:sp>
      </mc:Fallback>
    </mc:AlternateContent>
    <xdr:clientData/>
  </xdr:oneCellAnchor>
  <xdr:twoCellAnchor editAs="oneCell">
    <xdr:from>
      <xdr:col>5</xdr:col>
      <xdr:colOff>0</xdr:colOff>
      <xdr:row>0</xdr:row>
      <xdr:rowOff>57150</xdr:rowOff>
    </xdr:from>
    <xdr:to>
      <xdr:col>5</xdr:col>
      <xdr:colOff>1601932</xdr:colOff>
      <xdr:row>0</xdr:row>
      <xdr:rowOff>409575</xdr:rowOff>
    </xdr:to>
    <xdr:pic>
      <xdr:nvPicPr>
        <xdr:cNvPr id="8" name="Picture 7">
          <a:extLst>
            <a:ext uri="{FF2B5EF4-FFF2-40B4-BE49-F238E27FC236}">
              <a16:creationId xmlns:a16="http://schemas.microsoft.com/office/drawing/2014/main" id="{C3DA15F8-F3EC-44AF-A767-341F09B2D3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00675" y="57150"/>
          <a:ext cx="1601932" cy="352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extLst>
            <a:ext uri="{FF2B5EF4-FFF2-40B4-BE49-F238E27FC236}">
              <a16:creationId xmlns:a16="http://schemas.microsoft.com/office/drawing/2014/main" id="{D0E1DBB7-7EE7-4E32-A0F4-36C5DF335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7F2724C2-72C3-4B21-83B1-C5B7F019E4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276F2C"/>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compound-interest-calculator.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vertex42.com/Calculators/compound-interest-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www.vertex42.com/Calculators/compound-interest-calculator.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compound-interest-calculato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08"/>
  <sheetViews>
    <sheetView showGridLines="0" tabSelected="1" topLeftCell="A13" workbookViewId="0">
      <selection activeCell="N33" sqref="N33"/>
    </sheetView>
  </sheetViews>
  <sheetFormatPr defaultColWidth="9.140625" defaultRowHeight="12.75" x14ac:dyDescent="0.2"/>
  <cols>
    <col min="1" max="1" width="6.140625" customWidth="1"/>
    <col min="2" max="2" width="11.85546875" customWidth="1"/>
    <col min="3" max="3" width="13.28515625" customWidth="1"/>
    <col min="4" max="4" width="17.42578125" customWidth="1"/>
    <col min="5" max="5" width="4.7109375" customWidth="1"/>
    <col min="6" max="6" width="13.7109375" customWidth="1"/>
    <col min="7" max="7" width="14.85546875" customWidth="1"/>
    <col min="8" max="8" width="15.7109375" customWidth="1"/>
    <col min="9" max="9" width="10" customWidth="1"/>
    <col min="10" max="10" width="28.7109375" style="4" customWidth="1"/>
    <col min="11" max="11" width="15.5703125" style="4" customWidth="1"/>
    <col min="12" max="12" width="9.7109375" bestFit="1" customWidth="1"/>
    <col min="13" max="13" width="11.28515625" bestFit="1" customWidth="1"/>
    <col min="14" max="14" width="10.85546875" bestFit="1" customWidth="1"/>
  </cols>
  <sheetData>
    <row r="1" spans="1:17" ht="30" customHeight="1" x14ac:dyDescent="0.35">
      <c r="A1" s="100" t="s">
        <v>8</v>
      </c>
      <c r="B1" s="10"/>
      <c r="C1" s="10"/>
      <c r="D1" s="10"/>
      <c r="E1" s="10"/>
      <c r="F1" s="10"/>
      <c r="G1" s="11"/>
      <c r="H1" s="11"/>
      <c r="J1" s="29" t="s">
        <v>77</v>
      </c>
    </row>
    <row r="2" spans="1:17" ht="12.75" customHeight="1" x14ac:dyDescent="0.2">
      <c r="A2" s="102" t="s">
        <v>13</v>
      </c>
      <c r="B2" s="102"/>
      <c r="C2" s="102"/>
      <c r="D2" s="102"/>
      <c r="E2" s="102"/>
      <c r="F2" s="102"/>
      <c r="G2" s="60"/>
      <c r="H2" s="101" t="s">
        <v>82</v>
      </c>
    </row>
    <row r="3" spans="1:17" x14ac:dyDescent="0.2">
      <c r="A3" s="1"/>
      <c r="B3" s="1"/>
      <c r="C3" s="1"/>
      <c r="D3" s="1"/>
      <c r="E3" s="1"/>
      <c r="F3" s="1"/>
      <c r="G3" s="1"/>
      <c r="H3" s="1"/>
    </row>
    <row r="4" spans="1:17" s="4" customFormat="1" ht="19.5" customHeight="1" thickBot="1" x14ac:dyDescent="0.25">
      <c r="A4" s="103" t="s">
        <v>12</v>
      </c>
      <c r="B4" s="103"/>
      <c r="C4" s="103"/>
      <c r="D4" s="103"/>
      <c r="E4" s="104"/>
      <c r="F4" s="105" t="s">
        <v>9</v>
      </c>
      <c r="G4" s="106"/>
      <c r="H4" s="106"/>
      <c r="J4" s="7" t="s">
        <v>0</v>
      </c>
      <c r="K4" s="7" t="s">
        <v>11</v>
      </c>
      <c r="M4" s="8"/>
      <c r="N4" s="5"/>
    </row>
    <row r="5" spans="1:17" s="4" customFormat="1" ht="13.5" thickTop="1" x14ac:dyDescent="0.2">
      <c r="A5" s="61"/>
      <c r="B5" s="61"/>
      <c r="C5" s="61"/>
      <c r="D5" s="61"/>
      <c r="E5" s="88"/>
      <c r="F5" s="83"/>
      <c r="G5" s="83"/>
      <c r="H5" s="83"/>
      <c r="J5" s="5" t="s">
        <v>54</v>
      </c>
      <c r="K5" s="4">
        <v>1</v>
      </c>
    </row>
    <row r="6" spans="1:17" s="4" customFormat="1" ht="18" customHeight="1" x14ac:dyDescent="0.2">
      <c r="A6" s="61"/>
      <c r="B6" s="61"/>
      <c r="C6" s="73" t="s">
        <v>25</v>
      </c>
      <c r="D6" s="74">
        <v>4000</v>
      </c>
      <c r="E6" s="89"/>
      <c r="F6" s="83"/>
      <c r="G6" s="92" t="str">
        <f>IF(D10=$J$13,"Daily Interest Rate","Rate Per Payment Period")</f>
        <v>Daily Interest Rate</v>
      </c>
      <c r="H6" s="93">
        <f>IF(D10=$J$13,i/n,((1+i/n)^(n/p))-1)</f>
        <v>1.3698630136986303E-4</v>
      </c>
      <c r="J6" s="5" t="s">
        <v>55</v>
      </c>
      <c r="K6" s="4">
        <v>2</v>
      </c>
      <c r="M6" s="5"/>
    </row>
    <row r="7" spans="1:17" s="4" customFormat="1" ht="18" customHeight="1" x14ac:dyDescent="0.2">
      <c r="A7" s="61"/>
      <c r="B7" s="61"/>
      <c r="C7" s="73" t="s">
        <v>29</v>
      </c>
      <c r="D7" s="75">
        <v>0.05</v>
      </c>
      <c r="E7" s="89"/>
      <c r="F7" s="83"/>
      <c r="G7" s="92" t="s">
        <v>35</v>
      </c>
      <c r="H7" s="94">
        <f>SUM($C$27:$C$808)</f>
        <v>12000</v>
      </c>
      <c r="J7" s="5" t="s">
        <v>56</v>
      </c>
      <c r="K7" s="4">
        <v>4</v>
      </c>
      <c r="M7" s="5"/>
    </row>
    <row r="8" spans="1:17" s="4" customFormat="1" ht="18" customHeight="1" x14ac:dyDescent="0.2">
      <c r="A8" s="61"/>
      <c r="B8" s="61"/>
      <c r="C8" s="73" t="s">
        <v>30</v>
      </c>
      <c r="D8" s="76">
        <v>10</v>
      </c>
      <c r="E8" s="89"/>
      <c r="F8" s="83"/>
      <c r="G8" s="92" t="s">
        <v>38</v>
      </c>
      <c r="H8" s="94">
        <f>H7+PV</f>
        <v>16000</v>
      </c>
      <c r="J8" s="5" t="s">
        <v>57</v>
      </c>
      <c r="K8" s="4">
        <v>6</v>
      </c>
      <c r="M8" s="5"/>
    </row>
    <row r="9" spans="1:17" s="4" customFormat="1" ht="18" customHeight="1" x14ac:dyDescent="0.2">
      <c r="A9" s="61"/>
      <c r="B9" s="61"/>
      <c r="C9" s="73" t="s">
        <v>53</v>
      </c>
      <c r="D9" s="77">
        <v>42370</v>
      </c>
      <c r="E9" s="89"/>
      <c r="F9" s="83"/>
      <c r="G9" s="92" t="s">
        <v>22</v>
      </c>
      <c r="H9" s="94">
        <f>SUM($F$27:$F$808)</f>
        <v>6138.4932224079594</v>
      </c>
      <c r="J9" s="5" t="s">
        <v>58</v>
      </c>
      <c r="K9" s="4">
        <v>12</v>
      </c>
      <c r="M9" s="5"/>
    </row>
    <row r="10" spans="1:17" s="4" customFormat="1" ht="18" customHeight="1" x14ac:dyDescent="0.2">
      <c r="A10" s="61"/>
      <c r="B10" s="61"/>
      <c r="C10" s="73" t="s">
        <v>52</v>
      </c>
      <c r="D10" s="78" t="s">
        <v>62</v>
      </c>
      <c r="E10" s="89"/>
      <c r="F10" s="84"/>
      <c r="G10" s="85" t="s">
        <v>48</v>
      </c>
      <c r="H10" s="86">
        <f>VLOOKUP(9.99E+100,$H$27:$H$808,1)</f>
        <v>22138.493222407953</v>
      </c>
      <c r="J10" s="5" t="s">
        <v>59</v>
      </c>
      <c r="K10" s="4">
        <v>24</v>
      </c>
      <c r="L10"/>
      <c r="M10"/>
      <c r="N10"/>
      <c r="O10"/>
      <c r="P10"/>
      <c r="Q10"/>
    </row>
    <row r="11" spans="1:17" s="4" customFormat="1" ht="18" customHeight="1" x14ac:dyDescent="0.2">
      <c r="A11" s="61"/>
      <c r="B11" s="61"/>
      <c r="C11" s="73" t="s">
        <v>36</v>
      </c>
      <c r="D11" s="74">
        <v>100</v>
      </c>
      <c r="E11" s="89"/>
      <c r="H11" s="87" t="str">
        <f ca="1">IF(AND(NOT(H807=""),H807&gt;0.004),"ERROR: Limit is "&amp;OFFSET(A808,-1,0,1,1)&amp;" deposits",".")</f>
        <v>.</v>
      </c>
      <c r="J11" s="5" t="s">
        <v>60</v>
      </c>
      <c r="K11" s="4">
        <v>26</v>
      </c>
      <c r="M11" s="5"/>
    </row>
    <row r="12" spans="1:17" s="4" customFormat="1" ht="18" customHeight="1" x14ac:dyDescent="0.2">
      <c r="A12" s="61"/>
      <c r="B12" s="61"/>
      <c r="C12" s="73" t="s">
        <v>31</v>
      </c>
      <c r="D12" s="77" t="s">
        <v>58</v>
      </c>
      <c r="E12" s="90" t="str">
        <f>IF(D10&lt;&gt;J13,IF(OR(AND(p&gt;n,MOD(p,n)&lt;&gt;0),AND(p&lt;n,MOD(n,p)&lt;&gt;0)),"Invalid Choice - do not use results","."),".")</f>
        <v>.</v>
      </c>
      <c r="J12" s="5" t="s">
        <v>61</v>
      </c>
      <c r="K12" s="4">
        <v>52</v>
      </c>
    </row>
    <row r="13" spans="1:17" ht="16.5" customHeight="1" x14ac:dyDescent="0.2">
      <c r="A13" s="62"/>
      <c r="B13" s="62"/>
      <c r="C13" s="63"/>
      <c r="D13" s="62"/>
      <c r="E13" s="91"/>
      <c r="J13" s="5" t="s">
        <v>62</v>
      </c>
      <c r="K13" s="4">
        <v>365</v>
      </c>
      <c r="L13" s="4"/>
      <c r="M13" s="4"/>
      <c r="N13" s="4"/>
      <c r="O13" s="4"/>
      <c r="P13" s="4"/>
      <c r="Q13" s="4"/>
    </row>
    <row r="14" spans="1:17" ht="16.5" customHeight="1" x14ac:dyDescent="0.2">
      <c r="A14" s="1"/>
      <c r="B14" s="1"/>
      <c r="E14" s="1"/>
      <c r="F14" s="1"/>
      <c r="G14" s="1"/>
      <c r="H14" s="1"/>
      <c r="J14" s="12" t="s">
        <v>39</v>
      </c>
      <c r="K14" s="6">
        <f>INDEX(K5:K13,MATCH(CompoundInterest!$D$12,$J$5:$J$13,0))</f>
        <v>12</v>
      </c>
      <c r="N14" s="14"/>
    </row>
    <row r="15" spans="1:17" ht="16.5" customHeight="1" x14ac:dyDescent="0.2">
      <c r="A15" s="1"/>
      <c r="B15" s="1"/>
      <c r="C15" s="1"/>
      <c r="D15" s="1"/>
      <c r="E15" s="1"/>
      <c r="F15" s="1"/>
      <c r="G15" s="1"/>
      <c r="H15" s="2" t="s">
        <v>1</v>
      </c>
      <c r="J15" s="12" t="s">
        <v>40</v>
      </c>
      <c r="K15" s="6">
        <f>INDEX(K5:K13,MATCH(CompoundInterest!$D$10,$J$5:$J$13,0))</f>
        <v>365</v>
      </c>
    </row>
    <row r="16" spans="1:17" ht="16.5" customHeight="1" x14ac:dyDescent="0.2">
      <c r="A16" s="3"/>
      <c r="B16" s="3"/>
      <c r="C16" s="3"/>
      <c r="D16" s="3"/>
      <c r="E16" s="3"/>
      <c r="F16" s="3"/>
      <c r="G16" s="3"/>
      <c r="H16" s="3"/>
      <c r="J16" s="12" t="s">
        <v>26</v>
      </c>
      <c r="K16" s="30">
        <f>-FV( ((1+i/n)^(n/p))-1, p*t, A, PV)</f>
        <v>22131.270340258081</v>
      </c>
    </row>
    <row r="17" spans="1:13" ht="16.5" customHeight="1" x14ac:dyDescent="0.2">
      <c r="A17" s="3"/>
      <c r="B17" s="3"/>
      <c r="C17" s="3"/>
      <c r="D17" s="3"/>
      <c r="E17" s="3"/>
      <c r="F17" s="3"/>
      <c r="G17" s="3"/>
      <c r="H17" s="3"/>
      <c r="J17" s="12" t="s">
        <v>34</v>
      </c>
      <c r="K17" s="35">
        <f>PMT(rate,t*p,PV)</f>
        <v>-33.610339544057595</v>
      </c>
    </row>
    <row r="18" spans="1:13" ht="16.5" customHeight="1" x14ac:dyDescent="0.2">
      <c r="A18" s="3"/>
      <c r="B18" s="3"/>
      <c r="C18" s="3"/>
      <c r="D18" s="3"/>
      <c r="E18" s="3"/>
      <c r="F18" s="3"/>
      <c r="G18" s="3"/>
      <c r="H18" s="3"/>
    </row>
    <row r="19" spans="1:13" ht="16.5" customHeight="1" x14ac:dyDescent="0.2">
      <c r="A19" s="3"/>
      <c r="B19" s="3"/>
      <c r="C19" s="3"/>
      <c r="D19" s="3"/>
      <c r="E19" s="3"/>
      <c r="F19" s="3"/>
      <c r="G19" s="3"/>
      <c r="H19" s="3"/>
      <c r="J19" s="59" t="s">
        <v>16</v>
      </c>
    </row>
    <row r="20" spans="1:13" ht="16.5" customHeight="1" x14ac:dyDescent="0.2">
      <c r="A20" s="3"/>
      <c r="B20" s="3"/>
      <c r="C20" s="3"/>
      <c r="D20" s="3"/>
      <c r="E20" s="3"/>
      <c r="F20" s="3"/>
      <c r="G20" s="3"/>
      <c r="H20" s="3"/>
      <c r="J20" s="36" t="s">
        <v>51</v>
      </c>
    </row>
    <row r="21" spans="1:13" ht="16.5" customHeight="1" x14ac:dyDescent="0.2">
      <c r="A21" s="3"/>
      <c r="B21" s="3"/>
      <c r="C21" s="3"/>
      <c r="D21" s="3"/>
      <c r="E21" s="3"/>
      <c r="F21" s="3"/>
      <c r="G21" s="3"/>
      <c r="H21" s="3"/>
      <c r="J21" s="36" t="s">
        <v>65</v>
      </c>
    </row>
    <row r="22" spans="1:13" ht="16.5" customHeight="1" x14ac:dyDescent="0.2">
      <c r="A22" s="3"/>
      <c r="B22" s="3"/>
      <c r="C22" s="3"/>
      <c r="D22" s="3"/>
      <c r="E22" s="3"/>
      <c r="F22" s="3"/>
      <c r="G22" s="3"/>
      <c r="H22" s="3"/>
      <c r="J22" s="36" t="s">
        <v>66</v>
      </c>
    </row>
    <row r="23" spans="1:13" ht="16.5" customHeight="1" x14ac:dyDescent="0.2">
      <c r="A23" s="3"/>
      <c r="B23" s="3"/>
      <c r="C23" s="3"/>
      <c r="D23" s="3"/>
      <c r="E23" s="3"/>
      <c r="F23" s="3"/>
      <c r="G23" s="3"/>
      <c r="H23" s="3"/>
      <c r="J23" s="36" t="s">
        <v>69</v>
      </c>
    </row>
    <row r="24" spans="1:13" ht="16.5" customHeight="1" x14ac:dyDescent="0.2">
      <c r="A24" s="3"/>
      <c r="B24" s="3"/>
      <c r="C24" s="3"/>
      <c r="D24" s="3"/>
      <c r="E24" s="3"/>
      <c r="F24" s="3"/>
      <c r="G24" s="3"/>
      <c r="H24" s="3"/>
      <c r="J24" s="36" t="s">
        <v>63</v>
      </c>
    </row>
    <row r="25" spans="1:13" ht="16.5" customHeight="1" x14ac:dyDescent="0.2">
      <c r="A25" s="3"/>
      <c r="B25" s="3"/>
      <c r="C25" s="3"/>
      <c r="D25" s="3"/>
      <c r="E25" s="3"/>
      <c r="F25" s="3"/>
      <c r="G25" s="3"/>
      <c r="H25" s="3"/>
      <c r="J25" s="36" t="s">
        <v>64</v>
      </c>
    </row>
    <row r="26" spans="1:13" ht="33.75" customHeight="1" thickBot="1" x14ac:dyDescent="0.25">
      <c r="A26" s="71" t="s">
        <v>2</v>
      </c>
      <c r="B26" s="72" t="s">
        <v>10</v>
      </c>
      <c r="C26" s="72" t="s">
        <v>32</v>
      </c>
      <c r="D26" s="72" t="s">
        <v>37</v>
      </c>
      <c r="E26" s="72"/>
      <c r="F26" s="72" t="s">
        <v>41</v>
      </c>
      <c r="G26" s="72" t="s">
        <v>15</v>
      </c>
      <c r="H26" s="72" t="s">
        <v>3</v>
      </c>
      <c r="I26" s="9"/>
      <c r="J26" s="32"/>
    </row>
    <row r="27" spans="1:13" x14ac:dyDescent="0.2">
      <c r="A27" s="64">
        <v>0</v>
      </c>
      <c r="B27" s="98">
        <f>$D$9</f>
        <v>42370</v>
      </c>
      <c r="C27" s="95"/>
      <c r="D27" s="65">
        <f>PV</f>
        <v>4000</v>
      </c>
      <c r="E27" s="65"/>
      <c r="F27" s="66"/>
      <c r="G27" s="65" t="str">
        <f>IF(C27="","",SUM(F$26:F27))</f>
        <v/>
      </c>
      <c r="H27" s="65">
        <f>PV</f>
        <v>4000</v>
      </c>
      <c r="I27" s="67"/>
      <c r="J27" s="32"/>
    </row>
    <row r="28" spans="1:13" x14ac:dyDescent="0.2">
      <c r="A28" s="68">
        <f t="shared" ref="A28:A91" si="0">IF(H27="","",IF(A27&gt;=$D$8*p,"",A27+1))</f>
        <v>1</v>
      </c>
      <c r="B28" s="99">
        <f t="shared" ref="B28:B91" si="1">IF(A28="","",IF(p=52,B27+7,IF(p=26,B27+14,IF(p=24,IF(MOD(A28,2)=0,EDATE($D$9,A28/2),B27+14),IF(DAY(DATE(YEAR($D$9),MONTH($D$9)+(A28-1)*(12/p),DAY($D$9)))&lt;&gt;DAY($D$9),DATE(YEAR($D$9),MONTH($D$9)+A28*(12/p)+1,0),DATE(YEAR($D$9),MONTH($D$9)+A28*(12/p),DAY($D$9)))))))</f>
        <v>42401</v>
      </c>
      <c r="C28" s="96">
        <f t="shared" ref="C28:C91" si="2">IF(A28="","",A)</f>
        <v>100</v>
      </c>
      <c r="D28" s="69">
        <f>IF(A28="","",SUM(C$26:C28)+PV)</f>
        <v>4100</v>
      </c>
      <c r="E28" s="67"/>
      <c r="F28" s="69">
        <f t="shared" ref="F28:F91" si="3">IF(A28="","",IF($D$10=$J$13,H27*( (1+rate)^(B28-B27)-1 ),H27*rate))</f>
        <v>17.02125099224272</v>
      </c>
      <c r="G28" s="69">
        <f>IF(C28="","",SUM(F$26:F28))</f>
        <v>17.02125099224272</v>
      </c>
      <c r="H28" s="69">
        <f>IF(A28="","",H27+F28+C28)</f>
        <v>4117.0212509922421</v>
      </c>
      <c r="I28" s="67"/>
      <c r="J28" s="33"/>
      <c r="K28" s="31"/>
    </row>
    <row r="29" spans="1:13" x14ac:dyDescent="0.2">
      <c r="A29" s="68">
        <f t="shared" si="0"/>
        <v>2</v>
      </c>
      <c r="B29" s="99">
        <f t="shared" si="1"/>
        <v>42430</v>
      </c>
      <c r="C29" s="96">
        <f t="shared" si="2"/>
        <v>100</v>
      </c>
      <c r="D29" s="69">
        <f>IF(A29="","",SUM(C$26:C29)+PV)</f>
        <v>4200</v>
      </c>
      <c r="E29" s="67"/>
      <c r="F29" s="69">
        <f t="shared" si="3"/>
        <v>16.386694915839207</v>
      </c>
      <c r="G29" s="69">
        <f>IF(C29="","",SUM(F$26:F29))</f>
        <v>33.407945908081928</v>
      </c>
      <c r="H29" s="69">
        <f t="shared" ref="H29:H92" si="4">IF(A29="","",H28+F29+C29)</f>
        <v>4233.4079459080813</v>
      </c>
      <c r="I29" s="67"/>
      <c r="J29" s="33"/>
      <c r="K29" s="31"/>
    </row>
    <row r="30" spans="1:13" x14ac:dyDescent="0.2">
      <c r="A30" s="68">
        <f t="shared" si="0"/>
        <v>3</v>
      </c>
      <c r="B30" s="99">
        <f t="shared" si="1"/>
        <v>42461</v>
      </c>
      <c r="C30" s="96">
        <f t="shared" si="2"/>
        <v>100</v>
      </c>
      <c r="D30" s="69">
        <f>IF(A30="","",SUM(C$26:C30)+PV)</f>
        <v>4300</v>
      </c>
      <c r="E30" s="67"/>
      <c r="F30" s="69">
        <f t="shared" si="3"/>
        <v>18.014474799964034</v>
      </c>
      <c r="G30" s="69">
        <f>IF(C30="","",SUM(F$26:F30))</f>
        <v>51.422420708045962</v>
      </c>
      <c r="H30" s="69">
        <f t="shared" si="4"/>
        <v>4351.4224207080451</v>
      </c>
      <c r="I30" s="67"/>
      <c r="J30" s="34"/>
      <c r="K30" s="31"/>
      <c r="L30" s="13"/>
      <c r="M30" s="13"/>
    </row>
    <row r="31" spans="1:13" x14ac:dyDescent="0.2">
      <c r="A31" s="68">
        <f t="shared" si="0"/>
        <v>4</v>
      </c>
      <c r="B31" s="99">
        <f t="shared" si="1"/>
        <v>42491</v>
      </c>
      <c r="C31" s="96">
        <f t="shared" si="2"/>
        <v>100</v>
      </c>
      <c r="D31" s="69">
        <f>IF(A31="","",SUM(C$26:C31)+PV)</f>
        <v>4400</v>
      </c>
      <c r="E31" s="67"/>
      <c r="F31" s="69">
        <f t="shared" si="3"/>
        <v>17.9181234984603</v>
      </c>
      <c r="G31" s="69">
        <f>IF(C31="","",SUM(F$26:F31))</f>
        <v>69.340544206506266</v>
      </c>
      <c r="H31" s="69">
        <f t="shared" si="4"/>
        <v>4469.340544206505</v>
      </c>
      <c r="I31" s="67"/>
      <c r="K31" s="31"/>
    </row>
    <row r="32" spans="1:13" x14ac:dyDescent="0.2">
      <c r="A32" s="68">
        <f t="shared" si="0"/>
        <v>5</v>
      </c>
      <c r="B32" s="99">
        <f t="shared" si="1"/>
        <v>42522</v>
      </c>
      <c r="C32" s="96">
        <f t="shared" si="2"/>
        <v>100</v>
      </c>
      <c r="D32" s="69">
        <f>IF(A32="","",SUM(C$26:C32)+PV)</f>
        <v>4500</v>
      </c>
      <c r="E32" s="67"/>
      <c r="F32" s="69">
        <f t="shared" si="3"/>
        <v>19.018441793186398</v>
      </c>
      <c r="G32" s="69">
        <f>IF(C32="","",SUM(F$26:F32))</f>
        <v>88.358985999692663</v>
      </c>
      <c r="H32" s="69">
        <f t="shared" si="4"/>
        <v>4588.358985999691</v>
      </c>
      <c r="I32" s="67"/>
      <c r="K32" s="31"/>
    </row>
    <row r="33" spans="1:13" x14ac:dyDescent="0.2">
      <c r="A33" s="68">
        <f t="shared" si="0"/>
        <v>6</v>
      </c>
      <c r="B33" s="99">
        <f t="shared" si="1"/>
        <v>42552</v>
      </c>
      <c r="C33" s="96">
        <f t="shared" si="2"/>
        <v>100</v>
      </c>
      <c r="D33" s="69">
        <f>IF(A33="","",SUM(C$26:C33)+PV)</f>
        <v>4600</v>
      </c>
      <c r="E33" s="67"/>
      <c r="F33" s="69">
        <f t="shared" si="3"/>
        <v>18.893771971013308</v>
      </c>
      <c r="G33" s="69">
        <f>IF(C33="","",SUM(F$26:F33))</f>
        <v>107.25275797070597</v>
      </c>
      <c r="H33" s="69">
        <f t="shared" si="4"/>
        <v>4707.2527579707039</v>
      </c>
      <c r="I33" s="67"/>
      <c r="J33" s="34"/>
      <c r="K33" s="31"/>
      <c r="L33" s="13"/>
      <c r="M33" s="13"/>
    </row>
    <row r="34" spans="1:13" x14ac:dyDescent="0.2">
      <c r="A34" s="68">
        <f t="shared" si="0"/>
        <v>7</v>
      </c>
      <c r="B34" s="99">
        <f t="shared" si="1"/>
        <v>42583</v>
      </c>
      <c r="C34" s="96">
        <f t="shared" si="2"/>
        <v>100</v>
      </c>
      <c r="D34" s="69">
        <f>IF(A34="","",SUM(C$26:C34)+PV)</f>
        <v>4700</v>
      </c>
      <c r="E34" s="67"/>
      <c r="F34" s="69">
        <f t="shared" si="3"/>
        <v>20.03083266933653</v>
      </c>
      <c r="G34" s="69">
        <f>IF(C34="","",SUM(F$26:F34))</f>
        <v>127.2835906400425</v>
      </c>
      <c r="H34" s="69">
        <f t="shared" si="4"/>
        <v>4827.2835906400405</v>
      </c>
      <c r="I34" s="67"/>
      <c r="K34" s="31"/>
    </row>
    <row r="35" spans="1:13" x14ac:dyDescent="0.2">
      <c r="A35" s="68">
        <f t="shared" si="0"/>
        <v>8</v>
      </c>
      <c r="B35" s="99">
        <f t="shared" si="1"/>
        <v>42614</v>
      </c>
      <c r="C35" s="96">
        <f t="shared" si="2"/>
        <v>100</v>
      </c>
      <c r="D35" s="69">
        <f>IF(A35="","",SUM(C$26:C35)+PV)</f>
        <v>4800</v>
      </c>
      <c r="E35" s="67"/>
      <c r="F35" s="69">
        <f t="shared" si="3"/>
        <v>20.541601401754697</v>
      </c>
      <c r="G35" s="69">
        <f>IF(C35="","",SUM(F$26:F35))</f>
        <v>147.82519204179721</v>
      </c>
      <c r="H35" s="69">
        <f t="shared" si="4"/>
        <v>4947.8251920417952</v>
      </c>
      <c r="I35" s="67"/>
      <c r="K35" s="31"/>
    </row>
    <row r="36" spans="1:13" x14ac:dyDescent="0.2">
      <c r="A36" s="68">
        <f t="shared" si="0"/>
        <v>9</v>
      </c>
      <c r="B36" s="99">
        <f t="shared" si="1"/>
        <v>42644</v>
      </c>
      <c r="C36" s="96">
        <f t="shared" si="2"/>
        <v>100</v>
      </c>
      <c r="D36" s="69">
        <f>IF(A36="","",SUM(C$26:C36)+PV)</f>
        <v>4900</v>
      </c>
      <c r="E36" s="67"/>
      <c r="F36" s="69">
        <f t="shared" si="3"/>
        <v>20.373968387415776</v>
      </c>
      <c r="G36" s="69">
        <f>IF(C36="","",SUM(F$26:F36))</f>
        <v>168.19916042921298</v>
      </c>
      <c r="H36" s="69">
        <f t="shared" si="4"/>
        <v>5068.1991604292107</v>
      </c>
      <c r="I36" s="67"/>
      <c r="J36" s="34"/>
      <c r="K36" s="31"/>
    </row>
    <row r="37" spans="1:13" x14ac:dyDescent="0.2">
      <c r="A37" s="68">
        <f t="shared" si="0"/>
        <v>10</v>
      </c>
      <c r="B37" s="99">
        <f t="shared" si="1"/>
        <v>42675</v>
      </c>
      <c r="C37" s="96">
        <f t="shared" si="2"/>
        <v>100</v>
      </c>
      <c r="D37" s="69">
        <f>IF(A37="","",SUM(C$26:C37)+PV)</f>
        <v>5000</v>
      </c>
      <c r="E37" s="67"/>
      <c r="F37" s="69">
        <f t="shared" si="3"/>
        <v>21.566772497084855</v>
      </c>
      <c r="G37" s="69">
        <f>IF(C37="","",SUM(F$26:F37))</f>
        <v>189.76593292629784</v>
      </c>
      <c r="H37" s="69">
        <f t="shared" si="4"/>
        <v>5189.7659329262951</v>
      </c>
      <c r="I37" s="67"/>
      <c r="K37" s="31"/>
    </row>
    <row r="38" spans="1:13" x14ac:dyDescent="0.2">
      <c r="A38" s="68">
        <f t="shared" si="0"/>
        <v>11</v>
      </c>
      <c r="B38" s="99">
        <f t="shared" si="1"/>
        <v>42705</v>
      </c>
      <c r="C38" s="96">
        <f t="shared" si="2"/>
        <v>100</v>
      </c>
      <c r="D38" s="69">
        <f>IF(A38="","",SUM(C$26:C38)+PV)</f>
        <v>5100</v>
      </c>
      <c r="E38" s="67"/>
      <c r="F38" s="69">
        <f t="shared" si="3"/>
        <v>21.370222865916176</v>
      </c>
      <c r="G38" s="69">
        <f>IF(C38="","",SUM(F$26:F38))</f>
        <v>211.13615579221403</v>
      </c>
      <c r="H38" s="69">
        <f t="shared" si="4"/>
        <v>5311.136155792211</v>
      </c>
      <c r="I38" s="67"/>
      <c r="K38" s="31"/>
      <c r="M38" s="13"/>
    </row>
    <row r="39" spans="1:13" x14ac:dyDescent="0.2">
      <c r="A39" s="68">
        <f t="shared" si="0"/>
        <v>12</v>
      </c>
      <c r="B39" s="99">
        <f t="shared" si="1"/>
        <v>42736</v>
      </c>
      <c r="C39" s="96">
        <f t="shared" si="2"/>
        <v>100</v>
      </c>
      <c r="D39" s="69">
        <f>IF(A39="","",SUM(C$26:C39)+PV)</f>
        <v>5200</v>
      </c>
      <c r="E39" s="67"/>
      <c r="F39" s="69">
        <f t="shared" si="3"/>
        <v>22.600545390428589</v>
      </c>
      <c r="G39" s="69">
        <f>IF(C39="","",SUM(F$26:F39))</f>
        <v>233.73670118264261</v>
      </c>
      <c r="H39" s="69">
        <f t="shared" si="4"/>
        <v>5433.73670118264</v>
      </c>
      <c r="I39" s="67"/>
      <c r="K39" s="31"/>
      <c r="M39" s="13"/>
    </row>
    <row r="40" spans="1:13" x14ac:dyDescent="0.2">
      <c r="A40" s="68">
        <f t="shared" si="0"/>
        <v>13</v>
      </c>
      <c r="B40" s="99">
        <f t="shared" si="1"/>
        <v>42767</v>
      </c>
      <c r="C40" s="96">
        <f t="shared" si="2"/>
        <v>100</v>
      </c>
      <c r="D40" s="69">
        <f>IF(A40="","",SUM(C$26:C40)+PV)</f>
        <v>5300</v>
      </c>
      <c r="E40" s="67"/>
      <c r="F40" s="69">
        <f t="shared" si="3"/>
        <v>23.122249054147673</v>
      </c>
      <c r="G40" s="69">
        <f>IF(C40="","",SUM(F$26:F40))</f>
        <v>256.85895023679029</v>
      </c>
      <c r="H40" s="69">
        <f t="shared" si="4"/>
        <v>5556.8589502367877</v>
      </c>
      <c r="I40" s="67"/>
    </row>
    <row r="41" spans="1:13" x14ac:dyDescent="0.2">
      <c r="A41" s="68">
        <f t="shared" si="0"/>
        <v>14</v>
      </c>
      <c r="B41" s="99">
        <f t="shared" si="1"/>
        <v>42795</v>
      </c>
      <c r="C41" s="96">
        <f t="shared" si="2"/>
        <v>100</v>
      </c>
      <c r="D41" s="69">
        <f>IF(A41="","",SUM(C$26:C41)+PV)</f>
        <v>5400</v>
      </c>
      <c r="E41" s="67"/>
      <c r="F41" s="69">
        <f t="shared" si="3"/>
        <v>21.353442634317762</v>
      </c>
      <c r="G41" s="69">
        <f>IF(C41="","",SUM(F$26:F41))</f>
        <v>278.21239287110808</v>
      </c>
      <c r="H41" s="69">
        <f t="shared" si="4"/>
        <v>5678.2123928711053</v>
      </c>
      <c r="I41" s="67"/>
    </row>
    <row r="42" spans="1:13" x14ac:dyDescent="0.2">
      <c r="A42" s="68">
        <f t="shared" si="0"/>
        <v>15</v>
      </c>
      <c r="B42" s="99">
        <f t="shared" si="1"/>
        <v>42826</v>
      </c>
      <c r="C42" s="96">
        <f t="shared" si="2"/>
        <v>100</v>
      </c>
      <c r="D42" s="69">
        <f>IF(A42="","",SUM(C$26:C42)+PV)</f>
        <v>5500</v>
      </c>
      <c r="E42" s="67"/>
      <c r="F42" s="69">
        <f t="shared" si="3"/>
        <v>24.162569581580552</v>
      </c>
      <c r="G42" s="69">
        <f>IF(C42="","",SUM(F$26:F42))</f>
        <v>302.37496245268864</v>
      </c>
      <c r="H42" s="69">
        <f t="shared" si="4"/>
        <v>5802.3749624526854</v>
      </c>
      <c r="I42" s="67"/>
      <c r="M42" s="13"/>
    </row>
    <row r="43" spans="1:13" x14ac:dyDescent="0.2">
      <c r="A43" s="68">
        <f t="shared" si="0"/>
        <v>16</v>
      </c>
      <c r="B43" s="99">
        <f t="shared" si="1"/>
        <v>42856</v>
      </c>
      <c r="C43" s="96">
        <f t="shared" si="2"/>
        <v>100</v>
      </c>
      <c r="D43" s="69">
        <f>IF(A43="","",SUM(C$26:C43)+PV)</f>
        <v>5600</v>
      </c>
      <c r="E43" s="67"/>
      <c r="F43" s="69">
        <f t="shared" si="3"/>
        <v>23.892801275010203</v>
      </c>
      <c r="G43" s="69">
        <f>IF(C43="","",SUM(F$26:F43))</f>
        <v>326.26776372769882</v>
      </c>
      <c r="H43" s="69">
        <f t="shared" si="4"/>
        <v>5926.2677637276956</v>
      </c>
      <c r="I43" s="67"/>
    </row>
    <row r="44" spans="1:13" x14ac:dyDescent="0.2">
      <c r="A44" s="68">
        <f t="shared" si="0"/>
        <v>17</v>
      </c>
      <c r="B44" s="99">
        <f t="shared" si="1"/>
        <v>42887</v>
      </c>
      <c r="C44" s="96">
        <f t="shared" si="2"/>
        <v>100</v>
      </c>
      <c r="D44" s="69">
        <f>IF(A44="","",SUM(C$26:C44)+PV)</f>
        <v>5700</v>
      </c>
      <c r="E44" s="67"/>
      <c r="F44" s="69">
        <f t="shared" si="3"/>
        <v>25.218122763411522</v>
      </c>
      <c r="G44" s="69">
        <f>IF(C44="","",SUM(F$26:F44))</f>
        <v>351.48588649111036</v>
      </c>
      <c r="H44" s="69">
        <f t="shared" si="4"/>
        <v>6051.4858864911075</v>
      </c>
      <c r="I44" s="67"/>
    </row>
    <row r="45" spans="1:13" x14ac:dyDescent="0.2">
      <c r="A45" s="68">
        <f t="shared" si="0"/>
        <v>18</v>
      </c>
      <c r="B45" s="99">
        <f t="shared" si="1"/>
        <v>42917</v>
      </c>
      <c r="C45" s="96">
        <f t="shared" si="2"/>
        <v>100</v>
      </c>
      <c r="D45" s="69">
        <f>IF(A45="","",SUM(C$26:C45)+PV)</f>
        <v>5800</v>
      </c>
      <c r="E45" s="67"/>
      <c r="F45" s="69">
        <f t="shared" si="3"/>
        <v>24.918580863885353</v>
      </c>
      <c r="G45" s="69">
        <f>IF(C45="","",SUM(F$26:F45))</f>
        <v>376.40446735499575</v>
      </c>
      <c r="H45" s="69">
        <f t="shared" si="4"/>
        <v>6176.4044673549924</v>
      </c>
      <c r="I45" s="67"/>
      <c r="M45" s="13"/>
    </row>
    <row r="46" spans="1:13" x14ac:dyDescent="0.2">
      <c r="A46" s="68">
        <f t="shared" si="0"/>
        <v>19</v>
      </c>
      <c r="B46" s="99">
        <f t="shared" si="1"/>
        <v>42948</v>
      </c>
      <c r="C46" s="96">
        <f t="shared" si="2"/>
        <v>100</v>
      </c>
      <c r="D46" s="69">
        <f>IF(A46="","",SUM(C$26:C46)+PV)</f>
        <v>5900</v>
      </c>
      <c r="E46" s="67"/>
      <c r="F46" s="69">
        <f t="shared" si="3"/>
        <v>26.282532667114634</v>
      </c>
      <c r="G46" s="69">
        <f>IF(C46="","",SUM(F$26:F46))</f>
        <v>402.6870000221104</v>
      </c>
      <c r="H46" s="69">
        <f t="shared" si="4"/>
        <v>6302.687000022107</v>
      </c>
      <c r="I46" s="67"/>
    </row>
    <row r="47" spans="1:13" x14ac:dyDescent="0.2">
      <c r="A47" s="68">
        <f t="shared" si="0"/>
        <v>20</v>
      </c>
      <c r="B47" s="99">
        <f t="shared" si="1"/>
        <v>42979</v>
      </c>
      <c r="C47" s="96">
        <f t="shared" si="2"/>
        <v>100</v>
      </c>
      <c r="D47" s="69">
        <f>IF(A47="","",SUM(C$26:C47)+PV)</f>
        <v>6000</v>
      </c>
      <c r="E47" s="67"/>
      <c r="F47" s="69">
        <f t="shared" si="3"/>
        <v>26.819904338230394</v>
      </c>
      <c r="G47" s="69">
        <f>IF(C47="","",SUM(F$26:F47))</f>
        <v>429.5069043603408</v>
      </c>
      <c r="H47" s="69">
        <f t="shared" si="4"/>
        <v>6429.5069043603371</v>
      </c>
      <c r="I47" s="67"/>
    </row>
    <row r="48" spans="1:13" x14ac:dyDescent="0.2">
      <c r="A48" s="68">
        <f t="shared" si="0"/>
        <v>21</v>
      </c>
      <c r="B48" s="99">
        <f t="shared" si="1"/>
        <v>43009</v>
      </c>
      <c r="C48" s="96">
        <f t="shared" si="2"/>
        <v>100</v>
      </c>
      <c r="D48" s="69">
        <f>IF(A48="","",SUM(C$26:C48)+PV)</f>
        <v>6100</v>
      </c>
      <c r="E48" s="67"/>
      <c r="F48" s="69">
        <f t="shared" si="3"/>
        <v>26.475181586205569</v>
      </c>
      <c r="G48" s="69">
        <f>IF(C48="","",SUM(F$26:F48))</f>
        <v>455.98208594654636</v>
      </c>
      <c r="H48" s="69">
        <f t="shared" si="4"/>
        <v>6555.9820859465426</v>
      </c>
      <c r="I48" s="67"/>
    </row>
    <row r="49" spans="1:9" x14ac:dyDescent="0.2">
      <c r="A49" s="68">
        <f t="shared" si="0"/>
        <v>22</v>
      </c>
      <c r="B49" s="99">
        <f t="shared" si="1"/>
        <v>43040</v>
      </c>
      <c r="C49" s="96">
        <f t="shared" si="2"/>
        <v>100</v>
      </c>
      <c r="D49" s="69">
        <f>IF(A49="","",SUM(C$26:C49)+PV)</f>
        <v>6200</v>
      </c>
      <c r="E49" s="67"/>
      <c r="F49" s="69">
        <f t="shared" si="3"/>
        <v>27.897754146385772</v>
      </c>
      <c r="G49" s="69">
        <f>IF(C49="","",SUM(F$26:F49))</f>
        <v>483.87984009293211</v>
      </c>
      <c r="H49" s="69">
        <f t="shared" si="4"/>
        <v>6683.8798400929281</v>
      </c>
      <c r="I49" s="67"/>
    </row>
    <row r="50" spans="1:9" x14ac:dyDescent="0.2">
      <c r="A50" s="68">
        <f t="shared" si="0"/>
        <v>23</v>
      </c>
      <c r="B50" s="99">
        <f t="shared" si="1"/>
        <v>43070</v>
      </c>
      <c r="C50" s="96">
        <f t="shared" si="2"/>
        <v>100</v>
      </c>
      <c r="D50" s="69">
        <f>IF(A50="","",SUM(C$26:C50)+PV)</f>
        <v>6300</v>
      </c>
      <c r="E50" s="67"/>
      <c r="F50" s="69">
        <f t="shared" si="3"/>
        <v>27.522628888823647</v>
      </c>
      <c r="G50" s="69">
        <f>IF(C50="","",SUM(F$26:F50))</f>
        <v>511.40246898175576</v>
      </c>
      <c r="H50" s="69">
        <f t="shared" si="4"/>
        <v>6811.4024689817516</v>
      </c>
      <c r="I50" s="67"/>
    </row>
    <row r="51" spans="1:9" x14ac:dyDescent="0.2">
      <c r="A51" s="68">
        <f t="shared" si="0"/>
        <v>24</v>
      </c>
      <c r="B51" s="99">
        <f t="shared" si="1"/>
        <v>43101</v>
      </c>
      <c r="C51" s="96">
        <f t="shared" si="2"/>
        <v>100</v>
      </c>
      <c r="D51" s="69">
        <f>IF(A51="","",SUM(C$26:C51)+PV)</f>
        <v>6400</v>
      </c>
      <c r="E51" s="67"/>
      <c r="F51" s="69">
        <f t="shared" si="3"/>
        <v>28.984647758430039</v>
      </c>
      <c r="G51" s="69">
        <f>IF(C51="","",SUM(F$26:F51))</f>
        <v>540.38711674018577</v>
      </c>
      <c r="H51" s="69">
        <f t="shared" si="4"/>
        <v>6940.3871167401812</v>
      </c>
      <c r="I51" s="67"/>
    </row>
    <row r="52" spans="1:9" x14ac:dyDescent="0.2">
      <c r="A52" s="68">
        <f t="shared" si="0"/>
        <v>25</v>
      </c>
      <c r="B52" s="99">
        <f t="shared" si="1"/>
        <v>43132</v>
      </c>
      <c r="C52" s="96">
        <f t="shared" si="2"/>
        <v>100</v>
      </c>
      <c r="D52" s="69">
        <f>IF(A52="","",SUM(C$26:C52)+PV)</f>
        <v>6500</v>
      </c>
      <c r="E52" s="67"/>
      <c r="F52" s="69">
        <f t="shared" si="3"/>
        <v>29.533517774340602</v>
      </c>
      <c r="G52" s="69">
        <f>IF(C52="","",SUM(F$26:F52))</f>
        <v>569.92063451452634</v>
      </c>
      <c r="H52" s="69">
        <f t="shared" si="4"/>
        <v>7069.9206345145221</v>
      </c>
      <c r="I52" s="67"/>
    </row>
    <row r="53" spans="1:9" x14ac:dyDescent="0.2">
      <c r="A53" s="68">
        <f t="shared" si="0"/>
        <v>26</v>
      </c>
      <c r="B53" s="99">
        <f t="shared" si="1"/>
        <v>43160</v>
      </c>
      <c r="C53" s="96">
        <f t="shared" si="2"/>
        <v>100</v>
      </c>
      <c r="D53" s="69">
        <f>IF(A53="","",SUM(C$26:C53)+PV)</f>
        <v>6600</v>
      </c>
      <c r="E53" s="67"/>
      <c r="F53" s="69">
        <f t="shared" si="3"/>
        <v>27.167712200406363</v>
      </c>
      <c r="G53" s="69">
        <f>IF(C53="","",SUM(F$26:F53))</f>
        <v>597.08834671493275</v>
      </c>
      <c r="H53" s="69">
        <f t="shared" si="4"/>
        <v>7197.0883467149288</v>
      </c>
      <c r="I53" s="67"/>
    </row>
    <row r="54" spans="1:9" x14ac:dyDescent="0.2">
      <c r="A54" s="68">
        <f t="shared" si="0"/>
        <v>27</v>
      </c>
      <c r="B54" s="99">
        <f t="shared" si="1"/>
        <v>43191</v>
      </c>
      <c r="C54" s="96">
        <f t="shared" si="2"/>
        <v>100</v>
      </c>
      <c r="D54" s="69">
        <f>IF(A54="","",SUM(C$26:C54)+PV)</f>
        <v>6700</v>
      </c>
      <c r="E54" s="67"/>
      <c r="F54" s="69">
        <f t="shared" si="3"/>
        <v>30.625861790695001</v>
      </c>
      <c r="G54" s="69">
        <f>IF(C54="","",SUM(F$26:F54))</f>
        <v>627.71420850562777</v>
      </c>
      <c r="H54" s="69">
        <f t="shared" si="4"/>
        <v>7327.7142085056239</v>
      </c>
      <c r="I54" s="67"/>
    </row>
    <row r="55" spans="1:9" x14ac:dyDescent="0.2">
      <c r="A55" s="68">
        <f t="shared" si="0"/>
        <v>28</v>
      </c>
      <c r="B55" s="99">
        <f t="shared" si="1"/>
        <v>43221</v>
      </c>
      <c r="C55" s="96">
        <f t="shared" si="2"/>
        <v>100</v>
      </c>
      <c r="D55" s="69">
        <f>IF(A55="","",SUM(C$26:C55)+PV)</f>
        <v>6800</v>
      </c>
      <c r="E55" s="67"/>
      <c r="F55" s="69">
        <f t="shared" si="3"/>
        <v>30.173785823363396</v>
      </c>
      <c r="G55" s="69">
        <f>IF(C55="","",SUM(F$26:F55))</f>
        <v>657.88799432899111</v>
      </c>
      <c r="H55" s="69">
        <f t="shared" si="4"/>
        <v>7457.8879943289876</v>
      </c>
      <c r="I55" s="67"/>
    </row>
    <row r="56" spans="1:9" x14ac:dyDescent="0.2">
      <c r="A56" s="68">
        <f t="shared" si="0"/>
        <v>29</v>
      </c>
      <c r="B56" s="99">
        <f t="shared" si="1"/>
        <v>43252</v>
      </c>
      <c r="C56" s="96">
        <f t="shared" si="2"/>
        <v>100</v>
      </c>
      <c r="D56" s="69">
        <f>IF(A56="","",SUM(C$26:C56)+PV)</f>
        <v>6900</v>
      </c>
      <c r="E56" s="67"/>
      <c r="F56" s="69">
        <f t="shared" si="3"/>
        <v>31.735645855876836</v>
      </c>
      <c r="G56" s="69">
        <f>IF(C56="","",SUM(F$26:F56))</f>
        <v>689.6236401848679</v>
      </c>
      <c r="H56" s="69">
        <f t="shared" si="4"/>
        <v>7589.6236401848646</v>
      </c>
      <c r="I56" s="67"/>
    </row>
    <row r="57" spans="1:9" x14ac:dyDescent="0.2">
      <c r="A57" s="68">
        <f t="shared" si="0"/>
        <v>30</v>
      </c>
      <c r="B57" s="99">
        <f t="shared" si="1"/>
        <v>43282</v>
      </c>
      <c r="C57" s="96">
        <f t="shared" si="2"/>
        <v>100</v>
      </c>
      <c r="D57" s="69">
        <f>IF(A57="","",SUM(C$26:C57)+PV)</f>
        <v>7000</v>
      </c>
      <c r="E57" s="67"/>
      <c r="F57" s="69">
        <f t="shared" si="3"/>
        <v>31.252266625389638</v>
      </c>
      <c r="G57" s="69">
        <f>IF(C57="","",SUM(F$26:F57))</f>
        <v>720.87590681025756</v>
      </c>
      <c r="H57" s="69">
        <f t="shared" si="4"/>
        <v>7720.8759068102545</v>
      </c>
      <c r="I57" s="67"/>
    </row>
    <row r="58" spans="1:9" x14ac:dyDescent="0.2">
      <c r="A58" s="68">
        <f t="shared" si="0"/>
        <v>31</v>
      </c>
      <c r="B58" s="99">
        <f t="shared" si="1"/>
        <v>43313</v>
      </c>
      <c r="C58" s="96">
        <f t="shared" si="2"/>
        <v>100</v>
      </c>
      <c r="D58" s="69">
        <f>IF(A58="","",SUM(C$26:C58)+PV)</f>
        <v>7100</v>
      </c>
      <c r="E58" s="67"/>
      <c r="F58" s="69">
        <f t="shared" si="3"/>
        <v>32.854741672444241</v>
      </c>
      <c r="G58" s="69">
        <f>IF(C58="","",SUM(F$26:F58))</f>
        <v>753.73064848270178</v>
      </c>
      <c r="H58" s="69">
        <f t="shared" si="4"/>
        <v>7853.7306484826986</v>
      </c>
      <c r="I58" s="67"/>
    </row>
    <row r="59" spans="1:9" x14ac:dyDescent="0.2">
      <c r="A59" s="68">
        <f t="shared" si="0"/>
        <v>32</v>
      </c>
      <c r="B59" s="99">
        <f t="shared" si="1"/>
        <v>43344</v>
      </c>
      <c r="C59" s="96">
        <f t="shared" si="2"/>
        <v>100</v>
      </c>
      <c r="D59" s="69">
        <f>IF(A59="","",SUM(C$26:C59)+PV)</f>
        <v>7200</v>
      </c>
      <c r="E59" s="67"/>
      <c r="F59" s="69">
        <f t="shared" si="3"/>
        <v>33.420080148323301</v>
      </c>
      <c r="G59" s="69">
        <f>IF(C59="","",SUM(F$26:F59))</f>
        <v>787.15072863102512</v>
      </c>
      <c r="H59" s="69">
        <f t="shared" si="4"/>
        <v>7987.1507286310216</v>
      </c>
      <c r="I59" s="67"/>
    </row>
    <row r="60" spans="1:9" x14ac:dyDescent="0.2">
      <c r="A60" s="68">
        <f t="shared" si="0"/>
        <v>33</v>
      </c>
      <c r="B60" s="99">
        <f t="shared" si="1"/>
        <v>43374</v>
      </c>
      <c r="C60" s="96">
        <f t="shared" si="2"/>
        <v>100</v>
      </c>
      <c r="D60" s="69">
        <f>IF(A60="","",SUM(C$26:C60)+PV)</f>
        <v>7300</v>
      </c>
      <c r="E60" s="67"/>
      <c r="F60" s="69">
        <f t="shared" si="3"/>
        <v>32.889188711111338</v>
      </c>
      <c r="G60" s="69">
        <f>IF(C60="","",SUM(F$26:F60))</f>
        <v>820.0399173421365</v>
      </c>
      <c r="H60" s="69">
        <f t="shared" si="4"/>
        <v>8120.0399173421329</v>
      </c>
      <c r="I60" s="67"/>
    </row>
    <row r="61" spans="1:9" x14ac:dyDescent="0.2">
      <c r="A61" s="68">
        <f t="shared" si="0"/>
        <v>34</v>
      </c>
      <c r="B61" s="99">
        <f t="shared" si="1"/>
        <v>43405</v>
      </c>
      <c r="C61" s="96">
        <f t="shared" si="2"/>
        <v>100</v>
      </c>
      <c r="D61" s="69">
        <f>IF(A61="","",SUM(C$26:C61)+PV)</f>
        <v>7400</v>
      </c>
      <c r="E61" s="67"/>
      <c r="F61" s="69">
        <f t="shared" si="3"/>
        <v>34.553309375027567</v>
      </c>
      <c r="G61" s="69">
        <f>IF(C61="","",SUM(F$26:F61))</f>
        <v>854.59322671716404</v>
      </c>
      <c r="H61" s="69">
        <f t="shared" si="4"/>
        <v>8254.5932267171593</v>
      </c>
      <c r="I61" s="67"/>
    </row>
    <row r="62" spans="1:9" x14ac:dyDescent="0.2">
      <c r="A62" s="68">
        <f t="shared" si="0"/>
        <v>35</v>
      </c>
      <c r="B62" s="99">
        <f t="shared" si="1"/>
        <v>43435</v>
      </c>
      <c r="C62" s="96">
        <f t="shared" si="2"/>
        <v>100</v>
      </c>
      <c r="D62" s="69">
        <f>IF(A62="","",SUM(C$26:C62)+PV)</f>
        <v>7500</v>
      </c>
      <c r="E62" s="67"/>
      <c r="F62" s="69">
        <f t="shared" si="3"/>
        <v>33.990453365776702</v>
      </c>
      <c r="G62" s="69">
        <f>IF(C62="","",SUM(F$26:F62))</f>
        <v>888.58368008294076</v>
      </c>
      <c r="H62" s="69">
        <f t="shared" si="4"/>
        <v>8388.5836800829366</v>
      </c>
      <c r="I62" s="67"/>
    </row>
    <row r="63" spans="1:9" x14ac:dyDescent="0.2">
      <c r="A63" s="68">
        <f t="shared" si="0"/>
        <v>36</v>
      </c>
      <c r="B63" s="99">
        <f t="shared" si="1"/>
        <v>43466</v>
      </c>
      <c r="C63" s="96">
        <f t="shared" si="2"/>
        <v>100</v>
      </c>
      <c r="D63" s="69">
        <f>IF(A63="","",SUM(C$26:C63)+PV)</f>
        <v>7600</v>
      </c>
      <c r="E63" s="67"/>
      <c r="F63" s="69">
        <f t="shared" si="3"/>
        <v>35.696047072030694</v>
      </c>
      <c r="G63" s="69">
        <f>IF(C63="","",SUM(F$26:F63))</f>
        <v>924.2797271549714</v>
      </c>
      <c r="H63" s="69">
        <f t="shared" si="4"/>
        <v>8524.279727154968</v>
      </c>
      <c r="I63" s="67"/>
    </row>
    <row r="64" spans="1:9" x14ac:dyDescent="0.2">
      <c r="A64" s="68">
        <f t="shared" si="0"/>
        <v>37</v>
      </c>
      <c r="B64" s="99">
        <f t="shared" si="1"/>
        <v>43497</v>
      </c>
      <c r="C64" s="96">
        <f t="shared" si="2"/>
        <v>100</v>
      </c>
      <c r="D64" s="69">
        <f>IF(A64="","",SUM(C$26:C64)+PV)</f>
        <v>7700</v>
      </c>
      <c r="E64" s="67"/>
      <c r="F64" s="69">
        <f t="shared" si="3"/>
        <v>36.273476190997748</v>
      </c>
      <c r="G64" s="69">
        <f>IF(C64="","",SUM(F$26:F64))</f>
        <v>960.55320334596911</v>
      </c>
      <c r="H64" s="69">
        <f t="shared" si="4"/>
        <v>8660.5532033459658</v>
      </c>
      <c r="I64" s="67"/>
    </row>
    <row r="65" spans="1:9" x14ac:dyDescent="0.2">
      <c r="A65" s="68">
        <f t="shared" si="0"/>
        <v>38</v>
      </c>
      <c r="B65" s="99">
        <f t="shared" si="1"/>
        <v>43525</v>
      </c>
      <c r="C65" s="96">
        <f t="shared" si="2"/>
        <v>100</v>
      </c>
      <c r="D65" s="69">
        <f>IF(A65="","",SUM(C$26:C65)+PV)</f>
        <v>7800</v>
      </c>
      <c r="E65" s="67"/>
      <c r="F65" s="69">
        <f t="shared" si="3"/>
        <v>33.280064810935087</v>
      </c>
      <c r="G65" s="69">
        <f>IF(C65="","",SUM(F$26:F65))</f>
        <v>993.83326815690418</v>
      </c>
      <c r="H65" s="69">
        <f t="shared" si="4"/>
        <v>8793.8332681569009</v>
      </c>
      <c r="I65" s="67"/>
    </row>
    <row r="66" spans="1:9" x14ac:dyDescent="0.2">
      <c r="A66" s="68">
        <f t="shared" si="0"/>
        <v>39</v>
      </c>
      <c r="B66" s="99">
        <f t="shared" si="1"/>
        <v>43556</v>
      </c>
      <c r="C66" s="96">
        <f t="shared" si="2"/>
        <v>100</v>
      </c>
      <c r="D66" s="69">
        <f>IF(A66="","",SUM(C$26:C66)+PV)</f>
        <v>7900</v>
      </c>
      <c r="E66" s="67"/>
      <c r="F66" s="69">
        <f t="shared" si="3"/>
        <v>37.420510810308173</v>
      </c>
      <c r="G66" s="69">
        <f>IF(C66="","",SUM(F$26:F66))</f>
        <v>1031.2537789672124</v>
      </c>
      <c r="H66" s="69">
        <f t="shared" si="4"/>
        <v>8931.2537789672097</v>
      </c>
      <c r="I66" s="67"/>
    </row>
    <row r="67" spans="1:9" x14ac:dyDescent="0.2">
      <c r="A67" s="68">
        <f t="shared" si="0"/>
        <v>40</v>
      </c>
      <c r="B67" s="99">
        <f t="shared" si="1"/>
        <v>43586</v>
      </c>
      <c r="C67" s="96">
        <f t="shared" si="2"/>
        <v>100</v>
      </c>
      <c r="D67" s="69">
        <f>IF(A67="","",SUM(C$26:C67)+PV)</f>
        <v>8000</v>
      </c>
      <c r="E67" s="67"/>
      <c r="F67" s="69">
        <f t="shared" si="3"/>
        <v>36.776780724861247</v>
      </c>
      <c r="G67" s="69">
        <f>IF(C67="","",SUM(F$26:F67))</f>
        <v>1068.0305596920737</v>
      </c>
      <c r="H67" s="69">
        <f t="shared" si="4"/>
        <v>9068.0305596920716</v>
      </c>
      <c r="I67" s="67"/>
    </row>
    <row r="68" spans="1:9" x14ac:dyDescent="0.2">
      <c r="A68" s="68">
        <f t="shared" si="0"/>
        <v>41</v>
      </c>
      <c r="B68" s="99">
        <f t="shared" si="1"/>
        <v>43617</v>
      </c>
      <c r="C68" s="96">
        <f t="shared" si="2"/>
        <v>100</v>
      </c>
      <c r="D68" s="69">
        <f>IF(A68="","",SUM(C$26:C68)+PV)</f>
        <v>8100</v>
      </c>
      <c r="E68" s="67"/>
      <c r="F68" s="69">
        <f t="shared" si="3"/>
        <v>38.587306040461499</v>
      </c>
      <c r="G68" s="69">
        <f>IF(C68="","",SUM(F$26:F68))</f>
        <v>1106.6178657325352</v>
      </c>
      <c r="H68" s="69">
        <f t="shared" si="4"/>
        <v>9206.6178657325327</v>
      </c>
      <c r="I68" s="67"/>
    </row>
    <row r="69" spans="1:9" x14ac:dyDescent="0.2">
      <c r="A69" s="68">
        <f t="shared" si="0"/>
        <v>42</v>
      </c>
      <c r="B69" s="99">
        <f t="shared" si="1"/>
        <v>43647</v>
      </c>
      <c r="C69" s="96">
        <f t="shared" si="2"/>
        <v>100</v>
      </c>
      <c r="D69" s="69">
        <f>IF(A69="","",SUM(C$26:C69)+PV)</f>
        <v>8200</v>
      </c>
      <c r="E69" s="67"/>
      <c r="F69" s="69">
        <f t="shared" si="3"/>
        <v>37.910664599297633</v>
      </c>
      <c r="G69" s="69">
        <f>IF(C69="","",SUM(F$26:F69))</f>
        <v>1144.5285303318328</v>
      </c>
      <c r="H69" s="69">
        <f t="shared" si="4"/>
        <v>9344.5285303318306</v>
      </c>
      <c r="I69" s="67"/>
    </row>
    <row r="70" spans="1:9" x14ac:dyDescent="0.2">
      <c r="A70" s="68">
        <f t="shared" si="0"/>
        <v>43</v>
      </c>
      <c r="B70" s="99">
        <f t="shared" si="1"/>
        <v>43678</v>
      </c>
      <c r="C70" s="96">
        <f t="shared" si="2"/>
        <v>100</v>
      </c>
      <c r="D70" s="69">
        <f>IF(A70="","",SUM(C$26:C70)+PV)</f>
        <v>8300</v>
      </c>
      <c r="E70" s="67"/>
      <c r="F70" s="69">
        <f t="shared" si="3"/>
        <v>39.763891379737771</v>
      </c>
      <c r="G70" s="69">
        <f>IF(C70="","",SUM(F$26:F70))</f>
        <v>1184.2924217115706</v>
      </c>
      <c r="H70" s="69">
        <f t="shared" si="4"/>
        <v>9484.2924217115687</v>
      </c>
      <c r="I70" s="67"/>
    </row>
    <row r="71" spans="1:9" x14ac:dyDescent="0.2">
      <c r="A71" s="68">
        <f t="shared" si="0"/>
        <v>44</v>
      </c>
      <c r="B71" s="99">
        <f t="shared" si="1"/>
        <v>43709</v>
      </c>
      <c r="C71" s="96">
        <f t="shared" si="2"/>
        <v>100</v>
      </c>
      <c r="D71" s="69">
        <f>IF(A71="","",SUM(C$26:C71)+PV)</f>
        <v>8400</v>
      </c>
      <c r="E71" s="67"/>
      <c r="F71" s="69">
        <f t="shared" si="3"/>
        <v>40.358630448444536</v>
      </c>
      <c r="G71" s="69">
        <f>IF(C71="","",SUM(F$26:F71))</f>
        <v>1224.6510521600151</v>
      </c>
      <c r="H71" s="69">
        <f t="shared" si="4"/>
        <v>9624.6510521600139</v>
      </c>
      <c r="I71" s="67"/>
    </row>
    <row r="72" spans="1:9" x14ac:dyDescent="0.2">
      <c r="A72" s="68">
        <f t="shared" si="0"/>
        <v>45</v>
      </c>
      <c r="B72" s="99">
        <f t="shared" si="1"/>
        <v>43739</v>
      </c>
      <c r="C72" s="96">
        <f t="shared" si="2"/>
        <v>100</v>
      </c>
      <c r="D72" s="69">
        <f>IF(A72="","",SUM(C$26:C72)+PV)</f>
        <v>8500</v>
      </c>
      <c r="E72" s="67"/>
      <c r="F72" s="69">
        <f t="shared" si="3"/>
        <v>39.632025923635275</v>
      </c>
      <c r="G72" s="69">
        <f>IF(C72="","",SUM(F$26:F72))</f>
        <v>1264.2830780836503</v>
      </c>
      <c r="H72" s="69">
        <f t="shared" si="4"/>
        <v>9764.2830780836484</v>
      </c>
      <c r="I72" s="67"/>
    </row>
    <row r="73" spans="1:9" x14ac:dyDescent="0.2">
      <c r="A73" s="68">
        <f t="shared" si="0"/>
        <v>46</v>
      </c>
      <c r="B73" s="99">
        <f t="shared" si="1"/>
        <v>43770</v>
      </c>
      <c r="C73" s="96">
        <f t="shared" si="2"/>
        <v>100</v>
      </c>
      <c r="D73" s="69">
        <f>IF(A73="","",SUM(C$26:C73)+PV)</f>
        <v>8600</v>
      </c>
      <c r="E73" s="67"/>
      <c r="F73" s="69">
        <f t="shared" si="3"/>
        <v>41.550078257842529</v>
      </c>
      <c r="G73" s="69">
        <f>IF(C73="","",SUM(F$26:F73))</f>
        <v>1305.8331563414927</v>
      </c>
      <c r="H73" s="69">
        <f t="shared" si="4"/>
        <v>9905.8331563414904</v>
      </c>
      <c r="I73" s="67"/>
    </row>
    <row r="74" spans="1:9" x14ac:dyDescent="0.2">
      <c r="A74" s="68">
        <f t="shared" si="0"/>
        <v>47</v>
      </c>
      <c r="B74" s="99">
        <f t="shared" si="1"/>
        <v>43800</v>
      </c>
      <c r="C74" s="96">
        <f t="shared" si="2"/>
        <v>100</v>
      </c>
      <c r="D74" s="69">
        <f>IF(A74="","",SUM(C$26:C74)+PV)</f>
        <v>8700</v>
      </c>
      <c r="E74" s="67"/>
      <c r="F74" s="69">
        <f t="shared" si="3"/>
        <v>40.789867011253889</v>
      </c>
      <c r="G74" s="69">
        <f>IF(C74="","",SUM(F$26:F74))</f>
        <v>1346.6230233527465</v>
      </c>
      <c r="H74" s="69">
        <f t="shared" si="4"/>
        <v>10046.623023352744</v>
      </c>
      <c r="I74" s="67"/>
    </row>
    <row r="75" spans="1:9" x14ac:dyDescent="0.2">
      <c r="A75" s="68">
        <f t="shared" si="0"/>
        <v>48</v>
      </c>
      <c r="B75" s="99">
        <f t="shared" si="1"/>
        <v>43831</v>
      </c>
      <c r="C75" s="96">
        <f t="shared" si="2"/>
        <v>100</v>
      </c>
      <c r="D75" s="69">
        <f>IF(A75="","",SUM(C$26:C75)+PV)</f>
        <v>8800</v>
      </c>
      <c r="E75" s="67"/>
      <c r="F75" s="69">
        <f t="shared" si="3"/>
        <v>42.75152302623286</v>
      </c>
      <c r="G75" s="69">
        <f>IF(C75="","",SUM(F$26:F75))</f>
        <v>1389.3745463789794</v>
      </c>
      <c r="H75" s="69">
        <f t="shared" si="4"/>
        <v>10189.374546378976</v>
      </c>
      <c r="I75" s="67"/>
    </row>
    <row r="76" spans="1:9" x14ac:dyDescent="0.2">
      <c r="A76" s="68">
        <f t="shared" si="0"/>
        <v>49</v>
      </c>
      <c r="B76" s="99">
        <f t="shared" si="1"/>
        <v>43862</v>
      </c>
      <c r="C76" s="96">
        <f t="shared" si="2"/>
        <v>100</v>
      </c>
      <c r="D76" s="69">
        <f>IF(A76="","",SUM(C$26:C76)+PV)</f>
        <v>8900</v>
      </c>
      <c r="E76" s="67"/>
      <c r="F76" s="69">
        <f t="shared" si="3"/>
        <v>43.35897540197147</v>
      </c>
      <c r="G76" s="69">
        <f>IF(C76="","",SUM(F$26:F76))</f>
        <v>1432.7335217809509</v>
      </c>
      <c r="H76" s="69">
        <f t="shared" si="4"/>
        <v>10332.733521780949</v>
      </c>
      <c r="I76" s="67"/>
    </row>
    <row r="77" spans="1:9" x14ac:dyDescent="0.2">
      <c r="A77" s="68">
        <f t="shared" si="0"/>
        <v>50</v>
      </c>
      <c r="B77" s="99">
        <f t="shared" si="1"/>
        <v>43891</v>
      </c>
      <c r="C77" s="96">
        <f t="shared" si="2"/>
        <v>100</v>
      </c>
      <c r="D77" s="69">
        <f>IF(A77="","",SUM(C$26:C77)+PV)</f>
        <v>9000</v>
      </c>
      <c r="E77" s="67"/>
      <c r="F77" s="69">
        <f t="shared" si="3"/>
        <v>41.126664533801375</v>
      </c>
      <c r="G77" s="69">
        <f>IF(C77="","",SUM(F$26:F77))</f>
        <v>1473.8601863147524</v>
      </c>
      <c r="H77" s="69">
        <f t="shared" si="4"/>
        <v>10473.860186314751</v>
      </c>
      <c r="I77" s="67"/>
    </row>
    <row r="78" spans="1:9" x14ac:dyDescent="0.2">
      <c r="A78" s="68">
        <f t="shared" si="0"/>
        <v>51</v>
      </c>
      <c r="B78" s="99">
        <f t="shared" si="1"/>
        <v>43922</v>
      </c>
      <c r="C78" s="96">
        <f t="shared" si="2"/>
        <v>100</v>
      </c>
      <c r="D78" s="69">
        <f>IF(A78="","",SUM(C$26:C78)+PV)</f>
        <v>9100</v>
      </c>
      <c r="E78" s="67"/>
      <c r="F78" s="69">
        <f t="shared" si="3"/>
        <v>44.569550772230365</v>
      </c>
      <c r="G78" s="69">
        <f>IF(C78="","",SUM(F$26:F78))</f>
        <v>1518.4297370869826</v>
      </c>
      <c r="H78" s="69">
        <f t="shared" si="4"/>
        <v>10618.429737086981</v>
      </c>
      <c r="I78" s="67"/>
    </row>
    <row r="79" spans="1:9" x14ac:dyDescent="0.2">
      <c r="A79" s="68">
        <f t="shared" si="0"/>
        <v>52</v>
      </c>
      <c r="B79" s="99">
        <f t="shared" si="1"/>
        <v>43952</v>
      </c>
      <c r="C79" s="96">
        <f t="shared" si="2"/>
        <v>100</v>
      </c>
      <c r="D79" s="69">
        <f>IF(A79="","",SUM(C$26:C79)+PV)</f>
        <v>9200</v>
      </c>
      <c r="E79" s="67"/>
      <c r="F79" s="69">
        <f t="shared" si="3"/>
        <v>43.724170396191774</v>
      </c>
      <c r="G79" s="69">
        <f>IF(C79="","",SUM(F$26:F79))</f>
        <v>1562.1539074831744</v>
      </c>
      <c r="H79" s="69">
        <f t="shared" si="4"/>
        <v>10762.153907483173</v>
      </c>
      <c r="I79" s="67"/>
    </row>
    <row r="80" spans="1:9" x14ac:dyDescent="0.2">
      <c r="A80" s="68">
        <f t="shared" si="0"/>
        <v>53</v>
      </c>
      <c r="B80" s="99">
        <f t="shared" si="1"/>
        <v>43983</v>
      </c>
      <c r="C80" s="96">
        <f t="shared" si="2"/>
        <v>100</v>
      </c>
      <c r="D80" s="69">
        <f>IF(A80="","",SUM(C$26:C80)+PV)</f>
        <v>9300</v>
      </c>
      <c r="E80" s="67"/>
      <c r="F80" s="69">
        <f t="shared" si="3"/>
        <v>45.796330719104205</v>
      </c>
      <c r="G80" s="69">
        <f>IF(C80="","",SUM(F$26:F80))</f>
        <v>1607.9502382022786</v>
      </c>
      <c r="H80" s="69">
        <f t="shared" si="4"/>
        <v>10907.950238202277</v>
      </c>
      <c r="I80" s="67"/>
    </row>
    <row r="81" spans="1:9" x14ac:dyDescent="0.2">
      <c r="A81" s="68">
        <f t="shared" si="0"/>
        <v>54</v>
      </c>
      <c r="B81" s="99">
        <f t="shared" si="1"/>
        <v>44013</v>
      </c>
      <c r="C81" s="96">
        <f t="shared" si="2"/>
        <v>100</v>
      </c>
      <c r="D81" s="69">
        <f>IF(A81="","",SUM(C$26:C81)+PV)</f>
        <v>9400</v>
      </c>
      <c r="E81" s="67"/>
      <c r="F81" s="69">
        <f t="shared" si="3"/>
        <v>44.916347020927709</v>
      </c>
      <c r="G81" s="69">
        <f>IF(C81="","",SUM(F$26:F81))</f>
        <v>1652.8665852232064</v>
      </c>
      <c r="H81" s="69">
        <f t="shared" si="4"/>
        <v>11052.866585223204</v>
      </c>
      <c r="I81" s="67"/>
    </row>
    <row r="82" spans="1:9" x14ac:dyDescent="0.2">
      <c r="A82" s="68">
        <f t="shared" si="0"/>
        <v>55</v>
      </c>
      <c r="B82" s="99">
        <f t="shared" si="1"/>
        <v>44044</v>
      </c>
      <c r="C82" s="96">
        <f t="shared" si="2"/>
        <v>100</v>
      </c>
      <c r="D82" s="69">
        <f>IF(A82="","",SUM(C$26:C82)+PV)</f>
        <v>9500</v>
      </c>
      <c r="E82" s="67"/>
      <c r="F82" s="69">
        <f t="shared" si="3"/>
        <v>47.03340408271422</v>
      </c>
      <c r="G82" s="69">
        <f>IF(C82="","",SUM(F$26:F82))</f>
        <v>1699.8999893059206</v>
      </c>
      <c r="H82" s="69">
        <f t="shared" si="4"/>
        <v>11199.899989305919</v>
      </c>
      <c r="I82" s="67"/>
    </row>
    <row r="83" spans="1:9" x14ac:dyDescent="0.2">
      <c r="A83" s="68">
        <f t="shared" si="0"/>
        <v>56</v>
      </c>
      <c r="B83" s="99">
        <f t="shared" si="1"/>
        <v>44075</v>
      </c>
      <c r="C83" s="96">
        <f t="shared" si="2"/>
        <v>100</v>
      </c>
      <c r="D83" s="69">
        <f>IF(A83="","",SUM(C$26:C83)+PV)</f>
        <v>9600</v>
      </c>
      <c r="E83" s="67"/>
      <c r="F83" s="69">
        <f t="shared" si="3"/>
        <v>47.65907720149815</v>
      </c>
      <c r="G83" s="69">
        <f>IF(C83="","",SUM(F$26:F83))</f>
        <v>1747.5590665074187</v>
      </c>
      <c r="H83" s="69">
        <f t="shared" si="4"/>
        <v>11347.559066507418</v>
      </c>
      <c r="I83" s="67"/>
    </row>
    <row r="84" spans="1:9" x14ac:dyDescent="0.2">
      <c r="A84" s="68">
        <f t="shared" si="0"/>
        <v>57</v>
      </c>
      <c r="B84" s="99">
        <f t="shared" si="1"/>
        <v>44105</v>
      </c>
      <c r="C84" s="96">
        <f t="shared" si="2"/>
        <v>100</v>
      </c>
      <c r="D84" s="69">
        <f>IF(A84="","",SUM(C$26:C84)+PV)</f>
        <v>9700</v>
      </c>
      <c r="E84" s="67"/>
      <c r="F84" s="69">
        <f t="shared" si="3"/>
        <v>46.726551711490302</v>
      </c>
      <c r="G84" s="69">
        <f>IF(C84="","",SUM(F$26:F84))</f>
        <v>1794.2856182189091</v>
      </c>
      <c r="H84" s="69">
        <f t="shared" si="4"/>
        <v>11494.285618218908</v>
      </c>
      <c r="I84" s="67"/>
    </row>
    <row r="85" spans="1:9" x14ac:dyDescent="0.2">
      <c r="A85" s="68">
        <f t="shared" si="0"/>
        <v>58</v>
      </c>
      <c r="B85" s="99">
        <f t="shared" si="1"/>
        <v>44136</v>
      </c>
      <c r="C85" s="96">
        <f t="shared" si="2"/>
        <v>100</v>
      </c>
      <c r="D85" s="69">
        <f>IF(A85="","",SUM(C$26:C85)+PV)</f>
        <v>9800</v>
      </c>
      <c r="E85" s="67"/>
      <c r="F85" s="69">
        <f t="shared" si="3"/>
        <v>48.911780121057454</v>
      </c>
      <c r="G85" s="69">
        <f>IF(C85="","",SUM(F$26:F85))</f>
        <v>1843.1973983399666</v>
      </c>
      <c r="H85" s="69">
        <f t="shared" si="4"/>
        <v>11643.197398339966</v>
      </c>
      <c r="I85" s="67"/>
    </row>
    <row r="86" spans="1:9" x14ac:dyDescent="0.2">
      <c r="A86" s="68">
        <f t="shared" si="0"/>
        <v>59</v>
      </c>
      <c r="B86" s="99">
        <f t="shared" si="1"/>
        <v>44166</v>
      </c>
      <c r="C86" s="96">
        <f t="shared" si="2"/>
        <v>100</v>
      </c>
      <c r="D86" s="69">
        <f>IF(A86="","",SUM(C$26:C86)+PV)</f>
        <v>9900</v>
      </c>
      <c r="E86" s="67"/>
      <c r="F86" s="69">
        <f t="shared" si="3"/>
        <v>47.943920109337654</v>
      </c>
      <c r="G86" s="69">
        <f>IF(C86="","",SUM(F$26:F86))</f>
        <v>1891.1413184493042</v>
      </c>
      <c r="H86" s="69">
        <f t="shared" si="4"/>
        <v>11791.141318449303</v>
      </c>
      <c r="I86" s="67"/>
    </row>
    <row r="87" spans="1:9" x14ac:dyDescent="0.2">
      <c r="A87" s="68">
        <f t="shared" si="0"/>
        <v>60</v>
      </c>
      <c r="B87" s="99">
        <f t="shared" si="1"/>
        <v>44197</v>
      </c>
      <c r="C87" s="96">
        <f t="shared" si="2"/>
        <v>100</v>
      </c>
      <c r="D87" s="69">
        <f>IF(A87="","",SUM(C$26:C87)+PV)</f>
        <v>10000</v>
      </c>
      <c r="E87" s="67"/>
      <c r="F87" s="69">
        <f t="shared" si="3"/>
        <v>50.174993966582335</v>
      </c>
      <c r="G87" s="69">
        <f>IF(C87="","",SUM(F$26:F87))</f>
        <v>1941.3163124158866</v>
      </c>
      <c r="H87" s="69">
        <f t="shared" si="4"/>
        <v>11941.316312415885</v>
      </c>
      <c r="I87" s="67"/>
    </row>
    <row r="88" spans="1:9" x14ac:dyDescent="0.2">
      <c r="A88" s="68">
        <f t="shared" si="0"/>
        <v>61</v>
      </c>
      <c r="B88" s="99">
        <f t="shared" si="1"/>
        <v>44228</v>
      </c>
      <c r="C88" s="96">
        <f t="shared" si="2"/>
        <v>100</v>
      </c>
      <c r="D88" s="69">
        <f>IF(A88="","",SUM(C$26:C88)+PV)</f>
        <v>10100</v>
      </c>
      <c r="E88" s="67"/>
      <c r="F88" s="69">
        <f t="shared" si="3"/>
        <v>50.814035532848266</v>
      </c>
      <c r="G88" s="69">
        <f>IF(C88="","",SUM(F$26:F88))</f>
        <v>1992.1303479487349</v>
      </c>
      <c r="H88" s="69">
        <f t="shared" si="4"/>
        <v>12092.130347948734</v>
      </c>
      <c r="I88" s="67"/>
    </row>
    <row r="89" spans="1:9" x14ac:dyDescent="0.2">
      <c r="A89" s="68">
        <f t="shared" si="0"/>
        <v>62</v>
      </c>
      <c r="B89" s="99">
        <f t="shared" si="1"/>
        <v>44256</v>
      </c>
      <c r="C89" s="96">
        <f t="shared" si="2"/>
        <v>100</v>
      </c>
      <c r="D89" s="69">
        <f>IF(A89="","",SUM(C$26:C89)+PV)</f>
        <v>10200</v>
      </c>
      <c r="E89" s="67"/>
      <c r="F89" s="69">
        <f t="shared" si="3"/>
        <v>46.466648519234674</v>
      </c>
      <c r="G89" s="69">
        <f>IF(C89="","",SUM(F$26:F89))</f>
        <v>2038.5969964679696</v>
      </c>
      <c r="H89" s="69">
        <f t="shared" si="4"/>
        <v>12238.596996467968</v>
      </c>
      <c r="I89" s="67"/>
    </row>
    <row r="90" spans="1:9" x14ac:dyDescent="0.2">
      <c r="A90" s="68">
        <f t="shared" si="0"/>
        <v>63</v>
      </c>
      <c r="B90" s="99">
        <f t="shared" si="1"/>
        <v>44287</v>
      </c>
      <c r="C90" s="96">
        <f t="shared" si="2"/>
        <v>100</v>
      </c>
      <c r="D90" s="69">
        <f>IF(A90="","",SUM(C$26:C90)+PV)</f>
        <v>10300</v>
      </c>
      <c r="E90" s="67"/>
      <c r="F90" s="69">
        <f t="shared" si="3"/>
        <v>52.079057817447293</v>
      </c>
      <c r="G90" s="69">
        <f>IF(C90="","",SUM(F$26:F90))</f>
        <v>2090.6760542854167</v>
      </c>
      <c r="H90" s="69">
        <f t="shared" si="4"/>
        <v>12390.676054285415</v>
      </c>
      <c r="I90" s="67"/>
    </row>
    <row r="91" spans="1:9" x14ac:dyDescent="0.2">
      <c r="A91" s="68">
        <f t="shared" si="0"/>
        <v>64</v>
      </c>
      <c r="B91" s="99">
        <f t="shared" si="1"/>
        <v>44317</v>
      </c>
      <c r="C91" s="96">
        <f t="shared" si="2"/>
        <v>100</v>
      </c>
      <c r="D91" s="69">
        <f>IF(A91="","",SUM(C$26:C91)+PV)</f>
        <v>10400</v>
      </c>
      <c r="E91" s="67"/>
      <c r="F91" s="69">
        <f t="shared" si="3"/>
        <v>51.021859590909372</v>
      </c>
      <c r="G91" s="69">
        <f>IF(C91="","",SUM(F$26:F91))</f>
        <v>2141.6979138763263</v>
      </c>
      <c r="H91" s="69">
        <f t="shared" si="4"/>
        <v>12541.697913876325</v>
      </c>
      <c r="I91" s="67"/>
    </row>
    <row r="92" spans="1:9" x14ac:dyDescent="0.2">
      <c r="A92" s="68">
        <f t="shared" ref="A92:A155" si="5">IF(H91="","",IF(A91&gt;=$D$8*p,"",A91+1))</f>
        <v>65</v>
      </c>
      <c r="B92" s="99">
        <f t="shared" ref="B92:B155" si="6">IF(A92="","",IF(p=52,B91+7,IF(p=26,B91+14,IF(p=24,IF(MOD(A92,2)=0,EDATE($D$9,A92/2),B91+14),IF(DAY(DATE(YEAR($D$9),MONTH($D$9)+(A92-1)*(12/p),DAY($D$9)))&lt;&gt;DAY($D$9),DATE(YEAR($D$9),MONTH($D$9)+A92*(12/p)+1,0),DATE(YEAR($D$9),MONTH($D$9)+A92*(12/p),DAY($D$9)))))))</f>
        <v>44348</v>
      </c>
      <c r="C92" s="96">
        <f t="shared" ref="C92:C155" si="7">IF(A92="","",A)</f>
        <v>100</v>
      </c>
      <c r="D92" s="69">
        <f>IF(A92="","",SUM(C$26:C92)+PV)</f>
        <v>10500</v>
      </c>
      <c r="E92" s="67"/>
      <c r="F92" s="69">
        <f t="shared" ref="F92:F155" si="8">IF(A92="","",IF($D$10=$J$13,H91*( (1+rate)^(B92-B91)-1 ),H91*rate))</f>
        <v>53.368847015243965</v>
      </c>
      <c r="G92" s="69">
        <f>IF(C92="","",SUM(F$26:F92))</f>
        <v>2195.0667608915701</v>
      </c>
      <c r="H92" s="69">
        <f t="shared" si="4"/>
        <v>12695.06676089157</v>
      </c>
      <c r="I92" s="67"/>
    </row>
    <row r="93" spans="1:9" x14ac:dyDescent="0.2">
      <c r="A93" s="68">
        <f t="shared" si="5"/>
        <v>66</v>
      </c>
      <c r="B93" s="99">
        <f t="shared" si="6"/>
        <v>44378</v>
      </c>
      <c r="C93" s="96">
        <f t="shared" si="7"/>
        <v>100</v>
      </c>
      <c r="D93" s="69">
        <f>IF(A93="","",SUM(C$26:C93)+PV)</f>
        <v>10600</v>
      </c>
      <c r="E93" s="67"/>
      <c r="F93" s="69">
        <f t="shared" si="8"/>
        <v>52.275268188244588</v>
      </c>
      <c r="G93" s="69">
        <f>IF(C93="","",SUM(F$26:F93))</f>
        <v>2247.3420290798149</v>
      </c>
      <c r="H93" s="69">
        <f t="shared" ref="H93:H156" si="9">IF(A93="","",H92+F93+C93)</f>
        <v>12847.342029079815</v>
      </c>
      <c r="I93" s="67"/>
    </row>
    <row r="94" spans="1:9" x14ac:dyDescent="0.2">
      <c r="A94" s="68">
        <f t="shared" si="5"/>
        <v>67</v>
      </c>
      <c r="B94" s="99">
        <f t="shared" si="6"/>
        <v>44409</v>
      </c>
      <c r="C94" s="96">
        <f t="shared" si="7"/>
        <v>100</v>
      </c>
      <c r="D94" s="69">
        <f>IF(A94="","",SUM(C$26:C94)+PV)</f>
        <v>10700</v>
      </c>
      <c r="E94" s="67"/>
      <c r="F94" s="69">
        <f t="shared" si="8"/>
        <v>54.669458315039101</v>
      </c>
      <c r="G94" s="69">
        <f>IF(C94="","",SUM(F$26:F94))</f>
        <v>2302.0114873948542</v>
      </c>
      <c r="H94" s="69">
        <f t="shared" si="9"/>
        <v>13002.011487394853</v>
      </c>
      <c r="I94" s="67"/>
    </row>
    <row r="95" spans="1:9" x14ac:dyDescent="0.2">
      <c r="A95" s="68">
        <f t="shared" si="5"/>
        <v>68</v>
      </c>
      <c r="B95" s="99">
        <f t="shared" si="6"/>
        <v>44440</v>
      </c>
      <c r="C95" s="96">
        <f t="shared" si="7"/>
        <v>100</v>
      </c>
      <c r="D95" s="69">
        <f>IF(A95="","",SUM(C$26:C95)+PV)</f>
        <v>10800</v>
      </c>
      <c r="E95" s="67"/>
      <c r="F95" s="69">
        <f t="shared" si="8"/>
        <v>55.327625232742726</v>
      </c>
      <c r="G95" s="69">
        <f>IF(C95="","",SUM(F$26:F95))</f>
        <v>2357.3391126275969</v>
      </c>
      <c r="H95" s="69">
        <f t="shared" si="9"/>
        <v>13157.339112627596</v>
      </c>
      <c r="I95" s="67"/>
    </row>
    <row r="96" spans="1:9" x14ac:dyDescent="0.2">
      <c r="A96" s="68">
        <f t="shared" si="5"/>
        <v>69</v>
      </c>
      <c r="B96" s="99">
        <f t="shared" si="6"/>
        <v>44470</v>
      </c>
      <c r="C96" s="96">
        <f t="shared" si="7"/>
        <v>100</v>
      </c>
      <c r="D96" s="69">
        <f>IF(A96="","",SUM(C$26:C96)+PV)</f>
        <v>10900</v>
      </c>
      <c r="E96" s="67"/>
      <c r="F96" s="69">
        <f t="shared" si="8"/>
        <v>54.178795882754656</v>
      </c>
      <c r="G96" s="69">
        <f>IF(C96="","",SUM(F$26:F96))</f>
        <v>2411.5179085103514</v>
      </c>
      <c r="H96" s="69">
        <f t="shared" si="9"/>
        <v>13311.517908510352</v>
      </c>
      <c r="I96" s="67"/>
    </row>
    <row r="97" spans="1:9" x14ac:dyDescent="0.2">
      <c r="A97" s="68">
        <f t="shared" si="5"/>
        <v>70</v>
      </c>
      <c r="B97" s="99">
        <f t="shared" si="6"/>
        <v>44501</v>
      </c>
      <c r="C97" s="96">
        <f t="shared" si="7"/>
        <v>100</v>
      </c>
      <c r="D97" s="69">
        <f>IF(A97="","",SUM(C$26:C97)+PV)</f>
        <v>11000</v>
      </c>
      <c r="E97" s="67"/>
      <c r="F97" s="69">
        <f t="shared" si="8"/>
        <v>56.644671852122144</v>
      </c>
      <c r="G97" s="69">
        <f>IF(C97="","",SUM(F$26:F97))</f>
        <v>2468.1625803624734</v>
      </c>
      <c r="H97" s="69">
        <f t="shared" si="9"/>
        <v>13468.162580362474</v>
      </c>
      <c r="I97" s="67"/>
    </row>
    <row r="98" spans="1:9" x14ac:dyDescent="0.2">
      <c r="A98" s="68">
        <f t="shared" si="5"/>
        <v>71</v>
      </c>
      <c r="B98" s="99">
        <f t="shared" si="6"/>
        <v>44531</v>
      </c>
      <c r="C98" s="96">
        <f t="shared" si="7"/>
        <v>100</v>
      </c>
      <c r="D98" s="69">
        <f>IF(A98="","",SUM(C$26:C98)+PV)</f>
        <v>11100</v>
      </c>
      <c r="E98" s="67"/>
      <c r="F98" s="69">
        <f t="shared" si="8"/>
        <v>55.458693061798698</v>
      </c>
      <c r="G98" s="69">
        <f>IF(C98="","",SUM(F$26:F98))</f>
        <v>2523.6212734242722</v>
      </c>
      <c r="H98" s="69">
        <f t="shared" si="9"/>
        <v>13623.621273424273</v>
      </c>
      <c r="I98" s="67"/>
    </row>
    <row r="99" spans="1:9" x14ac:dyDescent="0.2">
      <c r="A99" s="68">
        <f t="shared" si="5"/>
        <v>72</v>
      </c>
      <c r="B99" s="99">
        <f t="shared" si="6"/>
        <v>44562</v>
      </c>
      <c r="C99" s="96">
        <f t="shared" si="7"/>
        <v>100</v>
      </c>
      <c r="D99" s="69">
        <f>IF(A99="","",SUM(C$26:C99)+PV)</f>
        <v>11200</v>
      </c>
      <c r="E99" s="67"/>
      <c r="F99" s="69">
        <f t="shared" si="8"/>
        <v>57.972769279552985</v>
      </c>
      <c r="G99" s="69">
        <f>IF(C99="","",SUM(F$26:F99))</f>
        <v>2581.5940427038254</v>
      </c>
      <c r="H99" s="69">
        <f t="shared" si="9"/>
        <v>13781.594042703826</v>
      </c>
      <c r="I99" s="67"/>
    </row>
    <row r="100" spans="1:9" x14ac:dyDescent="0.2">
      <c r="A100" s="68">
        <f t="shared" si="5"/>
        <v>73</v>
      </c>
      <c r="B100" s="99">
        <f t="shared" si="6"/>
        <v>44593</v>
      </c>
      <c r="C100" s="96">
        <f t="shared" si="7"/>
        <v>100</v>
      </c>
      <c r="D100" s="69">
        <f>IF(A100="","",SUM(C$26:C100)+PV)</f>
        <v>11300</v>
      </c>
      <c r="E100" s="67"/>
      <c r="F100" s="69">
        <f t="shared" si="8"/>
        <v>58.644992818514716</v>
      </c>
      <c r="G100" s="69">
        <f>IF(C100="","",SUM(F$26:F100))</f>
        <v>2640.2390355223401</v>
      </c>
      <c r="H100" s="69">
        <f t="shared" si="9"/>
        <v>13940.23903552234</v>
      </c>
      <c r="I100" s="67"/>
    </row>
    <row r="101" spans="1:9" x14ac:dyDescent="0.2">
      <c r="A101" s="68">
        <f t="shared" si="5"/>
        <v>74</v>
      </c>
      <c r="B101" s="99">
        <f t="shared" si="6"/>
        <v>44621</v>
      </c>
      <c r="C101" s="96">
        <f t="shared" si="7"/>
        <v>100</v>
      </c>
      <c r="D101" s="69">
        <f>IF(A101="","",SUM(C$26:C101)+PV)</f>
        <v>11400</v>
      </c>
      <c r="E101" s="67"/>
      <c r="F101" s="69">
        <f t="shared" si="8"/>
        <v>53.568409279314011</v>
      </c>
      <c r="G101" s="69">
        <f>IF(C101="","",SUM(F$26:F101))</f>
        <v>2693.8074448016541</v>
      </c>
      <c r="H101" s="69">
        <f t="shared" si="9"/>
        <v>14093.807444801654</v>
      </c>
      <c r="I101" s="67"/>
    </row>
    <row r="102" spans="1:9" x14ac:dyDescent="0.2">
      <c r="A102" s="68">
        <f t="shared" si="5"/>
        <v>75</v>
      </c>
      <c r="B102" s="99">
        <f t="shared" si="6"/>
        <v>44652</v>
      </c>
      <c r="C102" s="96">
        <f t="shared" si="7"/>
        <v>100</v>
      </c>
      <c r="D102" s="69">
        <f>IF(A102="","",SUM(C$26:C102)+PV)</f>
        <v>11500</v>
      </c>
      <c r="E102" s="67"/>
      <c r="F102" s="69">
        <f t="shared" si="8"/>
        <v>59.973558488576998</v>
      </c>
      <c r="G102" s="69">
        <f>IF(C102="","",SUM(F$26:F102))</f>
        <v>2753.7810032902312</v>
      </c>
      <c r="H102" s="69">
        <f t="shared" si="9"/>
        <v>14253.781003290231</v>
      </c>
      <c r="I102" s="67"/>
    </row>
    <row r="103" spans="1:9" x14ac:dyDescent="0.2">
      <c r="A103" s="68">
        <f t="shared" si="5"/>
        <v>76</v>
      </c>
      <c r="B103" s="99">
        <f t="shared" si="6"/>
        <v>44682</v>
      </c>
      <c r="C103" s="96">
        <f t="shared" si="7"/>
        <v>100</v>
      </c>
      <c r="D103" s="69">
        <f>IF(A103="","",SUM(C$26:C103)+PV)</f>
        <v>11600</v>
      </c>
      <c r="E103" s="67"/>
      <c r="F103" s="69">
        <f t="shared" si="8"/>
        <v>58.693683040637531</v>
      </c>
      <c r="G103" s="69">
        <f>IF(C103="","",SUM(F$26:F103))</f>
        <v>2812.4746863308687</v>
      </c>
      <c r="H103" s="69">
        <f t="shared" si="9"/>
        <v>14412.474686330868</v>
      </c>
      <c r="I103" s="67"/>
    </row>
    <row r="104" spans="1:9" x14ac:dyDescent="0.2">
      <c r="A104" s="68">
        <f t="shared" si="5"/>
        <v>77</v>
      </c>
      <c r="B104" s="99">
        <f t="shared" si="6"/>
        <v>44713</v>
      </c>
      <c r="C104" s="96">
        <f t="shared" si="7"/>
        <v>100</v>
      </c>
      <c r="D104" s="69">
        <f>IF(A104="","",SUM(C$26:C104)+PV)</f>
        <v>11700</v>
      </c>
      <c r="E104" s="67"/>
      <c r="F104" s="69">
        <f t="shared" si="8"/>
        <v>61.329587263845596</v>
      </c>
      <c r="G104" s="69">
        <f>IF(C104="","",SUM(F$26:F104))</f>
        <v>2873.8042735947142</v>
      </c>
      <c r="H104" s="69">
        <f t="shared" si="9"/>
        <v>14573.804273594715</v>
      </c>
      <c r="I104" s="67"/>
    </row>
    <row r="105" spans="1:9" x14ac:dyDescent="0.2">
      <c r="A105" s="68">
        <f t="shared" si="5"/>
        <v>78</v>
      </c>
      <c r="B105" s="99">
        <f t="shared" si="6"/>
        <v>44743</v>
      </c>
      <c r="C105" s="96">
        <f t="shared" si="7"/>
        <v>100</v>
      </c>
      <c r="D105" s="69">
        <f>IF(A105="","",SUM(C$26:C105)+PV)</f>
        <v>11800</v>
      </c>
      <c r="E105" s="67"/>
      <c r="F105" s="69">
        <f t="shared" si="8"/>
        <v>60.01146282051095</v>
      </c>
      <c r="G105" s="69">
        <f>IF(C105="","",SUM(F$26:F105))</f>
        <v>2933.8157364152253</v>
      </c>
      <c r="H105" s="69">
        <f t="shared" si="9"/>
        <v>14733.815736415225</v>
      </c>
      <c r="I105" s="67"/>
    </row>
    <row r="106" spans="1:9" x14ac:dyDescent="0.2">
      <c r="A106" s="68">
        <f t="shared" si="5"/>
        <v>79</v>
      </c>
      <c r="B106" s="99">
        <f t="shared" si="6"/>
        <v>44774</v>
      </c>
      <c r="C106" s="96">
        <f t="shared" si="7"/>
        <v>100</v>
      </c>
      <c r="D106" s="69">
        <f>IF(A106="","",SUM(C$26:C106)+PV)</f>
        <v>11900</v>
      </c>
      <c r="E106" s="67"/>
      <c r="F106" s="69">
        <f t="shared" si="8"/>
        <v>62.69699393074476</v>
      </c>
      <c r="G106" s="69">
        <f>IF(C106="","",SUM(F$26:F106))</f>
        <v>2996.5127303459699</v>
      </c>
      <c r="H106" s="69">
        <f t="shared" si="9"/>
        <v>14896.51273034597</v>
      </c>
      <c r="I106" s="67"/>
    </row>
    <row r="107" spans="1:9" x14ac:dyDescent="0.2">
      <c r="A107" s="68">
        <f t="shared" si="5"/>
        <v>80</v>
      </c>
      <c r="B107" s="99">
        <f t="shared" si="6"/>
        <v>44805</v>
      </c>
      <c r="C107" s="96">
        <f t="shared" si="7"/>
        <v>100</v>
      </c>
      <c r="D107" s="69">
        <f>IF(A107="","",SUM(C$26:C107)+PV)</f>
        <v>12000</v>
      </c>
      <c r="E107" s="67"/>
      <c r="F107" s="69">
        <f t="shared" si="8"/>
        <v>63.389320523089417</v>
      </c>
      <c r="G107" s="69">
        <f>IF(C107="","",SUM(F$26:F107))</f>
        <v>3059.9020508690592</v>
      </c>
      <c r="H107" s="69">
        <f t="shared" si="9"/>
        <v>15059.902050869059</v>
      </c>
      <c r="I107" s="67"/>
    </row>
    <row r="108" spans="1:9" x14ac:dyDescent="0.2">
      <c r="A108" s="68">
        <f t="shared" si="5"/>
        <v>81</v>
      </c>
      <c r="B108" s="99">
        <f t="shared" si="6"/>
        <v>44835</v>
      </c>
      <c r="C108" s="96">
        <f t="shared" si="7"/>
        <v>100</v>
      </c>
      <c r="D108" s="69">
        <f>IF(A108="","",SUM(C$26:C108)+PV)</f>
        <v>12100</v>
      </c>
      <c r="E108" s="67"/>
      <c r="F108" s="69">
        <f t="shared" si="8"/>
        <v>62.013097955743696</v>
      </c>
      <c r="G108" s="69">
        <f>IF(C108="","",SUM(F$26:F108))</f>
        <v>3121.9151488248031</v>
      </c>
      <c r="H108" s="69">
        <f t="shared" si="9"/>
        <v>15221.915148824803</v>
      </c>
      <c r="I108" s="67"/>
    </row>
    <row r="109" spans="1:9" x14ac:dyDescent="0.2">
      <c r="A109" s="68">
        <f t="shared" si="5"/>
        <v>82</v>
      </c>
      <c r="B109" s="99">
        <f t="shared" si="6"/>
        <v>44866</v>
      </c>
      <c r="C109" s="96">
        <f t="shared" si="7"/>
        <v>100</v>
      </c>
      <c r="D109" s="69">
        <f>IF(A109="","",SUM(C$26:C109)+PV)</f>
        <v>12200</v>
      </c>
      <c r="E109" s="67"/>
      <c r="F109" s="69">
        <f t="shared" si="8"/>
        <v>64.774009582692173</v>
      </c>
      <c r="G109" s="69">
        <f>IF(C109="","",SUM(F$26:F109))</f>
        <v>3186.6891584074951</v>
      </c>
      <c r="H109" s="69">
        <f t="shared" si="9"/>
        <v>15386.689158407495</v>
      </c>
      <c r="I109" s="67"/>
    </row>
    <row r="110" spans="1:9" x14ac:dyDescent="0.2">
      <c r="A110" s="68">
        <f t="shared" si="5"/>
        <v>83</v>
      </c>
      <c r="B110" s="99">
        <f t="shared" si="6"/>
        <v>44896</v>
      </c>
      <c r="C110" s="96">
        <f t="shared" si="7"/>
        <v>100</v>
      </c>
      <c r="D110" s="69">
        <f>IF(A110="","",SUM(C$26:C110)+PV)</f>
        <v>12300</v>
      </c>
      <c r="E110" s="67"/>
      <c r="F110" s="69">
        <f t="shared" si="8"/>
        <v>63.358729610053537</v>
      </c>
      <c r="G110" s="69">
        <f>IF(C110="","",SUM(F$26:F110))</f>
        <v>3250.0478880175488</v>
      </c>
      <c r="H110" s="69">
        <f t="shared" si="9"/>
        <v>15550.047888017549</v>
      </c>
      <c r="I110" s="67"/>
    </row>
    <row r="111" spans="1:9" x14ac:dyDescent="0.2">
      <c r="A111" s="68">
        <f t="shared" si="5"/>
        <v>84</v>
      </c>
      <c r="B111" s="99">
        <f t="shared" si="6"/>
        <v>44927</v>
      </c>
      <c r="C111" s="96">
        <f t="shared" si="7"/>
        <v>100</v>
      </c>
      <c r="D111" s="69">
        <f>IF(A111="","",SUM(C$26:C111)+PV)</f>
        <v>12400</v>
      </c>
      <c r="E111" s="67"/>
      <c r="F111" s="69">
        <f t="shared" si="8"/>
        <v>66.170317010835134</v>
      </c>
      <c r="G111" s="69">
        <f>IF(C111="","",SUM(F$26:F111))</f>
        <v>3316.2182050283841</v>
      </c>
      <c r="H111" s="69">
        <f t="shared" si="9"/>
        <v>15716.218205028385</v>
      </c>
      <c r="I111" s="67"/>
    </row>
    <row r="112" spans="1:9" x14ac:dyDescent="0.2">
      <c r="A112" s="68">
        <f t="shared" si="5"/>
        <v>85</v>
      </c>
      <c r="B112" s="99">
        <f t="shared" si="6"/>
        <v>44958</v>
      </c>
      <c r="C112" s="96">
        <f t="shared" si="7"/>
        <v>100</v>
      </c>
      <c r="D112" s="69">
        <f>IF(A112="","",SUM(C$26:C112)+PV)</f>
        <v>12500</v>
      </c>
      <c r="E112" s="67"/>
      <c r="F112" s="69">
        <f t="shared" si="8"/>
        <v>66.877423679160628</v>
      </c>
      <c r="G112" s="69">
        <f>IF(C112="","",SUM(F$26:F112))</f>
        <v>3383.0956287075446</v>
      </c>
      <c r="H112" s="69">
        <f t="shared" si="9"/>
        <v>15883.095628707546</v>
      </c>
      <c r="I112" s="67"/>
    </row>
    <row r="113" spans="1:9" x14ac:dyDescent="0.2">
      <c r="A113" s="68">
        <f t="shared" si="5"/>
        <v>86</v>
      </c>
      <c r="B113" s="99">
        <f t="shared" si="6"/>
        <v>44986</v>
      </c>
      <c r="C113" s="96">
        <f t="shared" si="7"/>
        <v>100</v>
      </c>
      <c r="D113" s="69">
        <f>IF(A113="","",SUM(C$26:C113)+PV)</f>
        <v>12600</v>
      </c>
      <c r="E113" s="67"/>
      <c r="F113" s="69">
        <f t="shared" si="8"/>
        <v>61.034259534073222</v>
      </c>
      <c r="G113" s="69">
        <f>IF(C113="","",SUM(F$26:F113))</f>
        <v>3444.1298882416177</v>
      </c>
      <c r="H113" s="69">
        <f t="shared" si="9"/>
        <v>16044.129888241619</v>
      </c>
      <c r="I113" s="67"/>
    </row>
    <row r="114" spans="1:9" x14ac:dyDescent="0.2">
      <c r="A114" s="68">
        <f t="shared" si="5"/>
        <v>87</v>
      </c>
      <c r="B114" s="99">
        <f t="shared" si="6"/>
        <v>45017</v>
      </c>
      <c r="C114" s="96">
        <f t="shared" si="7"/>
        <v>100</v>
      </c>
      <c r="D114" s="69">
        <f>IF(A114="","",SUM(C$26:C114)+PV)</f>
        <v>12700</v>
      </c>
      <c r="E114" s="67"/>
      <c r="F114" s="69">
        <f t="shared" si="8"/>
        <v>68.272790444975939</v>
      </c>
      <c r="G114" s="69">
        <f>IF(C114="","",SUM(F$26:F114))</f>
        <v>3512.4026786865934</v>
      </c>
      <c r="H114" s="69">
        <f t="shared" si="9"/>
        <v>16212.402678686596</v>
      </c>
      <c r="I114" s="67"/>
    </row>
    <row r="115" spans="1:9" x14ac:dyDescent="0.2">
      <c r="A115" s="68">
        <f t="shared" si="5"/>
        <v>88</v>
      </c>
      <c r="B115" s="99">
        <f t="shared" si="6"/>
        <v>45047</v>
      </c>
      <c r="C115" s="96">
        <f t="shared" si="7"/>
        <v>100</v>
      </c>
      <c r="D115" s="69">
        <f>IF(A115="","",SUM(C$26:C115)+PV)</f>
        <v>12800</v>
      </c>
      <c r="E115" s="67"/>
      <c r="F115" s="69">
        <f t="shared" si="8"/>
        <v>66.758821671973351</v>
      </c>
      <c r="G115" s="69">
        <f>IF(C115="","",SUM(F$26:F115))</f>
        <v>3579.1615003585666</v>
      </c>
      <c r="H115" s="69">
        <f t="shared" si="9"/>
        <v>16379.16150035857</v>
      </c>
      <c r="I115" s="67"/>
    </row>
    <row r="116" spans="1:9" x14ac:dyDescent="0.2">
      <c r="A116" s="68">
        <f t="shared" si="5"/>
        <v>89</v>
      </c>
      <c r="B116" s="99">
        <f t="shared" si="6"/>
        <v>45078</v>
      </c>
      <c r="C116" s="96">
        <f t="shared" si="7"/>
        <v>100</v>
      </c>
      <c r="D116" s="69">
        <f>IF(A116="","",SUM(C$26:C116)+PV)</f>
        <v>12900</v>
      </c>
      <c r="E116" s="67"/>
      <c r="F116" s="69">
        <f t="shared" si="8"/>
        <v>69.698454735020519</v>
      </c>
      <c r="G116" s="69">
        <f>IF(C116="","",SUM(F$26:F116))</f>
        <v>3648.8599550935874</v>
      </c>
      <c r="H116" s="69">
        <f t="shared" si="9"/>
        <v>16548.859955093591</v>
      </c>
      <c r="I116" s="67"/>
    </row>
    <row r="117" spans="1:9" x14ac:dyDescent="0.2">
      <c r="A117" s="68">
        <f t="shared" si="5"/>
        <v>90</v>
      </c>
      <c r="B117" s="99">
        <f t="shared" si="6"/>
        <v>45108</v>
      </c>
      <c r="C117" s="96">
        <f t="shared" si="7"/>
        <v>100</v>
      </c>
      <c r="D117" s="69">
        <f>IF(A117="","",SUM(C$26:C117)+PV)</f>
        <v>13000</v>
      </c>
      <c r="E117" s="67"/>
      <c r="F117" s="69">
        <f t="shared" si="8"/>
        <v>68.144272783758353</v>
      </c>
      <c r="G117" s="69">
        <f>IF(C117="","",SUM(F$26:F117))</f>
        <v>3717.0042278773458</v>
      </c>
      <c r="H117" s="69">
        <f t="shared" si="9"/>
        <v>16717.004227877347</v>
      </c>
      <c r="I117" s="67"/>
    </row>
    <row r="118" spans="1:9" x14ac:dyDescent="0.2">
      <c r="A118" s="68">
        <f t="shared" si="5"/>
        <v>91</v>
      </c>
      <c r="B118" s="99">
        <f t="shared" si="6"/>
        <v>45139</v>
      </c>
      <c r="C118" s="96">
        <f t="shared" si="7"/>
        <v>100</v>
      </c>
      <c r="D118" s="69">
        <f>IF(A118="","",SUM(C$26:C118)+PV)</f>
        <v>13100</v>
      </c>
      <c r="E118" s="67"/>
      <c r="F118" s="69">
        <f t="shared" si="8"/>
        <v>71.136081200270766</v>
      </c>
      <c r="G118" s="69">
        <f>IF(C118="","",SUM(F$26:F118))</f>
        <v>3788.1403090776166</v>
      </c>
      <c r="H118" s="69">
        <f t="shared" si="9"/>
        <v>16888.140309077618</v>
      </c>
      <c r="I118" s="67"/>
    </row>
    <row r="119" spans="1:9" x14ac:dyDescent="0.2">
      <c r="A119" s="68">
        <f t="shared" si="5"/>
        <v>92</v>
      </c>
      <c r="B119" s="99">
        <f t="shared" si="6"/>
        <v>45170</v>
      </c>
      <c r="C119" s="96">
        <f t="shared" si="7"/>
        <v>100</v>
      </c>
      <c r="D119" s="69">
        <f>IF(A119="","",SUM(C$26:C119)+PV)</f>
        <v>13200</v>
      </c>
      <c r="E119" s="67"/>
      <c r="F119" s="69">
        <f t="shared" si="8"/>
        <v>71.864318748255428</v>
      </c>
      <c r="G119" s="69">
        <f>IF(C119="","",SUM(F$26:F119))</f>
        <v>3860.0046278258719</v>
      </c>
      <c r="H119" s="69">
        <f t="shared" si="9"/>
        <v>17060.004627825874</v>
      </c>
      <c r="I119" s="67"/>
    </row>
    <row r="120" spans="1:9" x14ac:dyDescent="0.2">
      <c r="A120" s="68">
        <f t="shared" si="5"/>
        <v>93</v>
      </c>
      <c r="B120" s="99">
        <f t="shared" si="6"/>
        <v>45200</v>
      </c>
      <c r="C120" s="96">
        <f t="shared" si="7"/>
        <v>100</v>
      </c>
      <c r="D120" s="69">
        <f>IF(A120="","",SUM(C$26:C120)+PV)</f>
        <v>13300</v>
      </c>
      <c r="E120" s="67"/>
      <c r="F120" s="69">
        <f t="shared" si="8"/>
        <v>70.249045082584459</v>
      </c>
      <c r="G120" s="69">
        <f>IF(C120="","",SUM(F$26:F120))</f>
        <v>3930.2536729084563</v>
      </c>
      <c r="H120" s="69">
        <f t="shared" si="9"/>
        <v>17230.25367290846</v>
      </c>
      <c r="I120" s="67"/>
    </row>
    <row r="121" spans="1:9" x14ac:dyDescent="0.2">
      <c r="A121" s="68">
        <f t="shared" si="5"/>
        <v>94</v>
      </c>
      <c r="B121" s="99">
        <f t="shared" si="6"/>
        <v>45231</v>
      </c>
      <c r="C121" s="96">
        <f t="shared" si="7"/>
        <v>100</v>
      </c>
      <c r="D121" s="69">
        <f>IF(A121="","",SUM(C$26:C121)+PV)</f>
        <v>13400</v>
      </c>
      <c r="E121" s="67"/>
      <c r="F121" s="69">
        <f t="shared" si="8"/>
        <v>73.320118106646731</v>
      </c>
      <c r="G121" s="69">
        <f>IF(C121="","",SUM(F$26:F121))</f>
        <v>4003.5737910151029</v>
      </c>
      <c r="H121" s="69">
        <f t="shared" si="9"/>
        <v>17403.573791015107</v>
      </c>
      <c r="I121" s="67"/>
    </row>
    <row r="122" spans="1:9" x14ac:dyDescent="0.2">
      <c r="A122" s="68">
        <f t="shared" si="5"/>
        <v>95</v>
      </c>
      <c r="B122" s="99">
        <f t="shared" si="6"/>
        <v>45261</v>
      </c>
      <c r="C122" s="96">
        <f t="shared" si="7"/>
        <v>100</v>
      </c>
      <c r="D122" s="69">
        <f>IF(A122="","",SUM(C$26:C122)+PV)</f>
        <v>13500</v>
      </c>
      <c r="E122" s="67"/>
      <c r="F122" s="69">
        <f t="shared" si="8"/>
        <v>71.663781254138598</v>
      </c>
      <c r="G122" s="69">
        <f>IF(C122="","",SUM(F$26:F122))</f>
        <v>4075.2375722692414</v>
      </c>
      <c r="H122" s="69">
        <f t="shared" si="9"/>
        <v>17575.237572269245</v>
      </c>
      <c r="I122" s="67"/>
    </row>
    <row r="123" spans="1:9" x14ac:dyDescent="0.2">
      <c r="A123" s="68">
        <f t="shared" si="5"/>
        <v>96</v>
      </c>
      <c r="B123" s="99">
        <f t="shared" si="6"/>
        <v>45292</v>
      </c>
      <c r="C123" s="96">
        <f t="shared" si="7"/>
        <v>100</v>
      </c>
      <c r="D123" s="69">
        <f>IF(A123="","",SUM(C$26:C123)+PV)</f>
        <v>13600</v>
      </c>
      <c r="E123" s="67"/>
      <c r="F123" s="69">
        <f t="shared" si="8"/>
        <v>74.788132491472354</v>
      </c>
      <c r="G123" s="69">
        <f>IF(C123="","",SUM(F$26:F123))</f>
        <v>4150.0257047607138</v>
      </c>
      <c r="H123" s="69">
        <f t="shared" si="9"/>
        <v>17750.025704760716</v>
      </c>
      <c r="I123" s="67"/>
    </row>
    <row r="124" spans="1:9" x14ac:dyDescent="0.2">
      <c r="A124" s="68">
        <f t="shared" si="5"/>
        <v>97</v>
      </c>
      <c r="B124" s="99">
        <f t="shared" si="6"/>
        <v>45323</v>
      </c>
      <c r="C124" s="96">
        <f t="shared" si="7"/>
        <v>100</v>
      </c>
      <c r="D124" s="69">
        <f>IF(A124="","",SUM(C$26:C124)+PV)</f>
        <v>13700</v>
      </c>
      <c r="E124" s="67"/>
      <c r="F124" s="69">
        <f t="shared" si="8"/>
        <v>75.531910659873034</v>
      </c>
      <c r="G124" s="69">
        <f>IF(C124="","",SUM(F$26:F124))</f>
        <v>4225.5576154205864</v>
      </c>
      <c r="H124" s="69">
        <f t="shared" si="9"/>
        <v>17925.557615420588</v>
      </c>
      <c r="I124" s="67"/>
    </row>
    <row r="125" spans="1:9" x14ac:dyDescent="0.2">
      <c r="A125" s="68">
        <f t="shared" si="5"/>
        <v>98</v>
      </c>
      <c r="B125" s="99">
        <f t="shared" si="6"/>
        <v>45352</v>
      </c>
      <c r="C125" s="96">
        <f t="shared" si="7"/>
        <v>100</v>
      </c>
      <c r="D125" s="69">
        <f>IF(A125="","",SUM(C$26:C125)+PV)</f>
        <v>13800</v>
      </c>
      <c r="E125" s="67"/>
      <c r="F125" s="69">
        <f t="shared" si="8"/>
        <v>71.347857087062877</v>
      </c>
      <c r="G125" s="69">
        <f>IF(C125="","",SUM(F$26:F125))</f>
        <v>4296.9054725076494</v>
      </c>
      <c r="H125" s="69">
        <f t="shared" si="9"/>
        <v>18096.905472507649</v>
      </c>
      <c r="I125" s="67"/>
    </row>
    <row r="126" spans="1:9" x14ac:dyDescent="0.2">
      <c r="A126" s="68">
        <f t="shared" si="5"/>
        <v>99</v>
      </c>
      <c r="B126" s="99">
        <f t="shared" si="6"/>
        <v>45383</v>
      </c>
      <c r="C126" s="96">
        <f t="shared" si="7"/>
        <v>100</v>
      </c>
      <c r="D126" s="69">
        <f>IF(A126="","",SUM(C$26:C126)+PV)</f>
        <v>13900</v>
      </c>
      <c r="E126" s="67"/>
      <c r="F126" s="69">
        <f t="shared" si="8"/>
        <v>77.007992557610891</v>
      </c>
      <c r="G126" s="69">
        <f>IF(C126="","",SUM(F$26:F126))</f>
        <v>4373.9134650652604</v>
      </c>
      <c r="H126" s="69">
        <f t="shared" si="9"/>
        <v>18273.91346506526</v>
      </c>
      <c r="I126" s="67"/>
    </row>
    <row r="127" spans="1:9" x14ac:dyDescent="0.2">
      <c r="A127" s="68">
        <f t="shared" si="5"/>
        <v>100</v>
      </c>
      <c r="B127" s="99">
        <f t="shared" si="6"/>
        <v>45413</v>
      </c>
      <c r="C127" s="96">
        <f t="shared" si="7"/>
        <v>100</v>
      </c>
      <c r="D127" s="69">
        <f>IF(A127="","",SUM(C$26:C127)+PV)</f>
        <v>14000</v>
      </c>
      <c r="E127" s="67"/>
      <c r="F127" s="69">
        <f t="shared" si="8"/>
        <v>75.24763321275924</v>
      </c>
      <c r="G127" s="69">
        <f>IF(C127="","",SUM(F$26:F127))</f>
        <v>4449.1610982780194</v>
      </c>
      <c r="H127" s="69">
        <f t="shared" si="9"/>
        <v>18449.161098278018</v>
      </c>
      <c r="I127" s="67"/>
    </row>
    <row r="128" spans="1:9" x14ac:dyDescent="0.2">
      <c r="A128" s="68">
        <f t="shared" si="5"/>
        <v>101</v>
      </c>
      <c r="B128" s="99">
        <f t="shared" si="6"/>
        <v>45444</v>
      </c>
      <c r="C128" s="96">
        <f t="shared" si="7"/>
        <v>100</v>
      </c>
      <c r="D128" s="69">
        <f>IF(A128="","",SUM(C$26:C128)+PV)</f>
        <v>14100</v>
      </c>
      <c r="E128" s="67"/>
      <c r="F128" s="69">
        <f t="shared" si="8"/>
        <v>78.50695041252763</v>
      </c>
      <c r="G128" s="69">
        <f>IF(C128="","",SUM(F$26:F128))</f>
        <v>4527.668048690547</v>
      </c>
      <c r="H128" s="69">
        <f t="shared" si="9"/>
        <v>18627.668048690546</v>
      </c>
      <c r="I128" s="67"/>
    </row>
    <row r="129" spans="1:9" x14ac:dyDescent="0.2">
      <c r="A129" s="68">
        <f t="shared" si="5"/>
        <v>102</v>
      </c>
      <c r="B129" s="99">
        <f t="shared" si="6"/>
        <v>45474</v>
      </c>
      <c r="C129" s="96">
        <f t="shared" si="7"/>
        <v>100</v>
      </c>
      <c r="D129" s="69">
        <f>IF(A129="","",SUM(C$26:C129)+PV)</f>
        <v>14200</v>
      </c>
      <c r="E129" s="67"/>
      <c r="F129" s="69">
        <f t="shared" si="8"/>
        <v>76.704310525304066</v>
      </c>
      <c r="G129" s="69">
        <f>IF(C129="","",SUM(F$26:F129))</f>
        <v>4604.3723592158512</v>
      </c>
      <c r="H129" s="69">
        <f t="shared" si="9"/>
        <v>18804.372359215849</v>
      </c>
      <c r="I129" s="67"/>
    </row>
    <row r="130" spans="1:9" x14ac:dyDescent="0.2">
      <c r="A130" s="68">
        <f t="shared" si="5"/>
        <v>103</v>
      </c>
      <c r="B130" s="99">
        <f t="shared" si="6"/>
        <v>45505</v>
      </c>
      <c r="C130" s="96">
        <f t="shared" si="7"/>
        <v>100</v>
      </c>
      <c r="D130" s="69">
        <f>IF(A130="","",SUM(C$26:C130)+PV)</f>
        <v>14300</v>
      </c>
      <c r="E130" s="67"/>
      <c r="F130" s="69">
        <f t="shared" si="8"/>
        <v>80.018485419451096</v>
      </c>
      <c r="G130" s="69">
        <f>IF(C130="","",SUM(F$26:F130))</f>
        <v>4684.3908446353025</v>
      </c>
      <c r="H130" s="69">
        <f t="shared" si="9"/>
        <v>18984.390844635302</v>
      </c>
      <c r="I130" s="67"/>
    </row>
    <row r="131" spans="1:9" x14ac:dyDescent="0.2">
      <c r="A131" s="68">
        <f t="shared" si="5"/>
        <v>104</v>
      </c>
      <c r="B131" s="99">
        <f t="shared" si="6"/>
        <v>45536</v>
      </c>
      <c r="C131" s="96">
        <f t="shared" si="7"/>
        <v>100</v>
      </c>
      <c r="D131" s="69">
        <f>IF(A131="","",SUM(C$26:C131)+PV)</f>
        <v>14400</v>
      </c>
      <c r="E131" s="67"/>
      <c r="F131" s="69">
        <f t="shared" si="8"/>
        <v>80.784520375343064</v>
      </c>
      <c r="G131" s="69">
        <f>IF(C131="","",SUM(F$26:F131))</f>
        <v>4765.1753650106457</v>
      </c>
      <c r="H131" s="69">
        <f t="shared" si="9"/>
        <v>19165.175365010644</v>
      </c>
      <c r="I131" s="67"/>
    </row>
    <row r="132" spans="1:9" x14ac:dyDescent="0.2">
      <c r="A132" s="68">
        <f t="shared" si="5"/>
        <v>105</v>
      </c>
      <c r="B132" s="99">
        <f t="shared" si="6"/>
        <v>45566</v>
      </c>
      <c r="C132" s="96">
        <f t="shared" si="7"/>
        <v>100</v>
      </c>
      <c r="D132" s="69">
        <f>IF(A132="","",SUM(C$26:C132)+PV)</f>
        <v>14500</v>
      </c>
      <c r="E132" s="67"/>
      <c r="F132" s="69">
        <f t="shared" si="8"/>
        <v>78.917637925860674</v>
      </c>
      <c r="G132" s="69">
        <f>IF(C132="","",SUM(F$26:F132))</f>
        <v>4844.0930029365063</v>
      </c>
      <c r="H132" s="69">
        <f t="shared" si="9"/>
        <v>19344.093002936504</v>
      </c>
      <c r="I132" s="67"/>
    </row>
    <row r="133" spans="1:9" x14ac:dyDescent="0.2">
      <c r="A133" s="68">
        <f t="shared" si="5"/>
        <v>106</v>
      </c>
      <c r="B133" s="99">
        <f t="shared" si="6"/>
        <v>45597</v>
      </c>
      <c r="C133" s="96">
        <f t="shared" si="7"/>
        <v>100</v>
      </c>
      <c r="D133" s="69">
        <f>IF(A133="","",SUM(C$26:C133)+PV)</f>
        <v>14600</v>
      </c>
      <c r="E133" s="67"/>
      <c r="F133" s="69">
        <f t="shared" si="8"/>
        <v>82.315165555067111</v>
      </c>
      <c r="G133" s="69">
        <f>IF(C133="","",SUM(F$26:F133))</f>
        <v>4926.4081684915736</v>
      </c>
      <c r="H133" s="69">
        <f t="shared" si="9"/>
        <v>19526.408168491573</v>
      </c>
      <c r="I133" s="67"/>
    </row>
    <row r="134" spans="1:9" x14ac:dyDescent="0.2">
      <c r="A134" s="68">
        <f t="shared" si="5"/>
        <v>107</v>
      </c>
      <c r="B134" s="99">
        <f t="shared" si="6"/>
        <v>45627</v>
      </c>
      <c r="C134" s="96">
        <f t="shared" si="7"/>
        <v>100</v>
      </c>
      <c r="D134" s="69">
        <f>IF(A134="","",SUM(C$26:C134)+PV)</f>
        <v>14700</v>
      </c>
      <c r="E134" s="67"/>
      <c r="F134" s="69">
        <f t="shared" si="8"/>
        <v>80.405108770719053</v>
      </c>
      <c r="G134" s="69">
        <f>IF(C134="","",SUM(F$26:F134))</f>
        <v>5006.813277262293</v>
      </c>
      <c r="H134" s="69">
        <f t="shared" si="9"/>
        <v>19706.813277262292</v>
      </c>
      <c r="I134" s="67"/>
    </row>
    <row r="135" spans="1:9" x14ac:dyDescent="0.2">
      <c r="A135" s="68">
        <f t="shared" si="5"/>
        <v>108</v>
      </c>
      <c r="B135" s="99">
        <f t="shared" si="6"/>
        <v>45658</v>
      </c>
      <c r="C135" s="96">
        <f t="shared" si="7"/>
        <v>100</v>
      </c>
      <c r="D135" s="69">
        <f>IF(A135="","",SUM(C$26:C135)+PV)</f>
        <v>14800</v>
      </c>
      <c r="E135" s="67"/>
      <c r="F135" s="69">
        <f t="shared" si="8"/>
        <v>83.8586537623857</v>
      </c>
      <c r="G135" s="69">
        <f>IF(C135="","",SUM(F$26:F135))</f>
        <v>5090.671931024679</v>
      </c>
      <c r="H135" s="69">
        <f t="shared" si="9"/>
        <v>19890.671931024677</v>
      </c>
      <c r="I135" s="67"/>
    </row>
    <row r="136" spans="1:9" x14ac:dyDescent="0.2">
      <c r="A136" s="68">
        <f t="shared" si="5"/>
        <v>109</v>
      </c>
      <c r="B136" s="99">
        <f t="shared" si="6"/>
        <v>45689</v>
      </c>
      <c r="C136" s="96">
        <f t="shared" si="7"/>
        <v>100</v>
      </c>
      <c r="D136" s="69">
        <f>IF(A136="","",SUM(C$26:C136)+PV)</f>
        <v>14900</v>
      </c>
      <c r="E136" s="67"/>
      <c r="F136" s="69">
        <f t="shared" si="8"/>
        <v>84.641029835582046</v>
      </c>
      <c r="G136" s="69">
        <f>IF(C136="","",SUM(F$26:F136))</f>
        <v>5175.3129608602612</v>
      </c>
      <c r="H136" s="69">
        <f t="shared" si="9"/>
        <v>20075.312960860258</v>
      </c>
      <c r="I136" s="67"/>
    </row>
    <row r="137" spans="1:9" x14ac:dyDescent="0.2">
      <c r="A137" s="68">
        <f t="shared" si="5"/>
        <v>110</v>
      </c>
      <c r="B137" s="99">
        <f t="shared" si="6"/>
        <v>45717</v>
      </c>
      <c r="C137" s="96">
        <f t="shared" si="7"/>
        <v>100</v>
      </c>
      <c r="D137" s="69">
        <f>IF(A137="","",SUM(C$26:C137)+PV)</f>
        <v>15000</v>
      </c>
      <c r="E137" s="67"/>
      <c r="F137" s="69">
        <f t="shared" si="8"/>
        <v>77.143769081530976</v>
      </c>
      <c r="G137" s="69">
        <f>IF(C137="","",SUM(F$26:F137))</f>
        <v>5252.4567299417922</v>
      </c>
      <c r="H137" s="69">
        <f t="shared" si="9"/>
        <v>20252.456729941787</v>
      </c>
      <c r="I137" s="67"/>
    </row>
    <row r="138" spans="1:9" x14ac:dyDescent="0.2">
      <c r="A138" s="68">
        <f t="shared" si="5"/>
        <v>111</v>
      </c>
      <c r="B138" s="99">
        <f t="shared" si="6"/>
        <v>45748</v>
      </c>
      <c r="C138" s="96">
        <f t="shared" si="7"/>
        <v>100</v>
      </c>
      <c r="D138" s="69">
        <f>IF(A138="","",SUM(C$26:C138)+PV)</f>
        <v>15100</v>
      </c>
      <c r="E138" s="67"/>
      <c r="F138" s="69">
        <f t="shared" si="8"/>
        <v>86.180537302468593</v>
      </c>
      <c r="G138" s="69">
        <f>IF(C138="","",SUM(F$26:F138))</f>
        <v>5338.6372672442612</v>
      </c>
      <c r="H138" s="69">
        <f t="shared" si="9"/>
        <v>20438.637267244256</v>
      </c>
      <c r="I138" s="67"/>
    </row>
    <row r="139" spans="1:9" x14ac:dyDescent="0.2">
      <c r="A139" s="68">
        <f t="shared" si="5"/>
        <v>112</v>
      </c>
      <c r="B139" s="99">
        <f t="shared" si="6"/>
        <v>45778</v>
      </c>
      <c r="C139" s="96">
        <f t="shared" si="7"/>
        <v>100</v>
      </c>
      <c r="D139" s="69">
        <f>IF(A139="","",SUM(C$26:C139)+PV)</f>
        <v>15200</v>
      </c>
      <c r="E139" s="67"/>
      <c r="F139" s="69">
        <f t="shared" si="8"/>
        <v>84.161451426066236</v>
      </c>
      <c r="G139" s="69">
        <f>IF(C139="","",SUM(F$26:F139))</f>
        <v>5422.7987186703276</v>
      </c>
      <c r="H139" s="69">
        <f t="shared" si="9"/>
        <v>20622.798718670321</v>
      </c>
      <c r="I139" s="67"/>
    </row>
    <row r="140" spans="1:9" x14ac:dyDescent="0.2">
      <c r="A140" s="68">
        <f t="shared" si="5"/>
        <v>113</v>
      </c>
      <c r="B140" s="99">
        <f t="shared" si="6"/>
        <v>45809</v>
      </c>
      <c r="C140" s="96">
        <f t="shared" si="7"/>
        <v>100</v>
      </c>
      <c r="D140" s="69">
        <f>IF(A140="","",SUM(C$26:C140)+PV)</f>
        <v>15300</v>
      </c>
      <c r="E140" s="67"/>
      <c r="F140" s="69">
        <f t="shared" si="8"/>
        <v>87.756458288247273</v>
      </c>
      <c r="G140" s="69">
        <f>IF(C140="","",SUM(F$26:F140))</f>
        <v>5510.5551769585745</v>
      </c>
      <c r="H140" s="69">
        <f t="shared" si="9"/>
        <v>20810.555176958569</v>
      </c>
      <c r="I140" s="67"/>
    </row>
    <row r="141" spans="1:9" x14ac:dyDescent="0.2">
      <c r="A141" s="68">
        <f t="shared" si="5"/>
        <v>114</v>
      </c>
      <c r="B141" s="99">
        <f t="shared" si="6"/>
        <v>45839</v>
      </c>
      <c r="C141" s="96">
        <f t="shared" si="7"/>
        <v>100</v>
      </c>
      <c r="D141" s="69">
        <f>IF(A141="","",SUM(C$26:C141)+PV)</f>
        <v>15400</v>
      </c>
      <c r="E141" s="67"/>
      <c r="F141" s="69">
        <f t="shared" si="8"/>
        <v>85.692920999288205</v>
      </c>
      <c r="G141" s="69">
        <f>IF(C141="","",SUM(F$26:F141))</f>
        <v>5596.2480979578631</v>
      </c>
      <c r="H141" s="69">
        <f t="shared" si="9"/>
        <v>20996.248097957858</v>
      </c>
      <c r="I141" s="67"/>
    </row>
    <row r="142" spans="1:9" x14ac:dyDescent="0.2">
      <c r="A142" s="68">
        <f t="shared" si="5"/>
        <v>115</v>
      </c>
      <c r="B142" s="99">
        <f t="shared" si="6"/>
        <v>45870</v>
      </c>
      <c r="C142" s="96">
        <f t="shared" si="7"/>
        <v>100</v>
      </c>
      <c r="D142" s="69">
        <f>IF(A142="","",SUM(C$26:C142)+PV)</f>
        <v>15500</v>
      </c>
      <c r="E142" s="67"/>
      <c r="F142" s="69">
        <f t="shared" si="8"/>
        <v>89.345602192684879</v>
      </c>
      <c r="G142" s="69">
        <f>IF(C142="","",SUM(F$26:F142))</f>
        <v>5685.5937001505481</v>
      </c>
      <c r="H142" s="69">
        <f t="shared" si="9"/>
        <v>21185.593700150541</v>
      </c>
      <c r="I142" s="67"/>
    </row>
    <row r="143" spans="1:9" x14ac:dyDescent="0.2">
      <c r="A143" s="68">
        <f t="shared" si="5"/>
        <v>116</v>
      </c>
      <c r="B143" s="99">
        <f t="shared" si="6"/>
        <v>45901</v>
      </c>
      <c r="C143" s="96">
        <f t="shared" si="7"/>
        <v>100</v>
      </c>
      <c r="D143" s="69">
        <f>IF(A143="","",SUM(C$26:C143)+PV)</f>
        <v>15600</v>
      </c>
      <c r="E143" s="67"/>
      <c r="F143" s="69">
        <f t="shared" si="8"/>
        <v>90.151326947484634</v>
      </c>
      <c r="G143" s="69">
        <f>IF(C143="","",SUM(F$26:F143))</f>
        <v>5775.7450270980326</v>
      </c>
      <c r="H143" s="69">
        <f t="shared" si="9"/>
        <v>21375.745027098026</v>
      </c>
      <c r="I143" s="67"/>
    </row>
    <row r="144" spans="1:9" x14ac:dyDescent="0.2">
      <c r="A144" s="68">
        <f t="shared" si="5"/>
        <v>117</v>
      </c>
      <c r="B144" s="99">
        <f t="shared" si="6"/>
        <v>45931</v>
      </c>
      <c r="C144" s="96">
        <f t="shared" si="7"/>
        <v>100</v>
      </c>
      <c r="D144" s="69">
        <f>IF(A144="","",SUM(C$26:C144)+PV)</f>
        <v>15700</v>
      </c>
      <c r="E144" s="67"/>
      <c r="F144" s="69">
        <f t="shared" si="8"/>
        <v>88.020238495902845</v>
      </c>
      <c r="G144" s="69">
        <f>IF(C144="","",SUM(F$26:F144))</f>
        <v>5863.7652655939355</v>
      </c>
      <c r="H144" s="69">
        <f t="shared" si="9"/>
        <v>21563.765265593927</v>
      </c>
      <c r="I144" s="67"/>
    </row>
    <row r="145" spans="1:9" x14ac:dyDescent="0.2">
      <c r="A145" s="68">
        <f t="shared" si="5"/>
        <v>118</v>
      </c>
      <c r="B145" s="99">
        <f t="shared" si="6"/>
        <v>45962</v>
      </c>
      <c r="C145" s="96">
        <f t="shared" si="7"/>
        <v>100</v>
      </c>
      <c r="D145" s="69">
        <f>IF(A145="","",SUM(C$26:C145)+PV)</f>
        <v>15800</v>
      </c>
      <c r="E145" s="67"/>
      <c r="F145" s="69">
        <f t="shared" si="8"/>
        <v>91.760565230869929</v>
      </c>
      <c r="G145" s="69">
        <f>IF(C145="","",SUM(F$26:F145))</f>
        <v>5955.5258308248058</v>
      </c>
      <c r="H145" s="69">
        <f t="shared" si="9"/>
        <v>21755.525830824798</v>
      </c>
      <c r="I145" s="67"/>
    </row>
    <row r="146" spans="1:9" x14ac:dyDescent="0.2">
      <c r="A146" s="68">
        <f t="shared" si="5"/>
        <v>119</v>
      </c>
      <c r="B146" s="99">
        <f t="shared" si="6"/>
        <v>45992</v>
      </c>
      <c r="C146" s="96">
        <f t="shared" si="7"/>
        <v>100</v>
      </c>
      <c r="D146" s="69">
        <f>IF(A146="","",SUM(C$26:C146)+PV)</f>
        <v>15900</v>
      </c>
      <c r="E146" s="67"/>
      <c r="F146" s="69">
        <f t="shared" si="8"/>
        <v>89.584085598205903</v>
      </c>
      <c r="G146" s="69">
        <f>IF(C146="","",SUM(F$26:F146))</f>
        <v>6045.1099164230118</v>
      </c>
      <c r="H146" s="69">
        <f t="shared" si="9"/>
        <v>21945.109916423004</v>
      </c>
      <c r="I146" s="67"/>
    </row>
    <row r="147" spans="1:9" x14ac:dyDescent="0.2">
      <c r="A147" s="68">
        <f t="shared" si="5"/>
        <v>120</v>
      </c>
      <c r="B147" s="99">
        <f t="shared" si="6"/>
        <v>46023</v>
      </c>
      <c r="C147" s="96">
        <f t="shared" si="7"/>
        <v>100</v>
      </c>
      <c r="D147" s="69">
        <f>IF(A147="","",SUM(C$26:C147)+PV)</f>
        <v>16000</v>
      </c>
      <c r="E147" s="67"/>
      <c r="F147" s="69">
        <f t="shared" si="8"/>
        <v>93.383305984947654</v>
      </c>
      <c r="G147" s="69">
        <f>IF(C147="","",SUM(F$26:F147))</f>
        <v>6138.4932224079594</v>
      </c>
      <c r="H147" s="69">
        <f t="shared" si="9"/>
        <v>22138.493222407953</v>
      </c>
      <c r="I147" s="67"/>
    </row>
    <row r="148" spans="1:9" x14ac:dyDescent="0.2">
      <c r="A148" s="68" t="str">
        <f t="shared" si="5"/>
        <v/>
      </c>
      <c r="B148" s="99" t="str">
        <f t="shared" si="6"/>
        <v/>
      </c>
      <c r="C148" s="96" t="str">
        <f t="shared" si="7"/>
        <v/>
      </c>
      <c r="D148" s="69" t="str">
        <f>IF(A148="","",SUM(C$26:C148)+PV)</f>
        <v/>
      </c>
      <c r="E148" s="67"/>
      <c r="F148" s="69" t="str">
        <f t="shared" si="8"/>
        <v/>
      </c>
      <c r="G148" s="69" t="str">
        <f>IF(C148="","",SUM(F$26:F148))</f>
        <v/>
      </c>
      <c r="H148" s="69" t="str">
        <f t="shared" si="9"/>
        <v/>
      </c>
      <c r="I148" s="67"/>
    </row>
    <row r="149" spans="1:9" x14ac:dyDescent="0.2">
      <c r="A149" s="68" t="str">
        <f t="shared" si="5"/>
        <v/>
      </c>
      <c r="B149" s="99" t="str">
        <f t="shared" si="6"/>
        <v/>
      </c>
      <c r="C149" s="96" t="str">
        <f t="shared" si="7"/>
        <v/>
      </c>
      <c r="D149" s="69" t="str">
        <f>IF(A149="","",SUM(C$26:C149)+PV)</f>
        <v/>
      </c>
      <c r="E149" s="67"/>
      <c r="F149" s="69" t="str">
        <f t="shared" si="8"/>
        <v/>
      </c>
      <c r="G149" s="69" t="str">
        <f>IF(C149="","",SUM(F$26:F149))</f>
        <v/>
      </c>
      <c r="H149" s="69" t="str">
        <f t="shared" si="9"/>
        <v/>
      </c>
      <c r="I149" s="67"/>
    </row>
    <row r="150" spans="1:9" x14ac:dyDescent="0.2">
      <c r="A150" s="68" t="str">
        <f t="shared" si="5"/>
        <v/>
      </c>
      <c r="B150" s="99" t="str">
        <f t="shared" si="6"/>
        <v/>
      </c>
      <c r="C150" s="96" t="str">
        <f t="shared" si="7"/>
        <v/>
      </c>
      <c r="D150" s="69" t="str">
        <f>IF(A150="","",SUM(C$26:C150)+PV)</f>
        <v/>
      </c>
      <c r="E150" s="67"/>
      <c r="F150" s="69" t="str">
        <f t="shared" si="8"/>
        <v/>
      </c>
      <c r="G150" s="69" t="str">
        <f>IF(C150="","",SUM(F$26:F150))</f>
        <v/>
      </c>
      <c r="H150" s="69" t="str">
        <f t="shared" si="9"/>
        <v/>
      </c>
      <c r="I150" s="67"/>
    </row>
    <row r="151" spans="1:9" x14ac:dyDescent="0.2">
      <c r="A151" s="68" t="str">
        <f t="shared" si="5"/>
        <v/>
      </c>
      <c r="B151" s="99" t="str">
        <f t="shared" si="6"/>
        <v/>
      </c>
      <c r="C151" s="96" t="str">
        <f t="shared" si="7"/>
        <v/>
      </c>
      <c r="D151" s="69" t="str">
        <f>IF(A151="","",SUM(C$26:C151)+PV)</f>
        <v/>
      </c>
      <c r="E151" s="67"/>
      <c r="F151" s="69" t="str">
        <f t="shared" si="8"/>
        <v/>
      </c>
      <c r="G151" s="69" t="str">
        <f>IF(C151="","",SUM(F$26:F151))</f>
        <v/>
      </c>
      <c r="H151" s="69" t="str">
        <f t="shared" si="9"/>
        <v/>
      </c>
      <c r="I151" s="67"/>
    </row>
    <row r="152" spans="1:9" x14ac:dyDescent="0.2">
      <c r="A152" s="68" t="str">
        <f t="shared" si="5"/>
        <v/>
      </c>
      <c r="B152" s="99" t="str">
        <f t="shared" si="6"/>
        <v/>
      </c>
      <c r="C152" s="96" t="str">
        <f t="shared" si="7"/>
        <v/>
      </c>
      <c r="D152" s="69" t="str">
        <f>IF(A152="","",SUM(C$26:C152)+PV)</f>
        <v/>
      </c>
      <c r="E152" s="67"/>
      <c r="F152" s="69" t="str">
        <f t="shared" si="8"/>
        <v/>
      </c>
      <c r="G152" s="69" t="str">
        <f>IF(C152="","",SUM(F$26:F152))</f>
        <v/>
      </c>
      <c r="H152" s="69" t="str">
        <f t="shared" si="9"/>
        <v/>
      </c>
      <c r="I152" s="67"/>
    </row>
    <row r="153" spans="1:9" x14ac:dyDescent="0.2">
      <c r="A153" s="68" t="str">
        <f t="shared" si="5"/>
        <v/>
      </c>
      <c r="B153" s="99" t="str">
        <f t="shared" si="6"/>
        <v/>
      </c>
      <c r="C153" s="96" t="str">
        <f t="shared" si="7"/>
        <v/>
      </c>
      <c r="D153" s="69" t="str">
        <f>IF(A153="","",SUM(C$26:C153)+PV)</f>
        <v/>
      </c>
      <c r="E153" s="67"/>
      <c r="F153" s="69" t="str">
        <f t="shared" si="8"/>
        <v/>
      </c>
      <c r="G153" s="69" t="str">
        <f>IF(C153="","",SUM(F$26:F153))</f>
        <v/>
      </c>
      <c r="H153" s="69" t="str">
        <f t="shared" si="9"/>
        <v/>
      </c>
      <c r="I153" s="67"/>
    </row>
    <row r="154" spans="1:9" x14ac:dyDescent="0.2">
      <c r="A154" s="68" t="str">
        <f t="shared" si="5"/>
        <v/>
      </c>
      <c r="B154" s="99" t="str">
        <f t="shared" si="6"/>
        <v/>
      </c>
      <c r="C154" s="96" t="str">
        <f t="shared" si="7"/>
        <v/>
      </c>
      <c r="D154" s="69" t="str">
        <f>IF(A154="","",SUM(C$26:C154)+PV)</f>
        <v/>
      </c>
      <c r="E154" s="67"/>
      <c r="F154" s="69" t="str">
        <f t="shared" si="8"/>
        <v/>
      </c>
      <c r="G154" s="69" t="str">
        <f>IF(C154="","",SUM(F$26:F154))</f>
        <v/>
      </c>
      <c r="H154" s="69" t="str">
        <f t="shared" si="9"/>
        <v/>
      </c>
      <c r="I154" s="67"/>
    </row>
    <row r="155" spans="1:9" x14ac:dyDescent="0.2">
      <c r="A155" s="68" t="str">
        <f t="shared" si="5"/>
        <v/>
      </c>
      <c r="B155" s="99" t="str">
        <f t="shared" si="6"/>
        <v/>
      </c>
      <c r="C155" s="96" t="str">
        <f t="shared" si="7"/>
        <v/>
      </c>
      <c r="D155" s="69" t="str">
        <f>IF(A155="","",SUM(C$26:C155)+PV)</f>
        <v/>
      </c>
      <c r="E155" s="67"/>
      <c r="F155" s="69" t="str">
        <f t="shared" si="8"/>
        <v/>
      </c>
      <c r="G155" s="69" t="str">
        <f>IF(C155="","",SUM(F$26:F155))</f>
        <v/>
      </c>
      <c r="H155" s="69" t="str">
        <f t="shared" si="9"/>
        <v/>
      </c>
      <c r="I155" s="67"/>
    </row>
    <row r="156" spans="1:9" x14ac:dyDescent="0.2">
      <c r="A156" s="68" t="str">
        <f t="shared" ref="A156:A219" si="10">IF(H155="","",IF(A155&gt;=$D$8*p,"",A155+1))</f>
        <v/>
      </c>
      <c r="B156" s="99" t="str">
        <f t="shared" ref="B156:B219" si="11">IF(A156="","",IF(p=52,B155+7,IF(p=26,B155+14,IF(p=24,IF(MOD(A156,2)=0,EDATE($D$9,A156/2),B155+14),IF(DAY(DATE(YEAR($D$9),MONTH($D$9)+(A156-1)*(12/p),DAY($D$9)))&lt;&gt;DAY($D$9),DATE(YEAR($D$9),MONTH($D$9)+A156*(12/p)+1,0),DATE(YEAR($D$9),MONTH($D$9)+A156*(12/p),DAY($D$9)))))))</f>
        <v/>
      </c>
      <c r="C156" s="96" t="str">
        <f t="shared" ref="C156:C219" si="12">IF(A156="","",A)</f>
        <v/>
      </c>
      <c r="D156" s="69" t="str">
        <f>IF(A156="","",SUM(C$26:C156)+PV)</f>
        <v/>
      </c>
      <c r="E156" s="67"/>
      <c r="F156" s="69" t="str">
        <f t="shared" ref="F156:F219" si="13">IF(A156="","",IF($D$10=$J$13,H155*( (1+rate)^(B156-B155)-1 ),H155*rate))</f>
        <v/>
      </c>
      <c r="G156" s="69" t="str">
        <f>IF(C156="","",SUM(F$26:F156))</f>
        <v/>
      </c>
      <c r="H156" s="69" t="str">
        <f t="shared" si="9"/>
        <v/>
      </c>
      <c r="I156" s="67"/>
    </row>
    <row r="157" spans="1:9" x14ac:dyDescent="0.2">
      <c r="A157" s="68" t="str">
        <f t="shared" si="10"/>
        <v/>
      </c>
      <c r="B157" s="99" t="str">
        <f t="shared" si="11"/>
        <v/>
      </c>
      <c r="C157" s="96" t="str">
        <f t="shared" si="12"/>
        <v/>
      </c>
      <c r="D157" s="69" t="str">
        <f>IF(A157="","",SUM(C$26:C157)+PV)</f>
        <v/>
      </c>
      <c r="E157" s="67"/>
      <c r="F157" s="69" t="str">
        <f t="shared" si="13"/>
        <v/>
      </c>
      <c r="G157" s="69" t="str">
        <f>IF(C157="","",SUM(F$26:F157))</f>
        <v/>
      </c>
      <c r="H157" s="69" t="str">
        <f t="shared" ref="H157:H220" si="14">IF(A157="","",H156+F157+C157)</f>
        <v/>
      </c>
      <c r="I157" s="67"/>
    </row>
    <row r="158" spans="1:9" x14ac:dyDescent="0.2">
      <c r="A158" s="68" t="str">
        <f t="shared" si="10"/>
        <v/>
      </c>
      <c r="B158" s="99" t="str">
        <f t="shared" si="11"/>
        <v/>
      </c>
      <c r="C158" s="96" t="str">
        <f t="shared" si="12"/>
        <v/>
      </c>
      <c r="D158" s="69" t="str">
        <f>IF(A158="","",SUM(C$26:C158)+PV)</f>
        <v/>
      </c>
      <c r="E158" s="67"/>
      <c r="F158" s="69" t="str">
        <f t="shared" si="13"/>
        <v/>
      </c>
      <c r="G158" s="69" t="str">
        <f>IF(C158="","",SUM(F$26:F158))</f>
        <v/>
      </c>
      <c r="H158" s="69" t="str">
        <f t="shared" si="14"/>
        <v/>
      </c>
      <c r="I158" s="67"/>
    </row>
    <row r="159" spans="1:9" x14ac:dyDescent="0.2">
      <c r="A159" s="68" t="str">
        <f t="shared" si="10"/>
        <v/>
      </c>
      <c r="B159" s="99" t="str">
        <f t="shared" si="11"/>
        <v/>
      </c>
      <c r="C159" s="96" t="str">
        <f t="shared" si="12"/>
        <v/>
      </c>
      <c r="D159" s="69" t="str">
        <f>IF(A159="","",SUM(C$26:C159)+PV)</f>
        <v/>
      </c>
      <c r="E159" s="67"/>
      <c r="F159" s="69" t="str">
        <f t="shared" si="13"/>
        <v/>
      </c>
      <c r="G159" s="69" t="str">
        <f>IF(C159="","",SUM(F$26:F159))</f>
        <v/>
      </c>
      <c r="H159" s="69" t="str">
        <f t="shared" si="14"/>
        <v/>
      </c>
      <c r="I159" s="67"/>
    </row>
    <row r="160" spans="1:9" x14ac:dyDescent="0.2">
      <c r="A160" s="68" t="str">
        <f t="shared" si="10"/>
        <v/>
      </c>
      <c r="B160" s="99" t="str">
        <f t="shared" si="11"/>
        <v/>
      </c>
      <c r="C160" s="96" t="str">
        <f t="shared" si="12"/>
        <v/>
      </c>
      <c r="D160" s="69" t="str">
        <f>IF(A160="","",SUM(C$26:C160)+PV)</f>
        <v/>
      </c>
      <c r="E160" s="67"/>
      <c r="F160" s="69" t="str">
        <f t="shared" si="13"/>
        <v/>
      </c>
      <c r="G160" s="69" t="str">
        <f>IF(C160="","",SUM(F$26:F160))</f>
        <v/>
      </c>
      <c r="H160" s="69" t="str">
        <f t="shared" si="14"/>
        <v/>
      </c>
      <c r="I160" s="67"/>
    </row>
    <row r="161" spans="1:9" x14ac:dyDescent="0.2">
      <c r="A161" s="68" t="str">
        <f t="shared" si="10"/>
        <v/>
      </c>
      <c r="B161" s="99" t="str">
        <f t="shared" si="11"/>
        <v/>
      </c>
      <c r="C161" s="96" t="str">
        <f t="shared" si="12"/>
        <v/>
      </c>
      <c r="D161" s="69" t="str">
        <f>IF(A161="","",SUM(C$26:C161)+PV)</f>
        <v/>
      </c>
      <c r="E161" s="67"/>
      <c r="F161" s="69" t="str">
        <f t="shared" si="13"/>
        <v/>
      </c>
      <c r="G161" s="69" t="str">
        <f>IF(C161="","",SUM(F$26:F161))</f>
        <v/>
      </c>
      <c r="H161" s="69" t="str">
        <f t="shared" si="14"/>
        <v/>
      </c>
      <c r="I161" s="67"/>
    </row>
    <row r="162" spans="1:9" x14ac:dyDescent="0.2">
      <c r="A162" s="68" t="str">
        <f t="shared" si="10"/>
        <v/>
      </c>
      <c r="B162" s="99" t="str">
        <f t="shared" si="11"/>
        <v/>
      </c>
      <c r="C162" s="96" t="str">
        <f t="shared" si="12"/>
        <v/>
      </c>
      <c r="D162" s="69" t="str">
        <f>IF(A162="","",SUM(C$26:C162)+PV)</f>
        <v/>
      </c>
      <c r="E162" s="67"/>
      <c r="F162" s="69" t="str">
        <f t="shared" si="13"/>
        <v/>
      </c>
      <c r="G162" s="69" t="str">
        <f>IF(C162="","",SUM(F$26:F162))</f>
        <v/>
      </c>
      <c r="H162" s="69" t="str">
        <f t="shared" si="14"/>
        <v/>
      </c>
      <c r="I162" s="67"/>
    </row>
    <row r="163" spans="1:9" x14ac:dyDescent="0.2">
      <c r="A163" s="68" t="str">
        <f t="shared" si="10"/>
        <v/>
      </c>
      <c r="B163" s="99" t="str">
        <f t="shared" si="11"/>
        <v/>
      </c>
      <c r="C163" s="96" t="str">
        <f t="shared" si="12"/>
        <v/>
      </c>
      <c r="D163" s="69" t="str">
        <f>IF(A163="","",SUM(C$26:C163)+PV)</f>
        <v/>
      </c>
      <c r="E163" s="67"/>
      <c r="F163" s="69" t="str">
        <f t="shared" si="13"/>
        <v/>
      </c>
      <c r="G163" s="69" t="str">
        <f>IF(C163="","",SUM(F$26:F163))</f>
        <v/>
      </c>
      <c r="H163" s="69" t="str">
        <f t="shared" si="14"/>
        <v/>
      </c>
      <c r="I163" s="67"/>
    </row>
    <row r="164" spans="1:9" x14ac:dyDescent="0.2">
      <c r="A164" s="68" t="str">
        <f t="shared" si="10"/>
        <v/>
      </c>
      <c r="B164" s="99" t="str">
        <f t="shared" si="11"/>
        <v/>
      </c>
      <c r="C164" s="96" t="str">
        <f t="shared" si="12"/>
        <v/>
      </c>
      <c r="D164" s="69" t="str">
        <f>IF(A164="","",SUM(C$26:C164)+PV)</f>
        <v/>
      </c>
      <c r="E164" s="67"/>
      <c r="F164" s="69" t="str">
        <f t="shared" si="13"/>
        <v/>
      </c>
      <c r="G164" s="69" t="str">
        <f>IF(C164="","",SUM(F$26:F164))</f>
        <v/>
      </c>
      <c r="H164" s="69" t="str">
        <f t="shared" si="14"/>
        <v/>
      </c>
      <c r="I164" s="67"/>
    </row>
    <row r="165" spans="1:9" x14ac:dyDescent="0.2">
      <c r="A165" s="68" t="str">
        <f t="shared" si="10"/>
        <v/>
      </c>
      <c r="B165" s="99" t="str">
        <f t="shared" si="11"/>
        <v/>
      </c>
      <c r="C165" s="96" t="str">
        <f t="shared" si="12"/>
        <v/>
      </c>
      <c r="D165" s="69" t="str">
        <f>IF(A165="","",SUM(C$26:C165)+PV)</f>
        <v/>
      </c>
      <c r="E165" s="67"/>
      <c r="F165" s="69" t="str">
        <f t="shared" si="13"/>
        <v/>
      </c>
      <c r="G165" s="69" t="str">
        <f>IF(C165="","",SUM(F$26:F165))</f>
        <v/>
      </c>
      <c r="H165" s="69" t="str">
        <f t="shared" si="14"/>
        <v/>
      </c>
      <c r="I165" s="67"/>
    </row>
    <row r="166" spans="1:9" x14ac:dyDescent="0.2">
      <c r="A166" s="68" t="str">
        <f t="shared" si="10"/>
        <v/>
      </c>
      <c r="B166" s="99" t="str">
        <f t="shared" si="11"/>
        <v/>
      </c>
      <c r="C166" s="96" t="str">
        <f t="shared" si="12"/>
        <v/>
      </c>
      <c r="D166" s="69" t="str">
        <f>IF(A166="","",SUM(C$26:C166)+PV)</f>
        <v/>
      </c>
      <c r="E166" s="67"/>
      <c r="F166" s="69" t="str">
        <f t="shared" si="13"/>
        <v/>
      </c>
      <c r="G166" s="69" t="str">
        <f>IF(C166="","",SUM(F$26:F166))</f>
        <v/>
      </c>
      <c r="H166" s="69" t="str">
        <f t="shared" si="14"/>
        <v/>
      </c>
      <c r="I166" s="67"/>
    </row>
    <row r="167" spans="1:9" x14ac:dyDescent="0.2">
      <c r="A167" s="68" t="str">
        <f t="shared" si="10"/>
        <v/>
      </c>
      <c r="B167" s="99" t="str">
        <f t="shared" si="11"/>
        <v/>
      </c>
      <c r="C167" s="96" t="str">
        <f t="shared" si="12"/>
        <v/>
      </c>
      <c r="D167" s="69" t="str">
        <f>IF(A167="","",SUM(C$26:C167)+PV)</f>
        <v/>
      </c>
      <c r="E167" s="67"/>
      <c r="F167" s="69" t="str">
        <f t="shared" si="13"/>
        <v/>
      </c>
      <c r="G167" s="69" t="str">
        <f>IF(C167="","",SUM(F$26:F167))</f>
        <v/>
      </c>
      <c r="H167" s="69" t="str">
        <f t="shared" si="14"/>
        <v/>
      </c>
      <c r="I167" s="67"/>
    </row>
    <row r="168" spans="1:9" x14ac:dyDescent="0.2">
      <c r="A168" s="68" t="str">
        <f t="shared" si="10"/>
        <v/>
      </c>
      <c r="B168" s="99" t="str">
        <f t="shared" si="11"/>
        <v/>
      </c>
      <c r="C168" s="96" t="str">
        <f t="shared" si="12"/>
        <v/>
      </c>
      <c r="D168" s="69" t="str">
        <f>IF(A168="","",SUM(C$26:C168)+PV)</f>
        <v/>
      </c>
      <c r="E168" s="67"/>
      <c r="F168" s="69" t="str">
        <f t="shared" si="13"/>
        <v/>
      </c>
      <c r="G168" s="69" t="str">
        <f>IF(C168="","",SUM(F$26:F168))</f>
        <v/>
      </c>
      <c r="H168" s="69" t="str">
        <f t="shared" si="14"/>
        <v/>
      </c>
      <c r="I168" s="67"/>
    </row>
    <row r="169" spans="1:9" x14ac:dyDescent="0.2">
      <c r="A169" s="68" t="str">
        <f t="shared" si="10"/>
        <v/>
      </c>
      <c r="B169" s="99" t="str">
        <f t="shared" si="11"/>
        <v/>
      </c>
      <c r="C169" s="96" t="str">
        <f t="shared" si="12"/>
        <v/>
      </c>
      <c r="D169" s="69" t="str">
        <f>IF(A169="","",SUM(C$26:C169)+PV)</f>
        <v/>
      </c>
      <c r="E169" s="67"/>
      <c r="F169" s="69" t="str">
        <f t="shared" si="13"/>
        <v/>
      </c>
      <c r="G169" s="69" t="str">
        <f>IF(C169="","",SUM(F$26:F169))</f>
        <v/>
      </c>
      <c r="H169" s="69" t="str">
        <f t="shared" si="14"/>
        <v/>
      </c>
      <c r="I169" s="67"/>
    </row>
    <row r="170" spans="1:9" x14ac:dyDescent="0.2">
      <c r="A170" s="68" t="str">
        <f t="shared" si="10"/>
        <v/>
      </c>
      <c r="B170" s="99" t="str">
        <f t="shared" si="11"/>
        <v/>
      </c>
      <c r="C170" s="96" t="str">
        <f t="shared" si="12"/>
        <v/>
      </c>
      <c r="D170" s="69" t="str">
        <f>IF(A170="","",SUM(C$26:C170)+PV)</f>
        <v/>
      </c>
      <c r="E170" s="67"/>
      <c r="F170" s="69" t="str">
        <f t="shared" si="13"/>
        <v/>
      </c>
      <c r="G170" s="69" t="str">
        <f>IF(C170="","",SUM(F$26:F170))</f>
        <v/>
      </c>
      <c r="H170" s="69" t="str">
        <f t="shared" si="14"/>
        <v/>
      </c>
      <c r="I170" s="67"/>
    </row>
    <row r="171" spans="1:9" x14ac:dyDescent="0.2">
      <c r="A171" s="68" t="str">
        <f t="shared" si="10"/>
        <v/>
      </c>
      <c r="B171" s="99" t="str">
        <f t="shared" si="11"/>
        <v/>
      </c>
      <c r="C171" s="96" t="str">
        <f t="shared" si="12"/>
        <v/>
      </c>
      <c r="D171" s="69" t="str">
        <f>IF(A171="","",SUM(C$26:C171)+PV)</f>
        <v/>
      </c>
      <c r="E171" s="67"/>
      <c r="F171" s="69" t="str">
        <f t="shared" si="13"/>
        <v/>
      </c>
      <c r="G171" s="69" t="str">
        <f>IF(C171="","",SUM(F$26:F171))</f>
        <v/>
      </c>
      <c r="H171" s="69" t="str">
        <f t="shared" si="14"/>
        <v/>
      </c>
      <c r="I171" s="67"/>
    </row>
    <row r="172" spans="1:9" x14ac:dyDescent="0.2">
      <c r="A172" s="68" t="str">
        <f t="shared" si="10"/>
        <v/>
      </c>
      <c r="B172" s="99" t="str">
        <f t="shared" si="11"/>
        <v/>
      </c>
      <c r="C172" s="96" t="str">
        <f t="shared" si="12"/>
        <v/>
      </c>
      <c r="D172" s="69" t="str">
        <f>IF(A172="","",SUM(C$26:C172)+PV)</f>
        <v/>
      </c>
      <c r="E172" s="67"/>
      <c r="F172" s="69" t="str">
        <f t="shared" si="13"/>
        <v/>
      </c>
      <c r="G172" s="69" t="str">
        <f>IF(C172="","",SUM(F$26:F172))</f>
        <v/>
      </c>
      <c r="H172" s="69" t="str">
        <f t="shared" si="14"/>
        <v/>
      </c>
      <c r="I172" s="67"/>
    </row>
    <row r="173" spans="1:9" x14ac:dyDescent="0.2">
      <c r="A173" s="68" t="str">
        <f t="shared" si="10"/>
        <v/>
      </c>
      <c r="B173" s="99" t="str">
        <f t="shared" si="11"/>
        <v/>
      </c>
      <c r="C173" s="96" t="str">
        <f t="shared" si="12"/>
        <v/>
      </c>
      <c r="D173" s="69" t="str">
        <f>IF(A173="","",SUM(C$26:C173)+PV)</f>
        <v/>
      </c>
      <c r="E173" s="67"/>
      <c r="F173" s="69" t="str">
        <f t="shared" si="13"/>
        <v/>
      </c>
      <c r="G173" s="69" t="str">
        <f>IF(C173="","",SUM(F$26:F173))</f>
        <v/>
      </c>
      <c r="H173" s="69" t="str">
        <f t="shared" si="14"/>
        <v/>
      </c>
      <c r="I173" s="67"/>
    </row>
    <row r="174" spans="1:9" x14ac:dyDescent="0.2">
      <c r="A174" s="68" t="str">
        <f t="shared" si="10"/>
        <v/>
      </c>
      <c r="B174" s="99" t="str">
        <f t="shared" si="11"/>
        <v/>
      </c>
      <c r="C174" s="96" t="str">
        <f t="shared" si="12"/>
        <v/>
      </c>
      <c r="D174" s="69" t="str">
        <f>IF(A174="","",SUM(C$26:C174)+PV)</f>
        <v/>
      </c>
      <c r="E174" s="67"/>
      <c r="F174" s="69" t="str">
        <f t="shared" si="13"/>
        <v/>
      </c>
      <c r="G174" s="69" t="str">
        <f>IF(C174="","",SUM(F$26:F174))</f>
        <v/>
      </c>
      <c r="H174" s="69" t="str">
        <f t="shared" si="14"/>
        <v/>
      </c>
      <c r="I174" s="67"/>
    </row>
    <row r="175" spans="1:9" x14ac:dyDescent="0.2">
      <c r="A175" s="68" t="str">
        <f t="shared" si="10"/>
        <v/>
      </c>
      <c r="B175" s="99" t="str">
        <f t="shared" si="11"/>
        <v/>
      </c>
      <c r="C175" s="96" t="str">
        <f t="shared" si="12"/>
        <v/>
      </c>
      <c r="D175" s="69" t="str">
        <f>IF(A175="","",SUM(C$26:C175)+PV)</f>
        <v/>
      </c>
      <c r="E175" s="67"/>
      <c r="F175" s="69" t="str">
        <f t="shared" si="13"/>
        <v/>
      </c>
      <c r="G175" s="69" t="str">
        <f>IF(C175="","",SUM(F$26:F175))</f>
        <v/>
      </c>
      <c r="H175" s="69" t="str">
        <f t="shared" si="14"/>
        <v/>
      </c>
      <c r="I175" s="67"/>
    </row>
    <row r="176" spans="1:9" x14ac:dyDescent="0.2">
      <c r="A176" s="68" t="str">
        <f t="shared" si="10"/>
        <v/>
      </c>
      <c r="B176" s="99" t="str">
        <f t="shared" si="11"/>
        <v/>
      </c>
      <c r="C176" s="96" t="str">
        <f t="shared" si="12"/>
        <v/>
      </c>
      <c r="D176" s="69" t="str">
        <f>IF(A176="","",SUM(C$26:C176)+PV)</f>
        <v/>
      </c>
      <c r="E176" s="67"/>
      <c r="F176" s="69" t="str">
        <f t="shared" si="13"/>
        <v/>
      </c>
      <c r="G176" s="69" t="str">
        <f>IF(C176="","",SUM(F$26:F176))</f>
        <v/>
      </c>
      <c r="H176" s="69" t="str">
        <f t="shared" si="14"/>
        <v/>
      </c>
      <c r="I176" s="67"/>
    </row>
    <row r="177" spans="1:9" x14ac:dyDescent="0.2">
      <c r="A177" s="68" t="str">
        <f t="shared" si="10"/>
        <v/>
      </c>
      <c r="B177" s="99" t="str">
        <f t="shared" si="11"/>
        <v/>
      </c>
      <c r="C177" s="96" t="str">
        <f t="shared" si="12"/>
        <v/>
      </c>
      <c r="D177" s="69" t="str">
        <f>IF(A177="","",SUM(C$26:C177)+PV)</f>
        <v/>
      </c>
      <c r="E177" s="67"/>
      <c r="F177" s="69" t="str">
        <f t="shared" si="13"/>
        <v/>
      </c>
      <c r="G177" s="69" t="str">
        <f>IF(C177="","",SUM(F$26:F177))</f>
        <v/>
      </c>
      <c r="H177" s="69" t="str">
        <f t="shared" si="14"/>
        <v/>
      </c>
      <c r="I177" s="67"/>
    </row>
    <row r="178" spans="1:9" x14ac:dyDescent="0.2">
      <c r="A178" s="68" t="str">
        <f t="shared" si="10"/>
        <v/>
      </c>
      <c r="B178" s="99" t="str">
        <f t="shared" si="11"/>
        <v/>
      </c>
      <c r="C178" s="96" t="str">
        <f t="shared" si="12"/>
        <v/>
      </c>
      <c r="D178" s="69" t="str">
        <f>IF(A178="","",SUM(C$26:C178)+PV)</f>
        <v/>
      </c>
      <c r="E178" s="67"/>
      <c r="F178" s="69" t="str">
        <f t="shared" si="13"/>
        <v/>
      </c>
      <c r="G178" s="69" t="str">
        <f>IF(C178="","",SUM(F$26:F178))</f>
        <v/>
      </c>
      <c r="H178" s="69" t="str">
        <f t="shared" si="14"/>
        <v/>
      </c>
      <c r="I178" s="67"/>
    </row>
    <row r="179" spans="1:9" x14ac:dyDescent="0.2">
      <c r="A179" s="68" t="str">
        <f t="shared" si="10"/>
        <v/>
      </c>
      <c r="B179" s="99" t="str">
        <f t="shared" si="11"/>
        <v/>
      </c>
      <c r="C179" s="96" t="str">
        <f t="shared" si="12"/>
        <v/>
      </c>
      <c r="D179" s="69" t="str">
        <f>IF(A179="","",SUM(C$26:C179)+PV)</f>
        <v/>
      </c>
      <c r="E179" s="67"/>
      <c r="F179" s="69" t="str">
        <f t="shared" si="13"/>
        <v/>
      </c>
      <c r="G179" s="69" t="str">
        <f>IF(C179="","",SUM(F$26:F179))</f>
        <v/>
      </c>
      <c r="H179" s="69" t="str">
        <f t="shared" si="14"/>
        <v/>
      </c>
      <c r="I179" s="67"/>
    </row>
    <row r="180" spans="1:9" x14ac:dyDescent="0.2">
      <c r="A180" s="68" t="str">
        <f t="shared" si="10"/>
        <v/>
      </c>
      <c r="B180" s="99" t="str">
        <f t="shared" si="11"/>
        <v/>
      </c>
      <c r="C180" s="96" t="str">
        <f t="shared" si="12"/>
        <v/>
      </c>
      <c r="D180" s="69" t="str">
        <f>IF(A180="","",SUM(C$26:C180)+PV)</f>
        <v/>
      </c>
      <c r="E180" s="67"/>
      <c r="F180" s="69" t="str">
        <f t="shared" si="13"/>
        <v/>
      </c>
      <c r="G180" s="69" t="str">
        <f>IF(C180="","",SUM(F$26:F180))</f>
        <v/>
      </c>
      <c r="H180" s="69" t="str">
        <f t="shared" si="14"/>
        <v/>
      </c>
      <c r="I180" s="67"/>
    </row>
    <row r="181" spans="1:9" x14ac:dyDescent="0.2">
      <c r="A181" s="68" t="str">
        <f t="shared" si="10"/>
        <v/>
      </c>
      <c r="B181" s="99" t="str">
        <f t="shared" si="11"/>
        <v/>
      </c>
      <c r="C181" s="96" t="str">
        <f t="shared" si="12"/>
        <v/>
      </c>
      <c r="D181" s="69" t="str">
        <f>IF(A181="","",SUM(C$26:C181)+PV)</f>
        <v/>
      </c>
      <c r="E181" s="67"/>
      <c r="F181" s="69" t="str">
        <f t="shared" si="13"/>
        <v/>
      </c>
      <c r="G181" s="69" t="str">
        <f>IF(C181="","",SUM(F$26:F181))</f>
        <v/>
      </c>
      <c r="H181" s="69" t="str">
        <f t="shared" si="14"/>
        <v/>
      </c>
      <c r="I181" s="67"/>
    </row>
    <row r="182" spans="1:9" x14ac:dyDescent="0.2">
      <c r="A182" s="68" t="str">
        <f t="shared" si="10"/>
        <v/>
      </c>
      <c r="B182" s="99" t="str">
        <f t="shared" si="11"/>
        <v/>
      </c>
      <c r="C182" s="96" t="str">
        <f t="shared" si="12"/>
        <v/>
      </c>
      <c r="D182" s="69" t="str">
        <f>IF(A182="","",SUM(C$26:C182)+PV)</f>
        <v/>
      </c>
      <c r="E182" s="67"/>
      <c r="F182" s="69" t="str">
        <f t="shared" si="13"/>
        <v/>
      </c>
      <c r="G182" s="69" t="str">
        <f>IF(C182="","",SUM(F$26:F182))</f>
        <v/>
      </c>
      <c r="H182" s="69" t="str">
        <f t="shared" si="14"/>
        <v/>
      </c>
      <c r="I182" s="67"/>
    </row>
    <row r="183" spans="1:9" x14ac:dyDescent="0.2">
      <c r="A183" s="68" t="str">
        <f t="shared" si="10"/>
        <v/>
      </c>
      <c r="B183" s="99" t="str">
        <f t="shared" si="11"/>
        <v/>
      </c>
      <c r="C183" s="96" t="str">
        <f t="shared" si="12"/>
        <v/>
      </c>
      <c r="D183" s="69" t="str">
        <f>IF(A183="","",SUM(C$26:C183)+PV)</f>
        <v/>
      </c>
      <c r="E183" s="67"/>
      <c r="F183" s="69" t="str">
        <f t="shared" si="13"/>
        <v/>
      </c>
      <c r="G183" s="69" t="str">
        <f>IF(C183="","",SUM(F$26:F183))</f>
        <v/>
      </c>
      <c r="H183" s="69" t="str">
        <f t="shared" si="14"/>
        <v/>
      </c>
      <c r="I183" s="67"/>
    </row>
    <row r="184" spans="1:9" x14ac:dyDescent="0.2">
      <c r="A184" s="68" t="str">
        <f t="shared" si="10"/>
        <v/>
      </c>
      <c r="B184" s="99" t="str">
        <f t="shared" si="11"/>
        <v/>
      </c>
      <c r="C184" s="96" t="str">
        <f t="shared" si="12"/>
        <v/>
      </c>
      <c r="D184" s="69" t="str">
        <f>IF(A184="","",SUM(C$26:C184)+PV)</f>
        <v/>
      </c>
      <c r="E184" s="67"/>
      <c r="F184" s="69" t="str">
        <f t="shared" si="13"/>
        <v/>
      </c>
      <c r="G184" s="69" t="str">
        <f>IF(C184="","",SUM(F$26:F184))</f>
        <v/>
      </c>
      <c r="H184" s="69" t="str">
        <f t="shared" si="14"/>
        <v/>
      </c>
      <c r="I184" s="67"/>
    </row>
    <row r="185" spans="1:9" x14ac:dyDescent="0.2">
      <c r="A185" s="68" t="str">
        <f t="shared" si="10"/>
        <v/>
      </c>
      <c r="B185" s="99" t="str">
        <f t="shared" si="11"/>
        <v/>
      </c>
      <c r="C185" s="96" t="str">
        <f t="shared" si="12"/>
        <v/>
      </c>
      <c r="D185" s="69" t="str">
        <f>IF(A185="","",SUM(C$26:C185)+PV)</f>
        <v/>
      </c>
      <c r="E185" s="67"/>
      <c r="F185" s="69" t="str">
        <f t="shared" si="13"/>
        <v/>
      </c>
      <c r="G185" s="69" t="str">
        <f>IF(C185="","",SUM(F$26:F185))</f>
        <v/>
      </c>
      <c r="H185" s="69" t="str">
        <f t="shared" si="14"/>
        <v/>
      </c>
      <c r="I185" s="67"/>
    </row>
    <row r="186" spans="1:9" x14ac:dyDescent="0.2">
      <c r="A186" s="68" t="str">
        <f t="shared" si="10"/>
        <v/>
      </c>
      <c r="B186" s="99" t="str">
        <f t="shared" si="11"/>
        <v/>
      </c>
      <c r="C186" s="96" t="str">
        <f t="shared" si="12"/>
        <v/>
      </c>
      <c r="D186" s="69" t="str">
        <f>IF(A186="","",SUM(C$26:C186)+PV)</f>
        <v/>
      </c>
      <c r="E186" s="67"/>
      <c r="F186" s="69" t="str">
        <f t="shared" si="13"/>
        <v/>
      </c>
      <c r="G186" s="69" t="str">
        <f>IF(C186="","",SUM(F$26:F186))</f>
        <v/>
      </c>
      <c r="H186" s="69" t="str">
        <f t="shared" si="14"/>
        <v/>
      </c>
      <c r="I186" s="67"/>
    </row>
    <row r="187" spans="1:9" x14ac:dyDescent="0.2">
      <c r="A187" s="68" t="str">
        <f t="shared" si="10"/>
        <v/>
      </c>
      <c r="B187" s="99" t="str">
        <f t="shared" si="11"/>
        <v/>
      </c>
      <c r="C187" s="96" t="str">
        <f t="shared" si="12"/>
        <v/>
      </c>
      <c r="D187" s="69" t="str">
        <f>IF(A187="","",SUM(C$26:C187)+PV)</f>
        <v/>
      </c>
      <c r="E187" s="67"/>
      <c r="F187" s="69" t="str">
        <f t="shared" si="13"/>
        <v/>
      </c>
      <c r="G187" s="69" t="str">
        <f>IF(C187="","",SUM(F$26:F187))</f>
        <v/>
      </c>
      <c r="H187" s="69" t="str">
        <f t="shared" si="14"/>
        <v/>
      </c>
      <c r="I187" s="67"/>
    </row>
    <row r="188" spans="1:9" x14ac:dyDescent="0.2">
      <c r="A188" s="68" t="str">
        <f t="shared" si="10"/>
        <v/>
      </c>
      <c r="B188" s="99" t="str">
        <f t="shared" si="11"/>
        <v/>
      </c>
      <c r="C188" s="96" t="str">
        <f t="shared" si="12"/>
        <v/>
      </c>
      <c r="D188" s="69" t="str">
        <f>IF(A188="","",SUM(C$26:C188)+PV)</f>
        <v/>
      </c>
      <c r="E188" s="67"/>
      <c r="F188" s="69" t="str">
        <f t="shared" si="13"/>
        <v/>
      </c>
      <c r="G188" s="69" t="str">
        <f>IF(C188="","",SUM(F$26:F188))</f>
        <v/>
      </c>
      <c r="H188" s="69" t="str">
        <f t="shared" si="14"/>
        <v/>
      </c>
      <c r="I188" s="67"/>
    </row>
    <row r="189" spans="1:9" x14ac:dyDescent="0.2">
      <c r="A189" s="68" t="str">
        <f t="shared" si="10"/>
        <v/>
      </c>
      <c r="B189" s="99" t="str">
        <f t="shared" si="11"/>
        <v/>
      </c>
      <c r="C189" s="96" t="str">
        <f t="shared" si="12"/>
        <v/>
      </c>
      <c r="D189" s="69" t="str">
        <f>IF(A189="","",SUM(C$26:C189)+PV)</f>
        <v/>
      </c>
      <c r="E189" s="67"/>
      <c r="F189" s="69" t="str">
        <f t="shared" si="13"/>
        <v/>
      </c>
      <c r="G189" s="69" t="str">
        <f>IF(C189="","",SUM(F$26:F189))</f>
        <v/>
      </c>
      <c r="H189" s="69" t="str">
        <f t="shared" si="14"/>
        <v/>
      </c>
      <c r="I189" s="67"/>
    </row>
    <row r="190" spans="1:9" x14ac:dyDescent="0.2">
      <c r="A190" s="68" t="str">
        <f t="shared" si="10"/>
        <v/>
      </c>
      <c r="B190" s="99" t="str">
        <f t="shared" si="11"/>
        <v/>
      </c>
      <c r="C190" s="96" t="str">
        <f t="shared" si="12"/>
        <v/>
      </c>
      <c r="D190" s="69" t="str">
        <f>IF(A190="","",SUM(C$26:C190)+PV)</f>
        <v/>
      </c>
      <c r="E190" s="67"/>
      <c r="F190" s="69" t="str">
        <f t="shared" si="13"/>
        <v/>
      </c>
      <c r="G190" s="69" t="str">
        <f>IF(C190="","",SUM(F$26:F190))</f>
        <v/>
      </c>
      <c r="H190" s="69" t="str">
        <f t="shared" si="14"/>
        <v/>
      </c>
      <c r="I190" s="67"/>
    </row>
    <row r="191" spans="1:9" x14ac:dyDescent="0.2">
      <c r="A191" s="68" t="str">
        <f t="shared" si="10"/>
        <v/>
      </c>
      <c r="B191" s="99" t="str">
        <f t="shared" si="11"/>
        <v/>
      </c>
      <c r="C191" s="96" t="str">
        <f t="shared" si="12"/>
        <v/>
      </c>
      <c r="D191" s="69" t="str">
        <f>IF(A191="","",SUM(C$26:C191)+PV)</f>
        <v/>
      </c>
      <c r="E191" s="67"/>
      <c r="F191" s="69" t="str">
        <f t="shared" si="13"/>
        <v/>
      </c>
      <c r="G191" s="69" t="str">
        <f>IF(C191="","",SUM(F$26:F191))</f>
        <v/>
      </c>
      <c r="H191" s="69" t="str">
        <f t="shared" si="14"/>
        <v/>
      </c>
      <c r="I191" s="67"/>
    </row>
    <row r="192" spans="1:9" x14ac:dyDescent="0.2">
      <c r="A192" s="68" t="str">
        <f t="shared" si="10"/>
        <v/>
      </c>
      <c r="B192" s="99" t="str">
        <f t="shared" si="11"/>
        <v/>
      </c>
      <c r="C192" s="96" t="str">
        <f t="shared" si="12"/>
        <v/>
      </c>
      <c r="D192" s="69" t="str">
        <f>IF(A192="","",SUM(C$26:C192)+PV)</f>
        <v/>
      </c>
      <c r="E192" s="67"/>
      <c r="F192" s="69" t="str">
        <f t="shared" si="13"/>
        <v/>
      </c>
      <c r="G192" s="69" t="str">
        <f>IF(C192="","",SUM(F$26:F192))</f>
        <v/>
      </c>
      <c r="H192" s="69" t="str">
        <f t="shared" si="14"/>
        <v/>
      </c>
      <c r="I192" s="67"/>
    </row>
    <row r="193" spans="1:9" x14ac:dyDescent="0.2">
      <c r="A193" s="68" t="str">
        <f t="shared" si="10"/>
        <v/>
      </c>
      <c r="B193" s="99" t="str">
        <f t="shared" si="11"/>
        <v/>
      </c>
      <c r="C193" s="96" t="str">
        <f t="shared" si="12"/>
        <v/>
      </c>
      <c r="D193" s="69" t="str">
        <f>IF(A193="","",SUM(C$26:C193)+PV)</f>
        <v/>
      </c>
      <c r="E193" s="67"/>
      <c r="F193" s="69" t="str">
        <f t="shared" si="13"/>
        <v/>
      </c>
      <c r="G193" s="69" t="str">
        <f>IF(C193="","",SUM(F$26:F193))</f>
        <v/>
      </c>
      <c r="H193" s="69" t="str">
        <f t="shared" si="14"/>
        <v/>
      </c>
      <c r="I193" s="67"/>
    </row>
    <row r="194" spans="1:9" x14ac:dyDescent="0.2">
      <c r="A194" s="68" t="str">
        <f t="shared" si="10"/>
        <v/>
      </c>
      <c r="B194" s="99" t="str">
        <f t="shared" si="11"/>
        <v/>
      </c>
      <c r="C194" s="96" t="str">
        <f t="shared" si="12"/>
        <v/>
      </c>
      <c r="D194" s="69" t="str">
        <f>IF(A194="","",SUM(C$26:C194)+PV)</f>
        <v/>
      </c>
      <c r="E194" s="67"/>
      <c r="F194" s="69" t="str">
        <f t="shared" si="13"/>
        <v/>
      </c>
      <c r="G194" s="69" t="str">
        <f>IF(C194="","",SUM(F$26:F194))</f>
        <v/>
      </c>
      <c r="H194" s="69" t="str">
        <f t="shared" si="14"/>
        <v/>
      </c>
      <c r="I194" s="67"/>
    </row>
    <row r="195" spans="1:9" x14ac:dyDescent="0.2">
      <c r="A195" s="68" t="str">
        <f t="shared" si="10"/>
        <v/>
      </c>
      <c r="B195" s="99" t="str">
        <f t="shared" si="11"/>
        <v/>
      </c>
      <c r="C195" s="96" t="str">
        <f t="shared" si="12"/>
        <v/>
      </c>
      <c r="D195" s="69" t="str">
        <f>IF(A195="","",SUM(C$26:C195)+PV)</f>
        <v/>
      </c>
      <c r="E195" s="67"/>
      <c r="F195" s="69" t="str">
        <f t="shared" si="13"/>
        <v/>
      </c>
      <c r="G195" s="69" t="str">
        <f>IF(C195="","",SUM(F$26:F195))</f>
        <v/>
      </c>
      <c r="H195" s="69" t="str">
        <f t="shared" si="14"/>
        <v/>
      </c>
      <c r="I195" s="67"/>
    </row>
    <row r="196" spans="1:9" x14ac:dyDescent="0.2">
      <c r="A196" s="68" t="str">
        <f t="shared" si="10"/>
        <v/>
      </c>
      <c r="B196" s="99" t="str">
        <f t="shared" si="11"/>
        <v/>
      </c>
      <c r="C196" s="96" t="str">
        <f t="shared" si="12"/>
        <v/>
      </c>
      <c r="D196" s="69" t="str">
        <f>IF(A196="","",SUM(C$26:C196)+PV)</f>
        <v/>
      </c>
      <c r="E196" s="67"/>
      <c r="F196" s="69" t="str">
        <f t="shared" si="13"/>
        <v/>
      </c>
      <c r="G196" s="69" t="str">
        <f>IF(C196="","",SUM(F$26:F196))</f>
        <v/>
      </c>
      <c r="H196" s="69" t="str">
        <f t="shared" si="14"/>
        <v/>
      </c>
      <c r="I196" s="67"/>
    </row>
    <row r="197" spans="1:9" x14ac:dyDescent="0.2">
      <c r="A197" s="68" t="str">
        <f t="shared" si="10"/>
        <v/>
      </c>
      <c r="B197" s="99" t="str">
        <f t="shared" si="11"/>
        <v/>
      </c>
      <c r="C197" s="96" t="str">
        <f t="shared" si="12"/>
        <v/>
      </c>
      <c r="D197" s="69" t="str">
        <f>IF(A197="","",SUM(C$26:C197)+PV)</f>
        <v/>
      </c>
      <c r="E197" s="67"/>
      <c r="F197" s="69" t="str">
        <f t="shared" si="13"/>
        <v/>
      </c>
      <c r="G197" s="69" t="str">
        <f>IF(C197="","",SUM(F$26:F197))</f>
        <v/>
      </c>
      <c r="H197" s="69" t="str">
        <f t="shared" si="14"/>
        <v/>
      </c>
      <c r="I197" s="67"/>
    </row>
    <row r="198" spans="1:9" x14ac:dyDescent="0.2">
      <c r="A198" s="68" t="str">
        <f t="shared" si="10"/>
        <v/>
      </c>
      <c r="B198" s="99" t="str">
        <f t="shared" si="11"/>
        <v/>
      </c>
      <c r="C198" s="96" t="str">
        <f t="shared" si="12"/>
        <v/>
      </c>
      <c r="D198" s="69" t="str">
        <f>IF(A198="","",SUM(C$26:C198)+PV)</f>
        <v/>
      </c>
      <c r="E198" s="67"/>
      <c r="F198" s="69" t="str">
        <f t="shared" si="13"/>
        <v/>
      </c>
      <c r="G198" s="69" t="str">
        <f>IF(C198="","",SUM(F$26:F198))</f>
        <v/>
      </c>
      <c r="H198" s="69" t="str">
        <f t="shared" si="14"/>
        <v/>
      </c>
      <c r="I198" s="67"/>
    </row>
    <row r="199" spans="1:9" x14ac:dyDescent="0.2">
      <c r="A199" s="68" t="str">
        <f t="shared" si="10"/>
        <v/>
      </c>
      <c r="B199" s="99" t="str">
        <f t="shared" si="11"/>
        <v/>
      </c>
      <c r="C199" s="96" t="str">
        <f t="shared" si="12"/>
        <v/>
      </c>
      <c r="D199" s="69" t="str">
        <f>IF(A199="","",SUM(C$26:C199)+PV)</f>
        <v/>
      </c>
      <c r="E199" s="67"/>
      <c r="F199" s="69" t="str">
        <f t="shared" si="13"/>
        <v/>
      </c>
      <c r="G199" s="69" t="str">
        <f>IF(C199="","",SUM(F$26:F199))</f>
        <v/>
      </c>
      <c r="H199" s="69" t="str">
        <f t="shared" si="14"/>
        <v/>
      </c>
      <c r="I199" s="67"/>
    </row>
    <row r="200" spans="1:9" x14ac:dyDescent="0.2">
      <c r="A200" s="68" t="str">
        <f t="shared" si="10"/>
        <v/>
      </c>
      <c r="B200" s="99" t="str">
        <f t="shared" si="11"/>
        <v/>
      </c>
      <c r="C200" s="96" t="str">
        <f t="shared" si="12"/>
        <v/>
      </c>
      <c r="D200" s="69" t="str">
        <f>IF(A200="","",SUM(C$26:C200)+PV)</f>
        <v/>
      </c>
      <c r="E200" s="67"/>
      <c r="F200" s="69" t="str">
        <f t="shared" si="13"/>
        <v/>
      </c>
      <c r="G200" s="69" t="str">
        <f>IF(C200="","",SUM(F$26:F200))</f>
        <v/>
      </c>
      <c r="H200" s="69" t="str">
        <f t="shared" si="14"/>
        <v/>
      </c>
      <c r="I200" s="67"/>
    </row>
    <row r="201" spans="1:9" x14ac:dyDescent="0.2">
      <c r="A201" s="68" t="str">
        <f t="shared" si="10"/>
        <v/>
      </c>
      <c r="B201" s="99" t="str">
        <f t="shared" si="11"/>
        <v/>
      </c>
      <c r="C201" s="96" t="str">
        <f t="shared" si="12"/>
        <v/>
      </c>
      <c r="D201" s="69" t="str">
        <f>IF(A201="","",SUM(C$26:C201)+PV)</f>
        <v/>
      </c>
      <c r="E201" s="67"/>
      <c r="F201" s="69" t="str">
        <f t="shared" si="13"/>
        <v/>
      </c>
      <c r="G201" s="69" t="str">
        <f>IF(C201="","",SUM(F$26:F201))</f>
        <v/>
      </c>
      <c r="H201" s="69" t="str">
        <f t="shared" si="14"/>
        <v/>
      </c>
      <c r="I201" s="67"/>
    </row>
    <row r="202" spans="1:9" x14ac:dyDescent="0.2">
      <c r="A202" s="68" t="str">
        <f t="shared" si="10"/>
        <v/>
      </c>
      <c r="B202" s="99" t="str">
        <f t="shared" si="11"/>
        <v/>
      </c>
      <c r="C202" s="96" t="str">
        <f t="shared" si="12"/>
        <v/>
      </c>
      <c r="D202" s="69" t="str">
        <f>IF(A202="","",SUM(C$26:C202)+PV)</f>
        <v/>
      </c>
      <c r="E202" s="67"/>
      <c r="F202" s="69" t="str">
        <f t="shared" si="13"/>
        <v/>
      </c>
      <c r="G202" s="69" t="str">
        <f>IF(C202="","",SUM(F$26:F202))</f>
        <v/>
      </c>
      <c r="H202" s="69" t="str">
        <f t="shared" si="14"/>
        <v/>
      </c>
      <c r="I202" s="67"/>
    </row>
    <row r="203" spans="1:9" x14ac:dyDescent="0.2">
      <c r="A203" s="68" t="str">
        <f t="shared" si="10"/>
        <v/>
      </c>
      <c r="B203" s="99" t="str">
        <f t="shared" si="11"/>
        <v/>
      </c>
      <c r="C203" s="96" t="str">
        <f t="shared" si="12"/>
        <v/>
      </c>
      <c r="D203" s="69" t="str">
        <f>IF(A203="","",SUM(C$26:C203)+PV)</f>
        <v/>
      </c>
      <c r="E203" s="67"/>
      <c r="F203" s="69" t="str">
        <f t="shared" si="13"/>
        <v/>
      </c>
      <c r="G203" s="69" t="str">
        <f>IF(C203="","",SUM(F$26:F203))</f>
        <v/>
      </c>
      <c r="H203" s="69" t="str">
        <f t="shared" si="14"/>
        <v/>
      </c>
      <c r="I203" s="67"/>
    </row>
    <row r="204" spans="1:9" x14ac:dyDescent="0.2">
      <c r="A204" s="68" t="str">
        <f t="shared" si="10"/>
        <v/>
      </c>
      <c r="B204" s="99" t="str">
        <f t="shared" si="11"/>
        <v/>
      </c>
      <c r="C204" s="96" t="str">
        <f t="shared" si="12"/>
        <v/>
      </c>
      <c r="D204" s="69" t="str">
        <f>IF(A204="","",SUM(C$26:C204)+PV)</f>
        <v/>
      </c>
      <c r="E204" s="67"/>
      <c r="F204" s="69" t="str">
        <f t="shared" si="13"/>
        <v/>
      </c>
      <c r="G204" s="69" t="str">
        <f>IF(C204="","",SUM(F$26:F204))</f>
        <v/>
      </c>
      <c r="H204" s="69" t="str">
        <f t="shared" si="14"/>
        <v/>
      </c>
      <c r="I204" s="67"/>
    </row>
    <row r="205" spans="1:9" x14ac:dyDescent="0.2">
      <c r="A205" s="68" t="str">
        <f t="shared" si="10"/>
        <v/>
      </c>
      <c r="B205" s="99" t="str">
        <f t="shared" si="11"/>
        <v/>
      </c>
      <c r="C205" s="96" t="str">
        <f t="shared" si="12"/>
        <v/>
      </c>
      <c r="D205" s="69" t="str">
        <f>IF(A205="","",SUM(C$26:C205)+PV)</f>
        <v/>
      </c>
      <c r="E205" s="67"/>
      <c r="F205" s="69" t="str">
        <f t="shared" si="13"/>
        <v/>
      </c>
      <c r="G205" s="69" t="str">
        <f>IF(C205="","",SUM(F$26:F205))</f>
        <v/>
      </c>
      <c r="H205" s="69" t="str">
        <f t="shared" si="14"/>
        <v/>
      </c>
      <c r="I205" s="67"/>
    </row>
    <row r="206" spans="1:9" x14ac:dyDescent="0.2">
      <c r="A206" s="68" t="str">
        <f t="shared" si="10"/>
        <v/>
      </c>
      <c r="B206" s="99" t="str">
        <f t="shared" si="11"/>
        <v/>
      </c>
      <c r="C206" s="96" t="str">
        <f t="shared" si="12"/>
        <v/>
      </c>
      <c r="D206" s="69" t="str">
        <f>IF(A206="","",SUM(C$26:C206)+PV)</f>
        <v/>
      </c>
      <c r="E206" s="67"/>
      <c r="F206" s="69" t="str">
        <f t="shared" si="13"/>
        <v/>
      </c>
      <c r="G206" s="69" t="str">
        <f>IF(C206="","",SUM(F$26:F206))</f>
        <v/>
      </c>
      <c r="H206" s="69" t="str">
        <f t="shared" si="14"/>
        <v/>
      </c>
      <c r="I206" s="67"/>
    </row>
    <row r="207" spans="1:9" x14ac:dyDescent="0.2">
      <c r="A207" s="68" t="str">
        <f t="shared" si="10"/>
        <v/>
      </c>
      <c r="B207" s="99" t="str">
        <f t="shared" si="11"/>
        <v/>
      </c>
      <c r="C207" s="96" t="str">
        <f t="shared" si="12"/>
        <v/>
      </c>
      <c r="D207" s="69" t="str">
        <f>IF(A207="","",SUM(C$26:C207)+PV)</f>
        <v/>
      </c>
      <c r="E207" s="67"/>
      <c r="F207" s="69" t="str">
        <f t="shared" si="13"/>
        <v/>
      </c>
      <c r="G207" s="69" t="str">
        <f>IF(C207="","",SUM(F$26:F207))</f>
        <v/>
      </c>
      <c r="H207" s="69" t="str">
        <f t="shared" si="14"/>
        <v/>
      </c>
      <c r="I207" s="67"/>
    </row>
    <row r="208" spans="1:9" x14ac:dyDescent="0.2">
      <c r="A208" s="68" t="str">
        <f t="shared" si="10"/>
        <v/>
      </c>
      <c r="B208" s="99" t="str">
        <f t="shared" si="11"/>
        <v/>
      </c>
      <c r="C208" s="96" t="str">
        <f t="shared" si="12"/>
        <v/>
      </c>
      <c r="D208" s="69" t="str">
        <f>IF(A208="","",SUM(C$26:C208)+PV)</f>
        <v/>
      </c>
      <c r="E208" s="67"/>
      <c r="F208" s="69" t="str">
        <f t="shared" si="13"/>
        <v/>
      </c>
      <c r="G208" s="69" t="str">
        <f>IF(C208="","",SUM(F$26:F208))</f>
        <v/>
      </c>
      <c r="H208" s="69" t="str">
        <f t="shared" si="14"/>
        <v/>
      </c>
      <c r="I208" s="67"/>
    </row>
    <row r="209" spans="1:9" x14ac:dyDescent="0.2">
      <c r="A209" s="68" t="str">
        <f t="shared" si="10"/>
        <v/>
      </c>
      <c r="B209" s="99" t="str">
        <f t="shared" si="11"/>
        <v/>
      </c>
      <c r="C209" s="96" t="str">
        <f t="shared" si="12"/>
        <v/>
      </c>
      <c r="D209" s="69" t="str">
        <f>IF(A209="","",SUM(C$26:C209)+PV)</f>
        <v/>
      </c>
      <c r="E209" s="67"/>
      <c r="F209" s="69" t="str">
        <f t="shared" si="13"/>
        <v/>
      </c>
      <c r="G209" s="69" t="str">
        <f>IF(C209="","",SUM(F$26:F209))</f>
        <v/>
      </c>
      <c r="H209" s="69" t="str">
        <f t="shared" si="14"/>
        <v/>
      </c>
      <c r="I209" s="67"/>
    </row>
    <row r="210" spans="1:9" x14ac:dyDescent="0.2">
      <c r="A210" s="68" t="str">
        <f t="shared" si="10"/>
        <v/>
      </c>
      <c r="B210" s="99" t="str">
        <f t="shared" si="11"/>
        <v/>
      </c>
      <c r="C210" s="96" t="str">
        <f t="shared" si="12"/>
        <v/>
      </c>
      <c r="D210" s="69" t="str">
        <f>IF(A210="","",SUM(C$26:C210)+PV)</f>
        <v/>
      </c>
      <c r="E210" s="67"/>
      <c r="F210" s="69" t="str">
        <f t="shared" si="13"/>
        <v/>
      </c>
      <c r="G210" s="69" t="str">
        <f>IF(C210="","",SUM(F$26:F210))</f>
        <v/>
      </c>
      <c r="H210" s="69" t="str">
        <f t="shared" si="14"/>
        <v/>
      </c>
      <c r="I210" s="67"/>
    </row>
    <row r="211" spans="1:9" x14ac:dyDescent="0.2">
      <c r="A211" s="68" t="str">
        <f t="shared" si="10"/>
        <v/>
      </c>
      <c r="B211" s="99" t="str">
        <f t="shared" si="11"/>
        <v/>
      </c>
      <c r="C211" s="96" t="str">
        <f t="shared" si="12"/>
        <v/>
      </c>
      <c r="D211" s="69" t="str">
        <f>IF(A211="","",SUM(C$26:C211)+PV)</f>
        <v/>
      </c>
      <c r="E211" s="67"/>
      <c r="F211" s="69" t="str">
        <f t="shared" si="13"/>
        <v/>
      </c>
      <c r="G211" s="69" t="str">
        <f>IF(C211="","",SUM(F$26:F211))</f>
        <v/>
      </c>
      <c r="H211" s="69" t="str">
        <f t="shared" si="14"/>
        <v/>
      </c>
      <c r="I211" s="67"/>
    </row>
    <row r="212" spans="1:9" x14ac:dyDescent="0.2">
      <c r="A212" s="68" t="str">
        <f t="shared" si="10"/>
        <v/>
      </c>
      <c r="B212" s="99" t="str">
        <f t="shared" si="11"/>
        <v/>
      </c>
      <c r="C212" s="96" t="str">
        <f t="shared" si="12"/>
        <v/>
      </c>
      <c r="D212" s="69" t="str">
        <f>IF(A212="","",SUM(C$26:C212)+PV)</f>
        <v/>
      </c>
      <c r="E212" s="67"/>
      <c r="F212" s="69" t="str">
        <f t="shared" si="13"/>
        <v/>
      </c>
      <c r="G212" s="69" t="str">
        <f>IF(C212="","",SUM(F$26:F212))</f>
        <v/>
      </c>
      <c r="H212" s="69" t="str">
        <f t="shared" si="14"/>
        <v/>
      </c>
      <c r="I212" s="67"/>
    </row>
    <row r="213" spans="1:9" x14ac:dyDescent="0.2">
      <c r="A213" s="68" t="str">
        <f t="shared" si="10"/>
        <v/>
      </c>
      <c r="B213" s="99" t="str">
        <f t="shared" si="11"/>
        <v/>
      </c>
      <c r="C213" s="96" t="str">
        <f t="shared" si="12"/>
        <v/>
      </c>
      <c r="D213" s="69" t="str">
        <f>IF(A213="","",SUM(C$26:C213)+PV)</f>
        <v/>
      </c>
      <c r="E213" s="67"/>
      <c r="F213" s="69" t="str">
        <f t="shared" si="13"/>
        <v/>
      </c>
      <c r="G213" s="69" t="str">
        <f>IF(C213="","",SUM(F$26:F213))</f>
        <v/>
      </c>
      <c r="H213" s="69" t="str">
        <f t="shared" si="14"/>
        <v/>
      </c>
      <c r="I213" s="67"/>
    </row>
    <row r="214" spans="1:9" x14ac:dyDescent="0.2">
      <c r="A214" s="68" t="str">
        <f t="shared" si="10"/>
        <v/>
      </c>
      <c r="B214" s="99" t="str">
        <f t="shared" si="11"/>
        <v/>
      </c>
      <c r="C214" s="96" t="str">
        <f t="shared" si="12"/>
        <v/>
      </c>
      <c r="D214" s="69" t="str">
        <f>IF(A214="","",SUM(C$26:C214)+PV)</f>
        <v/>
      </c>
      <c r="E214" s="67"/>
      <c r="F214" s="69" t="str">
        <f t="shared" si="13"/>
        <v/>
      </c>
      <c r="G214" s="69" t="str">
        <f>IF(C214="","",SUM(F$26:F214))</f>
        <v/>
      </c>
      <c r="H214" s="69" t="str">
        <f t="shared" si="14"/>
        <v/>
      </c>
      <c r="I214" s="67"/>
    </row>
    <row r="215" spans="1:9" x14ac:dyDescent="0.2">
      <c r="A215" s="68" t="str">
        <f t="shared" si="10"/>
        <v/>
      </c>
      <c r="B215" s="99" t="str">
        <f t="shared" si="11"/>
        <v/>
      </c>
      <c r="C215" s="96" t="str">
        <f t="shared" si="12"/>
        <v/>
      </c>
      <c r="D215" s="69" t="str">
        <f>IF(A215="","",SUM(C$26:C215)+PV)</f>
        <v/>
      </c>
      <c r="E215" s="67"/>
      <c r="F215" s="69" t="str">
        <f t="shared" si="13"/>
        <v/>
      </c>
      <c r="G215" s="69" t="str">
        <f>IF(C215="","",SUM(F$26:F215))</f>
        <v/>
      </c>
      <c r="H215" s="69" t="str">
        <f t="shared" si="14"/>
        <v/>
      </c>
      <c r="I215" s="67"/>
    </row>
    <row r="216" spans="1:9" x14ac:dyDescent="0.2">
      <c r="A216" s="68" t="str">
        <f t="shared" si="10"/>
        <v/>
      </c>
      <c r="B216" s="99" t="str">
        <f t="shared" si="11"/>
        <v/>
      </c>
      <c r="C216" s="96" t="str">
        <f t="shared" si="12"/>
        <v/>
      </c>
      <c r="D216" s="69" t="str">
        <f>IF(A216="","",SUM(C$26:C216)+PV)</f>
        <v/>
      </c>
      <c r="E216" s="67"/>
      <c r="F216" s="69" t="str">
        <f t="shared" si="13"/>
        <v/>
      </c>
      <c r="G216" s="69" t="str">
        <f>IF(C216="","",SUM(F$26:F216))</f>
        <v/>
      </c>
      <c r="H216" s="69" t="str">
        <f t="shared" si="14"/>
        <v/>
      </c>
      <c r="I216" s="67"/>
    </row>
    <row r="217" spans="1:9" x14ac:dyDescent="0.2">
      <c r="A217" s="68" t="str">
        <f t="shared" si="10"/>
        <v/>
      </c>
      <c r="B217" s="99" t="str">
        <f t="shared" si="11"/>
        <v/>
      </c>
      <c r="C217" s="96" t="str">
        <f t="shared" si="12"/>
        <v/>
      </c>
      <c r="D217" s="69" t="str">
        <f>IF(A217="","",SUM(C$26:C217)+PV)</f>
        <v/>
      </c>
      <c r="E217" s="67"/>
      <c r="F217" s="69" t="str">
        <f t="shared" si="13"/>
        <v/>
      </c>
      <c r="G217" s="69" t="str">
        <f>IF(C217="","",SUM(F$26:F217))</f>
        <v/>
      </c>
      <c r="H217" s="69" t="str">
        <f t="shared" si="14"/>
        <v/>
      </c>
      <c r="I217" s="67"/>
    </row>
    <row r="218" spans="1:9" x14ac:dyDescent="0.2">
      <c r="A218" s="68" t="str">
        <f t="shared" si="10"/>
        <v/>
      </c>
      <c r="B218" s="99" t="str">
        <f t="shared" si="11"/>
        <v/>
      </c>
      <c r="C218" s="96" t="str">
        <f t="shared" si="12"/>
        <v/>
      </c>
      <c r="D218" s="69" t="str">
        <f>IF(A218="","",SUM(C$26:C218)+PV)</f>
        <v/>
      </c>
      <c r="E218" s="67"/>
      <c r="F218" s="69" t="str">
        <f t="shared" si="13"/>
        <v/>
      </c>
      <c r="G218" s="69" t="str">
        <f>IF(C218="","",SUM(F$26:F218))</f>
        <v/>
      </c>
      <c r="H218" s="69" t="str">
        <f t="shared" si="14"/>
        <v/>
      </c>
      <c r="I218" s="67"/>
    </row>
    <row r="219" spans="1:9" x14ac:dyDescent="0.2">
      <c r="A219" s="68" t="str">
        <f t="shared" si="10"/>
        <v/>
      </c>
      <c r="B219" s="99" t="str">
        <f t="shared" si="11"/>
        <v/>
      </c>
      <c r="C219" s="96" t="str">
        <f t="shared" si="12"/>
        <v/>
      </c>
      <c r="D219" s="69" t="str">
        <f>IF(A219="","",SUM(C$26:C219)+PV)</f>
        <v/>
      </c>
      <c r="E219" s="67"/>
      <c r="F219" s="69" t="str">
        <f t="shared" si="13"/>
        <v/>
      </c>
      <c r="G219" s="69" t="str">
        <f>IF(C219="","",SUM(F$26:F219))</f>
        <v/>
      </c>
      <c r="H219" s="69" t="str">
        <f t="shared" si="14"/>
        <v/>
      </c>
      <c r="I219" s="67"/>
    </row>
    <row r="220" spans="1:9" x14ac:dyDescent="0.2">
      <c r="A220" s="68" t="str">
        <f t="shared" ref="A220:A283" si="15">IF(H219="","",IF(A219&gt;=$D$8*p,"",A219+1))</f>
        <v/>
      </c>
      <c r="B220" s="99" t="str">
        <f t="shared" ref="B220:B283" si="16">IF(A220="","",IF(p=52,B219+7,IF(p=26,B219+14,IF(p=24,IF(MOD(A220,2)=0,EDATE($D$9,A220/2),B219+14),IF(DAY(DATE(YEAR($D$9),MONTH($D$9)+(A220-1)*(12/p),DAY($D$9)))&lt;&gt;DAY($D$9),DATE(YEAR($D$9),MONTH($D$9)+A220*(12/p)+1,0),DATE(YEAR($D$9),MONTH($D$9)+A220*(12/p),DAY($D$9)))))))</f>
        <v/>
      </c>
      <c r="C220" s="96" t="str">
        <f t="shared" ref="C220:C283" si="17">IF(A220="","",A)</f>
        <v/>
      </c>
      <c r="D220" s="69" t="str">
        <f>IF(A220="","",SUM(C$26:C220)+PV)</f>
        <v/>
      </c>
      <c r="E220" s="67"/>
      <c r="F220" s="69" t="str">
        <f t="shared" ref="F220:F283" si="18">IF(A220="","",IF($D$10=$J$13,H219*( (1+rate)^(B220-B219)-1 ),H219*rate))</f>
        <v/>
      </c>
      <c r="G220" s="69" t="str">
        <f>IF(C220="","",SUM(F$26:F220))</f>
        <v/>
      </c>
      <c r="H220" s="69" t="str">
        <f t="shared" si="14"/>
        <v/>
      </c>
      <c r="I220" s="67"/>
    </row>
    <row r="221" spans="1:9" x14ac:dyDescent="0.2">
      <c r="A221" s="68" t="str">
        <f t="shared" si="15"/>
        <v/>
      </c>
      <c r="B221" s="99" t="str">
        <f t="shared" si="16"/>
        <v/>
      </c>
      <c r="C221" s="96" t="str">
        <f t="shared" si="17"/>
        <v/>
      </c>
      <c r="D221" s="69" t="str">
        <f>IF(A221="","",SUM(C$26:C221)+PV)</f>
        <v/>
      </c>
      <c r="E221" s="67"/>
      <c r="F221" s="69" t="str">
        <f t="shared" si="18"/>
        <v/>
      </c>
      <c r="G221" s="69" t="str">
        <f>IF(C221="","",SUM(F$26:F221))</f>
        <v/>
      </c>
      <c r="H221" s="69" t="str">
        <f t="shared" ref="H221:H284" si="19">IF(A221="","",H220+F221+C221)</f>
        <v/>
      </c>
      <c r="I221" s="67"/>
    </row>
    <row r="222" spans="1:9" x14ac:dyDescent="0.2">
      <c r="A222" s="68" t="str">
        <f t="shared" si="15"/>
        <v/>
      </c>
      <c r="B222" s="99" t="str">
        <f t="shared" si="16"/>
        <v/>
      </c>
      <c r="C222" s="96" t="str">
        <f t="shared" si="17"/>
        <v/>
      </c>
      <c r="D222" s="69" t="str">
        <f>IF(A222="","",SUM(C$26:C222)+PV)</f>
        <v/>
      </c>
      <c r="E222" s="67"/>
      <c r="F222" s="69" t="str">
        <f t="shared" si="18"/>
        <v/>
      </c>
      <c r="G222" s="69" t="str">
        <f>IF(C222="","",SUM(F$26:F222))</f>
        <v/>
      </c>
      <c r="H222" s="69" t="str">
        <f t="shared" si="19"/>
        <v/>
      </c>
      <c r="I222" s="67"/>
    </row>
    <row r="223" spans="1:9" x14ac:dyDescent="0.2">
      <c r="A223" s="68" t="str">
        <f t="shared" si="15"/>
        <v/>
      </c>
      <c r="B223" s="99" t="str">
        <f t="shared" si="16"/>
        <v/>
      </c>
      <c r="C223" s="96" t="str">
        <f t="shared" si="17"/>
        <v/>
      </c>
      <c r="D223" s="69" t="str">
        <f>IF(A223="","",SUM(C$26:C223)+PV)</f>
        <v/>
      </c>
      <c r="E223" s="67"/>
      <c r="F223" s="69" t="str">
        <f t="shared" si="18"/>
        <v/>
      </c>
      <c r="G223" s="69" t="str">
        <f>IF(C223="","",SUM(F$26:F223))</f>
        <v/>
      </c>
      <c r="H223" s="69" t="str">
        <f t="shared" si="19"/>
        <v/>
      </c>
      <c r="I223" s="67"/>
    </row>
    <row r="224" spans="1:9" x14ac:dyDescent="0.2">
      <c r="A224" s="68" t="str">
        <f t="shared" si="15"/>
        <v/>
      </c>
      <c r="B224" s="99" t="str">
        <f t="shared" si="16"/>
        <v/>
      </c>
      <c r="C224" s="96" t="str">
        <f t="shared" si="17"/>
        <v/>
      </c>
      <c r="D224" s="69" t="str">
        <f>IF(A224="","",SUM(C$26:C224)+PV)</f>
        <v/>
      </c>
      <c r="E224" s="67"/>
      <c r="F224" s="69" t="str">
        <f t="shared" si="18"/>
        <v/>
      </c>
      <c r="G224" s="69" t="str">
        <f>IF(C224="","",SUM(F$26:F224))</f>
        <v/>
      </c>
      <c r="H224" s="69" t="str">
        <f t="shared" si="19"/>
        <v/>
      </c>
      <c r="I224" s="67"/>
    </row>
    <row r="225" spans="1:9" x14ac:dyDescent="0.2">
      <c r="A225" s="68" t="str">
        <f t="shared" si="15"/>
        <v/>
      </c>
      <c r="B225" s="99" t="str">
        <f t="shared" si="16"/>
        <v/>
      </c>
      <c r="C225" s="96" t="str">
        <f t="shared" si="17"/>
        <v/>
      </c>
      <c r="D225" s="69" t="str">
        <f>IF(A225="","",SUM(C$26:C225)+PV)</f>
        <v/>
      </c>
      <c r="E225" s="67"/>
      <c r="F225" s="69" t="str">
        <f t="shared" si="18"/>
        <v/>
      </c>
      <c r="G225" s="69" t="str">
        <f>IF(C225="","",SUM(F$26:F225))</f>
        <v/>
      </c>
      <c r="H225" s="69" t="str">
        <f t="shared" si="19"/>
        <v/>
      </c>
      <c r="I225" s="67"/>
    </row>
    <row r="226" spans="1:9" x14ac:dyDescent="0.2">
      <c r="A226" s="68" t="str">
        <f t="shared" si="15"/>
        <v/>
      </c>
      <c r="B226" s="99" t="str">
        <f t="shared" si="16"/>
        <v/>
      </c>
      <c r="C226" s="96" t="str">
        <f t="shared" si="17"/>
        <v/>
      </c>
      <c r="D226" s="69" t="str">
        <f>IF(A226="","",SUM(C$26:C226)+PV)</f>
        <v/>
      </c>
      <c r="E226" s="67"/>
      <c r="F226" s="69" t="str">
        <f t="shared" si="18"/>
        <v/>
      </c>
      <c r="G226" s="69" t="str">
        <f>IF(C226="","",SUM(F$26:F226))</f>
        <v/>
      </c>
      <c r="H226" s="69" t="str">
        <f t="shared" si="19"/>
        <v/>
      </c>
      <c r="I226" s="67"/>
    </row>
    <row r="227" spans="1:9" x14ac:dyDescent="0.2">
      <c r="A227" s="68" t="str">
        <f t="shared" si="15"/>
        <v/>
      </c>
      <c r="B227" s="99" t="str">
        <f t="shared" si="16"/>
        <v/>
      </c>
      <c r="C227" s="96" t="str">
        <f t="shared" si="17"/>
        <v/>
      </c>
      <c r="D227" s="69" t="str">
        <f>IF(A227="","",SUM(C$26:C227)+PV)</f>
        <v/>
      </c>
      <c r="E227" s="67"/>
      <c r="F227" s="69" t="str">
        <f t="shared" si="18"/>
        <v/>
      </c>
      <c r="G227" s="69" t="str">
        <f>IF(C227="","",SUM(F$26:F227))</f>
        <v/>
      </c>
      <c r="H227" s="69" t="str">
        <f t="shared" si="19"/>
        <v/>
      </c>
      <c r="I227" s="67"/>
    </row>
    <row r="228" spans="1:9" x14ac:dyDescent="0.2">
      <c r="A228" s="68" t="str">
        <f t="shared" si="15"/>
        <v/>
      </c>
      <c r="B228" s="99" t="str">
        <f t="shared" si="16"/>
        <v/>
      </c>
      <c r="C228" s="96" t="str">
        <f t="shared" si="17"/>
        <v/>
      </c>
      <c r="D228" s="69" t="str">
        <f>IF(A228="","",SUM(C$26:C228)+PV)</f>
        <v/>
      </c>
      <c r="E228" s="67"/>
      <c r="F228" s="69" t="str">
        <f t="shared" si="18"/>
        <v/>
      </c>
      <c r="G228" s="69" t="str">
        <f>IF(C228="","",SUM(F$26:F228))</f>
        <v/>
      </c>
      <c r="H228" s="69" t="str">
        <f t="shared" si="19"/>
        <v/>
      </c>
      <c r="I228" s="67"/>
    </row>
    <row r="229" spans="1:9" x14ac:dyDescent="0.2">
      <c r="A229" s="68" t="str">
        <f t="shared" si="15"/>
        <v/>
      </c>
      <c r="B229" s="99" t="str">
        <f t="shared" si="16"/>
        <v/>
      </c>
      <c r="C229" s="96" t="str">
        <f t="shared" si="17"/>
        <v/>
      </c>
      <c r="D229" s="69" t="str">
        <f>IF(A229="","",SUM(C$26:C229)+PV)</f>
        <v/>
      </c>
      <c r="E229" s="67"/>
      <c r="F229" s="69" t="str">
        <f t="shared" si="18"/>
        <v/>
      </c>
      <c r="G229" s="69" t="str">
        <f>IF(C229="","",SUM(F$26:F229))</f>
        <v/>
      </c>
      <c r="H229" s="69" t="str">
        <f t="shared" si="19"/>
        <v/>
      </c>
      <c r="I229" s="67"/>
    </row>
    <row r="230" spans="1:9" x14ac:dyDescent="0.2">
      <c r="A230" s="68" t="str">
        <f t="shared" si="15"/>
        <v/>
      </c>
      <c r="B230" s="99" t="str">
        <f t="shared" si="16"/>
        <v/>
      </c>
      <c r="C230" s="96" t="str">
        <f t="shared" si="17"/>
        <v/>
      </c>
      <c r="D230" s="69" t="str">
        <f>IF(A230="","",SUM(C$26:C230)+PV)</f>
        <v/>
      </c>
      <c r="E230" s="67"/>
      <c r="F230" s="69" t="str">
        <f t="shared" si="18"/>
        <v/>
      </c>
      <c r="G230" s="69" t="str">
        <f>IF(C230="","",SUM(F$26:F230))</f>
        <v/>
      </c>
      <c r="H230" s="69" t="str">
        <f t="shared" si="19"/>
        <v/>
      </c>
      <c r="I230" s="67"/>
    </row>
    <row r="231" spans="1:9" x14ac:dyDescent="0.2">
      <c r="A231" s="68" t="str">
        <f t="shared" si="15"/>
        <v/>
      </c>
      <c r="B231" s="99" t="str">
        <f t="shared" si="16"/>
        <v/>
      </c>
      <c r="C231" s="96" t="str">
        <f t="shared" si="17"/>
        <v/>
      </c>
      <c r="D231" s="69" t="str">
        <f>IF(A231="","",SUM(C$26:C231)+PV)</f>
        <v/>
      </c>
      <c r="E231" s="67"/>
      <c r="F231" s="69" t="str">
        <f t="shared" si="18"/>
        <v/>
      </c>
      <c r="G231" s="69" t="str">
        <f>IF(C231="","",SUM(F$26:F231))</f>
        <v/>
      </c>
      <c r="H231" s="69" t="str">
        <f t="shared" si="19"/>
        <v/>
      </c>
      <c r="I231" s="67"/>
    </row>
    <row r="232" spans="1:9" x14ac:dyDescent="0.2">
      <c r="A232" s="68" t="str">
        <f t="shared" si="15"/>
        <v/>
      </c>
      <c r="B232" s="99" t="str">
        <f t="shared" si="16"/>
        <v/>
      </c>
      <c r="C232" s="96" t="str">
        <f t="shared" si="17"/>
        <v/>
      </c>
      <c r="D232" s="69" t="str">
        <f>IF(A232="","",SUM(C$26:C232)+PV)</f>
        <v/>
      </c>
      <c r="E232" s="67"/>
      <c r="F232" s="69" t="str">
        <f t="shared" si="18"/>
        <v/>
      </c>
      <c r="G232" s="69" t="str">
        <f>IF(C232="","",SUM(F$26:F232))</f>
        <v/>
      </c>
      <c r="H232" s="69" t="str">
        <f t="shared" si="19"/>
        <v/>
      </c>
      <c r="I232" s="67"/>
    </row>
    <row r="233" spans="1:9" x14ac:dyDescent="0.2">
      <c r="A233" s="68" t="str">
        <f t="shared" si="15"/>
        <v/>
      </c>
      <c r="B233" s="99" t="str">
        <f t="shared" si="16"/>
        <v/>
      </c>
      <c r="C233" s="96" t="str">
        <f t="shared" si="17"/>
        <v/>
      </c>
      <c r="D233" s="69" t="str">
        <f>IF(A233="","",SUM(C$26:C233)+PV)</f>
        <v/>
      </c>
      <c r="E233" s="67"/>
      <c r="F233" s="69" t="str">
        <f t="shared" si="18"/>
        <v/>
      </c>
      <c r="G233" s="69" t="str">
        <f>IF(C233="","",SUM(F$26:F233))</f>
        <v/>
      </c>
      <c r="H233" s="69" t="str">
        <f t="shared" si="19"/>
        <v/>
      </c>
      <c r="I233" s="67"/>
    </row>
    <row r="234" spans="1:9" x14ac:dyDescent="0.2">
      <c r="A234" s="68" t="str">
        <f t="shared" si="15"/>
        <v/>
      </c>
      <c r="B234" s="99" t="str">
        <f t="shared" si="16"/>
        <v/>
      </c>
      <c r="C234" s="96" t="str">
        <f t="shared" si="17"/>
        <v/>
      </c>
      <c r="D234" s="69" t="str">
        <f>IF(A234="","",SUM(C$26:C234)+PV)</f>
        <v/>
      </c>
      <c r="E234" s="67"/>
      <c r="F234" s="69" t="str">
        <f t="shared" si="18"/>
        <v/>
      </c>
      <c r="G234" s="69" t="str">
        <f>IF(C234="","",SUM(F$26:F234))</f>
        <v/>
      </c>
      <c r="H234" s="69" t="str">
        <f t="shared" si="19"/>
        <v/>
      </c>
      <c r="I234" s="67"/>
    </row>
    <row r="235" spans="1:9" x14ac:dyDescent="0.2">
      <c r="A235" s="68" t="str">
        <f t="shared" si="15"/>
        <v/>
      </c>
      <c r="B235" s="99" t="str">
        <f t="shared" si="16"/>
        <v/>
      </c>
      <c r="C235" s="96" t="str">
        <f t="shared" si="17"/>
        <v/>
      </c>
      <c r="D235" s="69" t="str">
        <f>IF(A235="","",SUM(C$26:C235)+PV)</f>
        <v/>
      </c>
      <c r="E235" s="67"/>
      <c r="F235" s="69" t="str">
        <f t="shared" si="18"/>
        <v/>
      </c>
      <c r="G235" s="69" t="str">
        <f>IF(C235="","",SUM(F$26:F235))</f>
        <v/>
      </c>
      <c r="H235" s="69" t="str">
        <f t="shared" si="19"/>
        <v/>
      </c>
      <c r="I235" s="67"/>
    </row>
    <row r="236" spans="1:9" x14ac:dyDescent="0.2">
      <c r="A236" s="68" t="str">
        <f t="shared" si="15"/>
        <v/>
      </c>
      <c r="B236" s="99" t="str">
        <f t="shared" si="16"/>
        <v/>
      </c>
      <c r="C236" s="96" t="str">
        <f t="shared" si="17"/>
        <v/>
      </c>
      <c r="D236" s="69" t="str">
        <f>IF(A236="","",SUM(C$26:C236)+PV)</f>
        <v/>
      </c>
      <c r="E236" s="67"/>
      <c r="F236" s="69" t="str">
        <f t="shared" si="18"/>
        <v/>
      </c>
      <c r="G236" s="69" t="str">
        <f>IF(C236="","",SUM(F$26:F236))</f>
        <v/>
      </c>
      <c r="H236" s="69" t="str">
        <f t="shared" si="19"/>
        <v/>
      </c>
      <c r="I236" s="67"/>
    </row>
    <row r="237" spans="1:9" x14ac:dyDescent="0.2">
      <c r="A237" s="68" t="str">
        <f t="shared" si="15"/>
        <v/>
      </c>
      <c r="B237" s="99" t="str">
        <f t="shared" si="16"/>
        <v/>
      </c>
      <c r="C237" s="96" t="str">
        <f t="shared" si="17"/>
        <v/>
      </c>
      <c r="D237" s="69" t="str">
        <f>IF(A237="","",SUM(C$26:C237)+PV)</f>
        <v/>
      </c>
      <c r="E237" s="67"/>
      <c r="F237" s="69" t="str">
        <f t="shared" si="18"/>
        <v/>
      </c>
      <c r="G237" s="69" t="str">
        <f>IF(C237="","",SUM(F$26:F237))</f>
        <v/>
      </c>
      <c r="H237" s="69" t="str">
        <f t="shared" si="19"/>
        <v/>
      </c>
      <c r="I237" s="67"/>
    </row>
    <row r="238" spans="1:9" x14ac:dyDescent="0.2">
      <c r="A238" s="68" t="str">
        <f t="shared" si="15"/>
        <v/>
      </c>
      <c r="B238" s="99" t="str">
        <f t="shared" si="16"/>
        <v/>
      </c>
      <c r="C238" s="96" t="str">
        <f t="shared" si="17"/>
        <v/>
      </c>
      <c r="D238" s="69" t="str">
        <f>IF(A238="","",SUM(C$26:C238)+PV)</f>
        <v/>
      </c>
      <c r="E238" s="67"/>
      <c r="F238" s="69" t="str">
        <f t="shared" si="18"/>
        <v/>
      </c>
      <c r="G238" s="69" t="str">
        <f>IF(C238="","",SUM(F$26:F238))</f>
        <v/>
      </c>
      <c r="H238" s="69" t="str">
        <f t="shared" si="19"/>
        <v/>
      </c>
      <c r="I238" s="67"/>
    </row>
    <row r="239" spans="1:9" x14ac:dyDescent="0.2">
      <c r="A239" s="68" t="str">
        <f t="shared" si="15"/>
        <v/>
      </c>
      <c r="B239" s="99" t="str">
        <f t="shared" si="16"/>
        <v/>
      </c>
      <c r="C239" s="96" t="str">
        <f t="shared" si="17"/>
        <v/>
      </c>
      <c r="D239" s="69" t="str">
        <f>IF(A239="","",SUM(C$26:C239)+PV)</f>
        <v/>
      </c>
      <c r="E239" s="67"/>
      <c r="F239" s="69" t="str">
        <f t="shared" si="18"/>
        <v/>
      </c>
      <c r="G239" s="69" t="str">
        <f>IF(C239="","",SUM(F$26:F239))</f>
        <v/>
      </c>
      <c r="H239" s="69" t="str">
        <f t="shared" si="19"/>
        <v/>
      </c>
      <c r="I239" s="67"/>
    </row>
    <row r="240" spans="1:9" x14ac:dyDescent="0.2">
      <c r="A240" s="68" t="str">
        <f t="shared" si="15"/>
        <v/>
      </c>
      <c r="B240" s="99" t="str">
        <f t="shared" si="16"/>
        <v/>
      </c>
      <c r="C240" s="96" t="str">
        <f t="shared" si="17"/>
        <v/>
      </c>
      <c r="D240" s="69" t="str">
        <f>IF(A240="","",SUM(C$26:C240)+PV)</f>
        <v/>
      </c>
      <c r="E240" s="67"/>
      <c r="F240" s="69" t="str">
        <f t="shared" si="18"/>
        <v/>
      </c>
      <c r="G240" s="69" t="str">
        <f>IF(C240="","",SUM(F$26:F240))</f>
        <v/>
      </c>
      <c r="H240" s="69" t="str">
        <f t="shared" si="19"/>
        <v/>
      </c>
      <c r="I240" s="67"/>
    </row>
    <row r="241" spans="1:9" x14ac:dyDescent="0.2">
      <c r="A241" s="68" t="str">
        <f t="shared" si="15"/>
        <v/>
      </c>
      <c r="B241" s="99" t="str">
        <f t="shared" si="16"/>
        <v/>
      </c>
      <c r="C241" s="96" t="str">
        <f t="shared" si="17"/>
        <v/>
      </c>
      <c r="D241" s="69" t="str">
        <f>IF(A241="","",SUM(C$26:C241)+PV)</f>
        <v/>
      </c>
      <c r="E241" s="67"/>
      <c r="F241" s="69" t="str">
        <f t="shared" si="18"/>
        <v/>
      </c>
      <c r="G241" s="69" t="str">
        <f>IF(C241="","",SUM(F$26:F241))</f>
        <v/>
      </c>
      <c r="H241" s="69" t="str">
        <f t="shared" si="19"/>
        <v/>
      </c>
      <c r="I241" s="67"/>
    </row>
    <row r="242" spans="1:9" x14ac:dyDescent="0.2">
      <c r="A242" s="68" t="str">
        <f t="shared" si="15"/>
        <v/>
      </c>
      <c r="B242" s="99" t="str">
        <f t="shared" si="16"/>
        <v/>
      </c>
      <c r="C242" s="96" t="str">
        <f t="shared" si="17"/>
        <v/>
      </c>
      <c r="D242" s="69" t="str">
        <f>IF(A242="","",SUM(C$26:C242)+PV)</f>
        <v/>
      </c>
      <c r="E242" s="67"/>
      <c r="F242" s="69" t="str">
        <f t="shared" si="18"/>
        <v/>
      </c>
      <c r="G242" s="69" t="str">
        <f>IF(C242="","",SUM(F$26:F242))</f>
        <v/>
      </c>
      <c r="H242" s="69" t="str">
        <f t="shared" si="19"/>
        <v/>
      </c>
      <c r="I242" s="67"/>
    </row>
    <row r="243" spans="1:9" x14ac:dyDescent="0.2">
      <c r="A243" s="68" t="str">
        <f t="shared" si="15"/>
        <v/>
      </c>
      <c r="B243" s="99" t="str">
        <f t="shared" si="16"/>
        <v/>
      </c>
      <c r="C243" s="96" t="str">
        <f t="shared" si="17"/>
        <v/>
      </c>
      <c r="D243" s="69" t="str">
        <f>IF(A243="","",SUM(C$26:C243)+PV)</f>
        <v/>
      </c>
      <c r="E243" s="67"/>
      <c r="F243" s="69" t="str">
        <f t="shared" si="18"/>
        <v/>
      </c>
      <c r="G243" s="69" t="str">
        <f>IF(C243="","",SUM(F$26:F243))</f>
        <v/>
      </c>
      <c r="H243" s="69" t="str">
        <f t="shared" si="19"/>
        <v/>
      </c>
      <c r="I243" s="67"/>
    </row>
    <row r="244" spans="1:9" x14ac:dyDescent="0.2">
      <c r="A244" s="68" t="str">
        <f t="shared" si="15"/>
        <v/>
      </c>
      <c r="B244" s="99" t="str">
        <f t="shared" si="16"/>
        <v/>
      </c>
      <c r="C244" s="96" t="str">
        <f t="shared" si="17"/>
        <v/>
      </c>
      <c r="D244" s="69" t="str">
        <f>IF(A244="","",SUM(C$26:C244)+PV)</f>
        <v/>
      </c>
      <c r="E244" s="67"/>
      <c r="F244" s="69" t="str">
        <f t="shared" si="18"/>
        <v/>
      </c>
      <c r="G244" s="69" t="str">
        <f>IF(C244="","",SUM(F$26:F244))</f>
        <v/>
      </c>
      <c r="H244" s="69" t="str">
        <f t="shared" si="19"/>
        <v/>
      </c>
      <c r="I244" s="67"/>
    </row>
    <row r="245" spans="1:9" x14ac:dyDescent="0.2">
      <c r="A245" s="68" t="str">
        <f t="shared" si="15"/>
        <v/>
      </c>
      <c r="B245" s="99" t="str">
        <f t="shared" si="16"/>
        <v/>
      </c>
      <c r="C245" s="96" t="str">
        <f t="shared" si="17"/>
        <v/>
      </c>
      <c r="D245" s="69" t="str">
        <f>IF(A245="","",SUM(C$26:C245)+PV)</f>
        <v/>
      </c>
      <c r="E245" s="67"/>
      <c r="F245" s="69" t="str">
        <f t="shared" si="18"/>
        <v/>
      </c>
      <c r="G245" s="69" t="str">
        <f>IF(C245="","",SUM(F$26:F245))</f>
        <v/>
      </c>
      <c r="H245" s="69" t="str">
        <f t="shared" si="19"/>
        <v/>
      </c>
      <c r="I245" s="67"/>
    </row>
    <row r="246" spans="1:9" x14ac:dyDescent="0.2">
      <c r="A246" s="68" t="str">
        <f t="shared" si="15"/>
        <v/>
      </c>
      <c r="B246" s="99" t="str">
        <f t="shared" si="16"/>
        <v/>
      </c>
      <c r="C246" s="96" t="str">
        <f t="shared" si="17"/>
        <v/>
      </c>
      <c r="D246" s="69" t="str">
        <f>IF(A246="","",SUM(C$26:C246)+PV)</f>
        <v/>
      </c>
      <c r="E246" s="67"/>
      <c r="F246" s="69" t="str">
        <f t="shared" si="18"/>
        <v/>
      </c>
      <c r="G246" s="69" t="str">
        <f>IF(C246="","",SUM(F$26:F246))</f>
        <v/>
      </c>
      <c r="H246" s="69" t="str">
        <f t="shared" si="19"/>
        <v/>
      </c>
      <c r="I246" s="67"/>
    </row>
    <row r="247" spans="1:9" x14ac:dyDescent="0.2">
      <c r="A247" s="68" t="str">
        <f t="shared" si="15"/>
        <v/>
      </c>
      <c r="B247" s="99" t="str">
        <f t="shared" si="16"/>
        <v/>
      </c>
      <c r="C247" s="96" t="str">
        <f t="shared" si="17"/>
        <v/>
      </c>
      <c r="D247" s="69" t="str">
        <f>IF(A247="","",SUM(C$26:C247)+PV)</f>
        <v/>
      </c>
      <c r="E247" s="67"/>
      <c r="F247" s="69" t="str">
        <f t="shared" si="18"/>
        <v/>
      </c>
      <c r="G247" s="69" t="str">
        <f>IF(C247="","",SUM(F$26:F247))</f>
        <v/>
      </c>
      <c r="H247" s="69" t="str">
        <f t="shared" si="19"/>
        <v/>
      </c>
      <c r="I247" s="67"/>
    </row>
    <row r="248" spans="1:9" x14ac:dyDescent="0.2">
      <c r="A248" s="68" t="str">
        <f t="shared" si="15"/>
        <v/>
      </c>
      <c r="B248" s="99" t="str">
        <f t="shared" si="16"/>
        <v/>
      </c>
      <c r="C248" s="96" t="str">
        <f t="shared" si="17"/>
        <v/>
      </c>
      <c r="D248" s="69" t="str">
        <f>IF(A248="","",SUM(C$26:C248)+PV)</f>
        <v/>
      </c>
      <c r="E248" s="67"/>
      <c r="F248" s="69" t="str">
        <f t="shared" si="18"/>
        <v/>
      </c>
      <c r="G248" s="69" t="str">
        <f>IF(C248="","",SUM(F$26:F248))</f>
        <v/>
      </c>
      <c r="H248" s="69" t="str">
        <f t="shared" si="19"/>
        <v/>
      </c>
      <c r="I248" s="67"/>
    </row>
    <row r="249" spans="1:9" x14ac:dyDescent="0.2">
      <c r="A249" s="68" t="str">
        <f t="shared" si="15"/>
        <v/>
      </c>
      <c r="B249" s="99" t="str">
        <f t="shared" si="16"/>
        <v/>
      </c>
      <c r="C249" s="96" t="str">
        <f t="shared" si="17"/>
        <v/>
      </c>
      <c r="D249" s="69" t="str">
        <f>IF(A249="","",SUM(C$26:C249)+PV)</f>
        <v/>
      </c>
      <c r="E249" s="67"/>
      <c r="F249" s="69" t="str">
        <f t="shared" si="18"/>
        <v/>
      </c>
      <c r="G249" s="69" t="str">
        <f>IF(C249="","",SUM(F$26:F249))</f>
        <v/>
      </c>
      <c r="H249" s="69" t="str">
        <f t="shared" si="19"/>
        <v/>
      </c>
      <c r="I249" s="67"/>
    </row>
    <row r="250" spans="1:9" x14ac:dyDescent="0.2">
      <c r="A250" s="68" t="str">
        <f t="shared" si="15"/>
        <v/>
      </c>
      <c r="B250" s="99" t="str">
        <f t="shared" si="16"/>
        <v/>
      </c>
      <c r="C250" s="96" t="str">
        <f t="shared" si="17"/>
        <v/>
      </c>
      <c r="D250" s="69" t="str">
        <f>IF(A250="","",SUM(C$26:C250)+PV)</f>
        <v/>
      </c>
      <c r="E250" s="67"/>
      <c r="F250" s="69" t="str">
        <f t="shared" si="18"/>
        <v/>
      </c>
      <c r="G250" s="69" t="str">
        <f>IF(C250="","",SUM(F$26:F250))</f>
        <v/>
      </c>
      <c r="H250" s="69" t="str">
        <f t="shared" si="19"/>
        <v/>
      </c>
      <c r="I250" s="67"/>
    </row>
    <row r="251" spans="1:9" x14ac:dyDescent="0.2">
      <c r="A251" s="68" t="str">
        <f t="shared" si="15"/>
        <v/>
      </c>
      <c r="B251" s="99" t="str">
        <f t="shared" si="16"/>
        <v/>
      </c>
      <c r="C251" s="96" t="str">
        <f t="shared" si="17"/>
        <v/>
      </c>
      <c r="D251" s="69" t="str">
        <f>IF(A251="","",SUM(C$26:C251)+PV)</f>
        <v/>
      </c>
      <c r="E251" s="67"/>
      <c r="F251" s="69" t="str">
        <f t="shared" si="18"/>
        <v/>
      </c>
      <c r="G251" s="69" t="str">
        <f>IF(C251="","",SUM(F$26:F251))</f>
        <v/>
      </c>
      <c r="H251" s="69" t="str">
        <f t="shared" si="19"/>
        <v/>
      </c>
      <c r="I251" s="67"/>
    </row>
    <row r="252" spans="1:9" x14ac:dyDescent="0.2">
      <c r="A252" s="68" t="str">
        <f t="shared" si="15"/>
        <v/>
      </c>
      <c r="B252" s="99" t="str">
        <f t="shared" si="16"/>
        <v/>
      </c>
      <c r="C252" s="96" t="str">
        <f t="shared" si="17"/>
        <v/>
      </c>
      <c r="D252" s="69" t="str">
        <f>IF(A252="","",SUM(C$26:C252)+PV)</f>
        <v/>
      </c>
      <c r="E252" s="67"/>
      <c r="F252" s="69" t="str">
        <f t="shared" si="18"/>
        <v/>
      </c>
      <c r="G252" s="69" t="str">
        <f>IF(C252="","",SUM(F$26:F252))</f>
        <v/>
      </c>
      <c r="H252" s="69" t="str">
        <f t="shared" si="19"/>
        <v/>
      </c>
      <c r="I252" s="67"/>
    </row>
    <row r="253" spans="1:9" x14ac:dyDescent="0.2">
      <c r="A253" s="68" t="str">
        <f t="shared" si="15"/>
        <v/>
      </c>
      <c r="B253" s="99" t="str">
        <f t="shared" si="16"/>
        <v/>
      </c>
      <c r="C253" s="96" t="str">
        <f t="shared" si="17"/>
        <v/>
      </c>
      <c r="D253" s="69" t="str">
        <f>IF(A253="","",SUM(C$26:C253)+PV)</f>
        <v/>
      </c>
      <c r="E253" s="67"/>
      <c r="F253" s="69" t="str">
        <f t="shared" si="18"/>
        <v/>
      </c>
      <c r="G253" s="69" t="str">
        <f>IF(C253="","",SUM(F$26:F253))</f>
        <v/>
      </c>
      <c r="H253" s="69" t="str">
        <f t="shared" si="19"/>
        <v/>
      </c>
      <c r="I253" s="67"/>
    </row>
    <row r="254" spans="1:9" x14ac:dyDescent="0.2">
      <c r="A254" s="68" t="str">
        <f t="shared" si="15"/>
        <v/>
      </c>
      <c r="B254" s="99" t="str">
        <f t="shared" si="16"/>
        <v/>
      </c>
      <c r="C254" s="96" t="str">
        <f t="shared" si="17"/>
        <v/>
      </c>
      <c r="D254" s="69" t="str">
        <f>IF(A254="","",SUM(C$26:C254)+PV)</f>
        <v/>
      </c>
      <c r="E254" s="67"/>
      <c r="F254" s="69" t="str">
        <f t="shared" si="18"/>
        <v/>
      </c>
      <c r="G254" s="69" t="str">
        <f>IF(C254="","",SUM(F$26:F254))</f>
        <v/>
      </c>
      <c r="H254" s="69" t="str">
        <f t="shared" si="19"/>
        <v/>
      </c>
      <c r="I254" s="67"/>
    </row>
    <row r="255" spans="1:9" x14ac:dyDescent="0.2">
      <c r="A255" s="68" t="str">
        <f t="shared" si="15"/>
        <v/>
      </c>
      <c r="B255" s="99" t="str">
        <f t="shared" si="16"/>
        <v/>
      </c>
      <c r="C255" s="96" t="str">
        <f t="shared" si="17"/>
        <v/>
      </c>
      <c r="D255" s="69" t="str">
        <f>IF(A255="","",SUM(C$26:C255)+PV)</f>
        <v/>
      </c>
      <c r="E255" s="67"/>
      <c r="F255" s="69" t="str">
        <f t="shared" si="18"/>
        <v/>
      </c>
      <c r="G255" s="69" t="str">
        <f>IF(C255="","",SUM(F$26:F255))</f>
        <v/>
      </c>
      <c r="H255" s="69" t="str">
        <f t="shared" si="19"/>
        <v/>
      </c>
      <c r="I255" s="67"/>
    </row>
    <row r="256" spans="1:9" x14ac:dyDescent="0.2">
      <c r="A256" s="68" t="str">
        <f t="shared" si="15"/>
        <v/>
      </c>
      <c r="B256" s="99" t="str">
        <f t="shared" si="16"/>
        <v/>
      </c>
      <c r="C256" s="96" t="str">
        <f t="shared" si="17"/>
        <v/>
      </c>
      <c r="D256" s="69" t="str">
        <f>IF(A256="","",SUM(C$26:C256)+PV)</f>
        <v/>
      </c>
      <c r="E256" s="67"/>
      <c r="F256" s="69" t="str">
        <f t="shared" si="18"/>
        <v/>
      </c>
      <c r="G256" s="69" t="str">
        <f>IF(C256="","",SUM(F$26:F256))</f>
        <v/>
      </c>
      <c r="H256" s="69" t="str">
        <f t="shared" si="19"/>
        <v/>
      </c>
      <c r="I256" s="67"/>
    </row>
    <row r="257" spans="1:9" x14ac:dyDescent="0.2">
      <c r="A257" s="68" t="str">
        <f t="shared" si="15"/>
        <v/>
      </c>
      <c r="B257" s="99" t="str">
        <f t="shared" si="16"/>
        <v/>
      </c>
      <c r="C257" s="96" t="str">
        <f t="shared" si="17"/>
        <v/>
      </c>
      <c r="D257" s="69" t="str">
        <f>IF(A257="","",SUM(C$26:C257)+PV)</f>
        <v/>
      </c>
      <c r="E257" s="67"/>
      <c r="F257" s="69" t="str">
        <f t="shared" si="18"/>
        <v/>
      </c>
      <c r="G257" s="69" t="str">
        <f>IF(C257="","",SUM(F$26:F257))</f>
        <v/>
      </c>
      <c r="H257" s="69" t="str">
        <f t="shared" si="19"/>
        <v/>
      </c>
      <c r="I257" s="67"/>
    </row>
    <row r="258" spans="1:9" x14ac:dyDescent="0.2">
      <c r="A258" s="68" t="str">
        <f t="shared" si="15"/>
        <v/>
      </c>
      <c r="B258" s="99" t="str">
        <f t="shared" si="16"/>
        <v/>
      </c>
      <c r="C258" s="96" t="str">
        <f t="shared" si="17"/>
        <v/>
      </c>
      <c r="D258" s="69" t="str">
        <f>IF(A258="","",SUM(C$26:C258)+PV)</f>
        <v/>
      </c>
      <c r="E258" s="67"/>
      <c r="F258" s="69" t="str">
        <f t="shared" si="18"/>
        <v/>
      </c>
      <c r="G258" s="69" t="str">
        <f>IF(C258="","",SUM(F$26:F258))</f>
        <v/>
      </c>
      <c r="H258" s="69" t="str">
        <f t="shared" si="19"/>
        <v/>
      </c>
      <c r="I258" s="67"/>
    </row>
    <row r="259" spans="1:9" x14ac:dyDescent="0.2">
      <c r="A259" s="68" t="str">
        <f t="shared" si="15"/>
        <v/>
      </c>
      <c r="B259" s="99" t="str">
        <f t="shared" si="16"/>
        <v/>
      </c>
      <c r="C259" s="96" t="str">
        <f t="shared" si="17"/>
        <v/>
      </c>
      <c r="D259" s="69" t="str">
        <f>IF(A259="","",SUM(C$26:C259)+PV)</f>
        <v/>
      </c>
      <c r="E259" s="67"/>
      <c r="F259" s="69" t="str">
        <f t="shared" si="18"/>
        <v/>
      </c>
      <c r="G259" s="69" t="str">
        <f>IF(C259="","",SUM(F$26:F259))</f>
        <v/>
      </c>
      <c r="H259" s="69" t="str">
        <f t="shared" si="19"/>
        <v/>
      </c>
      <c r="I259" s="67"/>
    </row>
    <row r="260" spans="1:9" x14ac:dyDescent="0.2">
      <c r="A260" s="68" t="str">
        <f t="shared" si="15"/>
        <v/>
      </c>
      <c r="B260" s="99" t="str">
        <f t="shared" si="16"/>
        <v/>
      </c>
      <c r="C260" s="96" t="str">
        <f t="shared" si="17"/>
        <v/>
      </c>
      <c r="D260" s="69" t="str">
        <f>IF(A260="","",SUM(C$26:C260)+PV)</f>
        <v/>
      </c>
      <c r="E260" s="67"/>
      <c r="F260" s="69" t="str">
        <f t="shared" si="18"/>
        <v/>
      </c>
      <c r="G260" s="69" t="str">
        <f>IF(C260="","",SUM(F$26:F260))</f>
        <v/>
      </c>
      <c r="H260" s="69" t="str">
        <f t="shared" si="19"/>
        <v/>
      </c>
      <c r="I260" s="67"/>
    </row>
    <row r="261" spans="1:9" x14ac:dyDescent="0.2">
      <c r="A261" s="68" t="str">
        <f t="shared" si="15"/>
        <v/>
      </c>
      <c r="B261" s="99" t="str">
        <f t="shared" si="16"/>
        <v/>
      </c>
      <c r="C261" s="96" t="str">
        <f t="shared" si="17"/>
        <v/>
      </c>
      <c r="D261" s="69" t="str">
        <f>IF(A261="","",SUM(C$26:C261)+PV)</f>
        <v/>
      </c>
      <c r="E261" s="67"/>
      <c r="F261" s="69" t="str">
        <f t="shared" si="18"/>
        <v/>
      </c>
      <c r="G261" s="69" t="str">
        <f>IF(C261="","",SUM(F$26:F261))</f>
        <v/>
      </c>
      <c r="H261" s="69" t="str">
        <f t="shared" si="19"/>
        <v/>
      </c>
      <c r="I261" s="67"/>
    </row>
    <row r="262" spans="1:9" x14ac:dyDescent="0.2">
      <c r="A262" s="68" t="str">
        <f t="shared" si="15"/>
        <v/>
      </c>
      <c r="B262" s="99" t="str">
        <f t="shared" si="16"/>
        <v/>
      </c>
      <c r="C262" s="96" t="str">
        <f t="shared" si="17"/>
        <v/>
      </c>
      <c r="D262" s="69" t="str">
        <f>IF(A262="","",SUM(C$26:C262)+PV)</f>
        <v/>
      </c>
      <c r="E262" s="67"/>
      <c r="F262" s="69" t="str">
        <f t="shared" si="18"/>
        <v/>
      </c>
      <c r="G262" s="69" t="str">
        <f>IF(C262="","",SUM(F$26:F262))</f>
        <v/>
      </c>
      <c r="H262" s="69" t="str">
        <f t="shared" si="19"/>
        <v/>
      </c>
      <c r="I262" s="67"/>
    </row>
    <row r="263" spans="1:9" x14ac:dyDescent="0.2">
      <c r="A263" s="68" t="str">
        <f t="shared" si="15"/>
        <v/>
      </c>
      <c r="B263" s="99" t="str">
        <f t="shared" si="16"/>
        <v/>
      </c>
      <c r="C263" s="96" t="str">
        <f t="shared" si="17"/>
        <v/>
      </c>
      <c r="D263" s="69" t="str">
        <f>IF(A263="","",SUM(C$26:C263)+PV)</f>
        <v/>
      </c>
      <c r="E263" s="67"/>
      <c r="F263" s="69" t="str">
        <f t="shared" si="18"/>
        <v/>
      </c>
      <c r="G263" s="69" t="str">
        <f>IF(C263="","",SUM(F$26:F263))</f>
        <v/>
      </c>
      <c r="H263" s="69" t="str">
        <f t="shared" si="19"/>
        <v/>
      </c>
      <c r="I263" s="67"/>
    </row>
    <row r="264" spans="1:9" x14ac:dyDescent="0.2">
      <c r="A264" s="68" t="str">
        <f t="shared" si="15"/>
        <v/>
      </c>
      <c r="B264" s="99" t="str">
        <f t="shared" si="16"/>
        <v/>
      </c>
      <c r="C264" s="96" t="str">
        <f t="shared" si="17"/>
        <v/>
      </c>
      <c r="D264" s="69" t="str">
        <f>IF(A264="","",SUM(C$26:C264)+PV)</f>
        <v/>
      </c>
      <c r="E264" s="67"/>
      <c r="F264" s="69" t="str">
        <f t="shared" si="18"/>
        <v/>
      </c>
      <c r="G264" s="69" t="str">
        <f>IF(C264="","",SUM(F$26:F264))</f>
        <v/>
      </c>
      <c r="H264" s="69" t="str">
        <f t="shared" si="19"/>
        <v/>
      </c>
      <c r="I264" s="67"/>
    </row>
    <row r="265" spans="1:9" x14ac:dyDescent="0.2">
      <c r="A265" s="68" t="str">
        <f t="shared" si="15"/>
        <v/>
      </c>
      <c r="B265" s="99" t="str">
        <f t="shared" si="16"/>
        <v/>
      </c>
      <c r="C265" s="96" t="str">
        <f t="shared" si="17"/>
        <v/>
      </c>
      <c r="D265" s="69" t="str">
        <f>IF(A265="","",SUM(C$26:C265)+PV)</f>
        <v/>
      </c>
      <c r="E265" s="67"/>
      <c r="F265" s="69" t="str">
        <f t="shared" si="18"/>
        <v/>
      </c>
      <c r="G265" s="69" t="str">
        <f>IF(C265="","",SUM(F$26:F265))</f>
        <v/>
      </c>
      <c r="H265" s="69" t="str">
        <f t="shared" si="19"/>
        <v/>
      </c>
      <c r="I265" s="67"/>
    </row>
    <row r="266" spans="1:9" x14ac:dyDescent="0.2">
      <c r="A266" s="68" t="str">
        <f t="shared" si="15"/>
        <v/>
      </c>
      <c r="B266" s="99" t="str">
        <f t="shared" si="16"/>
        <v/>
      </c>
      <c r="C266" s="96" t="str">
        <f t="shared" si="17"/>
        <v/>
      </c>
      <c r="D266" s="69" t="str">
        <f>IF(A266="","",SUM(C$26:C266)+PV)</f>
        <v/>
      </c>
      <c r="E266" s="67"/>
      <c r="F266" s="69" t="str">
        <f t="shared" si="18"/>
        <v/>
      </c>
      <c r="G266" s="69" t="str">
        <f>IF(C266="","",SUM(F$26:F266))</f>
        <v/>
      </c>
      <c r="H266" s="69" t="str">
        <f t="shared" si="19"/>
        <v/>
      </c>
      <c r="I266" s="67"/>
    </row>
    <row r="267" spans="1:9" x14ac:dyDescent="0.2">
      <c r="A267" s="68" t="str">
        <f t="shared" si="15"/>
        <v/>
      </c>
      <c r="B267" s="99" t="str">
        <f t="shared" si="16"/>
        <v/>
      </c>
      <c r="C267" s="96" t="str">
        <f t="shared" si="17"/>
        <v/>
      </c>
      <c r="D267" s="69" t="str">
        <f>IF(A267="","",SUM(C$26:C267)+PV)</f>
        <v/>
      </c>
      <c r="E267" s="67"/>
      <c r="F267" s="69" t="str">
        <f t="shared" si="18"/>
        <v/>
      </c>
      <c r="G267" s="69" t="str">
        <f>IF(C267="","",SUM(F$26:F267))</f>
        <v/>
      </c>
      <c r="H267" s="69" t="str">
        <f t="shared" si="19"/>
        <v/>
      </c>
      <c r="I267" s="67"/>
    </row>
    <row r="268" spans="1:9" x14ac:dyDescent="0.2">
      <c r="A268" s="68" t="str">
        <f t="shared" si="15"/>
        <v/>
      </c>
      <c r="B268" s="99" t="str">
        <f t="shared" si="16"/>
        <v/>
      </c>
      <c r="C268" s="96" t="str">
        <f t="shared" si="17"/>
        <v/>
      </c>
      <c r="D268" s="69" t="str">
        <f>IF(A268="","",SUM(C$26:C268)+PV)</f>
        <v/>
      </c>
      <c r="E268" s="67"/>
      <c r="F268" s="69" t="str">
        <f t="shared" si="18"/>
        <v/>
      </c>
      <c r="G268" s="69" t="str">
        <f>IF(C268="","",SUM(F$26:F268))</f>
        <v/>
      </c>
      <c r="H268" s="69" t="str">
        <f t="shared" si="19"/>
        <v/>
      </c>
      <c r="I268" s="67"/>
    </row>
    <row r="269" spans="1:9" x14ac:dyDescent="0.2">
      <c r="A269" s="68" t="str">
        <f t="shared" si="15"/>
        <v/>
      </c>
      <c r="B269" s="99" t="str">
        <f t="shared" si="16"/>
        <v/>
      </c>
      <c r="C269" s="96" t="str">
        <f t="shared" si="17"/>
        <v/>
      </c>
      <c r="D269" s="69" t="str">
        <f>IF(A269="","",SUM(C$26:C269)+PV)</f>
        <v/>
      </c>
      <c r="E269" s="67"/>
      <c r="F269" s="69" t="str">
        <f t="shared" si="18"/>
        <v/>
      </c>
      <c r="G269" s="69" t="str">
        <f>IF(C269="","",SUM(F$26:F269))</f>
        <v/>
      </c>
      <c r="H269" s="69" t="str">
        <f t="shared" si="19"/>
        <v/>
      </c>
      <c r="I269" s="67"/>
    </row>
    <row r="270" spans="1:9" x14ac:dyDescent="0.2">
      <c r="A270" s="68" t="str">
        <f t="shared" si="15"/>
        <v/>
      </c>
      <c r="B270" s="99" t="str">
        <f t="shared" si="16"/>
        <v/>
      </c>
      <c r="C270" s="96" t="str">
        <f t="shared" si="17"/>
        <v/>
      </c>
      <c r="D270" s="69" t="str">
        <f>IF(A270="","",SUM(C$26:C270)+PV)</f>
        <v/>
      </c>
      <c r="E270" s="67"/>
      <c r="F270" s="69" t="str">
        <f t="shared" si="18"/>
        <v/>
      </c>
      <c r="G270" s="69" t="str">
        <f>IF(C270="","",SUM(F$26:F270))</f>
        <v/>
      </c>
      <c r="H270" s="69" t="str">
        <f t="shared" si="19"/>
        <v/>
      </c>
      <c r="I270" s="67"/>
    </row>
    <row r="271" spans="1:9" x14ac:dyDescent="0.2">
      <c r="A271" s="68" t="str">
        <f t="shared" si="15"/>
        <v/>
      </c>
      <c r="B271" s="99" t="str">
        <f t="shared" si="16"/>
        <v/>
      </c>
      <c r="C271" s="96" t="str">
        <f t="shared" si="17"/>
        <v/>
      </c>
      <c r="D271" s="69" t="str">
        <f>IF(A271="","",SUM(C$26:C271)+PV)</f>
        <v/>
      </c>
      <c r="E271" s="67"/>
      <c r="F271" s="69" t="str">
        <f t="shared" si="18"/>
        <v/>
      </c>
      <c r="G271" s="69" t="str">
        <f>IF(C271="","",SUM(F$26:F271))</f>
        <v/>
      </c>
      <c r="H271" s="69" t="str">
        <f t="shared" si="19"/>
        <v/>
      </c>
      <c r="I271" s="67"/>
    </row>
    <row r="272" spans="1:9" x14ac:dyDescent="0.2">
      <c r="A272" s="68" t="str">
        <f t="shared" si="15"/>
        <v/>
      </c>
      <c r="B272" s="99" t="str">
        <f t="shared" si="16"/>
        <v/>
      </c>
      <c r="C272" s="96" t="str">
        <f t="shared" si="17"/>
        <v/>
      </c>
      <c r="D272" s="69" t="str">
        <f>IF(A272="","",SUM(C$26:C272)+PV)</f>
        <v/>
      </c>
      <c r="E272" s="67"/>
      <c r="F272" s="69" t="str">
        <f t="shared" si="18"/>
        <v/>
      </c>
      <c r="G272" s="69" t="str">
        <f>IF(C272="","",SUM(F$26:F272))</f>
        <v/>
      </c>
      <c r="H272" s="69" t="str">
        <f t="shared" si="19"/>
        <v/>
      </c>
      <c r="I272" s="67"/>
    </row>
    <row r="273" spans="1:9" x14ac:dyDescent="0.2">
      <c r="A273" s="68" t="str">
        <f t="shared" si="15"/>
        <v/>
      </c>
      <c r="B273" s="99" t="str">
        <f t="shared" si="16"/>
        <v/>
      </c>
      <c r="C273" s="96" t="str">
        <f t="shared" si="17"/>
        <v/>
      </c>
      <c r="D273" s="69" t="str">
        <f>IF(A273="","",SUM(C$26:C273)+PV)</f>
        <v/>
      </c>
      <c r="E273" s="67"/>
      <c r="F273" s="69" t="str">
        <f t="shared" si="18"/>
        <v/>
      </c>
      <c r="G273" s="69" t="str">
        <f>IF(C273="","",SUM(F$26:F273))</f>
        <v/>
      </c>
      <c r="H273" s="69" t="str">
        <f t="shared" si="19"/>
        <v/>
      </c>
      <c r="I273" s="67"/>
    </row>
    <row r="274" spans="1:9" x14ac:dyDescent="0.2">
      <c r="A274" s="68" t="str">
        <f t="shared" si="15"/>
        <v/>
      </c>
      <c r="B274" s="99" t="str">
        <f t="shared" si="16"/>
        <v/>
      </c>
      <c r="C274" s="96" t="str">
        <f t="shared" si="17"/>
        <v/>
      </c>
      <c r="D274" s="69" t="str">
        <f>IF(A274="","",SUM(C$26:C274)+PV)</f>
        <v/>
      </c>
      <c r="E274" s="67"/>
      <c r="F274" s="69" t="str">
        <f t="shared" si="18"/>
        <v/>
      </c>
      <c r="G274" s="69" t="str">
        <f>IF(C274="","",SUM(F$26:F274))</f>
        <v/>
      </c>
      <c r="H274" s="69" t="str">
        <f t="shared" si="19"/>
        <v/>
      </c>
      <c r="I274" s="67"/>
    </row>
    <row r="275" spans="1:9" x14ac:dyDescent="0.2">
      <c r="A275" s="68" t="str">
        <f t="shared" si="15"/>
        <v/>
      </c>
      <c r="B275" s="99" t="str">
        <f t="shared" si="16"/>
        <v/>
      </c>
      <c r="C275" s="96" t="str">
        <f t="shared" si="17"/>
        <v/>
      </c>
      <c r="D275" s="69" t="str">
        <f>IF(A275="","",SUM(C$26:C275)+PV)</f>
        <v/>
      </c>
      <c r="E275" s="67"/>
      <c r="F275" s="69" t="str">
        <f t="shared" si="18"/>
        <v/>
      </c>
      <c r="G275" s="69" t="str">
        <f>IF(C275="","",SUM(F$26:F275))</f>
        <v/>
      </c>
      <c r="H275" s="69" t="str">
        <f t="shared" si="19"/>
        <v/>
      </c>
      <c r="I275" s="67"/>
    </row>
    <row r="276" spans="1:9" x14ac:dyDescent="0.2">
      <c r="A276" s="68" t="str">
        <f t="shared" si="15"/>
        <v/>
      </c>
      <c r="B276" s="99" t="str">
        <f t="shared" si="16"/>
        <v/>
      </c>
      <c r="C276" s="96" t="str">
        <f t="shared" si="17"/>
        <v/>
      </c>
      <c r="D276" s="69" t="str">
        <f>IF(A276="","",SUM(C$26:C276)+PV)</f>
        <v/>
      </c>
      <c r="E276" s="67"/>
      <c r="F276" s="69" t="str">
        <f t="shared" si="18"/>
        <v/>
      </c>
      <c r="G276" s="69" t="str">
        <f>IF(C276="","",SUM(F$26:F276))</f>
        <v/>
      </c>
      <c r="H276" s="69" t="str">
        <f t="shared" si="19"/>
        <v/>
      </c>
      <c r="I276" s="67"/>
    </row>
    <row r="277" spans="1:9" x14ac:dyDescent="0.2">
      <c r="A277" s="68" t="str">
        <f t="shared" si="15"/>
        <v/>
      </c>
      <c r="B277" s="99" t="str">
        <f t="shared" si="16"/>
        <v/>
      </c>
      <c r="C277" s="96" t="str">
        <f t="shared" si="17"/>
        <v/>
      </c>
      <c r="D277" s="69" t="str">
        <f>IF(A277="","",SUM(C$26:C277)+PV)</f>
        <v/>
      </c>
      <c r="E277" s="67"/>
      <c r="F277" s="69" t="str">
        <f t="shared" si="18"/>
        <v/>
      </c>
      <c r="G277" s="69" t="str">
        <f>IF(C277="","",SUM(F$26:F277))</f>
        <v/>
      </c>
      <c r="H277" s="69" t="str">
        <f t="shared" si="19"/>
        <v/>
      </c>
      <c r="I277" s="67"/>
    </row>
    <row r="278" spans="1:9" x14ac:dyDescent="0.2">
      <c r="A278" s="68" t="str">
        <f t="shared" si="15"/>
        <v/>
      </c>
      <c r="B278" s="99" t="str">
        <f t="shared" si="16"/>
        <v/>
      </c>
      <c r="C278" s="96" t="str">
        <f t="shared" si="17"/>
        <v/>
      </c>
      <c r="D278" s="69" t="str">
        <f>IF(A278="","",SUM(C$26:C278)+PV)</f>
        <v/>
      </c>
      <c r="E278" s="67"/>
      <c r="F278" s="69" t="str">
        <f t="shared" si="18"/>
        <v/>
      </c>
      <c r="G278" s="69" t="str">
        <f>IF(C278="","",SUM(F$26:F278))</f>
        <v/>
      </c>
      <c r="H278" s="69" t="str">
        <f t="shared" si="19"/>
        <v/>
      </c>
      <c r="I278" s="67"/>
    </row>
    <row r="279" spans="1:9" x14ac:dyDescent="0.2">
      <c r="A279" s="68" t="str">
        <f t="shared" si="15"/>
        <v/>
      </c>
      <c r="B279" s="99" t="str">
        <f t="shared" si="16"/>
        <v/>
      </c>
      <c r="C279" s="96" t="str">
        <f t="shared" si="17"/>
        <v/>
      </c>
      <c r="D279" s="69" t="str">
        <f>IF(A279="","",SUM(C$26:C279)+PV)</f>
        <v/>
      </c>
      <c r="E279" s="67"/>
      <c r="F279" s="69" t="str">
        <f t="shared" si="18"/>
        <v/>
      </c>
      <c r="G279" s="69" t="str">
        <f>IF(C279="","",SUM(F$26:F279))</f>
        <v/>
      </c>
      <c r="H279" s="69" t="str">
        <f t="shared" si="19"/>
        <v/>
      </c>
      <c r="I279" s="67"/>
    </row>
    <row r="280" spans="1:9" x14ac:dyDescent="0.2">
      <c r="A280" s="68" t="str">
        <f t="shared" si="15"/>
        <v/>
      </c>
      <c r="B280" s="99" t="str">
        <f t="shared" si="16"/>
        <v/>
      </c>
      <c r="C280" s="96" t="str">
        <f t="shared" si="17"/>
        <v/>
      </c>
      <c r="D280" s="69" t="str">
        <f>IF(A280="","",SUM(C$26:C280)+PV)</f>
        <v/>
      </c>
      <c r="E280" s="67"/>
      <c r="F280" s="69" t="str">
        <f t="shared" si="18"/>
        <v/>
      </c>
      <c r="G280" s="69" t="str">
        <f>IF(C280="","",SUM(F$26:F280))</f>
        <v/>
      </c>
      <c r="H280" s="69" t="str">
        <f t="shared" si="19"/>
        <v/>
      </c>
      <c r="I280" s="67"/>
    </row>
    <row r="281" spans="1:9" x14ac:dyDescent="0.2">
      <c r="A281" s="68" t="str">
        <f t="shared" si="15"/>
        <v/>
      </c>
      <c r="B281" s="99" t="str">
        <f t="shared" si="16"/>
        <v/>
      </c>
      <c r="C281" s="96" t="str">
        <f t="shared" si="17"/>
        <v/>
      </c>
      <c r="D281" s="69" t="str">
        <f>IF(A281="","",SUM(C$26:C281)+PV)</f>
        <v/>
      </c>
      <c r="E281" s="67"/>
      <c r="F281" s="69" t="str">
        <f t="shared" si="18"/>
        <v/>
      </c>
      <c r="G281" s="69" t="str">
        <f>IF(C281="","",SUM(F$26:F281))</f>
        <v/>
      </c>
      <c r="H281" s="69" t="str">
        <f t="shared" si="19"/>
        <v/>
      </c>
      <c r="I281" s="67"/>
    </row>
    <row r="282" spans="1:9" x14ac:dyDescent="0.2">
      <c r="A282" s="68" t="str">
        <f t="shared" si="15"/>
        <v/>
      </c>
      <c r="B282" s="99" t="str">
        <f t="shared" si="16"/>
        <v/>
      </c>
      <c r="C282" s="96" t="str">
        <f t="shared" si="17"/>
        <v/>
      </c>
      <c r="D282" s="69" t="str">
        <f>IF(A282="","",SUM(C$26:C282)+PV)</f>
        <v/>
      </c>
      <c r="E282" s="67"/>
      <c r="F282" s="69" t="str">
        <f t="shared" si="18"/>
        <v/>
      </c>
      <c r="G282" s="69" t="str">
        <f>IF(C282="","",SUM(F$26:F282))</f>
        <v/>
      </c>
      <c r="H282" s="69" t="str">
        <f t="shared" si="19"/>
        <v/>
      </c>
      <c r="I282" s="67"/>
    </row>
    <row r="283" spans="1:9" x14ac:dyDescent="0.2">
      <c r="A283" s="68" t="str">
        <f t="shared" si="15"/>
        <v/>
      </c>
      <c r="B283" s="99" t="str">
        <f t="shared" si="16"/>
        <v/>
      </c>
      <c r="C283" s="96" t="str">
        <f t="shared" si="17"/>
        <v/>
      </c>
      <c r="D283" s="69" t="str">
        <f>IF(A283="","",SUM(C$26:C283)+PV)</f>
        <v/>
      </c>
      <c r="E283" s="67"/>
      <c r="F283" s="69" t="str">
        <f t="shared" si="18"/>
        <v/>
      </c>
      <c r="G283" s="69" t="str">
        <f>IF(C283="","",SUM(F$26:F283))</f>
        <v/>
      </c>
      <c r="H283" s="69" t="str">
        <f t="shared" si="19"/>
        <v/>
      </c>
      <c r="I283" s="67"/>
    </row>
    <row r="284" spans="1:9" x14ac:dyDescent="0.2">
      <c r="A284" s="68" t="str">
        <f t="shared" ref="A284:A347" si="20">IF(H283="","",IF(A283&gt;=$D$8*p,"",A283+1))</f>
        <v/>
      </c>
      <c r="B284" s="99" t="str">
        <f t="shared" ref="B284:B347" si="21">IF(A284="","",IF(p=52,B283+7,IF(p=26,B283+14,IF(p=24,IF(MOD(A284,2)=0,EDATE($D$9,A284/2),B283+14),IF(DAY(DATE(YEAR($D$9),MONTH($D$9)+(A284-1)*(12/p),DAY($D$9)))&lt;&gt;DAY($D$9),DATE(YEAR($D$9),MONTH($D$9)+A284*(12/p)+1,0),DATE(YEAR($D$9),MONTH($D$9)+A284*(12/p),DAY($D$9)))))))</f>
        <v/>
      </c>
      <c r="C284" s="96" t="str">
        <f t="shared" ref="C284:C347" si="22">IF(A284="","",A)</f>
        <v/>
      </c>
      <c r="D284" s="69" t="str">
        <f>IF(A284="","",SUM(C$26:C284)+PV)</f>
        <v/>
      </c>
      <c r="E284" s="67"/>
      <c r="F284" s="69" t="str">
        <f t="shared" ref="F284:F347" si="23">IF(A284="","",IF($D$10=$J$13,H283*( (1+rate)^(B284-B283)-1 ),H283*rate))</f>
        <v/>
      </c>
      <c r="G284" s="69" t="str">
        <f>IF(C284="","",SUM(F$26:F284))</f>
        <v/>
      </c>
      <c r="H284" s="69" t="str">
        <f t="shared" si="19"/>
        <v/>
      </c>
      <c r="I284" s="67"/>
    </row>
    <row r="285" spans="1:9" x14ac:dyDescent="0.2">
      <c r="A285" s="68" t="str">
        <f t="shared" si="20"/>
        <v/>
      </c>
      <c r="B285" s="99" t="str">
        <f t="shared" si="21"/>
        <v/>
      </c>
      <c r="C285" s="96" t="str">
        <f t="shared" si="22"/>
        <v/>
      </c>
      <c r="D285" s="69" t="str">
        <f>IF(A285="","",SUM(C$26:C285)+PV)</f>
        <v/>
      </c>
      <c r="E285" s="67"/>
      <c r="F285" s="69" t="str">
        <f t="shared" si="23"/>
        <v/>
      </c>
      <c r="G285" s="69" t="str">
        <f>IF(C285="","",SUM(F$26:F285))</f>
        <v/>
      </c>
      <c r="H285" s="69" t="str">
        <f t="shared" ref="H285:H348" si="24">IF(A285="","",H284+F285+C285)</f>
        <v/>
      </c>
      <c r="I285" s="67"/>
    </row>
    <row r="286" spans="1:9" x14ac:dyDescent="0.2">
      <c r="A286" s="68" t="str">
        <f t="shared" si="20"/>
        <v/>
      </c>
      <c r="B286" s="99" t="str">
        <f t="shared" si="21"/>
        <v/>
      </c>
      <c r="C286" s="96" t="str">
        <f t="shared" si="22"/>
        <v/>
      </c>
      <c r="D286" s="69" t="str">
        <f>IF(A286="","",SUM(C$26:C286)+PV)</f>
        <v/>
      </c>
      <c r="E286" s="67"/>
      <c r="F286" s="69" t="str">
        <f t="shared" si="23"/>
        <v/>
      </c>
      <c r="G286" s="69" t="str">
        <f>IF(C286="","",SUM(F$26:F286))</f>
        <v/>
      </c>
      <c r="H286" s="69" t="str">
        <f t="shared" si="24"/>
        <v/>
      </c>
      <c r="I286" s="67"/>
    </row>
    <row r="287" spans="1:9" x14ac:dyDescent="0.2">
      <c r="A287" s="68" t="str">
        <f t="shared" si="20"/>
        <v/>
      </c>
      <c r="B287" s="99" t="str">
        <f t="shared" si="21"/>
        <v/>
      </c>
      <c r="C287" s="96" t="str">
        <f t="shared" si="22"/>
        <v/>
      </c>
      <c r="D287" s="69" t="str">
        <f>IF(A287="","",SUM(C$26:C287)+PV)</f>
        <v/>
      </c>
      <c r="E287" s="67"/>
      <c r="F287" s="69" t="str">
        <f t="shared" si="23"/>
        <v/>
      </c>
      <c r="G287" s="69" t="str">
        <f>IF(C287="","",SUM(F$26:F287))</f>
        <v/>
      </c>
      <c r="H287" s="69" t="str">
        <f t="shared" si="24"/>
        <v/>
      </c>
      <c r="I287" s="67"/>
    </row>
    <row r="288" spans="1:9" x14ac:dyDescent="0.2">
      <c r="A288" s="68" t="str">
        <f t="shared" si="20"/>
        <v/>
      </c>
      <c r="B288" s="99" t="str">
        <f t="shared" si="21"/>
        <v/>
      </c>
      <c r="C288" s="96" t="str">
        <f t="shared" si="22"/>
        <v/>
      </c>
      <c r="D288" s="69" t="str">
        <f>IF(A288="","",SUM(C$26:C288)+PV)</f>
        <v/>
      </c>
      <c r="E288" s="67"/>
      <c r="F288" s="69" t="str">
        <f t="shared" si="23"/>
        <v/>
      </c>
      <c r="G288" s="69" t="str">
        <f>IF(C288="","",SUM(F$26:F288))</f>
        <v/>
      </c>
      <c r="H288" s="69" t="str">
        <f t="shared" si="24"/>
        <v/>
      </c>
      <c r="I288" s="67"/>
    </row>
    <row r="289" spans="1:9" x14ac:dyDescent="0.2">
      <c r="A289" s="68" t="str">
        <f t="shared" si="20"/>
        <v/>
      </c>
      <c r="B289" s="99" t="str">
        <f t="shared" si="21"/>
        <v/>
      </c>
      <c r="C289" s="96" t="str">
        <f t="shared" si="22"/>
        <v/>
      </c>
      <c r="D289" s="69" t="str">
        <f>IF(A289="","",SUM(C$26:C289)+PV)</f>
        <v/>
      </c>
      <c r="E289" s="67"/>
      <c r="F289" s="69" t="str">
        <f t="shared" si="23"/>
        <v/>
      </c>
      <c r="G289" s="69" t="str">
        <f>IF(C289="","",SUM(F$26:F289))</f>
        <v/>
      </c>
      <c r="H289" s="69" t="str">
        <f t="shared" si="24"/>
        <v/>
      </c>
      <c r="I289" s="67"/>
    </row>
    <row r="290" spans="1:9" x14ac:dyDescent="0.2">
      <c r="A290" s="68" t="str">
        <f t="shared" si="20"/>
        <v/>
      </c>
      <c r="B290" s="99" t="str">
        <f t="shared" si="21"/>
        <v/>
      </c>
      <c r="C290" s="96" t="str">
        <f t="shared" si="22"/>
        <v/>
      </c>
      <c r="D290" s="69" t="str">
        <f>IF(A290="","",SUM(C$26:C290)+PV)</f>
        <v/>
      </c>
      <c r="E290" s="67"/>
      <c r="F290" s="69" t="str">
        <f t="shared" si="23"/>
        <v/>
      </c>
      <c r="G290" s="69" t="str">
        <f>IF(C290="","",SUM(F$26:F290))</f>
        <v/>
      </c>
      <c r="H290" s="69" t="str">
        <f t="shared" si="24"/>
        <v/>
      </c>
      <c r="I290" s="67"/>
    </row>
    <row r="291" spans="1:9" x14ac:dyDescent="0.2">
      <c r="A291" s="68" t="str">
        <f t="shared" si="20"/>
        <v/>
      </c>
      <c r="B291" s="99" t="str">
        <f t="shared" si="21"/>
        <v/>
      </c>
      <c r="C291" s="96" t="str">
        <f t="shared" si="22"/>
        <v/>
      </c>
      <c r="D291" s="69" t="str">
        <f>IF(A291="","",SUM(C$26:C291)+PV)</f>
        <v/>
      </c>
      <c r="E291" s="67"/>
      <c r="F291" s="69" t="str">
        <f t="shared" si="23"/>
        <v/>
      </c>
      <c r="G291" s="69" t="str">
        <f>IF(C291="","",SUM(F$26:F291))</f>
        <v/>
      </c>
      <c r="H291" s="69" t="str">
        <f t="shared" si="24"/>
        <v/>
      </c>
      <c r="I291" s="67"/>
    </row>
    <row r="292" spans="1:9" x14ac:dyDescent="0.2">
      <c r="A292" s="68" t="str">
        <f t="shared" si="20"/>
        <v/>
      </c>
      <c r="B292" s="99" t="str">
        <f t="shared" si="21"/>
        <v/>
      </c>
      <c r="C292" s="96" t="str">
        <f t="shared" si="22"/>
        <v/>
      </c>
      <c r="D292" s="69" t="str">
        <f>IF(A292="","",SUM(C$26:C292)+PV)</f>
        <v/>
      </c>
      <c r="E292" s="67"/>
      <c r="F292" s="69" t="str">
        <f t="shared" si="23"/>
        <v/>
      </c>
      <c r="G292" s="69" t="str">
        <f>IF(C292="","",SUM(F$26:F292))</f>
        <v/>
      </c>
      <c r="H292" s="69" t="str">
        <f t="shared" si="24"/>
        <v/>
      </c>
      <c r="I292" s="67"/>
    </row>
    <row r="293" spans="1:9" x14ac:dyDescent="0.2">
      <c r="A293" s="68" t="str">
        <f t="shared" si="20"/>
        <v/>
      </c>
      <c r="B293" s="99" t="str">
        <f t="shared" si="21"/>
        <v/>
      </c>
      <c r="C293" s="96" t="str">
        <f t="shared" si="22"/>
        <v/>
      </c>
      <c r="D293" s="69" t="str">
        <f>IF(A293="","",SUM(C$26:C293)+PV)</f>
        <v/>
      </c>
      <c r="E293" s="67"/>
      <c r="F293" s="69" t="str">
        <f t="shared" si="23"/>
        <v/>
      </c>
      <c r="G293" s="69" t="str">
        <f>IF(C293="","",SUM(F$26:F293))</f>
        <v/>
      </c>
      <c r="H293" s="69" t="str">
        <f t="shared" si="24"/>
        <v/>
      </c>
      <c r="I293" s="67"/>
    </row>
    <row r="294" spans="1:9" x14ac:dyDescent="0.2">
      <c r="A294" s="68" t="str">
        <f t="shared" si="20"/>
        <v/>
      </c>
      <c r="B294" s="99" t="str">
        <f t="shared" si="21"/>
        <v/>
      </c>
      <c r="C294" s="96" t="str">
        <f t="shared" si="22"/>
        <v/>
      </c>
      <c r="D294" s="69" t="str">
        <f>IF(A294="","",SUM(C$26:C294)+PV)</f>
        <v/>
      </c>
      <c r="E294" s="67"/>
      <c r="F294" s="69" t="str">
        <f t="shared" si="23"/>
        <v/>
      </c>
      <c r="G294" s="69" t="str">
        <f>IF(C294="","",SUM(F$26:F294))</f>
        <v/>
      </c>
      <c r="H294" s="69" t="str">
        <f t="shared" si="24"/>
        <v/>
      </c>
      <c r="I294" s="67"/>
    </row>
    <row r="295" spans="1:9" x14ac:dyDescent="0.2">
      <c r="A295" s="68" t="str">
        <f t="shared" si="20"/>
        <v/>
      </c>
      <c r="B295" s="99" t="str">
        <f t="shared" si="21"/>
        <v/>
      </c>
      <c r="C295" s="96" t="str">
        <f t="shared" si="22"/>
        <v/>
      </c>
      <c r="D295" s="69" t="str">
        <f>IF(A295="","",SUM(C$26:C295)+PV)</f>
        <v/>
      </c>
      <c r="E295" s="67"/>
      <c r="F295" s="69" t="str">
        <f t="shared" si="23"/>
        <v/>
      </c>
      <c r="G295" s="69" t="str">
        <f>IF(C295="","",SUM(F$26:F295))</f>
        <v/>
      </c>
      <c r="H295" s="69" t="str">
        <f t="shared" si="24"/>
        <v/>
      </c>
      <c r="I295" s="67"/>
    </row>
    <row r="296" spans="1:9" x14ac:dyDescent="0.2">
      <c r="A296" s="68" t="str">
        <f t="shared" si="20"/>
        <v/>
      </c>
      <c r="B296" s="99" t="str">
        <f t="shared" si="21"/>
        <v/>
      </c>
      <c r="C296" s="96" t="str">
        <f t="shared" si="22"/>
        <v/>
      </c>
      <c r="D296" s="69" t="str">
        <f>IF(A296="","",SUM(C$26:C296)+PV)</f>
        <v/>
      </c>
      <c r="E296" s="67"/>
      <c r="F296" s="69" t="str">
        <f t="shared" si="23"/>
        <v/>
      </c>
      <c r="G296" s="69" t="str">
        <f>IF(C296="","",SUM(F$26:F296))</f>
        <v/>
      </c>
      <c r="H296" s="69" t="str">
        <f t="shared" si="24"/>
        <v/>
      </c>
      <c r="I296" s="67"/>
    </row>
    <row r="297" spans="1:9" x14ac:dyDescent="0.2">
      <c r="A297" s="68" t="str">
        <f t="shared" si="20"/>
        <v/>
      </c>
      <c r="B297" s="99" t="str">
        <f t="shared" si="21"/>
        <v/>
      </c>
      <c r="C297" s="96" t="str">
        <f t="shared" si="22"/>
        <v/>
      </c>
      <c r="D297" s="69" t="str">
        <f>IF(A297="","",SUM(C$26:C297)+PV)</f>
        <v/>
      </c>
      <c r="E297" s="67"/>
      <c r="F297" s="69" t="str">
        <f t="shared" si="23"/>
        <v/>
      </c>
      <c r="G297" s="69" t="str">
        <f>IF(C297="","",SUM(F$26:F297))</f>
        <v/>
      </c>
      <c r="H297" s="69" t="str">
        <f t="shared" si="24"/>
        <v/>
      </c>
      <c r="I297" s="67"/>
    </row>
    <row r="298" spans="1:9" x14ac:dyDescent="0.2">
      <c r="A298" s="68" t="str">
        <f t="shared" si="20"/>
        <v/>
      </c>
      <c r="B298" s="99" t="str">
        <f t="shared" si="21"/>
        <v/>
      </c>
      <c r="C298" s="96" t="str">
        <f t="shared" si="22"/>
        <v/>
      </c>
      <c r="D298" s="69" t="str">
        <f>IF(A298="","",SUM(C$26:C298)+PV)</f>
        <v/>
      </c>
      <c r="E298" s="67"/>
      <c r="F298" s="69" t="str">
        <f t="shared" si="23"/>
        <v/>
      </c>
      <c r="G298" s="69" t="str">
        <f>IF(C298="","",SUM(F$26:F298))</f>
        <v/>
      </c>
      <c r="H298" s="69" t="str">
        <f t="shared" si="24"/>
        <v/>
      </c>
      <c r="I298" s="67"/>
    </row>
    <row r="299" spans="1:9" x14ac:dyDescent="0.2">
      <c r="A299" s="68" t="str">
        <f t="shared" si="20"/>
        <v/>
      </c>
      <c r="B299" s="99" t="str">
        <f t="shared" si="21"/>
        <v/>
      </c>
      <c r="C299" s="96" t="str">
        <f t="shared" si="22"/>
        <v/>
      </c>
      <c r="D299" s="69" t="str">
        <f>IF(A299="","",SUM(C$26:C299)+PV)</f>
        <v/>
      </c>
      <c r="E299" s="67"/>
      <c r="F299" s="69" t="str">
        <f t="shared" si="23"/>
        <v/>
      </c>
      <c r="G299" s="69" t="str">
        <f>IF(C299="","",SUM(F$26:F299))</f>
        <v/>
      </c>
      <c r="H299" s="69" t="str">
        <f t="shared" si="24"/>
        <v/>
      </c>
      <c r="I299" s="67"/>
    </row>
    <row r="300" spans="1:9" x14ac:dyDescent="0.2">
      <c r="A300" s="68" t="str">
        <f t="shared" si="20"/>
        <v/>
      </c>
      <c r="B300" s="99" t="str">
        <f t="shared" si="21"/>
        <v/>
      </c>
      <c r="C300" s="96" t="str">
        <f t="shared" si="22"/>
        <v/>
      </c>
      <c r="D300" s="69" t="str">
        <f>IF(A300="","",SUM(C$26:C300)+PV)</f>
        <v/>
      </c>
      <c r="E300" s="67"/>
      <c r="F300" s="69" t="str">
        <f t="shared" si="23"/>
        <v/>
      </c>
      <c r="G300" s="69" t="str">
        <f>IF(C300="","",SUM(F$26:F300))</f>
        <v/>
      </c>
      <c r="H300" s="69" t="str">
        <f t="shared" si="24"/>
        <v/>
      </c>
      <c r="I300" s="67"/>
    </row>
    <row r="301" spans="1:9" x14ac:dyDescent="0.2">
      <c r="A301" s="68" t="str">
        <f t="shared" si="20"/>
        <v/>
      </c>
      <c r="B301" s="99" t="str">
        <f t="shared" si="21"/>
        <v/>
      </c>
      <c r="C301" s="96" t="str">
        <f t="shared" si="22"/>
        <v/>
      </c>
      <c r="D301" s="69" t="str">
        <f>IF(A301="","",SUM(C$26:C301)+PV)</f>
        <v/>
      </c>
      <c r="E301" s="67"/>
      <c r="F301" s="69" t="str">
        <f t="shared" si="23"/>
        <v/>
      </c>
      <c r="G301" s="69" t="str">
        <f>IF(C301="","",SUM(F$26:F301))</f>
        <v/>
      </c>
      <c r="H301" s="69" t="str">
        <f t="shared" si="24"/>
        <v/>
      </c>
      <c r="I301" s="67"/>
    </row>
    <row r="302" spans="1:9" x14ac:dyDescent="0.2">
      <c r="A302" s="68" t="str">
        <f t="shared" si="20"/>
        <v/>
      </c>
      <c r="B302" s="99" t="str">
        <f t="shared" si="21"/>
        <v/>
      </c>
      <c r="C302" s="96" t="str">
        <f t="shared" si="22"/>
        <v/>
      </c>
      <c r="D302" s="69" t="str">
        <f>IF(A302="","",SUM(C$26:C302)+PV)</f>
        <v/>
      </c>
      <c r="E302" s="67"/>
      <c r="F302" s="69" t="str">
        <f t="shared" si="23"/>
        <v/>
      </c>
      <c r="G302" s="69" t="str">
        <f>IF(C302="","",SUM(F$26:F302))</f>
        <v/>
      </c>
      <c r="H302" s="69" t="str">
        <f t="shared" si="24"/>
        <v/>
      </c>
      <c r="I302" s="67"/>
    </row>
    <row r="303" spans="1:9" x14ac:dyDescent="0.2">
      <c r="A303" s="68" t="str">
        <f t="shared" si="20"/>
        <v/>
      </c>
      <c r="B303" s="99" t="str">
        <f t="shared" si="21"/>
        <v/>
      </c>
      <c r="C303" s="96" t="str">
        <f t="shared" si="22"/>
        <v/>
      </c>
      <c r="D303" s="69" t="str">
        <f>IF(A303="","",SUM(C$26:C303)+PV)</f>
        <v/>
      </c>
      <c r="E303" s="67"/>
      <c r="F303" s="69" t="str">
        <f t="shared" si="23"/>
        <v/>
      </c>
      <c r="G303" s="69" t="str">
        <f>IF(C303="","",SUM(F$26:F303))</f>
        <v/>
      </c>
      <c r="H303" s="69" t="str">
        <f t="shared" si="24"/>
        <v/>
      </c>
      <c r="I303" s="67"/>
    </row>
    <row r="304" spans="1:9" x14ac:dyDescent="0.2">
      <c r="A304" s="68" t="str">
        <f t="shared" si="20"/>
        <v/>
      </c>
      <c r="B304" s="99" t="str">
        <f t="shared" si="21"/>
        <v/>
      </c>
      <c r="C304" s="96" t="str">
        <f t="shared" si="22"/>
        <v/>
      </c>
      <c r="D304" s="69" t="str">
        <f>IF(A304="","",SUM(C$26:C304)+PV)</f>
        <v/>
      </c>
      <c r="E304" s="67"/>
      <c r="F304" s="69" t="str">
        <f t="shared" si="23"/>
        <v/>
      </c>
      <c r="G304" s="69" t="str">
        <f>IF(C304="","",SUM(F$26:F304))</f>
        <v/>
      </c>
      <c r="H304" s="69" t="str">
        <f t="shared" si="24"/>
        <v/>
      </c>
      <c r="I304" s="67"/>
    </row>
    <row r="305" spans="1:9" x14ac:dyDescent="0.2">
      <c r="A305" s="68" t="str">
        <f t="shared" si="20"/>
        <v/>
      </c>
      <c r="B305" s="99" t="str">
        <f t="shared" si="21"/>
        <v/>
      </c>
      <c r="C305" s="96" t="str">
        <f t="shared" si="22"/>
        <v/>
      </c>
      <c r="D305" s="69" t="str">
        <f>IF(A305="","",SUM(C$26:C305)+PV)</f>
        <v/>
      </c>
      <c r="E305" s="67"/>
      <c r="F305" s="69" t="str">
        <f t="shared" si="23"/>
        <v/>
      </c>
      <c r="G305" s="69" t="str">
        <f>IF(C305="","",SUM(F$26:F305))</f>
        <v/>
      </c>
      <c r="H305" s="69" t="str">
        <f t="shared" si="24"/>
        <v/>
      </c>
      <c r="I305" s="67"/>
    </row>
    <row r="306" spans="1:9" x14ac:dyDescent="0.2">
      <c r="A306" s="68" t="str">
        <f t="shared" si="20"/>
        <v/>
      </c>
      <c r="B306" s="99" t="str">
        <f t="shared" si="21"/>
        <v/>
      </c>
      <c r="C306" s="96" t="str">
        <f t="shared" si="22"/>
        <v/>
      </c>
      <c r="D306" s="69" t="str">
        <f>IF(A306="","",SUM(C$26:C306)+PV)</f>
        <v/>
      </c>
      <c r="E306" s="67"/>
      <c r="F306" s="69" t="str">
        <f t="shared" si="23"/>
        <v/>
      </c>
      <c r="G306" s="69" t="str">
        <f>IF(C306="","",SUM(F$26:F306))</f>
        <v/>
      </c>
      <c r="H306" s="69" t="str">
        <f t="shared" si="24"/>
        <v/>
      </c>
      <c r="I306" s="67"/>
    </row>
    <row r="307" spans="1:9" x14ac:dyDescent="0.2">
      <c r="A307" s="68" t="str">
        <f t="shared" si="20"/>
        <v/>
      </c>
      <c r="B307" s="99" t="str">
        <f t="shared" si="21"/>
        <v/>
      </c>
      <c r="C307" s="96" t="str">
        <f t="shared" si="22"/>
        <v/>
      </c>
      <c r="D307" s="69" t="str">
        <f>IF(A307="","",SUM(C$26:C307)+PV)</f>
        <v/>
      </c>
      <c r="E307" s="67"/>
      <c r="F307" s="69" t="str">
        <f t="shared" si="23"/>
        <v/>
      </c>
      <c r="G307" s="69" t="str">
        <f>IF(C307="","",SUM(F$26:F307))</f>
        <v/>
      </c>
      <c r="H307" s="69" t="str">
        <f t="shared" si="24"/>
        <v/>
      </c>
      <c r="I307" s="67"/>
    </row>
    <row r="308" spans="1:9" x14ac:dyDescent="0.2">
      <c r="A308" s="68" t="str">
        <f t="shared" si="20"/>
        <v/>
      </c>
      <c r="B308" s="99" t="str">
        <f t="shared" si="21"/>
        <v/>
      </c>
      <c r="C308" s="96" t="str">
        <f t="shared" si="22"/>
        <v/>
      </c>
      <c r="D308" s="69" t="str">
        <f>IF(A308="","",SUM(C$26:C308)+PV)</f>
        <v/>
      </c>
      <c r="E308" s="67"/>
      <c r="F308" s="69" t="str">
        <f t="shared" si="23"/>
        <v/>
      </c>
      <c r="G308" s="69" t="str">
        <f>IF(C308="","",SUM(F$26:F308))</f>
        <v/>
      </c>
      <c r="H308" s="69" t="str">
        <f t="shared" si="24"/>
        <v/>
      </c>
      <c r="I308" s="67"/>
    </row>
    <row r="309" spans="1:9" x14ac:dyDescent="0.2">
      <c r="A309" s="68" t="str">
        <f t="shared" si="20"/>
        <v/>
      </c>
      <c r="B309" s="99" t="str">
        <f t="shared" si="21"/>
        <v/>
      </c>
      <c r="C309" s="96" t="str">
        <f t="shared" si="22"/>
        <v/>
      </c>
      <c r="D309" s="69" t="str">
        <f>IF(A309="","",SUM(C$26:C309)+PV)</f>
        <v/>
      </c>
      <c r="E309" s="67"/>
      <c r="F309" s="69" t="str">
        <f t="shared" si="23"/>
        <v/>
      </c>
      <c r="G309" s="69" t="str">
        <f>IF(C309="","",SUM(F$26:F309))</f>
        <v/>
      </c>
      <c r="H309" s="69" t="str">
        <f t="shared" si="24"/>
        <v/>
      </c>
      <c r="I309" s="67"/>
    </row>
    <row r="310" spans="1:9" x14ac:dyDescent="0.2">
      <c r="A310" s="68" t="str">
        <f t="shared" si="20"/>
        <v/>
      </c>
      <c r="B310" s="99" t="str">
        <f t="shared" si="21"/>
        <v/>
      </c>
      <c r="C310" s="96" t="str">
        <f t="shared" si="22"/>
        <v/>
      </c>
      <c r="D310" s="69" t="str">
        <f>IF(A310="","",SUM(C$26:C310)+PV)</f>
        <v/>
      </c>
      <c r="E310" s="67"/>
      <c r="F310" s="69" t="str">
        <f t="shared" si="23"/>
        <v/>
      </c>
      <c r="G310" s="69" t="str">
        <f>IF(C310="","",SUM(F$26:F310))</f>
        <v/>
      </c>
      <c r="H310" s="69" t="str">
        <f t="shared" si="24"/>
        <v/>
      </c>
      <c r="I310" s="67"/>
    </row>
    <row r="311" spans="1:9" x14ac:dyDescent="0.2">
      <c r="A311" s="68" t="str">
        <f t="shared" si="20"/>
        <v/>
      </c>
      <c r="B311" s="99" t="str">
        <f t="shared" si="21"/>
        <v/>
      </c>
      <c r="C311" s="96" t="str">
        <f t="shared" si="22"/>
        <v/>
      </c>
      <c r="D311" s="69" t="str">
        <f>IF(A311="","",SUM(C$26:C311)+PV)</f>
        <v/>
      </c>
      <c r="E311" s="67"/>
      <c r="F311" s="69" t="str">
        <f t="shared" si="23"/>
        <v/>
      </c>
      <c r="G311" s="69" t="str">
        <f>IF(C311="","",SUM(F$26:F311))</f>
        <v/>
      </c>
      <c r="H311" s="69" t="str">
        <f t="shared" si="24"/>
        <v/>
      </c>
      <c r="I311" s="67"/>
    </row>
    <row r="312" spans="1:9" x14ac:dyDescent="0.2">
      <c r="A312" s="68" t="str">
        <f t="shared" si="20"/>
        <v/>
      </c>
      <c r="B312" s="99" t="str">
        <f t="shared" si="21"/>
        <v/>
      </c>
      <c r="C312" s="96" t="str">
        <f t="shared" si="22"/>
        <v/>
      </c>
      <c r="D312" s="69" t="str">
        <f>IF(A312="","",SUM(C$26:C312)+PV)</f>
        <v/>
      </c>
      <c r="E312" s="67"/>
      <c r="F312" s="69" t="str">
        <f t="shared" si="23"/>
        <v/>
      </c>
      <c r="G312" s="69" t="str">
        <f>IF(C312="","",SUM(F$26:F312))</f>
        <v/>
      </c>
      <c r="H312" s="69" t="str">
        <f t="shared" si="24"/>
        <v/>
      </c>
      <c r="I312" s="67"/>
    </row>
    <row r="313" spans="1:9" x14ac:dyDescent="0.2">
      <c r="A313" s="68" t="str">
        <f t="shared" si="20"/>
        <v/>
      </c>
      <c r="B313" s="99" t="str">
        <f t="shared" si="21"/>
        <v/>
      </c>
      <c r="C313" s="96" t="str">
        <f t="shared" si="22"/>
        <v/>
      </c>
      <c r="D313" s="69" t="str">
        <f>IF(A313="","",SUM(C$26:C313)+PV)</f>
        <v/>
      </c>
      <c r="E313" s="67"/>
      <c r="F313" s="69" t="str">
        <f t="shared" si="23"/>
        <v/>
      </c>
      <c r="G313" s="69" t="str">
        <f>IF(C313="","",SUM(F$26:F313))</f>
        <v/>
      </c>
      <c r="H313" s="69" t="str">
        <f t="shared" si="24"/>
        <v/>
      </c>
      <c r="I313" s="67"/>
    </row>
    <row r="314" spans="1:9" x14ac:dyDescent="0.2">
      <c r="A314" s="68" t="str">
        <f t="shared" si="20"/>
        <v/>
      </c>
      <c r="B314" s="99" t="str">
        <f t="shared" si="21"/>
        <v/>
      </c>
      <c r="C314" s="96" t="str">
        <f t="shared" si="22"/>
        <v/>
      </c>
      <c r="D314" s="69" t="str">
        <f>IF(A314="","",SUM(C$26:C314)+PV)</f>
        <v/>
      </c>
      <c r="E314" s="67"/>
      <c r="F314" s="69" t="str">
        <f t="shared" si="23"/>
        <v/>
      </c>
      <c r="G314" s="69" t="str">
        <f>IF(C314="","",SUM(F$26:F314))</f>
        <v/>
      </c>
      <c r="H314" s="69" t="str">
        <f t="shared" si="24"/>
        <v/>
      </c>
      <c r="I314" s="67"/>
    </row>
    <row r="315" spans="1:9" x14ac:dyDescent="0.2">
      <c r="A315" s="68" t="str">
        <f t="shared" si="20"/>
        <v/>
      </c>
      <c r="B315" s="99" t="str">
        <f t="shared" si="21"/>
        <v/>
      </c>
      <c r="C315" s="96" t="str">
        <f t="shared" si="22"/>
        <v/>
      </c>
      <c r="D315" s="69" t="str">
        <f>IF(A315="","",SUM(C$26:C315)+PV)</f>
        <v/>
      </c>
      <c r="E315" s="67"/>
      <c r="F315" s="69" t="str">
        <f t="shared" si="23"/>
        <v/>
      </c>
      <c r="G315" s="69" t="str">
        <f>IF(C315="","",SUM(F$26:F315))</f>
        <v/>
      </c>
      <c r="H315" s="69" t="str">
        <f t="shared" si="24"/>
        <v/>
      </c>
      <c r="I315" s="67"/>
    </row>
    <row r="316" spans="1:9" x14ac:dyDescent="0.2">
      <c r="A316" s="68" t="str">
        <f t="shared" si="20"/>
        <v/>
      </c>
      <c r="B316" s="99" t="str">
        <f t="shared" si="21"/>
        <v/>
      </c>
      <c r="C316" s="96" t="str">
        <f t="shared" si="22"/>
        <v/>
      </c>
      <c r="D316" s="69" t="str">
        <f>IF(A316="","",SUM(C$26:C316)+PV)</f>
        <v/>
      </c>
      <c r="E316" s="67"/>
      <c r="F316" s="69" t="str">
        <f t="shared" si="23"/>
        <v/>
      </c>
      <c r="G316" s="69" t="str">
        <f>IF(C316="","",SUM(F$26:F316))</f>
        <v/>
      </c>
      <c r="H316" s="69" t="str">
        <f t="shared" si="24"/>
        <v/>
      </c>
      <c r="I316" s="67"/>
    </row>
    <row r="317" spans="1:9" x14ac:dyDescent="0.2">
      <c r="A317" s="68" t="str">
        <f t="shared" si="20"/>
        <v/>
      </c>
      <c r="B317" s="99" t="str">
        <f t="shared" si="21"/>
        <v/>
      </c>
      <c r="C317" s="96" t="str">
        <f t="shared" si="22"/>
        <v/>
      </c>
      <c r="D317" s="69" t="str">
        <f>IF(A317="","",SUM(C$26:C317)+PV)</f>
        <v/>
      </c>
      <c r="E317" s="67"/>
      <c r="F317" s="69" t="str">
        <f t="shared" si="23"/>
        <v/>
      </c>
      <c r="G317" s="69" t="str">
        <f>IF(C317="","",SUM(F$26:F317))</f>
        <v/>
      </c>
      <c r="H317" s="69" t="str">
        <f t="shared" si="24"/>
        <v/>
      </c>
      <c r="I317" s="67"/>
    </row>
    <row r="318" spans="1:9" x14ac:dyDescent="0.2">
      <c r="A318" s="68" t="str">
        <f t="shared" si="20"/>
        <v/>
      </c>
      <c r="B318" s="99" t="str">
        <f t="shared" si="21"/>
        <v/>
      </c>
      <c r="C318" s="96" t="str">
        <f t="shared" si="22"/>
        <v/>
      </c>
      <c r="D318" s="69" t="str">
        <f>IF(A318="","",SUM(C$26:C318)+PV)</f>
        <v/>
      </c>
      <c r="E318" s="67"/>
      <c r="F318" s="69" t="str">
        <f t="shared" si="23"/>
        <v/>
      </c>
      <c r="G318" s="69" t="str">
        <f>IF(C318="","",SUM(F$26:F318))</f>
        <v/>
      </c>
      <c r="H318" s="69" t="str">
        <f t="shared" si="24"/>
        <v/>
      </c>
      <c r="I318" s="67"/>
    </row>
    <row r="319" spans="1:9" x14ac:dyDescent="0.2">
      <c r="A319" s="68" t="str">
        <f t="shared" si="20"/>
        <v/>
      </c>
      <c r="B319" s="99" t="str">
        <f t="shared" si="21"/>
        <v/>
      </c>
      <c r="C319" s="96" t="str">
        <f t="shared" si="22"/>
        <v/>
      </c>
      <c r="D319" s="69" t="str">
        <f>IF(A319="","",SUM(C$26:C319)+PV)</f>
        <v/>
      </c>
      <c r="E319" s="67"/>
      <c r="F319" s="69" t="str">
        <f t="shared" si="23"/>
        <v/>
      </c>
      <c r="G319" s="69" t="str">
        <f>IF(C319="","",SUM(F$26:F319))</f>
        <v/>
      </c>
      <c r="H319" s="69" t="str">
        <f t="shared" si="24"/>
        <v/>
      </c>
      <c r="I319" s="67"/>
    </row>
    <row r="320" spans="1:9" x14ac:dyDescent="0.2">
      <c r="A320" s="68" t="str">
        <f t="shared" si="20"/>
        <v/>
      </c>
      <c r="B320" s="99" t="str">
        <f t="shared" si="21"/>
        <v/>
      </c>
      <c r="C320" s="96" t="str">
        <f t="shared" si="22"/>
        <v/>
      </c>
      <c r="D320" s="69" t="str">
        <f>IF(A320="","",SUM(C$26:C320)+PV)</f>
        <v/>
      </c>
      <c r="E320" s="67"/>
      <c r="F320" s="69" t="str">
        <f t="shared" si="23"/>
        <v/>
      </c>
      <c r="G320" s="69" t="str">
        <f>IF(C320="","",SUM(F$26:F320))</f>
        <v/>
      </c>
      <c r="H320" s="69" t="str">
        <f t="shared" si="24"/>
        <v/>
      </c>
      <c r="I320" s="67"/>
    </row>
    <row r="321" spans="1:9" x14ac:dyDescent="0.2">
      <c r="A321" s="68" t="str">
        <f t="shared" si="20"/>
        <v/>
      </c>
      <c r="B321" s="99" t="str">
        <f t="shared" si="21"/>
        <v/>
      </c>
      <c r="C321" s="96" t="str">
        <f t="shared" si="22"/>
        <v/>
      </c>
      <c r="D321" s="69" t="str">
        <f>IF(A321="","",SUM(C$26:C321)+PV)</f>
        <v/>
      </c>
      <c r="E321" s="67"/>
      <c r="F321" s="69" t="str">
        <f t="shared" si="23"/>
        <v/>
      </c>
      <c r="G321" s="69" t="str">
        <f>IF(C321="","",SUM(F$26:F321))</f>
        <v/>
      </c>
      <c r="H321" s="69" t="str">
        <f t="shared" si="24"/>
        <v/>
      </c>
      <c r="I321" s="67"/>
    </row>
    <row r="322" spans="1:9" x14ac:dyDescent="0.2">
      <c r="A322" s="68" t="str">
        <f t="shared" si="20"/>
        <v/>
      </c>
      <c r="B322" s="99" t="str">
        <f t="shared" si="21"/>
        <v/>
      </c>
      <c r="C322" s="96" t="str">
        <f t="shared" si="22"/>
        <v/>
      </c>
      <c r="D322" s="69" t="str">
        <f>IF(A322="","",SUM(C$26:C322)+PV)</f>
        <v/>
      </c>
      <c r="E322" s="67"/>
      <c r="F322" s="69" t="str">
        <f t="shared" si="23"/>
        <v/>
      </c>
      <c r="G322" s="69" t="str">
        <f>IF(C322="","",SUM(F$26:F322))</f>
        <v/>
      </c>
      <c r="H322" s="69" t="str">
        <f t="shared" si="24"/>
        <v/>
      </c>
      <c r="I322" s="67"/>
    </row>
    <row r="323" spans="1:9" x14ac:dyDescent="0.2">
      <c r="A323" s="68" t="str">
        <f t="shared" si="20"/>
        <v/>
      </c>
      <c r="B323" s="99" t="str">
        <f t="shared" si="21"/>
        <v/>
      </c>
      <c r="C323" s="96" t="str">
        <f t="shared" si="22"/>
        <v/>
      </c>
      <c r="D323" s="69" t="str">
        <f>IF(A323="","",SUM(C$26:C323)+PV)</f>
        <v/>
      </c>
      <c r="E323" s="67"/>
      <c r="F323" s="69" t="str">
        <f t="shared" si="23"/>
        <v/>
      </c>
      <c r="G323" s="69" t="str">
        <f>IF(C323="","",SUM(F$26:F323))</f>
        <v/>
      </c>
      <c r="H323" s="69" t="str">
        <f t="shared" si="24"/>
        <v/>
      </c>
      <c r="I323" s="67"/>
    </row>
    <row r="324" spans="1:9" x14ac:dyDescent="0.2">
      <c r="A324" s="68" t="str">
        <f t="shared" si="20"/>
        <v/>
      </c>
      <c r="B324" s="99" t="str">
        <f t="shared" si="21"/>
        <v/>
      </c>
      <c r="C324" s="96" t="str">
        <f t="shared" si="22"/>
        <v/>
      </c>
      <c r="D324" s="69" t="str">
        <f>IF(A324="","",SUM(C$26:C324)+PV)</f>
        <v/>
      </c>
      <c r="E324" s="67"/>
      <c r="F324" s="69" t="str">
        <f t="shared" si="23"/>
        <v/>
      </c>
      <c r="G324" s="69" t="str">
        <f>IF(C324="","",SUM(F$26:F324))</f>
        <v/>
      </c>
      <c r="H324" s="69" t="str">
        <f t="shared" si="24"/>
        <v/>
      </c>
      <c r="I324" s="67"/>
    </row>
    <row r="325" spans="1:9" x14ac:dyDescent="0.2">
      <c r="A325" s="68" t="str">
        <f t="shared" si="20"/>
        <v/>
      </c>
      <c r="B325" s="99" t="str">
        <f t="shared" si="21"/>
        <v/>
      </c>
      <c r="C325" s="96" t="str">
        <f t="shared" si="22"/>
        <v/>
      </c>
      <c r="D325" s="69" t="str">
        <f>IF(A325="","",SUM(C$26:C325)+PV)</f>
        <v/>
      </c>
      <c r="E325" s="67"/>
      <c r="F325" s="69" t="str">
        <f t="shared" si="23"/>
        <v/>
      </c>
      <c r="G325" s="69" t="str">
        <f>IF(C325="","",SUM(F$26:F325))</f>
        <v/>
      </c>
      <c r="H325" s="69" t="str">
        <f t="shared" si="24"/>
        <v/>
      </c>
      <c r="I325" s="67"/>
    </row>
    <row r="326" spans="1:9" x14ac:dyDescent="0.2">
      <c r="A326" s="68" t="str">
        <f t="shared" si="20"/>
        <v/>
      </c>
      <c r="B326" s="99" t="str">
        <f t="shared" si="21"/>
        <v/>
      </c>
      <c r="C326" s="96" t="str">
        <f t="shared" si="22"/>
        <v/>
      </c>
      <c r="D326" s="69" t="str">
        <f>IF(A326="","",SUM(C$26:C326)+PV)</f>
        <v/>
      </c>
      <c r="E326" s="67"/>
      <c r="F326" s="69" t="str">
        <f t="shared" si="23"/>
        <v/>
      </c>
      <c r="G326" s="69" t="str">
        <f>IF(C326="","",SUM(F$26:F326))</f>
        <v/>
      </c>
      <c r="H326" s="69" t="str">
        <f t="shared" si="24"/>
        <v/>
      </c>
      <c r="I326" s="67"/>
    </row>
    <row r="327" spans="1:9" x14ac:dyDescent="0.2">
      <c r="A327" s="68" t="str">
        <f t="shared" si="20"/>
        <v/>
      </c>
      <c r="B327" s="99" t="str">
        <f t="shared" si="21"/>
        <v/>
      </c>
      <c r="C327" s="96" t="str">
        <f t="shared" si="22"/>
        <v/>
      </c>
      <c r="D327" s="69" t="str">
        <f>IF(A327="","",SUM(C$26:C327)+PV)</f>
        <v/>
      </c>
      <c r="E327" s="67"/>
      <c r="F327" s="69" t="str">
        <f t="shared" si="23"/>
        <v/>
      </c>
      <c r="G327" s="69" t="str">
        <f>IF(C327="","",SUM(F$26:F327))</f>
        <v/>
      </c>
      <c r="H327" s="69" t="str">
        <f t="shared" si="24"/>
        <v/>
      </c>
      <c r="I327" s="67"/>
    </row>
    <row r="328" spans="1:9" x14ac:dyDescent="0.2">
      <c r="A328" s="68" t="str">
        <f t="shared" si="20"/>
        <v/>
      </c>
      <c r="B328" s="99" t="str">
        <f t="shared" si="21"/>
        <v/>
      </c>
      <c r="C328" s="96" t="str">
        <f t="shared" si="22"/>
        <v/>
      </c>
      <c r="D328" s="69" t="str">
        <f>IF(A328="","",SUM(C$26:C328)+PV)</f>
        <v/>
      </c>
      <c r="E328" s="67"/>
      <c r="F328" s="69" t="str">
        <f t="shared" si="23"/>
        <v/>
      </c>
      <c r="G328" s="69" t="str">
        <f>IF(C328="","",SUM(F$26:F328))</f>
        <v/>
      </c>
      <c r="H328" s="69" t="str">
        <f t="shared" si="24"/>
        <v/>
      </c>
      <c r="I328" s="67"/>
    </row>
    <row r="329" spans="1:9" x14ac:dyDescent="0.2">
      <c r="A329" s="68" t="str">
        <f t="shared" si="20"/>
        <v/>
      </c>
      <c r="B329" s="99" t="str">
        <f t="shared" si="21"/>
        <v/>
      </c>
      <c r="C329" s="96" t="str">
        <f t="shared" si="22"/>
        <v/>
      </c>
      <c r="D329" s="69" t="str">
        <f>IF(A329="","",SUM(C$26:C329)+PV)</f>
        <v/>
      </c>
      <c r="E329" s="67"/>
      <c r="F329" s="69" t="str">
        <f t="shared" si="23"/>
        <v/>
      </c>
      <c r="G329" s="69" t="str">
        <f>IF(C329="","",SUM(F$26:F329))</f>
        <v/>
      </c>
      <c r="H329" s="69" t="str">
        <f t="shared" si="24"/>
        <v/>
      </c>
      <c r="I329" s="67"/>
    </row>
    <row r="330" spans="1:9" x14ac:dyDescent="0.2">
      <c r="A330" s="68" t="str">
        <f t="shared" si="20"/>
        <v/>
      </c>
      <c r="B330" s="99" t="str">
        <f t="shared" si="21"/>
        <v/>
      </c>
      <c r="C330" s="96" t="str">
        <f t="shared" si="22"/>
        <v/>
      </c>
      <c r="D330" s="69" t="str">
        <f>IF(A330="","",SUM(C$26:C330)+PV)</f>
        <v/>
      </c>
      <c r="E330" s="67"/>
      <c r="F330" s="69" t="str">
        <f t="shared" si="23"/>
        <v/>
      </c>
      <c r="G330" s="69" t="str">
        <f>IF(C330="","",SUM(F$26:F330))</f>
        <v/>
      </c>
      <c r="H330" s="69" t="str">
        <f t="shared" si="24"/>
        <v/>
      </c>
      <c r="I330" s="67"/>
    </row>
    <row r="331" spans="1:9" x14ac:dyDescent="0.2">
      <c r="A331" s="68" t="str">
        <f t="shared" si="20"/>
        <v/>
      </c>
      <c r="B331" s="99" t="str">
        <f t="shared" si="21"/>
        <v/>
      </c>
      <c r="C331" s="96" t="str">
        <f t="shared" si="22"/>
        <v/>
      </c>
      <c r="D331" s="69" t="str">
        <f>IF(A331="","",SUM(C$26:C331)+PV)</f>
        <v/>
      </c>
      <c r="E331" s="67"/>
      <c r="F331" s="69" t="str">
        <f t="shared" si="23"/>
        <v/>
      </c>
      <c r="G331" s="69" t="str">
        <f>IF(C331="","",SUM(F$26:F331))</f>
        <v/>
      </c>
      <c r="H331" s="69" t="str">
        <f t="shared" si="24"/>
        <v/>
      </c>
      <c r="I331" s="67"/>
    </row>
    <row r="332" spans="1:9" x14ac:dyDescent="0.2">
      <c r="A332" s="68" t="str">
        <f t="shared" si="20"/>
        <v/>
      </c>
      <c r="B332" s="99" t="str">
        <f t="shared" si="21"/>
        <v/>
      </c>
      <c r="C332" s="96" t="str">
        <f t="shared" si="22"/>
        <v/>
      </c>
      <c r="D332" s="69" t="str">
        <f>IF(A332="","",SUM(C$26:C332)+PV)</f>
        <v/>
      </c>
      <c r="E332" s="67"/>
      <c r="F332" s="69" t="str">
        <f t="shared" si="23"/>
        <v/>
      </c>
      <c r="G332" s="69" t="str">
        <f>IF(C332="","",SUM(F$26:F332))</f>
        <v/>
      </c>
      <c r="H332" s="69" t="str">
        <f t="shared" si="24"/>
        <v/>
      </c>
      <c r="I332" s="67"/>
    </row>
    <row r="333" spans="1:9" x14ac:dyDescent="0.2">
      <c r="A333" s="68" t="str">
        <f t="shared" si="20"/>
        <v/>
      </c>
      <c r="B333" s="99" t="str">
        <f t="shared" si="21"/>
        <v/>
      </c>
      <c r="C333" s="96" t="str">
        <f t="shared" si="22"/>
        <v/>
      </c>
      <c r="D333" s="69" t="str">
        <f>IF(A333="","",SUM(C$26:C333)+PV)</f>
        <v/>
      </c>
      <c r="E333" s="67"/>
      <c r="F333" s="69" t="str">
        <f t="shared" si="23"/>
        <v/>
      </c>
      <c r="G333" s="69" t="str">
        <f>IF(C333="","",SUM(F$26:F333))</f>
        <v/>
      </c>
      <c r="H333" s="69" t="str">
        <f t="shared" si="24"/>
        <v/>
      </c>
      <c r="I333" s="67"/>
    </row>
    <row r="334" spans="1:9" x14ac:dyDescent="0.2">
      <c r="A334" s="68" t="str">
        <f t="shared" si="20"/>
        <v/>
      </c>
      <c r="B334" s="99" t="str">
        <f t="shared" si="21"/>
        <v/>
      </c>
      <c r="C334" s="96" t="str">
        <f t="shared" si="22"/>
        <v/>
      </c>
      <c r="D334" s="69" t="str">
        <f>IF(A334="","",SUM(C$26:C334)+PV)</f>
        <v/>
      </c>
      <c r="E334" s="67"/>
      <c r="F334" s="69" t="str">
        <f t="shared" si="23"/>
        <v/>
      </c>
      <c r="G334" s="69" t="str">
        <f>IF(C334="","",SUM(F$26:F334))</f>
        <v/>
      </c>
      <c r="H334" s="69" t="str">
        <f t="shared" si="24"/>
        <v/>
      </c>
      <c r="I334" s="67"/>
    </row>
    <row r="335" spans="1:9" x14ac:dyDescent="0.2">
      <c r="A335" s="68" t="str">
        <f t="shared" si="20"/>
        <v/>
      </c>
      <c r="B335" s="99" t="str">
        <f t="shared" si="21"/>
        <v/>
      </c>
      <c r="C335" s="96" t="str">
        <f t="shared" si="22"/>
        <v/>
      </c>
      <c r="D335" s="69" t="str">
        <f>IF(A335="","",SUM(C$26:C335)+PV)</f>
        <v/>
      </c>
      <c r="E335" s="67"/>
      <c r="F335" s="69" t="str">
        <f t="shared" si="23"/>
        <v/>
      </c>
      <c r="G335" s="69" t="str">
        <f>IF(C335="","",SUM(F$26:F335))</f>
        <v/>
      </c>
      <c r="H335" s="69" t="str">
        <f t="shared" si="24"/>
        <v/>
      </c>
      <c r="I335" s="67"/>
    </row>
    <row r="336" spans="1:9" x14ac:dyDescent="0.2">
      <c r="A336" s="68" t="str">
        <f t="shared" si="20"/>
        <v/>
      </c>
      <c r="B336" s="99" t="str">
        <f t="shared" si="21"/>
        <v/>
      </c>
      <c r="C336" s="96" t="str">
        <f t="shared" si="22"/>
        <v/>
      </c>
      <c r="D336" s="69" t="str">
        <f>IF(A336="","",SUM(C$26:C336)+PV)</f>
        <v/>
      </c>
      <c r="E336" s="67"/>
      <c r="F336" s="69" t="str">
        <f t="shared" si="23"/>
        <v/>
      </c>
      <c r="G336" s="69" t="str">
        <f>IF(C336="","",SUM(F$26:F336))</f>
        <v/>
      </c>
      <c r="H336" s="69" t="str">
        <f t="shared" si="24"/>
        <v/>
      </c>
      <c r="I336" s="67"/>
    </row>
    <row r="337" spans="1:9" x14ac:dyDescent="0.2">
      <c r="A337" s="68" t="str">
        <f t="shared" si="20"/>
        <v/>
      </c>
      <c r="B337" s="99" t="str">
        <f t="shared" si="21"/>
        <v/>
      </c>
      <c r="C337" s="96" t="str">
        <f t="shared" si="22"/>
        <v/>
      </c>
      <c r="D337" s="69" t="str">
        <f>IF(A337="","",SUM(C$26:C337)+PV)</f>
        <v/>
      </c>
      <c r="E337" s="67"/>
      <c r="F337" s="69" t="str">
        <f t="shared" si="23"/>
        <v/>
      </c>
      <c r="G337" s="69" t="str">
        <f>IF(C337="","",SUM(F$26:F337))</f>
        <v/>
      </c>
      <c r="H337" s="69" t="str">
        <f t="shared" si="24"/>
        <v/>
      </c>
      <c r="I337" s="67"/>
    </row>
    <row r="338" spans="1:9" x14ac:dyDescent="0.2">
      <c r="A338" s="68" t="str">
        <f t="shared" si="20"/>
        <v/>
      </c>
      <c r="B338" s="99" t="str">
        <f t="shared" si="21"/>
        <v/>
      </c>
      <c r="C338" s="96" t="str">
        <f t="shared" si="22"/>
        <v/>
      </c>
      <c r="D338" s="69" t="str">
        <f>IF(A338="","",SUM(C$26:C338)+PV)</f>
        <v/>
      </c>
      <c r="E338" s="67"/>
      <c r="F338" s="69" t="str">
        <f t="shared" si="23"/>
        <v/>
      </c>
      <c r="G338" s="69" t="str">
        <f>IF(C338="","",SUM(F$26:F338))</f>
        <v/>
      </c>
      <c r="H338" s="69" t="str">
        <f t="shared" si="24"/>
        <v/>
      </c>
      <c r="I338" s="67"/>
    </row>
    <row r="339" spans="1:9" x14ac:dyDescent="0.2">
      <c r="A339" s="68" t="str">
        <f t="shared" si="20"/>
        <v/>
      </c>
      <c r="B339" s="99" t="str">
        <f t="shared" si="21"/>
        <v/>
      </c>
      <c r="C339" s="96" t="str">
        <f t="shared" si="22"/>
        <v/>
      </c>
      <c r="D339" s="69" t="str">
        <f>IF(A339="","",SUM(C$26:C339)+PV)</f>
        <v/>
      </c>
      <c r="E339" s="67"/>
      <c r="F339" s="69" t="str">
        <f t="shared" si="23"/>
        <v/>
      </c>
      <c r="G339" s="69" t="str">
        <f>IF(C339="","",SUM(F$26:F339))</f>
        <v/>
      </c>
      <c r="H339" s="69" t="str">
        <f t="shared" si="24"/>
        <v/>
      </c>
      <c r="I339" s="67"/>
    </row>
    <row r="340" spans="1:9" x14ac:dyDescent="0.2">
      <c r="A340" s="68" t="str">
        <f t="shared" si="20"/>
        <v/>
      </c>
      <c r="B340" s="99" t="str">
        <f t="shared" si="21"/>
        <v/>
      </c>
      <c r="C340" s="96" t="str">
        <f t="shared" si="22"/>
        <v/>
      </c>
      <c r="D340" s="69" t="str">
        <f>IF(A340="","",SUM(C$26:C340)+PV)</f>
        <v/>
      </c>
      <c r="E340" s="67"/>
      <c r="F340" s="69" t="str">
        <f t="shared" si="23"/>
        <v/>
      </c>
      <c r="G340" s="69" t="str">
        <f>IF(C340="","",SUM(F$26:F340))</f>
        <v/>
      </c>
      <c r="H340" s="69" t="str">
        <f t="shared" si="24"/>
        <v/>
      </c>
      <c r="I340" s="67"/>
    </row>
    <row r="341" spans="1:9" x14ac:dyDescent="0.2">
      <c r="A341" s="68" t="str">
        <f t="shared" si="20"/>
        <v/>
      </c>
      <c r="B341" s="99" t="str">
        <f t="shared" si="21"/>
        <v/>
      </c>
      <c r="C341" s="96" t="str">
        <f t="shared" si="22"/>
        <v/>
      </c>
      <c r="D341" s="69" t="str">
        <f>IF(A341="","",SUM(C$26:C341)+PV)</f>
        <v/>
      </c>
      <c r="E341" s="67"/>
      <c r="F341" s="69" t="str">
        <f t="shared" si="23"/>
        <v/>
      </c>
      <c r="G341" s="69" t="str">
        <f>IF(C341="","",SUM(F$26:F341))</f>
        <v/>
      </c>
      <c r="H341" s="69" t="str">
        <f t="shared" si="24"/>
        <v/>
      </c>
      <c r="I341" s="67"/>
    </row>
    <row r="342" spans="1:9" x14ac:dyDescent="0.2">
      <c r="A342" s="68" t="str">
        <f t="shared" si="20"/>
        <v/>
      </c>
      <c r="B342" s="99" t="str">
        <f t="shared" si="21"/>
        <v/>
      </c>
      <c r="C342" s="96" t="str">
        <f t="shared" si="22"/>
        <v/>
      </c>
      <c r="D342" s="69" t="str">
        <f>IF(A342="","",SUM(C$26:C342)+PV)</f>
        <v/>
      </c>
      <c r="E342" s="67"/>
      <c r="F342" s="69" t="str">
        <f t="shared" si="23"/>
        <v/>
      </c>
      <c r="G342" s="69" t="str">
        <f>IF(C342="","",SUM(F$26:F342))</f>
        <v/>
      </c>
      <c r="H342" s="69" t="str">
        <f t="shared" si="24"/>
        <v/>
      </c>
      <c r="I342" s="67"/>
    </row>
    <row r="343" spans="1:9" x14ac:dyDescent="0.2">
      <c r="A343" s="68" t="str">
        <f t="shared" si="20"/>
        <v/>
      </c>
      <c r="B343" s="99" t="str">
        <f t="shared" si="21"/>
        <v/>
      </c>
      <c r="C343" s="96" t="str">
        <f t="shared" si="22"/>
        <v/>
      </c>
      <c r="D343" s="69" t="str">
        <f>IF(A343="","",SUM(C$26:C343)+PV)</f>
        <v/>
      </c>
      <c r="E343" s="67"/>
      <c r="F343" s="69" t="str">
        <f t="shared" si="23"/>
        <v/>
      </c>
      <c r="G343" s="69" t="str">
        <f>IF(C343="","",SUM(F$26:F343))</f>
        <v/>
      </c>
      <c r="H343" s="69" t="str">
        <f t="shared" si="24"/>
        <v/>
      </c>
      <c r="I343" s="67"/>
    </row>
    <row r="344" spans="1:9" x14ac:dyDescent="0.2">
      <c r="A344" s="68" t="str">
        <f t="shared" si="20"/>
        <v/>
      </c>
      <c r="B344" s="99" t="str">
        <f t="shared" si="21"/>
        <v/>
      </c>
      <c r="C344" s="96" t="str">
        <f t="shared" si="22"/>
        <v/>
      </c>
      <c r="D344" s="69" t="str">
        <f>IF(A344="","",SUM(C$26:C344)+PV)</f>
        <v/>
      </c>
      <c r="E344" s="67"/>
      <c r="F344" s="69" t="str">
        <f t="shared" si="23"/>
        <v/>
      </c>
      <c r="G344" s="69" t="str">
        <f>IF(C344="","",SUM(F$26:F344))</f>
        <v/>
      </c>
      <c r="H344" s="69" t="str">
        <f t="shared" si="24"/>
        <v/>
      </c>
      <c r="I344" s="67"/>
    </row>
    <row r="345" spans="1:9" x14ac:dyDescent="0.2">
      <c r="A345" s="68" t="str">
        <f t="shared" si="20"/>
        <v/>
      </c>
      <c r="B345" s="99" t="str">
        <f t="shared" si="21"/>
        <v/>
      </c>
      <c r="C345" s="96" t="str">
        <f t="shared" si="22"/>
        <v/>
      </c>
      <c r="D345" s="69" t="str">
        <f>IF(A345="","",SUM(C$26:C345)+PV)</f>
        <v/>
      </c>
      <c r="E345" s="67"/>
      <c r="F345" s="69" t="str">
        <f t="shared" si="23"/>
        <v/>
      </c>
      <c r="G345" s="69" t="str">
        <f>IF(C345="","",SUM(F$26:F345))</f>
        <v/>
      </c>
      <c r="H345" s="69" t="str">
        <f t="shared" si="24"/>
        <v/>
      </c>
      <c r="I345" s="67"/>
    </row>
    <row r="346" spans="1:9" x14ac:dyDescent="0.2">
      <c r="A346" s="68" t="str">
        <f t="shared" si="20"/>
        <v/>
      </c>
      <c r="B346" s="99" t="str">
        <f t="shared" si="21"/>
        <v/>
      </c>
      <c r="C346" s="96" t="str">
        <f t="shared" si="22"/>
        <v/>
      </c>
      <c r="D346" s="69" t="str">
        <f>IF(A346="","",SUM(C$26:C346)+PV)</f>
        <v/>
      </c>
      <c r="E346" s="67"/>
      <c r="F346" s="69" t="str">
        <f t="shared" si="23"/>
        <v/>
      </c>
      <c r="G346" s="69" t="str">
        <f>IF(C346="","",SUM(F$26:F346))</f>
        <v/>
      </c>
      <c r="H346" s="69" t="str">
        <f t="shared" si="24"/>
        <v/>
      </c>
      <c r="I346" s="67"/>
    </row>
    <row r="347" spans="1:9" x14ac:dyDescent="0.2">
      <c r="A347" s="68" t="str">
        <f t="shared" si="20"/>
        <v/>
      </c>
      <c r="B347" s="99" t="str">
        <f t="shared" si="21"/>
        <v/>
      </c>
      <c r="C347" s="96" t="str">
        <f t="shared" si="22"/>
        <v/>
      </c>
      <c r="D347" s="69" t="str">
        <f>IF(A347="","",SUM(C$26:C347)+PV)</f>
        <v/>
      </c>
      <c r="E347" s="67"/>
      <c r="F347" s="69" t="str">
        <f t="shared" si="23"/>
        <v/>
      </c>
      <c r="G347" s="69" t="str">
        <f>IF(C347="","",SUM(F$26:F347))</f>
        <v/>
      </c>
      <c r="H347" s="69" t="str">
        <f t="shared" si="24"/>
        <v/>
      </c>
      <c r="I347" s="67"/>
    </row>
    <row r="348" spans="1:9" x14ac:dyDescent="0.2">
      <c r="A348" s="68" t="str">
        <f t="shared" ref="A348:A411" si="25">IF(H347="","",IF(A347&gt;=$D$8*p,"",A347+1))</f>
        <v/>
      </c>
      <c r="B348" s="99" t="str">
        <f t="shared" ref="B348:B411" si="26">IF(A348="","",IF(p=52,B347+7,IF(p=26,B347+14,IF(p=24,IF(MOD(A348,2)=0,EDATE($D$9,A348/2),B347+14),IF(DAY(DATE(YEAR($D$9),MONTH($D$9)+(A348-1)*(12/p),DAY($D$9)))&lt;&gt;DAY($D$9),DATE(YEAR($D$9),MONTH($D$9)+A348*(12/p)+1,0),DATE(YEAR($D$9),MONTH($D$9)+A348*(12/p),DAY($D$9)))))))</f>
        <v/>
      </c>
      <c r="C348" s="96" t="str">
        <f t="shared" ref="C348:C411" si="27">IF(A348="","",A)</f>
        <v/>
      </c>
      <c r="D348" s="69" t="str">
        <f>IF(A348="","",SUM(C$26:C348)+PV)</f>
        <v/>
      </c>
      <c r="E348" s="67"/>
      <c r="F348" s="69" t="str">
        <f t="shared" ref="F348:F411" si="28">IF(A348="","",IF($D$10=$J$13,H347*( (1+rate)^(B348-B347)-1 ),H347*rate))</f>
        <v/>
      </c>
      <c r="G348" s="69" t="str">
        <f>IF(C348="","",SUM(F$26:F348))</f>
        <v/>
      </c>
      <c r="H348" s="69" t="str">
        <f t="shared" si="24"/>
        <v/>
      </c>
      <c r="I348" s="67"/>
    </row>
    <row r="349" spans="1:9" x14ac:dyDescent="0.2">
      <c r="A349" s="68" t="str">
        <f t="shared" si="25"/>
        <v/>
      </c>
      <c r="B349" s="99" t="str">
        <f t="shared" si="26"/>
        <v/>
      </c>
      <c r="C349" s="96" t="str">
        <f t="shared" si="27"/>
        <v/>
      </c>
      <c r="D349" s="69" t="str">
        <f>IF(A349="","",SUM(C$26:C349)+PV)</f>
        <v/>
      </c>
      <c r="E349" s="67"/>
      <c r="F349" s="69" t="str">
        <f t="shared" si="28"/>
        <v/>
      </c>
      <c r="G349" s="69" t="str">
        <f>IF(C349="","",SUM(F$26:F349))</f>
        <v/>
      </c>
      <c r="H349" s="69" t="str">
        <f t="shared" ref="H349:H412" si="29">IF(A349="","",H348+F349+C349)</f>
        <v/>
      </c>
      <c r="I349" s="67"/>
    </row>
    <row r="350" spans="1:9" x14ac:dyDescent="0.2">
      <c r="A350" s="68" t="str">
        <f t="shared" si="25"/>
        <v/>
      </c>
      <c r="B350" s="99" t="str">
        <f t="shared" si="26"/>
        <v/>
      </c>
      <c r="C350" s="96" t="str">
        <f t="shared" si="27"/>
        <v/>
      </c>
      <c r="D350" s="69" t="str">
        <f>IF(A350="","",SUM(C$26:C350)+PV)</f>
        <v/>
      </c>
      <c r="E350" s="67"/>
      <c r="F350" s="69" t="str">
        <f t="shared" si="28"/>
        <v/>
      </c>
      <c r="G350" s="69" t="str">
        <f>IF(C350="","",SUM(F$26:F350))</f>
        <v/>
      </c>
      <c r="H350" s="69" t="str">
        <f t="shared" si="29"/>
        <v/>
      </c>
      <c r="I350" s="67"/>
    </row>
    <row r="351" spans="1:9" x14ac:dyDescent="0.2">
      <c r="A351" s="68" t="str">
        <f t="shared" si="25"/>
        <v/>
      </c>
      <c r="B351" s="99" t="str">
        <f t="shared" si="26"/>
        <v/>
      </c>
      <c r="C351" s="96" t="str">
        <f t="shared" si="27"/>
        <v/>
      </c>
      <c r="D351" s="69" t="str">
        <f>IF(A351="","",SUM(C$26:C351)+PV)</f>
        <v/>
      </c>
      <c r="E351" s="67"/>
      <c r="F351" s="69" t="str">
        <f t="shared" si="28"/>
        <v/>
      </c>
      <c r="G351" s="69" t="str">
        <f>IF(C351="","",SUM(F$26:F351))</f>
        <v/>
      </c>
      <c r="H351" s="69" t="str">
        <f t="shared" si="29"/>
        <v/>
      </c>
      <c r="I351" s="67"/>
    </row>
    <row r="352" spans="1:9" x14ac:dyDescent="0.2">
      <c r="A352" s="68" t="str">
        <f t="shared" si="25"/>
        <v/>
      </c>
      <c r="B352" s="99" t="str">
        <f t="shared" si="26"/>
        <v/>
      </c>
      <c r="C352" s="96" t="str">
        <f t="shared" si="27"/>
        <v/>
      </c>
      <c r="D352" s="69" t="str">
        <f>IF(A352="","",SUM(C$26:C352)+PV)</f>
        <v/>
      </c>
      <c r="E352" s="67"/>
      <c r="F352" s="69" t="str">
        <f t="shared" si="28"/>
        <v/>
      </c>
      <c r="G352" s="69" t="str">
        <f>IF(C352="","",SUM(F$26:F352))</f>
        <v/>
      </c>
      <c r="H352" s="69" t="str">
        <f t="shared" si="29"/>
        <v/>
      </c>
      <c r="I352" s="67"/>
    </row>
    <row r="353" spans="1:9" x14ac:dyDescent="0.2">
      <c r="A353" s="68" t="str">
        <f t="shared" si="25"/>
        <v/>
      </c>
      <c r="B353" s="99" t="str">
        <f t="shared" si="26"/>
        <v/>
      </c>
      <c r="C353" s="96" t="str">
        <f t="shared" si="27"/>
        <v/>
      </c>
      <c r="D353" s="69" t="str">
        <f>IF(A353="","",SUM(C$26:C353)+PV)</f>
        <v/>
      </c>
      <c r="E353" s="67"/>
      <c r="F353" s="69" t="str">
        <f t="shared" si="28"/>
        <v/>
      </c>
      <c r="G353" s="69" t="str">
        <f>IF(C353="","",SUM(F$26:F353))</f>
        <v/>
      </c>
      <c r="H353" s="69" t="str">
        <f t="shared" si="29"/>
        <v/>
      </c>
      <c r="I353" s="67"/>
    </row>
    <row r="354" spans="1:9" x14ac:dyDescent="0.2">
      <c r="A354" s="68" t="str">
        <f t="shared" si="25"/>
        <v/>
      </c>
      <c r="B354" s="99" t="str">
        <f t="shared" si="26"/>
        <v/>
      </c>
      <c r="C354" s="96" t="str">
        <f t="shared" si="27"/>
        <v/>
      </c>
      <c r="D354" s="69" t="str">
        <f>IF(A354="","",SUM(C$26:C354)+PV)</f>
        <v/>
      </c>
      <c r="E354" s="67"/>
      <c r="F354" s="69" t="str">
        <f t="shared" si="28"/>
        <v/>
      </c>
      <c r="G354" s="69" t="str">
        <f>IF(C354="","",SUM(F$26:F354))</f>
        <v/>
      </c>
      <c r="H354" s="69" t="str">
        <f t="shared" si="29"/>
        <v/>
      </c>
      <c r="I354" s="67"/>
    </row>
    <row r="355" spans="1:9" x14ac:dyDescent="0.2">
      <c r="A355" s="68" t="str">
        <f t="shared" si="25"/>
        <v/>
      </c>
      <c r="B355" s="99" t="str">
        <f t="shared" si="26"/>
        <v/>
      </c>
      <c r="C355" s="96" t="str">
        <f t="shared" si="27"/>
        <v/>
      </c>
      <c r="D355" s="69" t="str">
        <f>IF(A355="","",SUM(C$26:C355)+PV)</f>
        <v/>
      </c>
      <c r="E355" s="67"/>
      <c r="F355" s="69" t="str">
        <f t="shared" si="28"/>
        <v/>
      </c>
      <c r="G355" s="69" t="str">
        <f>IF(C355="","",SUM(F$26:F355))</f>
        <v/>
      </c>
      <c r="H355" s="69" t="str">
        <f t="shared" si="29"/>
        <v/>
      </c>
      <c r="I355" s="67"/>
    </row>
    <row r="356" spans="1:9" x14ac:dyDescent="0.2">
      <c r="A356" s="68" t="str">
        <f t="shared" si="25"/>
        <v/>
      </c>
      <c r="B356" s="99" t="str">
        <f t="shared" si="26"/>
        <v/>
      </c>
      <c r="C356" s="96" t="str">
        <f t="shared" si="27"/>
        <v/>
      </c>
      <c r="D356" s="69" t="str">
        <f>IF(A356="","",SUM(C$26:C356)+PV)</f>
        <v/>
      </c>
      <c r="E356" s="67"/>
      <c r="F356" s="69" t="str">
        <f t="shared" si="28"/>
        <v/>
      </c>
      <c r="G356" s="69" t="str">
        <f>IF(C356="","",SUM(F$26:F356))</f>
        <v/>
      </c>
      <c r="H356" s="69" t="str">
        <f t="shared" si="29"/>
        <v/>
      </c>
      <c r="I356" s="67"/>
    </row>
    <row r="357" spans="1:9" x14ac:dyDescent="0.2">
      <c r="A357" s="68" t="str">
        <f t="shared" si="25"/>
        <v/>
      </c>
      <c r="B357" s="99" t="str">
        <f t="shared" si="26"/>
        <v/>
      </c>
      <c r="C357" s="96" t="str">
        <f t="shared" si="27"/>
        <v/>
      </c>
      <c r="D357" s="69" t="str">
        <f>IF(A357="","",SUM(C$26:C357)+PV)</f>
        <v/>
      </c>
      <c r="E357" s="67"/>
      <c r="F357" s="69" t="str">
        <f t="shared" si="28"/>
        <v/>
      </c>
      <c r="G357" s="69" t="str">
        <f>IF(C357="","",SUM(F$26:F357))</f>
        <v/>
      </c>
      <c r="H357" s="69" t="str">
        <f t="shared" si="29"/>
        <v/>
      </c>
      <c r="I357" s="67"/>
    </row>
    <row r="358" spans="1:9" x14ac:dyDescent="0.2">
      <c r="A358" s="68" t="str">
        <f t="shared" si="25"/>
        <v/>
      </c>
      <c r="B358" s="99" t="str">
        <f t="shared" si="26"/>
        <v/>
      </c>
      <c r="C358" s="96" t="str">
        <f t="shared" si="27"/>
        <v/>
      </c>
      <c r="D358" s="69" t="str">
        <f>IF(A358="","",SUM(C$26:C358)+PV)</f>
        <v/>
      </c>
      <c r="E358" s="67"/>
      <c r="F358" s="69" t="str">
        <f t="shared" si="28"/>
        <v/>
      </c>
      <c r="G358" s="69" t="str">
        <f>IF(C358="","",SUM(F$26:F358))</f>
        <v/>
      </c>
      <c r="H358" s="69" t="str">
        <f t="shared" si="29"/>
        <v/>
      </c>
      <c r="I358" s="67"/>
    </row>
    <row r="359" spans="1:9" x14ac:dyDescent="0.2">
      <c r="A359" s="68" t="str">
        <f t="shared" si="25"/>
        <v/>
      </c>
      <c r="B359" s="99" t="str">
        <f t="shared" si="26"/>
        <v/>
      </c>
      <c r="C359" s="96" t="str">
        <f t="shared" si="27"/>
        <v/>
      </c>
      <c r="D359" s="69" t="str">
        <f>IF(A359="","",SUM(C$26:C359)+PV)</f>
        <v/>
      </c>
      <c r="E359" s="67"/>
      <c r="F359" s="69" t="str">
        <f t="shared" si="28"/>
        <v/>
      </c>
      <c r="G359" s="69" t="str">
        <f>IF(C359="","",SUM(F$26:F359))</f>
        <v/>
      </c>
      <c r="H359" s="69" t="str">
        <f t="shared" si="29"/>
        <v/>
      </c>
      <c r="I359" s="67"/>
    </row>
    <row r="360" spans="1:9" x14ac:dyDescent="0.2">
      <c r="A360" s="68" t="str">
        <f t="shared" si="25"/>
        <v/>
      </c>
      <c r="B360" s="99" t="str">
        <f t="shared" si="26"/>
        <v/>
      </c>
      <c r="C360" s="96" t="str">
        <f t="shared" si="27"/>
        <v/>
      </c>
      <c r="D360" s="69" t="str">
        <f>IF(A360="","",SUM(C$26:C360)+PV)</f>
        <v/>
      </c>
      <c r="E360" s="67"/>
      <c r="F360" s="69" t="str">
        <f t="shared" si="28"/>
        <v/>
      </c>
      <c r="G360" s="69" t="str">
        <f>IF(C360="","",SUM(F$26:F360))</f>
        <v/>
      </c>
      <c r="H360" s="69" t="str">
        <f t="shared" si="29"/>
        <v/>
      </c>
      <c r="I360" s="67"/>
    </row>
    <row r="361" spans="1:9" x14ac:dyDescent="0.2">
      <c r="A361" s="68" t="str">
        <f t="shared" si="25"/>
        <v/>
      </c>
      <c r="B361" s="99" t="str">
        <f t="shared" si="26"/>
        <v/>
      </c>
      <c r="C361" s="96" t="str">
        <f t="shared" si="27"/>
        <v/>
      </c>
      <c r="D361" s="69" t="str">
        <f>IF(A361="","",SUM(C$26:C361)+PV)</f>
        <v/>
      </c>
      <c r="E361" s="67"/>
      <c r="F361" s="69" t="str">
        <f t="shared" si="28"/>
        <v/>
      </c>
      <c r="G361" s="69" t="str">
        <f>IF(C361="","",SUM(F$26:F361))</f>
        <v/>
      </c>
      <c r="H361" s="69" t="str">
        <f t="shared" si="29"/>
        <v/>
      </c>
      <c r="I361" s="67"/>
    </row>
    <row r="362" spans="1:9" x14ac:dyDescent="0.2">
      <c r="A362" s="68" t="str">
        <f t="shared" si="25"/>
        <v/>
      </c>
      <c r="B362" s="99" t="str">
        <f t="shared" si="26"/>
        <v/>
      </c>
      <c r="C362" s="96" t="str">
        <f t="shared" si="27"/>
        <v/>
      </c>
      <c r="D362" s="69" t="str">
        <f>IF(A362="","",SUM(C$26:C362)+PV)</f>
        <v/>
      </c>
      <c r="E362" s="67"/>
      <c r="F362" s="69" t="str">
        <f t="shared" si="28"/>
        <v/>
      </c>
      <c r="G362" s="69" t="str">
        <f>IF(C362="","",SUM(F$26:F362))</f>
        <v/>
      </c>
      <c r="H362" s="69" t="str">
        <f t="shared" si="29"/>
        <v/>
      </c>
      <c r="I362" s="67"/>
    </row>
    <row r="363" spans="1:9" x14ac:dyDescent="0.2">
      <c r="A363" s="68" t="str">
        <f t="shared" si="25"/>
        <v/>
      </c>
      <c r="B363" s="99" t="str">
        <f t="shared" si="26"/>
        <v/>
      </c>
      <c r="C363" s="96" t="str">
        <f t="shared" si="27"/>
        <v/>
      </c>
      <c r="D363" s="69" t="str">
        <f>IF(A363="","",SUM(C$26:C363)+PV)</f>
        <v/>
      </c>
      <c r="E363" s="67"/>
      <c r="F363" s="69" t="str">
        <f t="shared" si="28"/>
        <v/>
      </c>
      <c r="G363" s="69" t="str">
        <f>IF(C363="","",SUM(F$26:F363))</f>
        <v/>
      </c>
      <c r="H363" s="69" t="str">
        <f t="shared" si="29"/>
        <v/>
      </c>
      <c r="I363" s="67"/>
    </row>
    <row r="364" spans="1:9" x14ac:dyDescent="0.2">
      <c r="A364" s="68" t="str">
        <f t="shared" si="25"/>
        <v/>
      </c>
      <c r="B364" s="99" t="str">
        <f t="shared" si="26"/>
        <v/>
      </c>
      <c r="C364" s="96" t="str">
        <f t="shared" si="27"/>
        <v/>
      </c>
      <c r="D364" s="69" t="str">
        <f>IF(A364="","",SUM(C$26:C364)+PV)</f>
        <v/>
      </c>
      <c r="E364" s="67"/>
      <c r="F364" s="69" t="str">
        <f t="shared" si="28"/>
        <v/>
      </c>
      <c r="G364" s="69" t="str">
        <f>IF(C364="","",SUM(F$26:F364))</f>
        <v/>
      </c>
      <c r="H364" s="69" t="str">
        <f t="shared" si="29"/>
        <v/>
      </c>
      <c r="I364" s="67"/>
    </row>
    <row r="365" spans="1:9" x14ac:dyDescent="0.2">
      <c r="A365" s="68" t="str">
        <f t="shared" si="25"/>
        <v/>
      </c>
      <c r="B365" s="99" t="str">
        <f t="shared" si="26"/>
        <v/>
      </c>
      <c r="C365" s="96" t="str">
        <f t="shared" si="27"/>
        <v/>
      </c>
      <c r="D365" s="69" t="str">
        <f>IF(A365="","",SUM(C$26:C365)+PV)</f>
        <v/>
      </c>
      <c r="E365" s="67"/>
      <c r="F365" s="69" t="str">
        <f t="shared" si="28"/>
        <v/>
      </c>
      <c r="G365" s="69" t="str">
        <f>IF(C365="","",SUM(F$26:F365))</f>
        <v/>
      </c>
      <c r="H365" s="69" t="str">
        <f t="shared" si="29"/>
        <v/>
      </c>
      <c r="I365" s="67"/>
    </row>
    <row r="366" spans="1:9" x14ac:dyDescent="0.2">
      <c r="A366" s="68" t="str">
        <f t="shared" si="25"/>
        <v/>
      </c>
      <c r="B366" s="99" t="str">
        <f t="shared" si="26"/>
        <v/>
      </c>
      <c r="C366" s="96" t="str">
        <f t="shared" si="27"/>
        <v/>
      </c>
      <c r="D366" s="69" t="str">
        <f>IF(A366="","",SUM(C$26:C366)+PV)</f>
        <v/>
      </c>
      <c r="E366" s="67"/>
      <c r="F366" s="69" t="str">
        <f t="shared" si="28"/>
        <v/>
      </c>
      <c r="G366" s="69" t="str">
        <f>IF(C366="","",SUM(F$26:F366))</f>
        <v/>
      </c>
      <c r="H366" s="69" t="str">
        <f t="shared" si="29"/>
        <v/>
      </c>
      <c r="I366" s="67"/>
    </row>
    <row r="367" spans="1:9" x14ac:dyDescent="0.2">
      <c r="A367" s="68" t="str">
        <f t="shared" si="25"/>
        <v/>
      </c>
      <c r="B367" s="99" t="str">
        <f t="shared" si="26"/>
        <v/>
      </c>
      <c r="C367" s="96" t="str">
        <f t="shared" si="27"/>
        <v/>
      </c>
      <c r="D367" s="69" t="str">
        <f>IF(A367="","",SUM(C$26:C367)+PV)</f>
        <v/>
      </c>
      <c r="E367" s="67"/>
      <c r="F367" s="69" t="str">
        <f t="shared" si="28"/>
        <v/>
      </c>
      <c r="G367" s="69" t="str">
        <f>IF(C367="","",SUM(F$26:F367))</f>
        <v/>
      </c>
      <c r="H367" s="69" t="str">
        <f t="shared" si="29"/>
        <v/>
      </c>
      <c r="I367" s="67"/>
    </row>
    <row r="368" spans="1:9" x14ac:dyDescent="0.2">
      <c r="A368" s="68" t="str">
        <f t="shared" si="25"/>
        <v/>
      </c>
      <c r="B368" s="99" t="str">
        <f t="shared" si="26"/>
        <v/>
      </c>
      <c r="C368" s="96" t="str">
        <f t="shared" si="27"/>
        <v/>
      </c>
      <c r="D368" s="69" t="str">
        <f>IF(A368="","",SUM(C$26:C368)+PV)</f>
        <v/>
      </c>
      <c r="E368" s="67"/>
      <c r="F368" s="69" t="str">
        <f t="shared" si="28"/>
        <v/>
      </c>
      <c r="G368" s="69" t="str">
        <f>IF(C368="","",SUM(F$26:F368))</f>
        <v/>
      </c>
      <c r="H368" s="69" t="str">
        <f t="shared" si="29"/>
        <v/>
      </c>
      <c r="I368" s="67"/>
    </row>
    <row r="369" spans="1:9" x14ac:dyDescent="0.2">
      <c r="A369" s="68" t="str">
        <f t="shared" si="25"/>
        <v/>
      </c>
      <c r="B369" s="99" t="str">
        <f t="shared" si="26"/>
        <v/>
      </c>
      <c r="C369" s="96" t="str">
        <f t="shared" si="27"/>
        <v/>
      </c>
      <c r="D369" s="69" t="str">
        <f>IF(A369="","",SUM(C$26:C369)+PV)</f>
        <v/>
      </c>
      <c r="E369" s="67"/>
      <c r="F369" s="69" t="str">
        <f t="shared" si="28"/>
        <v/>
      </c>
      <c r="G369" s="69" t="str">
        <f>IF(C369="","",SUM(F$26:F369))</f>
        <v/>
      </c>
      <c r="H369" s="69" t="str">
        <f t="shared" si="29"/>
        <v/>
      </c>
      <c r="I369" s="67"/>
    </row>
    <row r="370" spans="1:9" x14ac:dyDescent="0.2">
      <c r="A370" s="68" t="str">
        <f t="shared" si="25"/>
        <v/>
      </c>
      <c r="B370" s="99" t="str">
        <f t="shared" si="26"/>
        <v/>
      </c>
      <c r="C370" s="96" t="str">
        <f t="shared" si="27"/>
        <v/>
      </c>
      <c r="D370" s="69" t="str">
        <f>IF(A370="","",SUM(C$26:C370)+PV)</f>
        <v/>
      </c>
      <c r="E370" s="67"/>
      <c r="F370" s="69" t="str">
        <f t="shared" si="28"/>
        <v/>
      </c>
      <c r="G370" s="69" t="str">
        <f>IF(C370="","",SUM(F$26:F370))</f>
        <v/>
      </c>
      <c r="H370" s="69" t="str">
        <f t="shared" si="29"/>
        <v/>
      </c>
      <c r="I370" s="67"/>
    </row>
    <row r="371" spans="1:9" x14ac:dyDescent="0.2">
      <c r="A371" s="68" t="str">
        <f t="shared" si="25"/>
        <v/>
      </c>
      <c r="B371" s="99" t="str">
        <f t="shared" si="26"/>
        <v/>
      </c>
      <c r="C371" s="96" t="str">
        <f t="shared" si="27"/>
        <v/>
      </c>
      <c r="D371" s="69" t="str">
        <f>IF(A371="","",SUM(C$26:C371)+PV)</f>
        <v/>
      </c>
      <c r="E371" s="67"/>
      <c r="F371" s="69" t="str">
        <f t="shared" si="28"/>
        <v/>
      </c>
      <c r="G371" s="69" t="str">
        <f>IF(C371="","",SUM(F$26:F371))</f>
        <v/>
      </c>
      <c r="H371" s="69" t="str">
        <f t="shared" si="29"/>
        <v/>
      </c>
      <c r="I371" s="67"/>
    </row>
    <row r="372" spans="1:9" x14ac:dyDescent="0.2">
      <c r="A372" s="68" t="str">
        <f t="shared" si="25"/>
        <v/>
      </c>
      <c r="B372" s="99" t="str">
        <f t="shared" si="26"/>
        <v/>
      </c>
      <c r="C372" s="96" t="str">
        <f t="shared" si="27"/>
        <v/>
      </c>
      <c r="D372" s="69" t="str">
        <f>IF(A372="","",SUM(C$26:C372)+PV)</f>
        <v/>
      </c>
      <c r="E372" s="67"/>
      <c r="F372" s="69" t="str">
        <f t="shared" si="28"/>
        <v/>
      </c>
      <c r="G372" s="69" t="str">
        <f>IF(C372="","",SUM(F$26:F372))</f>
        <v/>
      </c>
      <c r="H372" s="69" t="str">
        <f t="shared" si="29"/>
        <v/>
      </c>
      <c r="I372" s="67"/>
    </row>
    <row r="373" spans="1:9" x14ac:dyDescent="0.2">
      <c r="A373" s="68" t="str">
        <f t="shared" si="25"/>
        <v/>
      </c>
      <c r="B373" s="99" t="str">
        <f t="shared" si="26"/>
        <v/>
      </c>
      <c r="C373" s="96" t="str">
        <f t="shared" si="27"/>
        <v/>
      </c>
      <c r="D373" s="69" t="str">
        <f>IF(A373="","",SUM(C$26:C373)+PV)</f>
        <v/>
      </c>
      <c r="E373" s="67"/>
      <c r="F373" s="69" t="str">
        <f t="shared" si="28"/>
        <v/>
      </c>
      <c r="G373" s="69" t="str">
        <f>IF(C373="","",SUM(F$26:F373))</f>
        <v/>
      </c>
      <c r="H373" s="69" t="str">
        <f t="shared" si="29"/>
        <v/>
      </c>
      <c r="I373" s="67"/>
    </row>
    <row r="374" spans="1:9" x14ac:dyDescent="0.2">
      <c r="A374" s="68" t="str">
        <f t="shared" si="25"/>
        <v/>
      </c>
      <c r="B374" s="99" t="str">
        <f t="shared" si="26"/>
        <v/>
      </c>
      <c r="C374" s="96" t="str">
        <f t="shared" si="27"/>
        <v/>
      </c>
      <c r="D374" s="69" t="str">
        <f>IF(A374="","",SUM(C$26:C374)+PV)</f>
        <v/>
      </c>
      <c r="E374" s="67"/>
      <c r="F374" s="69" t="str">
        <f t="shared" si="28"/>
        <v/>
      </c>
      <c r="G374" s="69" t="str">
        <f>IF(C374="","",SUM(F$26:F374))</f>
        <v/>
      </c>
      <c r="H374" s="69" t="str">
        <f t="shared" si="29"/>
        <v/>
      </c>
      <c r="I374" s="67"/>
    </row>
    <row r="375" spans="1:9" x14ac:dyDescent="0.2">
      <c r="A375" s="68" t="str">
        <f t="shared" si="25"/>
        <v/>
      </c>
      <c r="B375" s="99" t="str">
        <f t="shared" si="26"/>
        <v/>
      </c>
      <c r="C375" s="96" t="str">
        <f t="shared" si="27"/>
        <v/>
      </c>
      <c r="D375" s="69" t="str">
        <f>IF(A375="","",SUM(C$26:C375)+PV)</f>
        <v/>
      </c>
      <c r="E375" s="67"/>
      <c r="F375" s="69" t="str">
        <f t="shared" si="28"/>
        <v/>
      </c>
      <c r="G375" s="69" t="str">
        <f>IF(C375="","",SUM(F$26:F375))</f>
        <v/>
      </c>
      <c r="H375" s="69" t="str">
        <f t="shared" si="29"/>
        <v/>
      </c>
      <c r="I375" s="67"/>
    </row>
    <row r="376" spans="1:9" x14ac:dyDescent="0.2">
      <c r="A376" s="68" t="str">
        <f t="shared" si="25"/>
        <v/>
      </c>
      <c r="B376" s="99" t="str">
        <f t="shared" si="26"/>
        <v/>
      </c>
      <c r="C376" s="96" t="str">
        <f t="shared" si="27"/>
        <v/>
      </c>
      <c r="D376" s="69" t="str">
        <f>IF(A376="","",SUM(C$26:C376)+PV)</f>
        <v/>
      </c>
      <c r="E376" s="67"/>
      <c r="F376" s="69" t="str">
        <f t="shared" si="28"/>
        <v/>
      </c>
      <c r="G376" s="69" t="str">
        <f>IF(C376="","",SUM(F$26:F376))</f>
        <v/>
      </c>
      <c r="H376" s="69" t="str">
        <f t="shared" si="29"/>
        <v/>
      </c>
      <c r="I376" s="67"/>
    </row>
    <row r="377" spans="1:9" x14ac:dyDescent="0.2">
      <c r="A377" s="68" t="str">
        <f t="shared" si="25"/>
        <v/>
      </c>
      <c r="B377" s="99" t="str">
        <f t="shared" si="26"/>
        <v/>
      </c>
      <c r="C377" s="96" t="str">
        <f t="shared" si="27"/>
        <v/>
      </c>
      <c r="D377" s="69" t="str">
        <f>IF(A377="","",SUM(C$26:C377)+PV)</f>
        <v/>
      </c>
      <c r="E377" s="67"/>
      <c r="F377" s="69" t="str">
        <f t="shared" si="28"/>
        <v/>
      </c>
      <c r="G377" s="69" t="str">
        <f>IF(C377="","",SUM(F$26:F377))</f>
        <v/>
      </c>
      <c r="H377" s="69" t="str">
        <f t="shared" si="29"/>
        <v/>
      </c>
      <c r="I377" s="67"/>
    </row>
    <row r="378" spans="1:9" x14ac:dyDescent="0.2">
      <c r="A378" s="68" t="str">
        <f t="shared" si="25"/>
        <v/>
      </c>
      <c r="B378" s="99" t="str">
        <f t="shared" si="26"/>
        <v/>
      </c>
      <c r="C378" s="96" t="str">
        <f t="shared" si="27"/>
        <v/>
      </c>
      <c r="D378" s="69" t="str">
        <f>IF(A378="","",SUM(C$26:C378)+PV)</f>
        <v/>
      </c>
      <c r="E378" s="67"/>
      <c r="F378" s="69" t="str">
        <f t="shared" si="28"/>
        <v/>
      </c>
      <c r="G378" s="69" t="str">
        <f>IF(C378="","",SUM(F$26:F378))</f>
        <v/>
      </c>
      <c r="H378" s="69" t="str">
        <f t="shared" si="29"/>
        <v/>
      </c>
      <c r="I378" s="67"/>
    </row>
    <row r="379" spans="1:9" x14ac:dyDescent="0.2">
      <c r="A379" s="68" t="str">
        <f t="shared" si="25"/>
        <v/>
      </c>
      <c r="B379" s="99" t="str">
        <f t="shared" si="26"/>
        <v/>
      </c>
      <c r="C379" s="96" t="str">
        <f t="shared" si="27"/>
        <v/>
      </c>
      <c r="D379" s="69" t="str">
        <f>IF(A379="","",SUM(C$26:C379)+PV)</f>
        <v/>
      </c>
      <c r="E379" s="67"/>
      <c r="F379" s="69" t="str">
        <f t="shared" si="28"/>
        <v/>
      </c>
      <c r="G379" s="69" t="str">
        <f>IF(C379="","",SUM(F$26:F379))</f>
        <v/>
      </c>
      <c r="H379" s="69" t="str">
        <f t="shared" si="29"/>
        <v/>
      </c>
      <c r="I379" s="67"/>
    </row>
    <row r="380" spans="1:9" x14ac:dyDescent="0.2">
      <c r="A380" s="68" t="str">
        <f t="shared" si="25"/>
        <v/>
      </c>
      <c r="B380" s="99" t="str">
        <f t="shared" si="26"/>
        <v/>
      </c>
      <c r="C380" s="96" t="str">
        <f t="shared" si="27"/>
        <v/>
      </c>
      <c r="D380" s="69" t="str">
        <f>IF(A380="","",SUM(C$26:C380)+PV)</f>
        <v/>
      </c>
      <c r="E380" s="67"/>
      <c r="F380" s="69" t="str">
        <f t="shared" si="28"/>
        <v/>
      </c>
      <c r="G380" s="69" t="str">
        <f>IF(C380="","",SUM(F$26:F380))</f>
        <v/>
      </c>
      <c r="H380" s="69" t="str">
        <f t="shared" si="29"/>
        <v/>
      </c>
      <c r="I380" s="67"/>
    </row>
    <row r="381" spans="1:9" x14ac:dyDescent="0.2">
      <c r="A381" s="68" t="str">
        <f t="shared" si="25"/>
        <v/>
      </c>
      <c r="B381" s="99" t="str">
        <f t="shared" si="26"/>
        <v/>
      </c>
      <c r="C381" s="96" t="str">
        <f t="shared" si="27"/>
        <v/>
      </c>
      <c r="D381" s="69" t="str">
        <f>IF(A381="","",SUM(C$26:C381)+PV)</f>
        <v/>
      </c>
      <c r="E381" s="67"/>
      <c r="F381" s="69" t="str">
        <f t="shared" si="28"/>
        <v/>
      </c>
      <c r="G381" s="69" t="str">
        <f>IF(C381="","",SUM(F$26:F381))</f>
        <v/>
      </c>
      <c r="H381" s="69" t="str">
        <f t="shared" si="29"/>
        <v/>
      </c>
      <c r="I381" s="67"/>
    </row>
    <row r="382" spans="1:9" x14ac:dyDescent="0.2">
      <c r="A382" s="68" t="str">
        <f t="shared" si="25"/>
        <v/>
      </c>
      <c r="B382" s="99" t="str">
        <f t="shared" si="26"/>
        <v/>
      </c>
      <c r="C382" s="96" t="str">
        <f t="shared" si="27"/>
        <v/>
      </c>
      <c r="D382" s="69" t="str">
        <f>IF(A382="","",SUM(C$26:C382)+PV)</f>
        <v/>
      </c>
      <c r="E382" s="67"/>
      <c r="F382" s="69" t="str">
        <f t="shared" si="28"/>
        <v/>
      </c>
      <c r="G382" s="69" t="str">
        <f>IF(C382="","",SUM(F$26:F382))</f>
        <v/>
      </c>
      <c r="H382" s="69" t="str">
        <f t="shared" si="29"/>
        <v/>
      </c>
      <c r="I382" s="67"/>
    </row>
    <row r="383" spans="1:9" x14ac:dyDescent="0.2">
      <c r="A383" s="68" t="str">
        <f t="shared" si="25"/>
        <v/>
      </c>
      <c r="B383" s="99" t="str">
        <f t="shared" si="26"/>
        <v/>
      </c>
      <c r="C383" s="96" t="str">
        <f t="shared" si="27"/>
        <v/>
      </c>
      <c r="D383" s="69" t="str">
        <f>IF(A383="","",SUM(C$26:C383)+PV)</f>
        <v/>
      </c>
      <c r="E383" s="67"/>
      <c r="F383" s="69" t="str">
        <f t="shared" si="28"/>
        <v/>
      </c>
      <c r="G383" s="69" t="str">
        <f>IF(C383="","",SUM(F$26:F383))</f>
        <v/>
      </c>
      <c r="H383" s="69" t="str">
        <f t="shared" si="29"/>
        <v/>
      </c>
      <c r="I383" s="67"/>
    </row>
    <row r="384" spans="1:9" x14ac:dyDescent="0.2">
      <c r="A384" s="68" t="str">
        <f t="shared" si="25"/>
        <v/>
      </c>
      <c r="B384" s="99" t="str">
        <f t="shared" si="26"/>
        <v/>
      </c>
      <c r="C384" s="96" t="str">
        <f t="shared" si="27"/>
        <v/>
      </c>
      <c r="D384" s="69" t="str">
        <f>IF(A384="","",SUM(C$26:C384)+PV)</f>
        <v/>
      </c>
      <c r="E384" s="67"/>
      <c r="F384" s="69" t="str">
        <f t="shared" si="28"/>
        <v/>
      </c>
      <c r="G384" s="69" t="str">
        <f>IF(C384="","",SUM(F$26:F384))</f>
        <v/>
      </c>
      <c r="H384" s="69" t="str">
        <f t="shared" si="29"/>
        <v/>
      </c>
      <c r="I384" s="67"/>
    </row>
    <row r="385" spans="1:9" x14ac:dyDescent="0.2">
      <c r="A385" s="68" t="str">
        <f t="shared" si="25"/>
        <v/>
      </c>
      <c r="B385" s="99" t="str">
        <f t="shared" si="26"/>
        <v/>
      </c>
      <c r="C385" s="96" t="str">
        <f t="shared" si="27"/>
        <v/>
      </c>
      <c r="D385" s="69" t="str">
        <f>IF(A385="","",SUM(C$26:C385)+PV)</f>
        <v/>
      </c>
      <c r="E385" s="67"/>
      <c r="F385" s="69" t="str">
        <f t="shared" si="28"/>
        <v/>
      </c>
      <c r="G385" s="69" t="str">
        <f>IF(C385="","",SUM(F$26:F385))</f>
        <v/>
      </c>
      <c r="H385" s="69" t="str">
        <f t="shared" si="29"/>
        <v/>
      </c>
      <c r="I385" s="67"/>
    </row>
    <row r="386" spans="1:9" x14ac:dyDescent="0.2">
      <c r="A386" s="68" t="str">
        <f t="shared" si="25"/>
        <v/>
      </c>
      <c r="B386" s="99" t="str">
        <f t="shared" si="26"/>
        <v/>
      </c>
      <c r="C386" s="96" t="str">
        <f t="shared" si="27"/>
        <v/>
      </c>
      <c r="D386" s="69" t="str">
        <f>IF(A386="","",SUM(C$26:C386)+PV)</f>
        <v/>
      </c>
      <c r="E386" s="67"/>
      <c r="F386" s="69" t="str">
        <f t="shared" si="28"/>
        <v/>
      </c>
      <c r="G386" s="69" t="str">
        <f>IF(C386="","",SUM(F$26:F386))</f>
        <v/>
      </c>
      <c r="H386" s="69" t="str">
        <f t="shared" si="29"/>
        <v/>
      </c>
      <c r="I386" s="67"/>
    </row>
    <row r="387" spans="1:9" x14ac:dyDescent="0.2">
      <c r="A387" s="68" t="str">
        <f t="shared" si="25"/>
        <v/>
      </c>
      <c r="B387" s="99" t="str">
        <f t="shared" si="26"/>
        <v/>
      </c>
      <c r="C387" s="96" t="str">
        <f t="shared" si="27"/>
        <v/>
      </c>
      <c r="D387" s="69" t="str">
        <f>IF(A387="","",SUM(C$26:C387)+PV)</f>
        <v/>
      </c>
      <c r="E387" s="67"/>
      <c r="F387" s="69" t="str">
        <f t="shared" si="28"/>
        <v/>
      </c>
      <c r="G387" s="69" t="str">
        <f>IF(C387="","",SUM(F$26:F387))</f>
        <v/>
      </c>
      <c r="H387" s="69" t="str">
        <f t="shared" si="29"/>
        <v/>
      </c>
      <c r="I387" s="67"/>
    </row>
    <row r="388" spans="1:9" x14ac:dyDescent="0.2">
      <c r="A388" s="68" t="str">
        <f t="shared" si="25"/>
        <v/>
      </c>
      <c r="B388" s="99" t="str">
        <f t="shared" si="26"/>
        <v/>
      </c>
      <c r="C388" s="96" t="str">
        <f t="shared" si="27"/>
        <v/>
      </c>
      <c r="D388" s="69" t="str">
        <f>IF(A388="","",SUM(C$26:C388)+PV)</f>
        <v/>
      </c>
      <c r="E388" s="67"/>
      <c r="F388" s="69" t="str">
        <f t="shared" si="28"/>
        <v/>
      </c>
      <c r="G388" s="69" t="str">
        <f>IF(C388="","",SUM(F$26:F388))</f>
        <v/>
      </c>
      <c r="H388" s="69" t="str">
        <f t="shared" si="29"/>
        <v/>
      </c>
      <c r="I388" s="67"/>
    </row>
    <row r="389" spans="1:9" x14ac:dyDescent="0.2">
      <c r="A389" s="68" t="str">
        <f t="shared" si="25"/>
        <v/>
      </c>
      <c r="B389" s="99" t="str">
        <f t="shared" si="26"/>
        <v/>
      </c>
      <c r="C389" s="96" t="str">
        <f t="shared" si="27"/>
        <v/>
      </c>
      <c r="D389" s="69" t="str">
        <f>IF(A389="","",SUM(C$26:C389)+PV)</f>
        <v/>
      </c>
      <c r="E389" s="67"/>
      <c r="F389" s="69" t="str">
        <f t="shared" si="28"/>
        <v/>
      </c>
      <c r="G389" s="69" t="str">
        <f>IF(C389="","",SUM(F$26:F389))</f>
        <v/>
      </c>
      <c r="H389" s="69" t="str">
        <f t="shared" si="29"/>
        <v/>
      </c>
      <c r="I389" s="67"/>
    </row>
    <row r="390" spans="1:9" x14ac:dyDescent="0.2">
      <c r="A390" s="68" t="str">
        <f t="shared" si="25"/>
        <v/>
      </c>
      <c r="B390" s="99" t="str">
        <f t="shared" si="26"/>
        <v/>
      </c>
      <c r="C390" s="96" t="str">
        <f t="shared" si="27"/>
        <v/>
      </c>
      <c r="D390" s="69" t="str">
        <f>IF(A390="","",SUM(C$26:C390)+PV)</f>
        <v/>
      </c>
      <c r="E390" s="67"/>
      <c r="F390" s="69" t="str">
        <f t="shared" si="28"/>
        <v/>
      </c>
      <c r="G390" s="69" t="str">
        <f>IF(C390="","",SUM(F$26:F390))</f>
        <v/>
      </c>
      <c r="H390" s="69" t="str">
        <f t="shared" si="29"/>
        <v/>
      </c>
      <c r="I390" s="67"/>
    </row>
    <row r="391" spans="1:9" x14ac:dyDescent="0.2">
      <c r="A391" s="68" t="str">
        <f t="shared" si="25"/>
        <v/>
      </c>
      <c r="B391" s="99" t="str">
        <f t="shared" si="26"/>
        <v/>
      </c>
      <c r="C391" s="96" t="str">
        <f t="shared" si="27"/>
        <v/>
      </c>
      <c r="D391" s="69" t="str">
        <f>IF(A391="","",SUM(C$26:C391)+PV)</f>
        <v/>
      </c>
      <c r="E391" s="67"/>
      <c r="F391" s="69" t="str">
        <f t="shared" si="28"/>
        <v/>
      </c>
      <c r="G391" s="69" t="str">
        <f>IF(C391="","",SUM(F$26:F391))</f>
        <v/>
      </c>
      <c r="H391" s="69" t="str">
        <f t="shared" si="29"/>
        <v/>
      </c>
      <c r="I391" s="67"/>
    </row>
    <row r="392" spans="1:9" x14ac:dyDescent="0.2">
      <c r="A392" s="68" t="str">
        <f t="shared" si="25"/>
        <v/>
      </c>
      <c r="B392" s="99" t="str">
        <f t="shared" si="26"/>
        <v/>
      </c>
      <c r="C392" s="96" t="str">
        <f t="shared" si="27"/>
        <v/>
      </c>
      <c r="D392" s="69" t="str">
        <f>IF(A392="","",SUM(C$26:C392)+PV)</f>
        <v/>
      </c>
      <c r="E392" s="67"/>
      <c r="F392" s="69" t="str">
        <f t="shared" si="28"/>
        <v/>
      </c>
      <c r="G392" s="69" t="str">
        <f>IF(C392="","",SUM(F$26:F392))</f>
        <v/>
      </c>
      <c r="H392" s="69" t="str">
        <f t="shared" si="29"/>
        <v/>
      </c>
      <c r="I392" s="67"/>
    </row>
    <row r="393" spans="1:9" x14ac:dyDescent="0.2">
      <c r="A393" s="68" t="str">
        <f t="shared" si="25"/>
        <v/>
      </c>
      <c r="B393" s="99" t="str">
        <f t="shared" si="26"/>
        <v/>
      </c>
      <c r="C393" s="96" t="str">
        <f t="shared" si="27"/>
        <v/>
      </c>
      <c r="D393" s="69" t="str">
        <f>IF(A393="","",SUM(C$26:C393)+PV)</f>
        <v/>
      </c>
      <c r="E393" s="67"/>
      <c r="F393" s="69" t="str">
        <f t="shared" si="28"/>
        <v/>
      </c>
      <c r="G393" s="69" t="str">
        <f>IF(C393="","",SUM(F$26:F393))</f>
        <v/>
      </c>
      <c r="H393" s="69" t="str">
        <f t="shared" si="29"/>
        <v/>
      </c>
      <c r="I393" s="67"/>
    </row>
    <row r="394" spans="1:9" x14ac:dyDescent="0.2">
      <c r="A394" s="68" t="str">
        <f t="shared" si="25"/>
        <v/>
      </c>
      <c r="B394" s="99" t="str">
        <f t="shared" si="26"/>
        <v/>
      </c>
      <c r="C394" s="96" t="str">
        <f t="shared" si="27"/>
        <v/>
      </c>
      <c r="D394" s="69" t="str">
        <f>IF(A394="","",SUM(C$26:C394)+PV)</f>
        <v/>
      </c>
      <c r="E394" s="67"/>
      <c r="F394" s="69" t="str">
        <f t="shared" si="28"/>
        <v/>
      </c>
      <c r="G394" s="69" t="str">
        <f>IF(C394="","",SUM(F$26:F394))</f>
        <v/>
      </c>
      <c r="H394" s="69" t="str">
        <f t="shared" si="29"/>
        <v/>
      </c>
      <c r="I394" s="67"/>
    </row>
    <row r="395" spans="1:9" x14ac:dyDescent="0.2">
      <c r="A395" s="68" t="str">
        <f t="shared" si="25"/>
        <v/>
      </c>
      <c r="B395" s="99" t="str">
        <f t="shared" si="26"/>
        <v/>
      </c>
      <c r="C395" s="96" t="str">
        <f t="shared" si="27"/>
        <v/>
      </c>
      <c r="D395" s="69" t="str">
        <f>IF(A395="","",SUM(C$26:C395)+PV)</f>
        <v/>
      </c>
      <c r="E395" s="67"/>
      <c r="F395" s="69" t="str">
        <f t="shared" si="28"/>
        <v/>
      </c>
      <c r="G395" s="69" t="str">
        <f>IF(C395="","",SUM(F$26:F395))</f>
        <v/>
      </c>
      <c r="H395" s="69" t="str">
        <f t="shared" si="29"/>
        <v/>
      </c>
      <c r="I395" s="67"/>
    </row>
    <row r="396" spans="1:9" x14ac:dyDescent="0.2">
      <c r="A396" s="68" t="str">
        <f t="shared" si="25"/>
        <v/>
      </c>
      <c r="B396" s="99" t="str">
        <f t="shared" si="26"/>
        <v/>
      </c>
      <c r="C396" s="96" t="str">
        <f t="shared" si="27"/>
        <v/>
      </c>
      <c r="D396" s="69" t="str">
        <f>IF(A396="","",SUM(C$26:C396)+PV)</f>
        <v/>
      </c>
      <c r="E396" s="67"/>
      <c r="F396" s="69" t="str">
        <f t="shared" si="28"/>
        <v/>
      </c>
      <c r="G396" s="69" t="str">
        <f>IF(C396="","",SUM(F$26:F396))</f>
        <v/>
      </c>
      <c r="H396" s="69" t="str">
        <f t="shared" si="29"/>
        <v/>
      </c>
      <c r="I396" s="67"/>
    </row>
    <row r="397" spans="1:9" x14ac:dyDescent="0.2">
      <c r="A397" s="68" t="str">
        <f t="shared" si="25"/>
        <v/>
      </c>
      <c r="B397" s="99" t="str">
        <f t="shared" si="26"/>
        <v/>
      </c>
      <c r="C397" s="96" t="str">
        <f t="shared" si="27"/>
        <v/>
      </c>
      <c r="D397" s="69" t="str">
        <f>IF(A397="","",SUM(C$26:C397)+PV)</f>
        <v/>
      </c>
      <c r="E397" s="67"/>
      <c r="F397" s="69" t="str">
        <f t="shared" si="28"/>
        <v/>
      </c>
      <c r="G397" s="69" t="str">
        <f>IF(C397="","",SUM(F$26:F397))</f>
        <v/>
      </c>
      <c r="H397" s="69" t="str">
        <f t="shared" si="29"/>
        <v/>
      </c>
      <c r="I397" s="67"/>
    </row>
    <row r="398" spans="1:9" x14ac:dyDescent="0.2">
      <c r="A398" s="68" t="str">
        <f t="shared" si="25"/>
        <v/>
      </c>
      <c r="B398" s="99" t="str">
        <f t="shared" si="26"/>
        <v/>
      </c>
      <c r="C398" s="96" t="str">
        <f t="shared" si="27"/>
        <v/>
      </c>
      <c r="D398" s="69" t="str">
        <f>IF(A398="","",SUM(C$26:C398)+PV)</f>
        <v/>
      </c>
      <c r="E398" s="67"/>
      <c r="F398" s="69" t="str">
        <f t="shared" si="28"/>
        <v/>
      </c>
      <c r="G398" s="69" t="str">
        <f>IF(C398="","",SUM(F$26:F398))</f>
        <v/>
      </c>
      <c r="H398" s="69" t="str">
        <f t="shared" si="29"/>
        <v/>
      </c>
      <c r="I398" s="67"/>
    </row>
    <row r="399" spans="1:9" x14ac:dyDescent="0.2">
      <c r="A399" s="68" t="str">
        <f t="shared" si="25"/>
        <v/>
      </c>
      <c r="B399" s="99" t="str">
        <f t="shared" si="26"/>
        <v/>
      </c>
      <c r="C399" s="96" t="str">
        <f t="shared" si="27"/>
        <v/>
      </c>
      <c r="D399" s="69" t="str">
        <f>IF(A399="","",SUM(C$26:C399)+PV)</f>
        <v/>
      </c>
      <c r="E399" s="67"/>
      <c r="F399" s="69" t="str">
        <f t="shared" si="28"/>
        <v/>
      </c>
      <c r="G399" s="69" t="str">
        <f>IF(C399="","",SUM(F$26:F399))</f>
        <v/>
      </c>
      <c r="H399" s="69" t="str">
        <f t="shared" si="29"/>
        <v/>
      </c>
      <c r="I399" s="67"/>
    </row>
    <row r="400" spans="1:9" x14ac:dyDescent="0.2">
      <c r="A400" s="68" t="str">
        <f t="shared" si="25"/>
        <v/>
      </c>
      <c r="B400" s="99" t="str">
        <f t="shared" si="26"/>
        <v/>
      </c>
      <c r="C400" s="96" t="str">
        <f t="shared" si="27"/>
        <v/>
      </c>
      <c r="D400" s="69" t="str">
        <f>IF(A400="","",SUM(C$26:C400)+PV)</f>
        <v/>
      </c>
      <c r="E400" s="67"/>
      <c r="F400" s="69" t="str">
        <f t="shared" si="28"/>
        <v/>
      </c>
      <c r="G400" s="69" t="str">
        <f>IF(C400="","",SUM(F$26:F400))</f>
        <v/>
      </c>
      <c r="H400" s="69" t="str">
        <f t="shared" si="29"/>
        <v/>
      </c>
      <c r="I400" s="67"/>
    </row>
    <row r="401" spans="1:9" x14ac:dyDescent="0.2">
      <c r="A401" s="68" t="str">
        <f t="shared" si="25"/>
        <v/>
      </c>
      <c r="B401" s="99" t="str">
        <f t="shared" si="26"/>
        <v/>
      </c>
      <c r="C401" s="96" t="str">
        <f t="shared" si="27"/>
        <v/>
      </c>
      <c r="D401" s="69" t="str">
        <f>IF(A401="","",SUM(C$26:C401)+PV)</f>
        <v/>
      </c>
      <c r="E401" s="67"/>
      <c r="F401" s="69" t="str">
        <f t="shared" si="28"/>
        <v/>
      </c>
      <c r="G401" s="69" t="str">
        <f>IF(C401="","",SUM(F$26:F401))</f>
        <v/>
      </c>
      <c r="H401" s="69" t="str">
        <f t="shared" si="29"/>
        <v/>
      </c>
      <c r="I401" s="67"/>
    </row>
    <row r="402" spans="1:9" x14ac:dyDescent="0.2">
      <c r="A402" s="68" t="str">
        <f t="shared" si="25"/>
        <v/>
      </c>
      <c r="B402" s="99" t="str">
        <f t="shared" si="26"/>
        <v/>
      </c>
      <c r="C402" s="96" t="str">
        <f t="shared" si="27"/>
        <v/>
      </c>
      <c r="D402" s="69" t="str">
        <f>IF(A402="","",SUM(C$26:C402)+PV)</f>
        <v/>
      </c>
      <c r="E402" s="67"/>
      <c r="F402" s="69" t="str">
        <f t="shared" si="28"/>
        <v/>
      </c>
      <c r="G402" s="69" t="str">
        <f>IF(C402="","",SUM(F$26:F402))</f>
        <v/>
      </c>
      <c r="H402" s="69" t="str">
        <f t="shared" si="29"/>
        <v/>
      </c>
      <c r="I402" s="67"/>
    </row>
    <row r="403" spans="1:9" x14ac:dyDescent="0.2">
      <c r="A403" s="68" t="str">
        <f t="shared" si="25"/>
        <v/>
      </c>
      <c r="B403" s="99" t="str">
        <f t="shared" si="26"/>
        <v/>
      </c>
      <c r="C403" s="96" t="str">
        <f t="shared" si="27"/>
        <v/>
      </c>
      <c r="D403" s="69" t="str">
        <f>IF(A403="","",SUM(C$26:C403)+PV)</f>
        <v/>
      </c>
      <c r="E403" s="67"/>
      <c r="F403" s="69" t="str">
        <f t="shared" si="28"/>
        <v/>
      </c>
      <c r="G403" s="69" t="str">
        <f>IF(C403="","",SUM(F$26:F403))</f>
        <v/>
      </c>
      <c r="H403" s="69" t="str">
        <f t="shared" si="29"/>
        <v/>
      </c>
      <c r="I403" s="67"/>
    </row>
    <row r="404" spans="1:9" x14ac:dyDescent="0.2">
      <c r="A404" s="68" t="str">
        <f t="shared" si="25"/>
        <v/>
      </c>
      <c r="B404" s="99" t="str">
        <f t="shared" si="26"/>
        <v/>
      </c>
      <c r="C404" s="96" t="str">
        <f t="shared" si="27"/>
        <v/>
      </c>
      <c r="D404" s="69" t="str">
        <f>IF(A404="","",SUM(C$26:C404)+PV)</f>
        <v/>
      </c>
      <c r="E404" s="67"/>
      <c r="F404" s="69" t="str">
        <f t="shared" si="28"/>
        <v/>
      </c>
      <c r="G404" s="69" t="str">
        <f>IF(C404="","",SUM(F$26:F404))</f>
        <v/>
      </c>
      <c r="H404" s="69" t="str">
        <f t="shared" si="29"/>
        <v/>
      </c>
      <c r="I404" s="67"/>
    </row>
    <row r="405" spans="1:9" x14ac:dyDescent="0.2">
      <c r="A405" s="68" t="str">
        <f t="shared" si="25"/>
        <v/>
      </c>
      <c r="B405" s="99" t="str">
        <f t="shared" si="26"/>
        <v/>
      </c>
      <c r="C405" s="96" t="str">
        <f t="shared" si="27"/>
        <v/>
      </c>
      <c r="D405" s="69" t="str">
        <f>IF(A405="","",SUM(C$26:C405)+PV)</f>
        <v/>
      </c>
      <c r="E405" s="67"/>
      <c r="F405" s="69" t="str">
        <f t="shared" si="28"/>
        <v/>
      </c>
      <c r="G405" s="69" t="str">
        <f>IF(C405="","",SUM(F$26:F405))</f>
        <v/>
      </c>
      <c r="H405" s="69" t="str">
        <f t="shared" si="29"/>
        <v/>
      </c>
      <c r="I405" s="67"/>
    </row>
    <row r="406" spans="1:9" x14ac:dyDescent="0.2">
      <c r="A406" s="68" t="str">
        <f t="shared" si="25"/>
        <v/>
      </c>
      <c r="B406" s="99" t="str">
        <f t="shared" si="26"/>
        <v/>
      </c>
      <c r="C406" s="96" t="str">
        <f t="shared" si="27"/>
        <v/>
      </c>
      <c r="D406" s="69" t="str">
        <f>IF(A406="","",SUM(C$26:C406)+PV)</f>
        <v/>
      </c>
      <c r="E406" s="67"/>
      <c r="F406" s="69" t="str">
        <f t="shared" si="28"/>
        <v/>
      </c>
      <c r="G406" s="69" t="str">
        <f>IF(C406="","",SUM(F$26:F406))</f>
        <v/>
      </c>
      <c r="H406" s="69" t="str">
        <f t="shared" si="29"/>
        <v/>
      </c>
      <c r="I406" s="67"/>
    </row>
    <row r="407" spans="1:9" x14ac:dyDescent="0.2">
      <c r="A407" s="68" t="str">
        <f t="shared" si="25"/>
        <v/>
      </c>
      <c r="B407" s="99" t="str">
        <f t="shared" si="26"/>
        <v/>
      </c>
      <c r="C407" s="96" t="str">
        <f t="shared" si="27"/>
        <v/>
      </c>
      <c r="D407" s="69" t="str">
        <f>IF(A407="","",SUM(C$26:C407)+PV)</f>
        <v/>
      </c>
      <c r="E407" s="67"/>
      <c r="F407" s="69" t="str">
        <f t="shared" si="28"/>
        <v/>
      </c>
      <c r="G407" s="69" t="str">
        <f>IF(C407="","",SUM(F$26:F407))</f>
        <v/>
      </c>
      <c r="H407" s="69" t="str">
        <f t="shared" si="29"/>
        <v/>
      </c>
      <c r="I407" s="67"/>
    </row>
    <row r="408" spans="1:9" x14ac:dyDescent="0.2">
      <c r="A408" s="68" t="str">
        <f t="shared" si="25"/>
        <v/>
      </c>
      <c r="B408" s="99" t="str">
        <f t="shared" si="26"/>
        <v/>
      </c>
      <c r="C408" s="96" t="str">
        <f t="shared" si="27"/>
        <v/>
      </c>
      <c r="D408" s="69" t="str">
        <f>IF(A408="","",SUM(C$26:C408)+PV)</f>
        <v/>
      </c>
      <c r="E408" s="67"/>
      <c r="F408" s="69" t="str">
        <f t="shared" si="28"/>
        <v/>
      </c>
      <c r="G408" s="69" t="str">
        <f>IF(C408="","",SUM(F$26:F408))</f>
        <v/>
      </c>
      <c r="H408" s="69" t="str">
        <f t="shared" si="29"/>
        <v/>
      </c>
      <c r="I408" s="67"/>
    </row>
    <row r="409" spans="1:9" x14ac:dyDescent="0.2">
      <c r="A409" s="68" t="str">
        <f t="shared" si="25"/>
        <v/>
      </c>
      <c r="B409" s="99" t="str">
        <f t="shared" si="26"/>
        <v/>
      </c>
      <c r="C409" s="96" t="str">
        <f t="shared" si="27"/>
        <v/>
      </c>
      <c r="D409" s="69" t="str">
        <f>IF(A409="","",SUM(C$26:C409)+PV)</f>
        <v/>
      </c>
      <c r="E409" s="67"/>
      <c r="F409" s="69" t="str">
        <f t="shared" si="28"/>
        <v/>
      </c>
      <c r="G409" s="69" t="str">
        <f>IF(C409="","",SUM(F$26:F409))</f>
        <v/>
      </c>
      <c r="H409" s="69" t="str">
        <f t="shared" si="29"/>
        <v/>
      </c>
      <c r="I409" s="67"/>
    </row>
    <row r="410" spans="1:9" x14ac:dyDescent="0.2">
      <c r="A410" s="68" t="str">
        <f t="shared" si="25"/>
        <v/>
      </c>
      <c r="B410" s="99" t="str">
        <f t="shared" si="26"/>
        <v/>
      </c>
      <c r="C410" s="96" t="str">
        <f t="shared" si="27"/>
        <v/>
      </c>
      <c r="D410" s="69" t="str">
        <f>IF(A410="","",SUM(C$26:C410)+PV)</f>
        <v/>
      </c>
      <c r="E410" s="67"/>
      <c r="F410" s="69" t="str">
        <f t="shared" si="28"/>
        <v/>
      </c>
      <c r="G410" s="69" t="str">
        <f>IF(C410="","",SUM(F$26:F410))</f>
        <v/>
      </c>
      <c r="H410" s="69" t="str">
        <f t="shared" si="29"/>
        <v/>
      </c>
      <c r="I410" s="67"/>
    </row>
    <row r="411" spans="1:9" x14ac:dyDescent="0.2">
      <c r="A411" s="68" t="str">
        <f t="shared" si="25"/>
        <v/>
      </c>
      <c r="B411" s="99" t="str">
        <f t="shared" si="26"/>
        <v/>
      </c>
      <c r="C411" s="96" t="str">
        <f t="shared" si="27"/>
        <v/>
      </c>
      <c r="D411" s="69" t="str">
        <f>IF(A411="","",SUM(C$26:C411)+PV)</f>
        <v/>
      </c>
      <c r="E411" s="67"/>
      <c r="F411" s="69" t="str">
        <f t="shared" si="28"/>
        <v/>
      </c>
      <c r="G411" s="69" t="str">
        <f>IF(C411="","",SUM(F$26:F411))</f>
        <v/>
      </c>
      <c r="H411" s="69" t="str">
        <f t="shared" si="29"/>
        <v/>
      </c>
      <c r="I411" s="67"/>
    </row>
    <row r="412" spans="1:9" x14ac:dyDescent="0.2">
      <c r="A412" s="68" t="str">
        <f t="shared" ref="A412:A475" si="30">IF(H411="","",IF(A411&gt;=$D$8*p,"",A411+1))</f>
        <v/>
      </c>
      <c r="B412" s="99" t="str">
        <f t="shared" ref="B412:B475" si="31">IF(A412="","",IF(p=52,B411+7,IF(p=26,B411+14,IF(p=24,IF(MOD(A412,2)=0,EDATE($D$9,A412/2),B411+14),IF(DAY(DATE(YEAR($D$9),MONTH($D$9)+(A412-1)*(12/p),DAY($D$9)))&lt;&gt;DAY($D$9),DATE(YEAR($D$9),MONTH($D$9)+A412*(12/p)+1,0),DATE(YEAR($D$9),MONTH($D$9)+A412*(12/p),DAY($D$9)))))))</f>
        <v/>
      </c>
      <c r="C412" s="96" t="str">
        <f t="shared" ref="C412:C475" si="32">IF(A412="","",A)</f>
        <v/>
      </c>
      <c r="D412" s="69" t="str">
        <f>IF(A412="","",SUM(C$26:C412)+PV)</f>
        <v/>
      </c>
      <c r="E412" s="67"/>
      <c r="F412" s="69" t="str">
        <f t="shared" ref="F412:F475" si="33">IF(A412="","",IF($D$10=$J$13,H411*( (1+rate)^(B412-B411)-1 ),H411*rate))</f>
        <v/>
      </c>
      <c r="G412" s="69" t="str">
        <f>IF(C412="","",SUM(F$26:F412))</f>
        <v/>
      </c>
      <c r="H412" s="69" t="str">
        <f t="shared" si="29"/>
        <v/>
      </c>
      <c r="I412" s="67"/>
    </row>
    <row r="413" spans="1:9" x14ac:dyDescent="0.2">
      <c r="A413" s="68" t="str">
        <f t="shared" si="30"/>
        <v/>
      </c>
      <c r="B413" s="99" t="str">
        <f t="shared" si="31"/>
        <v/>
      </c>
      <c r="C413" s="96" t="str">
        <f t="shared" si="32"/>
        <v/>
      </c>
      <c r="D413" s="69" t="str">
        <f>IF(A413="","",SUM(C$26:C413)+PV)</f>
        <v/>
      </c>
      <c r="E413" s="67"/>
      <c r="F413" s="69" t="str">
        <f t="shared" si="33"/>
        <v/>
      </c>
      <c r="G413" s="69" t="str">
        <f>IF(C413="","",SUM(F$26:F413))</f>
        <v/>
      </c>
      <c r="H413" s="69" t="str">
        <f t="shared" ref="H413:H476" si="34">IF(A413="","",H412+F413+C413)</f>
        <v/>
      </c>
      <c r="I413" s="67"/>
    </row>
    <row r="414" spans="1:9" x14ac:dyDescent="0.2">
      <c r="A414" s="68" t="str">
        <f t="shared" si="30"/>
        <v/>
      </c>
      <c r="B414" s="99" t="str">
        <f t="shared" si="31"/>
        <v/>
      </c>
      <c r="C414" s="96" t="str">
        <f t="shared" si="32"/>
        <v/>
      </c>
      <c r="D414" s="69" t="str">
        <f>IF(A414="","",SUM(C$26:C414)+PV)</f>
        <v/>
      </c>
      <c r="E414" s="67"/>
      <c r="F414" s="69" t="str">
        <f t="shared" si="33"/>
        <v/>
      </c>
      <c r="G414" s="69" t="str">
        <f>IF(C414="","",SUM(F$26:F414))</f>
        <v/>
      </c>
      <c r="H414" s="69" t="str">
        <f t="shared" si="34"/>
        <v/>
      </c>
      <c r="I414" s="67"/>
    </row>
    <row r="415" spans="1:9" x14ac:dyDescent="0.2">
      <c r="A415" s="68" t="str">
        <f t="shared" si="30"/>
        <v/>
      </c>
      <c r="B415" s="99" t="str">
        <f t="shared" si="31"/>
        <v/>
      </c>
      <c r="C415" s="96" t="str">
        <f t="shared" si="32"/>
        <v/>
      </c>
      <c r="D415" s="69" t="str">
        <f>IF(A415="","",SUM(C$26:C415)+PV)</f>
        <v/>
      </c>
      <c r="E415" s="67"/>
      <c r="F415" s="69" t="str">
        <f t="shared" si="33"/>
        <v/>
      </c>
      <c r="G415" s="69" t="str">
        <f>IF(C415="","",SUM(F$26:F415))</f>
        <v/>
      </c>
      <c r="H415" s="69" t="str">
        <f t="shared" si="34"/>
        <v/>
      </c>
      <c r="I415" s="67"/>
    </row>
    <row r="416" spans="1:9" x14ac:dyDescent="0.2">
      <c r="A416" s="68" t="str">
        <f t="shared" si="30"/>
        <v/>
      </c>
      <c r="B416" s="99" t="str">
        <f t="shared" si="31"/>
        <v/>
      </c>
      <c r="C416" s="96" t="str">
        <f t="shared" si="32"/>
        <v/>
      </c>
      <c r="D416" s="69" t="str">
        <f>IF(A416="","",SUM(C$26:C416)+PV)</f>
        <v/>
      </c>
      <c r="E416" s="67"/>
      <c r="F416" s="69" t="str">
        <f t="shared" si="33"/>
        <v/>
      </c>
      <c r="G416" s="69" t="str">
        <f>IF(C416="","",SUM(F$26:F416))</f>
        <v/>
      </c>
      <c r="H416" s="69" t="str">
        <f t="shared" si="34"/>
        <v/>
      </c>
      <c r="I416" s="67"/>
    </row>
    <row r="417" spans="1:9" x14ac:dyDescent="0.2">
      <c r="A417" s="68" t="str">
        <f t="shared" si="30"/>
        <v/>
      </c>
      <c r="B417" s="99" t="str">
        <f t="shared" si="31"/>
        <v/>
      </c>
      <c r="C417" s="96" t="str">
        <f t="shared" si="32"/>
        <v/>
      </c>
      <c r="D417" s="69" t="str">
        <f>IF(A417="","",SUM(C$26:C417)+PV)</f>
        <v/>
      </c>
      <c r="E417" s="67"/>
      <c r="F417" s="69" t="str">
        <f t="shared" si="33"/>
        <v/>
      </c>
      <c r="G417" s="69" t="str">
        <f>IF(C417="","",SUM(F$26:F417))</f>
        <v/>
      </c>
      <c r="H417" s="69" t="str">
        <f t="shared" si="34"/>
        <v/>
      </c>
      <c r="I417" s="67"/>
    </row>
    <row r="418" spans="1:9" x14ac:dyDescent="0.2">
      <c r="A418" s="68" t="str">
        <f t="shared" si="30"/>
        <v/>
      </c>
      <c r="B418" s="99" t="str">
        <f t="shared" si="31"/>
        <v/>
      </c>
      <c r="C418" s="96" t="str">
        <f t="shared" si="32"/>
        <v/>
      </c>
      <c r="D418" s="69" t="str">
        <f>IF(A418="","",SUM(C$26:C418)+PV)</f>
        <v/>
      </c>
      <c r="E418" s="67"/>
      <c r="F418" s="69" t="str">
        <f t="shared" si="33"/>
        <v/>
      </c>
      <c r="G418" s="69" t="str">
        <f>IF(C418="","",SUM(F$26:F418))</f>
        <v/>
      </c>
      <c r="H418" s="69" t="str">
        <f t="shared" si="34"/>
        <v/>
      </c>
      <c r="I418" s="67"/>
    </row>
    <row r="419" spans="1:9" x14ac:dyDescent="0.2">
      <c r="A419" s="68" t="str">
        <f t="shared" si="30"/>
        <v/>
      </c>
      <c r="B419" s="99" t="str">
        <f t="shared" si="31"/>
        <v/>
      </c>
      <c r="C419" s="96" t="str">
        <f t="shared" si="32"/>
        <v/>
      </c>
      <c r="D419" s="69" t="str">
        <f>IF(A419="","",SUM(C$26:C419)+PV)</f>
        <v/>
      </c>
      <c r="E419" s="67"/>
      <c r="F419" s="69" t="str">
        <f t="shared" si="33"/>
        <v/>
      </c>
      <c r="G419" s="69" t="str">
        <f>IF(C419="","",SUM(F$26:F419))</f>
        <v/>
      </c>
      <c r="H419" s="69" t="str">
        <f t="shared" si="34"/>
        <v/>
      </c>
      <c r="I419" s="67"/>
    </row>
    <row r="420" spans="1:9" x14ac:dyDescent="0.2">
      <c r="A420" s="68" t="str">
        <f t="shared" si="30"/>
        <v/>
      </c>
      <c r="B420" s="99" t="str">
        <f t="shared" si="31"/>
        <v/>
      </c>
      <c r="C420" s="96" t="str">
        <f t="shared" si="32"/>
        <v/>
      </c>
      <c r="D420" s="69" t="str">
        <f>IF(A420="","",SUM(C$26:C420)+PV)</f>
        <v/>
      </c>
      <c r="E420" s="67"/>
      <c r="F420" s="69" t="str">
        <f t="shared" si="33"/>
        <v/>
      </c>
      <c r="G420" s="69" t="str">
        <f>IF(C420="","",SUM(F$26:F420))</f>
        <v/>
      </c>
      <c r="H420" s="69" t="str">
        <f t="shared" si="34"/>
        <v/>
      </c>
      <c r="I420" s="67"/>
    </row>
    <row r="421" spans="1:9" x14ac:dyDescent="0.2">
      <c r="A421" s="68" t="str">
        <f t="shared" si="30"/>
        <v/>
      </c>
      <c r="B421" s="99" t="str">
        <f t="shared" si="31"/>
        <v/>
      </c>
      <c r="C421" s="96" t="str">
        <f t="shared" si="32"/>
        <v/>
      </c>
      <c r="D421" s="69" t="str">
        <f>IF(A421="","",SUM(C$26:C421)+PV)</f>
        <v/>
      </c>
      <c r="E421" s="67"/>
      <c r="F421" s="69" t="str">
        <f t="shared" si="33"/>
        <v/>
      </c>
      <c r="G421" s="69" t="str">
        <f>IF(C421="","",SUM(F$26:F421))</f>
        <v/>
      </c>
      <c r="H421" s="69" t="str">
        <f t="shared" si="34"/>
        <v/>
      </c>
      <c r="I421" s="67"/>
    </row>
    <row r="422" spans="1:9" x14ac:dyDescent="0.2">
      <c r="A422" s="68" t="str">
        <f t="shared" si="30"/>
        <v/>
      </c>
      <c r="B422" s="99" t="str">
        <f t="shared" si="31"/>
        <v/>
      </c>
      <c r="C422" s="96" t="str">
        <f t="shared" si="32"/>
        <v/>
      </c>
      <c r="D422" s="69" t="str">
        <f>IF(A422="","",SUM(C$26:C422)+PV)</f>
        <v/>
      </c>
      <c r="E422" s="67"/>
      <c r="F422" s="69" t="str">
        <f t="shared" si="33"/>
        <v/>
      </c>
      <c r="G422" s="69" t="str">
        <f>IF(C422="","",SUM(F$26:F422))</f>
        <v/>
      </c>
      <c r="H422" s="69" t="str">
        <f t="shared" si="34"/>
        <v/>
      </c>
      <c r="I422" s="67"/>
    </row>
    <row r="423" spans="1:9" x14ac:dyDescent="0.2">
      <c r="A423" s="68" t="str">
        <f t="shared" si="30"/>
        <v/>
      </c>
      <c r="B423" s="99" t="str">
        <f t="shared" si="31"/>
        <v/>
      </c>
      <c r="C423" s="96" t="str">
        <f t="shared" si="32"/>
        <v/>
      </c>
      <c r="D423" s="69" t="str">
        <f>IF(A423="","",SUM(C$26:C423)+PV)</f>
        <v/>
      </c>
      <c r="E423" s="67"/>
      <c r="F423" s="69" t="str">
        <f t="shared" si="33"/>
        <v/>
      </c>
      <c r="G423" s="69" t="str">
        <f>IF(C423="","",SUM(F$26:F423))</f>
        <v/>
      </c>
      <c r="H423" s="69" t="str">
        <f t="shared" si="34"/>
        <v/>
      </c>
      <c r="I423" s="67"/>
    </row>
    <row r="424" spans="1:9" x14ac:dyDescent="0.2">
      <c r="A424" s="68" t="str">
        <f t="shared" si="30"/>
        <v/>
      </c>
      <c r="B424" s="99" t="str">
        <f t="shared" si="31"/>
        <v/>
      </c>
      <c r="C424" s="96" t="str">
        <f t="shared" si="32"/>
        <v/>
      </c>
      <c r="D424" s="69" t="str">
        <f>IF(A424="","",SUM(C$26:C424)+PV)</f>
        <v/>
      </c>
      <c r="E424" s="67"/>
      <c r="F424" s="69" t="str">
        <f t="shared" si="33"/>
        <v/>
      </c>
      <c r="G424" s="69" t="str">
        <f>IF(C424="","",SUM(F$26:F424))</f>
        <v/>
      </c>
      <c r="H424" s="69" t="str">
        <f t="shared" si="34"/>
        <v/>
      </c>
      <c r="I424" s="67"/>
    </row>
    <row r="425" spans="1:9" x14ac:dyDescent="0.2">
      <c r="A425" s="68" t="str">
        <f t="shared" si="30"/>
        <v/>
      </c>
      <c r="B425" s="99" t="str">
        <f t="shared" si="31"/>
        <v/>
      </c>
      <c r="C425" s="96" t="str">
        <f t="shared" si="32"/>
        <v/>
      </c>
      <c r="D425" s="69" t="str">
        <f>IF(A425="","",SUM(C$26:C425)+PV)</f>
        <v/>
      </c>
      <c r="E425" s="67"/>
      <c r="F425" s="69" t="str">
        <f t="shared" si="33"/>
        <v/>
      </c>
      <c r="G425" s="69" t="str">
        <f>IF(C425="","",SUM(F$26:F425))</f>
        <v/>
      </c>
      <c r="H425" s="69" t="str">
        <f t="shared" si="34"/>
        <v/>
      </c>
      <c r="I425" s="67"/>
    </row>
    <row r="426" spans="1:9" x14ac:dyDescent="0.2">
      <c r="A426" s="68" t="str">
        <f t="shared" si="30"/>
        <v/>
      </c>
      <c r="B426" s="99" t="str">
        <f t="shared" si="31"/>
        <v/>
      </c>
      <c r="C426" s="96" t="str">
        <f t="shared" si="32"/>
        <v/>
      </c>
      <c r="D426" s="69" t="str">
        <f>IF(A426="","",SUM(C$26:C426)+PV)</f>
        <v/>
      </c>
      <c r="E426" s="67"/>
      <c r="F426" s="69" t="str">
        <f t="shared" si="33"/>
        <v/>
      </c>
      <c r="G426" s="69" t="str">
        <f>IF(C426="","",SUM(F$26:F426))</f>
        <v/>
      </c>
      <c r="H426" s="69" t="str">
        <f t="shared" si="34"/>
        <v/>
      </c>
      <c r="I426" s="67"/>
    </row>
    <row r="427" spans="1:9" x14ac:dyDescent="0.2">
      <c r="A427" s="68" t="str">
        <f t="shared" si="30"/>
        <v/>
      </c>
      <c r="B427" s="99" t="str">
        <f t="shared" si="31"/>
        <v/>
      </c>
      <c r="C427" s="96" t="str">
        <f t="shared" si="32"/>
        <v/>
      </c>
      <c r="D427" s="69" t="str">
        <f>IF(A427="","",SUM(C$26:C427)+PV)</f>
        <v/>
      </c>
      <c r="E427" s="67"/>
      <c r="F427" s="69" t="str">
        <f t="shared" si="33"/>
        <v/>
      </c>
      <c r="G427" s="69" t="str">
        <f>IF(C427="","",SUM(F$26:F427))</f>
        <v/>
      </c>
      <c r="H427" s="69" t="str">
        <f t="shared" si="34"/>
        <v/>
      </c>
      <c r="I427" s="67"/>
    </row>
    <row r="428" spans="1:9" x14ac:dyDescent="0.2">
      <c r="A428" s="68" t="str">
        <f t="shared" si="30"/>
        <v/>
      </c>
      <c r="B428" s="99" t="str">
        <f t="shared" si="31"/>
        <v/>
      </c>
      <c r="C428" s="96" t="str">
        <f t="shared" si="32"/>
        <v/>
      </c>
      <c r="D428" s="69" t="str">
        <f>IF(A428="","",SUM(C$26:C428)+PV)</f>
        <v/>
      </c>
      <c r="E428" s="67"/>
      <c r="F428" s="69" t="str">
        <f t="shared" si="33"/>
        <v/>
      </c>
      <c r="G428" s="69" t="str">
        <f>IF(C428="","",SUM(F$26:F428))</f>
        <v/>
      </c>
      <c r="H428" s="69" t="str">
        <f t="shared" si="34"/>
        <v/>
      </c>
      <c r="I428" s="67"/>
    </row>
    <row r="429" spans="1:9" x14ac:dyDescent="0.2">
      <c r="A429" s="68" t="str">
        <f t="shared" si="30"/>
        <v/>
      </c>
      <c r="B429" s="99" t="str">
        <f t="shared" si="31"/>
        <v/>
      </c>
      <c r="C429" s="96" t="str">
        <f t="shared" si="32"/>
        <v/>
      </c>
      <c r="D429" s="69" t="str">
        <f>IF(A429="","",SUM(C$26:C429)+PV)</f>
        <v/>
      </c>
      <c r="E429" s="67"/>
      <c r="F429" s="69" t="str">
        <f t="shared" si="33"/>
        <v/>
      </c>
      <c r="G429" s="69" t="str">
        <f>IF(C429="","",SUM(F$26:F429))</f>
        <v/>
      </c>
      <c r="H429" s="69" t="str">
        <f t="shared" si="34"/>
        <v/>
      </c>
      <c r="I429" s="67"/>
    </row>
    <row r="430" spans="1:9" x14ac:dyDescent="0.2">
      <c r="A430" s="68" t="str">
        <f t="shared" si="30"/>
        <v/>
      </c>
      <c r="B430" s="99" t="str">
        <f t="shared" si="31"/>
        <v/>
      </c>
      <c r="C430" s="96" t="str">
        <f t="shared" si="32"/>
        <v/>
      </c>
      <c r="D430" s="69" t="str">
        <f>IF(A430="","",SUM(C$26:C430)+PV)</f>
        <v/>
      </c>
      <c r="E430" s="67"/>
      <c r="F430" s="69" t="str">
        <f t="shared" si="33"/>
        <v/>
      </c>
      <c r="G430" s="69" t="str">
        <f>IF(C430="","",SUM(F$26:F430))</f>
        <v/>
      </c>
      <c r="H430" s="69" t="str">
        <f t="shared" si="34"/>
        <v/>
      </c>
      <c r="I430" s="67"/>
    </row>
    <row r="431" spans="1:9" x14ac:dyDescent="0.2">
      <c r="A431" s="68" t="str">
        <f t="shared" si="30"/>
        <v/>
      </c>
      <c r="B431" s="99" t="str">
        <f t="shared" si="31"/>
        <v/>
      </c>
      <c r="C431" s="96" t="str">
        <f t="shared" si="32"/>
        <v/>
      </c>
      <c r="D431" s="69" t="str">
        <f>IF(A431="","",SUM(C$26:C431)+PV)</f>
        <v/>
      </c>
      <c r="E431" s="67"/>
      <c r="F431" s="69" t="str">
        <f t="shared" si="33"/>
        <v/>
      </c>
      <c r="G431" s="69" t="str">
        <f>IF(C431="","",SUM(F$26:F431))</f>
        <v/>
      </c>
      <c r="H431" s="69" t="str">
        <f t="shared" si="34"/>
        <v/>
      </c>
      <c r="I431" s="67"/>
    </row>
    <row r="432" spans="1:9" x14ac:dyDescent="0.2">
      <c r="A432" s="68" t="str">
        <f t="shared" si="30"/>
        <v/>
      </c>
      <c r="B432" s="99" t="str">
        <f t="shared" si="31"/>
        <v/>
      </c>
      <c r="C432" s="96" t="str">
        <f t="shared" si="32"/>
        <v/>
      </c>
      <c r="D432" s="69" t="str">
        <f>IF(A432="","",SUM(C$26:C432)+PV)</f>
        <v/>
      </c>
      <c r="E432" s="67"/>
      <c r="F432" s="69" t="str">
        <f t="shared" si="33"/>
        <v/>
      </c>
      <c r="G432" s="69" t="str">
        <f>IF(C432="","",SUM(F$26:F432))</f>
        <v/>
      </c>
      <c r="H432" s="69" t="str">
        <f t="shared" si="34"/>
        <v/>
      </c>
      <c r="I432" s="67"/>
    </row>
    <row r="433" spans="1:9" x14ac:dyDescent="0.2">
      <c r="A433" s="68" t="str">
        <f t="shared" si="30"/>
        <v/>
      </c>
      <c r="B433" s="99" t="str">
        <f t="shared" si="31"/>
        <v/>
      </c>
      <c r="C433" s="96" t="str">
        <f t="shared" si="32"/>
        <v/>
      </c>
      <c r="D433" s="69" t="str">
        <f>IF(A433="","",SUM(C$26:C433)+PV)</f>
        <v/>
      </c>
      <c r="E433" s="67"/>
      <c r="F433" s="69" t="str">
        <f t="shared" si="33"/>
        <v/>
      </c>
      <c r="G433" s="69" t="str">
        <f>IF(C433="","",SUM(F$26:F433))</f>
        <v/>
      </c>
      <c r="H433" s="69" t="str">
        <f t="shared" si="34"/>
        <v/>
      </c>
      <c r="I433" s="67"/>
    </row>
    <row r="434" spans="1:9" x14ac:dyDescent="0.2">
      <c r="A434" s="68" t="str">
        <f t="shared" si="30"/>
        <v/>
      </c>
      <c r="B434" s="99" t="str">
        <f t="shared" si="31"/>
        <v/>
      </c>
      <c r="C434" s="96" t="str">
        <f t="shared" si="32"/>
        <v/>
      </c>
      <c r="D434" s="69" t="str">
        <f>IF(A434="","",SUM(C$26:C434)+PV)</f>
        <v/>
      </c>
      <c r="E434" s="67"/>
      <c r="F434" s="69" t="str">
        <f t="shared" si="33"/>
        <v/>
      </c>
      <c r="G434" s="69" t="str">
        <f>IF(C434="","",SUM(F$26:F434))</f>
        <v/>
      </c>
      <c r="H434" s="69" t="str">
        <f t="shared" si="34"/>
        <v/>
      </c>
      <c r="I434" s="67"/>
    </row>
    <row r="435" spans="1:9" x14ac:dyDescent="0.2">
      <c r="A435" s="68" t="str">
        <f t="shared" si="30"/>
        <v/>
      </c>
      <c r="B435" s="99" t="str">
        <f t="shared" si="31"/>
        <v/>
      </c>
      <c r="C435" s="96" t="str">
        <f t="shared" si="32"/>
        <v/>
      </c>
      <c r="D435" s="69" t="str">
        <f>IF(A435="","",SUM(C$26:C435)+PV)</f>
        <v/>
      </c>
      <c r="E435" s="67"/>
      <c r="F435" s="69" t="str">
        <f t="shared" si="33"/>
        <v/>
      </c>
      <c r="G435" s="69" t="str">
        <f>IF(C435="","",SUM(F$26:F435))</f>
        <v/>
      </c>
      <c r="H435" s="69" t="str">
        <f t="shared" si="34"/>
        <v/>
      </c>
      <c r="I435" s="67"/>
    </row>
    <row r="436" spans="1:9" x14ac:dyDescent="0.2">
      <c r="A436" s="68" t="str">
        <f t="shared" si="30"/>
        <v/>
      </c>
      <c r="B436" s="99" t="str">
        <f t="shared" si="31"/>
        <v/>
      </c>
      <c r="C436" s="96" t="str">
        <f t="shared" si="32"/>
        <v/>
      </c>
      <c r="D436" s="69" t="str">
        <f>IF(A436="","",SUM(C$26:C436)+PV)</f>
        <v/>
      </c>
      <c r="E436" s="67"/>
      <c r="F436" s="69" t="str">
        <f t="shared" si="33"/>
        <v/>
      </c>
      <c r="G436" s="69" t="str">
        <f>IF(C436="","",SUM(F$26:F436))</f>
        <v/>
      </c>
      <c r="H436" s="69" t="str">
        <f t="shared" si="34"/>
        <v/>
      </c>
      <c r="I436" s="67"/>
    </row>
    <row r="437" spans="1:9" x14ac:dyDescent="0.2">
      <c r="A437" s="68" t="str">
        <f t="shared" si="30"/>
        <v/>
      </c>
      <c r="B437" s="99" t="str">
        <f t="shared" si="31"/>
        <v/>
      </c>
      <c r="C437" s="96" t="str">
        <f t="shared" si="32"/>
        <v/>
      </c>
      <c r="D437" s="69" t="str">
        <f>IF(A437="","",SUM(C$26:C437)+PV)</f>
        <v/>
      </c>
      <c r="E437" s="67"/>
      <c r="F437" s="69" t="str">
        <f t="shared" si="33"/>
        <v/>
      </c>
      <c r="G437" s="69" t="str">
        <f>IF(C437="","",SUM(F$26:F437))</f>
        <v/>
      </c>
      <c r="H437" s="69" t="str">
        <f t="shared" si="34"/>
        <v/>
      </c>
      <c r="I437" s="67"/>
    </row>
    <row r="438" spans="1:9" x14ac:dyDescent="0.2">
      <c r="A438" s="68" t="str">
        <f t="shared" si="30"/>
        <v/>
      </c>
      <c r="B438" s="99" t="str">
        <f t="shared" si="31"/>
        <v/>
      </c>
      <c r="C438" s="96" t="str">
        <f t="shared" si="32"/>
        <v/>
      </c>
      <c r="D438" s="69" t="str">
        <f>IF(A438="","",SUM(C$26:C438)+PV)</f>
        <v/>
      </c>
      <c r="E438" s="67"/>
      <c r="F438" s="69" t="str">
        <f t="shared" si="33"/>
        <v/>
      </c>
      <c r="G438" s="69" t="str">
        <f>IF(C438="","",SUM(F$26:F438))</f>
        <v/>
      </c>
      <c r="H438" s="69" t="str">
        <f t="shared" si="34"/>
        <v/>
      </c>
      <c r="I438" s="67"/>
    </row>
    <row r="439" spans="1:9" x14ac:dyDescent="0.2">
      <c r="A439" s="68" t="str">
        <f t="shared" si="30"/>
        <v/>
      </c>
      <c r="B439" s="99" t="str">
        <f t="shared" si="31"/>
        <v/>
      </c>
      <c r="C439" s="96" t="str">
        <f t="shared" si="32"/>
        <v/>
      </c>
      <c r="D439" s="69" t="str">
        <f>IF(A439="","",SUM(C$26:C439)+PV)</f>
        <v/>
      </c>
      <c r="E439" s="67"/>
      <c r="F439" s="69" t="str">
        <f t="shared" si="33"/>
        <v/>
      </c>
      <c r="G439" s="69" t="str">
        <f>IF(C439="","",SUM(F$26:F439))</f>
        <v/>
      </c>
      <c r="H439" s="69" t="str">
        <f t="shared" si="34"/>
        <v/>
      </c>
      <c r="I439" s="67"/>
    </row>
    <row r="440" spans="1:9" x14ac:dyDescent="0.2">
      <c r="A440" s="68" t="str">
        <f t="shared" si="30"/>
        <v/>
      </c>
      <c r="B440" s="99" t="str">
        <f t="shared" si="31"/>
        <v/>
      </c>
      <c r="C440" s="96" t="str">
        <f t="shared" si="32"/>
        <v/>
      </c>
      <c r="D440" s="69" t="str">
        <f>IF(A440="","",SUM(C$26:C440)+PV)</f>
        <v/>
      </c>
      <c r="E440" s="67"/>
      <c r="F440" s="69" t="str">
        <f t="shared" si="33"/>
        <v/>
      </c>
      <c r="G440" s="69" t="str">
        <f>IF(C440="","",SUM(F$26:F440))</f>
        <v/>
      </c>
      <c r="H440" s="69" t="str">
        <f t="shared" si="34"/>
        <v/>
      </c>
      <c r="I440" s="67"/>
    </row>
    <row r="441" spans="1:9" x14ac:dyDescent="0.2">
      <c r="A441" s="68" t="str">
        <f t="shared" si="30"/>
        <v/>
      </c>
      <c r="B441" s="99" t="str">
        <f t="shared" si="31"/>
        <v/>
      </c>
      <c r="C441" s="96" t="str">
        <f t="shared" si="32"/>
        <v/>
      </c>
      <c r="D441" s="69" t="str">
        <f>IF(A441="","",SUM(C$26:C441)+PV)</f>
        <v/>
      </c>
      <c r="E441" s="67"/>
      <c r="F441" s="69" t="str">
        <f t="shared" si="33"/>
        <v/>
      </c>
      <c r="G441" s="69" t="str">
        <f>IF(C441="","",SUM(F$26:F441))</f>
        <v/>
      </c>
      <c r="H441" s="69" t="str">
        <f t="shared" si="34"/>
        <v/>
      </c>
      <c r="I441" s="67"/>
    </row>
    <row r="442" spans="1:9" x14ac:dyDescent="0.2">
      <c r="A442" s="68" t="str">
        <f t="shared" si="30"/>
        <v/>
      </c>
      <c r="B442" s="99" t="str">
        <f t="shared" si="31"/>
        <v/>
      </c>
      <c r="C442" s="96" t="str">
        <f t="shared" si="32"/>
        <v/>
      </c>
      <c r="D442" s="69" t="str">
        <f>IF(A442="","",SUM(C$26:C442)+PV)</f>
        <v/>
      </c>
      <c r="E442" s="67"/>
      <c r="F442" s="69" t="str">
        <f t="shared" si="33"/>
        <v/>
      </c>
      <c r="G442" s="69" t="str">
        <f>IF(C442="","",SUM(F$26:F442))</f>
        <v/>
      </c>
      <c r="H442" s="69" t="str">
        <f t="shared" si="34"/>
        <v/>
      </c>
      <c r="I442" s="67"/>
    </row>
    <row r="443" spans="1:9" x14ac:dyDescent="0.2">
      <c r="A443" s="68" t="str">
        <f t="shared" si="30"/>
        <v/>
      </c>
      <c r="B443" s="99" t="str">
        <f t="shared" si="31"/>
        <v/>
      </c>
      <c r="C443" s="96" t="str">
        <f t="shared" si="32"/>
        <v/>
      </c>
      <c r="D443" s="69" t="str">
        <f>IF(A443="","",SUM(C$26:C443)+PV)</f>
        <v/>
      </c>
      <c r="E443" s="67"/>
      <c r="F443" s="69" t="str">
        <f t="shared" si="33"/>
        <v/>
      </c>
      <c r="G443" s="69" t="str">
        <f>IF(C443="","",SUM(F$26:F443))</f>
        <v/>
      </c>
      <c r="H443" s="69" t="str">
        <f t="shared" si="34"/>
        <v/>
      </c>
      <c r="I443" s="67"/>
    </row>
    <row r="444" spans="1:9" x14ac:dyDescent="0.2">
      <c r="A444" s="68" t="str">
        <f t="shared" si="30"/>
        <v/>
      </c>
      <c r="B444" s="99" t="str">
        <f t="shared" si="31"/>
        <v/>
      </c>
      <c r="C444" s="96" t="str">
        <f t="shared" si="32"/>
        <v/>
      </c>
      <c r="D444" s="69" t="str">
        <f>IF(A444="","",SUM(C$26:C444)+PV)</f>
        <v/>
      </c>
      <c r="E444" s="67"/>
      <c r="F444" s="69" t="str">
        <f t="shared" si="33"/>
        <v/>
      </c>
      <c r="G444" s="69" t="str">
        <f>IF(C444="","",SUM(F$26:F444))</f>
        <v/>
      </c>
      <c r="H444" s="69" t="str">
        <f t="shared" si="34"/>
        <v/>
      </c>
      <c r="I444" s="67"/>
    </row>
    <row r="445" spans="1:9" x14ac:dyDescent="0.2">
      <c r="A445" s="68" t="str">
        <f t="shared" si="30"/>
        <v/>
      </c>
      <c r="B445" s="99" t="str">
        <f t="shared" si="31"/>
        <v/>
      </c>
      <c r="C445" s="96" t="str">
        <f t="shared" si="32"/>
        <v/>
      </c>
      <c r="D445" s="69" t="str">
        <f>IF(A445="","",SUM(C$26:C445)+PV)</f>
        <v/>
      </c>
      <c r="E445" s="67"/>
      <c r="F445" s="69" t="str">
        <f t="shared" si="33"/>
        <v/>
      </c>
      <c r="G445" s="69" t="str">
        <f>IF(C445="","",SUM(F$26:F445))</f>
        <v/>
      </c>
      <c r="H445" s="69" t="str">
        <f t="shared" si="34"/>
        <v/>
      </c>
      <c r="I445" s="67"/>
    </row>
    <row r="446" spans="1:9" x14ac:dyDescent="0.2">
      <c r="A446" s="68" t="str">
        <f t="shared" si="30"/>
        <v/>
      </c>
      <c r="B446" s="99" t="str">
        <f t="shared" si="31"/>
        <v/>
      </c>
      <c r="C446" s="96" t="str">
        <f t="shared" si="32"/>
        <v/>
      </c>
      <c r="D446" s="69" t="str">
        <f>IF(A446="","",SUM(C$26:C446)+PV)</f>
        <v/>
      </c>
      <c r="E446" s="67"/>
      <c r="F446" s="69" t="str">
        <f t="shared" si="33"/>
        <v/>
      </c>
      <c r="G446" s="69" t="str">
        <f>IF(C446="","",SUM(F$26:F446))</f>
        <v/>
      </c>
      <c r="H446" s="69" t="str">
        <f t="shared" si="34"/>
        <v/>
      </c>
      <c r="I446" s="67"/>
    </row>
    <row r="447" spans="1:9" x14ac:dyDescent="0.2">
      <c r="A447" s="68" t="str">
        <f t="shared" si="30"/>
        <v/>
      </c>
      <c r="B447" s="99" t="str">
        <f t="shared" si="31"/>
        <v/>
      </c>
      <c r="C447" s="96" t="str">
        <f t="shared" si="32"/>
        <v/>
      </c>
      <c r="D447" s="69" t="str">
        <f>IF(A447="","",SUM(C$26:C447)+PV)</f>
        <v/>
      </c>
      <c r="E447" s="67"/>
      <c r="F447" s="69" t="str">
        <f t="shared" si="33"/>
        <v/>
      </c>
      <c r="G447" s="69" t="str">
        <f>IF(C447="","",SUM(F$26:F447))</f>
        <v/>
      </c>
      <c r="H447" s="69" t="str">
        <f t="shared" si="34"/>
        <v/>
      </c>
      <c r="I447" s="67"/>
    </row>
    <row r="448" spans="1:9" x14ac:dyDescent="0.2">
      <c r="A448" s="68" t="str">
        <f t="shared" si="30"/>
        <v/>
      </c>
      <c r="B448" s="99" t="str">
        <f t="shared" si="31"/>
        <v/>
      </c>
      <c r="C448" s="96" t="str">
        <f t="shared" si="32"/>
        <v/>
      </c>
      <c r="D448" s="69" t="str">
        <f>IF(A448="","",SUM(C$26:C448)+PV)</f>
        <v/>
      </c>
      <c r="E448" s="67"/>
      <c r="F448" s="69" t="str">
        <f t="shared" si="33"/>
        <v/>
      </c>
      <c r="G448" s="69" t="str">
        <f>IF(C448="","",SUM(F$26:F448))</f>
        <v/>
      </c>
      <c r="H448" s="69" t="str">
        <f t="shared" si="34"/>
        <v/>
      </c>
      <c r="I448" s="67"/>
    </row>
    <row r="449" spans="1:9" x14ac:dyDescent="0.2">
      <c r="A449" s="68" t="str">
        <f t="shared" si="30"/>
        <v/>
      </c>
      <c r="B449" s="99" t="str">
        <f t="shared" si="31"/>
        <v/>
      </c>
      <c r="C449" s="96" t="str">
        <f t="shared" si="32"/>
        <v/>
      </c>
      <c r="D449" s="69" t="str">
        <f>IF(A449="","",SUM(C$26:C449)+PV)</f>
        <v/>
      </c>
      <c r="E449" s="67"/>
      <c r="F449" s="69" t="str">
        <f t="shared" si="33"/>
        <v/>
      </c>
      <c r="G449" s="69" t="str">
        <f>IF(C449="","",SUM(F$26:F449))</f>
        <v/>
      </c>
      <c r="H449" s="69" t="str">
        <f t="shared" si="34"/>
        <v/>
      </c>
      <c r="I449" s="67"/>
    </row>
    <row r="450" spans="1:9" x14ac:dyDescent="0.2">
      <c r="A450" s="68" t="str">
        <f t="shared" si="30"/>
        <v/>
      </c>
      <c r="B450" s="99" t="str">
        <f t="shared" si="31"/>
        <v/>
      </c>
      <c r="C450" s="96" t="str">
        <f t="shared" si="32"/>
        <v/>
      </c>
      <c r="D450" s="69" t="str">
        <f>IF(A450="","",SUM(C$26:C450)+PV)</f>
        <v/>
      </c>
      <c r="E450" s="67"/>
      <c r="F450" s="69" t="str">
        <f t="shared" si="33"/>
        <v/>
      </c>
      <c r="G450" s="69" t="str">
        <f>IF(C450="","",SUM(F$26:F450))</f>
        <v/>
      </c>
      <c r="H450" s="69" t="str">
        <f t="shared" si="34"/>
        <v/>
      </c>
      <c r="I450" s="67"/>
    </row>
    <row r="451" spans="1:9" x14ac:dyDescent="0.2">
      <c r="A451" s="68" t="str">
        <f t="shared" si="30"/>
        <v/>
      </c>
      <c r="B451" s="99" t="str">
        <f t="shared" si="31"/>
        <v/>
      </c>
      <c r="C451" s="96" t="str">
        <f t="shared" si="32"/>
        <v/>
      </c>
      <c r="D451" s="69" t="str">
        <f>IF(A451="","",SUM(C$26:C451)+PV)</f>
        <v/>
      </c>
      <c r="E451" s="67"/>
      <c r="F451" s="69" t="str">
        <f t="shared" si="33"/>
        <v/>
      </c>
      <c r="G451" s="69" t="str">
        <f>IF(C451="","",SUM(F$26:F451))</f>
        <v/>
      </c>
      <c r="H451" s="69" t="str">
        <f t="shared" si="34"/>
        <v/>
      </c>
      <c r="I451" s="67"/>
    </row>
    <row r="452" spans="1:9" x14ac:dyDescent="0.2">
      <c r="A452" s="68" t="str">
        <f t="shared" si="30"/>
        <v/>
      </c>
      <c r="B452" s="99" t="str">
        <f t="shared" si="31"/>
        <v/>
      </c>
      <c r="C452" s="96" t="str">
        <f t="shared" si="32"/>
        <v/>
      </c>
      <c r="D452" s="69" t="str">
        <f>IF(A452="","",SUM(C$26:C452)+PV)</f>
        <v/>
      </c>
      <c r="E452" s="67"/>
      <c r="F452" s="69" t="str">
        <f t="shared" si="33"/>
        <v/>
      </c>
      <c r="G452" s="69" t="str">
        <f>IF(C452="","",SUM(F$26:F452))</f>
        <v/>
      </c>
      <c r="H452" s="69" t="str">
        <f t="shared" si="34"/>
        <v/>
      </c>
      <c r="I452" s="67"/>
    </row>
    <row r="453" spans="1:9" x14ac:dyDescent="0.2">
      <c r="A453" s="68" t="str">
        <f t="shared" si="30"/>
        <v/>
      </c>
      <c r="B453" s="99" t="str">
        <f t="shared" si="31"/>
        <v/>
      </c>
      <c r="C453" s="96" t="str">
        <f t="shared" si="32"/>
        <v/>
      </c>
      <c r="D453" s="69" t="str">
        <f>IF(A453="","",SUM(C$26:C453)+PV)</f>
        <v/>
      </c>
      <c r="E453" s="67"/>
      <c r="F453" s="69" t="str">
        <f t="shared" si="33"/>
        <v/>
      </c>
      <c r="G453" s="69" t="str">
        <f>IF(C453="","",SUM(F$26:F453))</f>
        <v/>
      </c>
      <c r="H453" s="69" t="str">
        <f t="shared" si="34"/>
        <v/>
      </c>
      <c r="I453" s="67"/>
    </row>
    <row r="454" spans="1:9" x14ac:dyDescent="0.2">
      <c r="A454" s="68" t="str">
        <f t="shared" si="30"/>
        <v/>
      </c>
      <c r="B454" s="99" t="str">
        <f t="shared" si="31"/>
        <v/>
      </c>
      <c r="C454" s="96" t="str">
        <f t="shared" si="32"/>
        <v/>
      </c>
      <c r="D454" s="69" t="str">
        <f>IF(A454="","",SUM(C$26:C454)+PV)</f>
        <v/>
      </c>
      <c r="E454" s="67"/>
      <c r="F454" s="69" t="str">
        <f t="shared" si="33"/>
        <v/>
      </c>
      <c r="G454" s="69" t="str">
        <f>IF(C454="","",SUM(F$26:F454))</f>
        <v/>
      </c>
      <c r="H454" s="69" t="str">
        <f t="shared" si="34"/>
        <v/>
      </c>
      <c r="I454" s="67"/>
    </row>
    <row r="455" spans="1:9" x14ac:dyDescent="0.2">
      <c r="A455" s="68" t="str">
        <f t="shared" si="30"/>
        <v/>
      </c>
      <c r="B455" s="99" t="str">
        <f t="shared" si="31"/>
        <v/>
      </c>
      <c r="C455" s="96" t="str">
        <f t="shared" si="32"/>
        <v/>
      </c>
      <c r="D455" s="69" t="str">
        <f>IF(A455="","",SUM(C$26:C455)+PV)</f>
        <v/>
      </c>
      <c r="E455" s="67"/>
      <c r="F455" s="69" t="str">
        <f t="shared" si="33"/>
        <v/>
      </c>
      <c r="G455" s="69" t="str">
        <f>IF(C455="","",SUM(F$26:F455))</f>
        <v/>
      </c>
      <c r="H455" s="69" t="str">
        <f t="shared" si="34"/>
        <v/>
      </c>
      <c r="I455" s="67"/>
    </row>
    <row r="456" spans="1:9" x14ac:dyDescent="0.2">
      <c r="A456" s="68" t="str">
        <f t="shared" si="30"/>
        <v/>
      </c>
      <c r="B456" s="99" t="str">
        <f t="shared" si="31"/>
        <v/>
      </c>
      <c r="C456" s="96" t="str">
        <f t="shared" si="32"/>
        <v/>
      </c>
      <c r="D456" s="69" t="str">
        <f>IF(A456="","",SUM(C$26:C456)+PV)</f>
        <v/>
      </c>
      <c r="E456" s="67"/>
      <c r="F456" s="69" t="str">
        <f t="shared" si="33"/>
        <v/>
      </c>
      <c r="G456" s="69" t="str">
        <f>IF(C456="","",SUM(F$26:F456))</f>
        <v/>
      </c>
      <c r="H456" s="69" t="str">
        <f t="shared" si="34"/>
        <v/>
      </c>
      <c r="I456" s="67"/>
    </row>
    <row r="457" spans="1:9" x14ac:dyDescent="0.2">
      <c r="A457" s="68" t="str">
        <f t="shared" si="30"/>
        <v/>
      </c>
      <c r="B457" s="99" t="str">
        <f t="shared" si="31"/>
        <v/>
      </c>
      <c r="C457" s="96" t="str">
        <f t="shared" si="32"/>
        <v/>
      </c>
      <c r="D457" s="69" t="str">
        <f>IF(A457="","",SUM(C$26:C457)+PV)</f>
        <v/>
      </c>
      <c r="E457" s="67"/>
      <c r="F457" s="69" t="str">
        <f t="shared" si="33"/>
        <v/>
      </c>
      <c r="G457" s="69" t="str">
        <f>IF(C457="","",SUM(F$26:F457))</f>
        <v/>
      </c>
      <c r="H457" s="69" t="str">
        <f t="shared" si="34"/>
        <v/>
      </c>
      <c r="I457" s="67"/>
    </row>
    <row r="458" spans="1:9" x14ac:dyDescent="0.2">
      <c r="A458" s="68" t="str">
        <f t="shared" si="30"/>
        <v/>
      </c>
      <c r="B458" s="99" t="str">
        <f t="shared" si="31"/>
        <v/>
      </c>
      <c r="C458" s="96" t="str">
        <f t="shared" si="32"/>
        <v/>
      </c>
      <c r="D458" s="69" t="str">
        <f>IF(A458="","",SUM(C$26:C458)+PV)</f>
        <v/>
      </c>
      <c r="E458" s="67"/>
      <c r="F458" s="69" t="str">
        <f t="shared" si="33"/>
        <v/>
      </c>
      <c r="G458" s="69" t="str">
        <f>IF(C458="","",SUM(F$26:F458))</f>
        <v/>
      </c>
      <c r="H458" s="69" t="str">
        <f t="shared" si="34"/>
        <v/>
      </c>
      <c r="I458" s="67"/>
    </row>
    <row r="459" spans="1:9" x14ac:dyDescent="0.2">
      <c r="A459" s="68" t="str">
        <f t="shared" si="30"/>
        <v/>
      </c>
      <c r="B459" s="99" t="str">
        <f t="shared" si="31"/>
        <v/>
      </c>
      <c r="C459" s="96" t="str">
        <f t="shared" si="32"/>
        <v/>
      </c>
      <c r="D459" s="69" t="str">
        <f>IF(A459="","",SUM(C$26:C459)+PV)</f>
        <v/>
      </c>
      <c r="E459" s="67"/>
      <c r="F459" s="69" t="str">
        <f t="shared" si="33"/>
        <v/>
      </c>
      <c r="G459" s="69" t="str">
        <f>IF(C459="","",SUM(F$26:F459))</f>
        <v/>
      </c>
      <c r="H459" s="69" t="str">
        <f t="shared" si="34"/>
        <v/>
      </c>
      <c r="I459" s="67"/>
    </row>
    <row r="460" spans="1:9" x14ac:dyDescent="0.2">
      <c r="A460" s="68" t="str">
        <f t="shared" si="30"/>
        <v/>
      </c>
      <c r="B460" s="99" t="str">
        <f t="shared" si="31"/>
        <v/>
      </c>
      <c r="C460" s="96" t="str">
        <f t="shared" si="32"/>
        <v/>
      </c>
      <c r="D460" s="69" t="str">
        <f>IF(A460="","",SUM(C$26:C460)+PV)</f>
        <v/>
      </c>
      <c r="E460" s="67"/>
      <c r="F460" s="69" t="str">
        <f t="shared" si="33"/>
        <v/>
      </c>
      <c r="G460" s="69" t="str">
        <f>IF(C460="","",SUM(F$26:F460))</f>
        <v/>
      </c>
      <c r="H460" s="69" t="str">
        <f t="shared" si="34"/>
        <v/>
      </c>
      <c r="I460" s="67"/>
    </row>
    <row r="461" spans="1:9" x14ac:dyDescent="0.2">
      <c r="A461" s="68" t="str">
        <f t="shared" si="30"/>
        <v/>
      </c>
      <c r="B461" s="99" t="str">
        <f t="shared" si="31"/>
        <v/>
      </c>
      <c r="C461" s="96" t="str">
        <f t="shared" si="32"/>
        <v/>
      </c>
      <c r="D461" s="69" t="str">
        <f>IF(A461="","",SUM(C$26:C461)+PV)</f>
        <v/>
      </c>
      <c r="E461" s="67"/>
      <c r="F461" s="69" t="str">
        <f t="shared" si="33"/>
        <v/>
      </c>
      <c r="G461" s="69" t="str">
        <f>IF(C461="","",SUM(F$26:F461))</f>
        <v/>
      </c>
      <c r="H461" s="69" t="str">
        <f t="shared" si="34"/>
        <v/>
      </c>
      <c r="I461" s="67"/>
    </row>
    <row r="462" spans="1:9" x14ac:dyDescent="0.2">
      <c r="A462" s="68" t="str">
        <f t="shared" si="30"/>
        <v/>
      </c>
      <c r="B462" s="99" t="str">
        <f t="shared" si="31"/>
        <v/>
      </c>
      <c r="C462" s="96" t="str">
        <f t="shared" si="32"/>
        <v/>
      </c>
      <c r="D462" s="69" t="str">
        <f>IF(A462="","",SUM(C$26:C462)+PV)</f>
        <v/>
      </c>
      <c r="E462" s="67"/>
      <c r="F462" s="69" t="str">
        <f t="shared" si="33"/>
        <v/>
      </c>
      <c r="G462" s="69" t="str">
        <f>IF(C462="","",SUM(F$26:F462))</f>
        <v/>
      </c>
      <c r="H462" s="69" t="str">
        <f t="shared" si="34"/>
        <v/>
      </c>
      <c r="I462" s="67"/>
    </row>
    <row r="463" spans="1:9" x14ac:dyDescent="0.2">
      <c r="A463" s="68" t="str">
        <f t="shared" si="30"/>
        <v/>
      </c>
      <c r="B463" s="99" t="str">
        <f t="shared" si="31"/>
        <v/>
      </c>
      <c r="C463" s="96" t="str">
        <f t="shared" si="32"/>
        <v/>
      </c>
      <c r="D463" s="69" t="str">
        <f>IF(A463="","",SUM(C$26:C463)+PV)</f>
        <v/>
      </c>
      <c r="E463" s="67"/>
      <c r="F463" s="69" t="str">
        <f t="shared" si="33"/>
        <v/>
      </c>
      <c r="G463" s="69" t="str">
        <f>IF(C463="","",SUM(F$26:F463))</f>
        <v/>
      </c>
      <c r="H463" s="69" t="str">
        <f t="shared" si="34"/>
        <v/>
      </c>
      <c r="I463" s="67"/>
    </row>
    <row r="464" spans="1:9" x14ac:dyDescent="0.2">
      <c r="A464" s="68" t="str">
        <f t="shared" si="30"/>
        <v/>
      </c>
      <c r="B464" s="99" t="str">
        <f t="shared" si="31"/>
        <v/>
      </c>
      <c r="C464" s="96" t="str">
        <f t="shared" si="32"/>
        <v/>
      </c>
      <c r="D464" s="69" t="str">
        <f>IF(A464="","",SUM(C$26:C464)+PV)</f>
        <v/>
      </c>
      <c r="E464" s="67"/>
      <c r="F464" s="69" t="str">
        <f t="shared" si="33"/>
        <v/>
      </c>
      <c r="G464" s="69" t="str">
        <f>IF(C464="","",SUM(F$26:F464))</f>
        <v/>
      </c>
      <c r="H464" s="69" t="str">
        <f t="shared" si="34"/>
        <v/>
      </c>
      <c r="I464" s="67"/>
    </row>
    <row r="465" spans="1:9" x14ac:dyDescent="0.2">
      <c r="A465" s="68" t="str">
        <f t="shared" si="30"/>
        <v/>
      </c>
      <c r="B465" s="99" t="str">
        <f t="shared" si="31"/>
        <v/>
      </c>
      <c r="C465" s="96" t="str">
        <f t="shared" si="32"/>
        <v/>
      </c>
      <c r="D465" s="69" t="str">
        <f>IF(A465="","",SUM(C$26:C465)+PV)</f>
        <v/>
      </c>
      <c r="E465" s="67"/>
      <c r="F465" s="69" t="str">
        <f t="shared" si="33"/>
        <v/>
      </c>
      <c r="G465" s="69" t="str">
        <f>IF(C465="","",SUM(F$26:F465))</f>
        <v/>
      </c>
      <c r="H465" s="69" t="str">
        <f t="shared" si="34"/>
        <v/>
      </c>
      <c r="I465" s="67"/>
    </row>
    <row r="466" spans="1:9" x14ac:dyDescent="0.2">
      <c r="A466" s="68" t="str">
        <f t="shared" si="30"/>
        <v/>
      </c>
      <c r="B466" s="99" t="str">
        <f t="shared" si="31"/>
        <v/>
      </c>
      <c r="C466" s="96" t="str">
        <f t="shared" si="32"/>
        <v/>
      </c>
      <c r="D466" s="69" t="str">
        <f>IF(A466="","",SUM(C$26:C466)+PV)</f>
        <v/>
      </c>
      <c r="E466" s="67"/>
      <c r="F466" s="69" t="str">
        <f t="shared" si="33"/>
        <v/>
      </c>
      <c r="G466" s="69" t="str">
        <f>IF(C466="","",SUM(F$26:F466))</f>
        <v/>
      </c>
      <c r="H466" s="69" t="str">
        <f t="shared" si="34"/>
        <v/>
      </c>
      <c r="I466" s="67"/>
    </row>
    <row r="467" spans="1:9" x14ac:dyDescent="0.2">
      <c r="A467" s="68" t="str">
        <f t="shared" si="30"/>
        <v/>
      </c>
      <c r="B467" s="99" t="str">
        <f t="shared" si="31"/>
        <v/>
      </c>
      <c r="C467" s="96" t="str">
        <f t="shared" si="32"/>
        <v/>
      </c>
      <c r="D467" s="69" t="str">
        <f>IF(A467="","",SUM(C$26:C467)+PV)</f>
        <v/>
      </c>
      <c r="E467" s="67"/>
      <c r="F467" s="69" t="str">
        <f t="shared" si="33"/>
        <v/>
      </c>
      <c r="G467" s="69" t="str">
        <f>IF(C467="","",SUM(F$26:F467))</f>
        <v/>
      </c>
      <c r="H467" s="69" t="str">
        <f t="shared" si="34"/>
        <v/>
      </c>
      <c r="I467" s="67"/>
    </row>
    <row r="468" spans="1:9" x14ac:dyDescent="0.2">
      <c r="A468" s="68" t="str">
        <f t="shared" si="30"/>
        <v/>
      </c>
      <c r="B468" s="99" t="str">
        <f t="shared" si="31"/>
        <v/>
      </c>
      <c r="C468" s="96" t="str">
        <f t="shared" si="32"/>
        <v/>
      </c>
      <c r="D468" s="69" t="str">
        <f>IF(A468="","",SUM(C$26:C468)+PV)</f>
        <v/>
      </c>
      <c r="E468" s="67"/>
      <c r="F468" s="69" t="str">
        <f t="shared" si="33"/>
        <v/>
      </c>
      <c r="G468" s="69" t="str">
        <f>IF(C468="","",SUM(F$26:F468))</f>
        <v/>
      </c>
      <c r="H468" s="69" t="str">
        <f t="shared" si="34"/>
        <v/>
      </c>
      <c r="I468" s="67"/>
    </row>
    <row r="469" spans="1:9" x14ac:dyDescent="0.2">
      <c r="A469" s="68" t="str">
        <f t="shared" si="30"/>
        <v/>
      </c>
      <c r="B469" s="99" t="str">
        <f t="shared" si="31"/>
        <v/>
      </c>
      <c r="C469" s="96" t="str">
        <f t="shared" si="32"/>
        <v/>
      </c>
      <c r="D469" s="69" t="str">
        <f>IF(A469="","",SUM(C$26:C469)+PV)</f>
        <v/>
      </c>
      <c r="E469" s="67"/>
      <c r="F469" s="69" t="str">
        <f t="shared" si="33"/>
        <v/>
      </c>
      <c r="G469" s="69" t="str">
        <f>IF(C469="","",SUM(F$26:F469))</f>
        <v/>
      </c>
      <c r="H469" s="69" t="str">
        <f t="shared" si="34"/>
        <v/>
      </c>
      <c r="I469" s="67"/>
    </row>
    <row r="470" spans="1:9" x14ac:dyDescent="0.2">
      <c r="A470" s="68" t="str">
        <f t="shared" si="30"/>
        <v/>
      </c>
      <c r="B470" s="99" t="str">
        <f t="shared" si="31"/>
        <v/>
      </c>
      <c r="C470" s="96" t="str">
        <f t="shared" si="32"/>
        <v/>
      </c>
      <c r="D470" s="69" t="str">
        <f>IF(A470="","",SUM(C$26:C470)+PV)</f>
        <v/>
      </c>
      <c r="E470" s="67"/>
      <c r="F470" s="69" t="str">
        <f t="shared" si="33"/>
        <v/>
      </c>
      <c r="G470" s="69" t="str">
        <f>IF(C470="","",SUM(F$26:F470))</f>
        <v/>
      </c>
      <c r="H470" s="69" t="str">
        <f t="shared" si="34"/>
        <v/>
      </c>
      <c r="I470" s="67"/>
    </row>
    <row r="471" spans="1:9" x14ac:dyDescent="0.2">
      <c r="A471" s="68" t="str">
        <f t="shared" si="30"/>
        <v/>
      </c>
      <c r="B471" s="99" t="str">
        <f t="shared" si="31"/>
        <v/>
      </c>
      <c r="C471" s="96" t="str">
        <f t="shared" si="32"/>
        <v/>
      </c>
      <c r="D471" s="69" t="str">
        <f>IF(A471="","",SUM(C$26:C471)+PV)</f>
        <v/>
      </c>
      <c r="E471" s="67"/>
      <c r="F471" s="69" t="str">
        <f t="shared" si="33"/>
        <v/>
      </c>
      <c r="G471" s="69" t="str">
        <f>IF(C471="","",SUM(F$26:F471))</f>
        <v/>
      </c>
      <c r="H471" s="69" t="str">
        <f t="shared" si="34"/>
        <v/>
      </c>
      <c r="I471" s="67"/>
    </row>
    <row r="472" spans="1:9" x14ac:dyDescent="0.2">
      <c r="A472" s="68" t="str">
        <f t="shared" si="30"/>
        <v/>
      </c>
      <c r="B472" s="99" t="str">
        <f t="shared" si="31"/>
        <v/>
      </c>
      <c r="C472" s="96" t="str">
        <f t="shared" si="32"/>
        <v/>
      </c>
      <c r="D472" s="69" t="str">
        <f>IF(A472="","",SUM(C$26:C472)+PV)</f>
        <v/>
      </c>
      <c r="E472" s="67"/>
      <c r="F472" s="69" t="str">
        <f t="shared" si="33"/>
        <v/>
      </c>
      <c r="G472" s="69" t="str">
        <f>IF(C472="","",SUM(F$26:F472))</f>
        <v/>
      </c>
      <c r="H472" s="69" t="str">
        <f t="shared" si="34"/>
        <v/>
      </c>
      <c r="I472" s="67"/>
    </row>
    <row r="473" spans="1:9" x14ac:dyDescent="0.2">
      <c r="A473" s="68" t="str">
        <f t="shared" si="30"/>
        <v/>
      </c>
      <c r="B473" s="99" t="str">
        <f t="shared" si="31"/>
        <v/>
      </c>
      <c r="C473" s="96" t="str">
        <f t="shared" si="32"/>
        <v/>
      </c>
      <c r="D473" s="69" t="str">
        <f>IF(A473="","",SUM(C$26:C473)+PV)</f>
        <v/>
      </c>
      <c r="E473" s="67"/>
      <c r="F473" s="69" t="str">
        <f t="shared" si="33"/>
        <v/>
      </c>
      <c r="G473" s="69" t="str">
        <f>IF(C473="","",SUM(F$26:F473))</f>
        <v/>
      </c>
      <c r="H473" s="69" t="str">
        <f t="shared" si="34"/>
        <v/>
      </c>
      <c r="I473" s="67"/>
    </row>
    <row r="474" spans="1:9" x14ac:dyDescent="0.2">
      <c r="A474" s="68" t="str">
        <f t="shared" si="30"/>
        <v/>
      </c>
      <c r="B474" s="99" t="str">
        <f t="shared" si="31"/>
        <v/>
      </c>
      <c r="C474" s="96" t="str">
        <f t="shared" si="32"/>
        <v/>
      </c>
      <c r="D474" s="69" t="str">
        <f>IF(A474="","",SUM(C$26:C474)+PV)</f>
        <v/>
      </c>
      <c r="E474" s="67"/>
      <c r="F474" s="69" t="str">
        <f t="shared" si="33"/>
        <v/>
      </c>
      <c r="G474" s="69" t="str">
        <f>IF(C474="","",SUM(F$26:F474))</f>
        <v/>
      </c>
      <c r="H474" s="69" t="str">
        <f t="shared" si="34"/>
        <v/>
      </c>
      <c r="I474" s="67"/>
    </row>
    <row r="475" spans="1:9" x14ac:dyDescent="0.2">
      <c r="A475" s="68" t="str">
        <f t="shared" si="30"/>
        <v/>
      </c>
      <c r="B475" s="99" t="str">
        <f t="shared" si="31"/>
        <v/>
      </c>
      <c r="C475" s="96" t="str">
        <f t="shared" si="32"/>
        <v/>
      </c>
      <c r="D475" s="69" t="str">
        <f>IF(A475="","",SUM(C$26:C475)+PV)</f>
        <v/>
      </c>
      <c r="E475" s="67"/>
      <c r="F475" s="69" t="str">
        <f t="shared" si="33"/>
        <v/>
      </c>
      <c r="G475" s="69" t="str">
        <f>IF(C475="","",SUM(F$26:F475))</f>
        <v/>
      </c>
      <c r="H475" s="69" t="str">
        <f t="shared" si="34"/>
        <v/>
      </c>
      <c r="I475" s="67"/>
    </row>
    <row r="476" spans="1:9" x14ac:dyDescent="0.2">
      <c r="A476" s="68" t="str">
        <f t="shared" ref="A476:A539" si="35">IF(H475="","",IF(A475&gt;=$D$8*p,"",A475+1))</f>
        <v/>
      </c>
      <c r="B476" s="99" t="str">
        <f t="shared" ref="B476:B539" si="36">IF(A476="","",IF(p=52,B475+7,IF(p=26,B475+14,IF(p=24,IF(MOD(A476,2)=0,EDATE($D$9,A476/2),B475+14),IF(DAY(DATE(YEAR($D$9),MONTH($D$9)+(A476-1)*(12/p),DAY($D$9)))&lt;&gt;DAY($D$9),DATE(YEAR($D$9),MONTH($D$9)+A476*(12/p)+1,0),DATE(YEAR($D$9),MONTH($D$9)+A476*(12/p),DAY($D$9)))))))</f>
        <v/>
      </c>
      <c r="C476" s="96" t="str">
        <f t="shared" ref="C476:C539" si="37">IF(A476="","",A)</f>
        <v/>
      </c>
      <c r="D476" s="69" t="str">
        <f>IF(A476="","",SUM(C$26:C476)+PV)</f>
        <v/>
      </c>
      <c r="E476" s="67"/>
      <c r="F476" s="69" t="str">
        <f t="shared" ref="F476:F539" si="38">IF(A476="","",IF($D$10=$J$13,H475*( (1+rate)^(B476-B475)-1 ),H475*rate))</f>
        <v/>
      </c>
      <c r="G476" s="69" t="str">
        <f>IF(C476="","",SUM(F$26:F476))</f>
        <v/>
      </c>
      <c r="H476" s="69" t="str">
        <f t="shared" si="34"/>
        <v/>
      </c>
      <c r="I476" s="67"/>
    </row>
    <row r="477" spans="1:9" x14ac:dyDescent="0.2">
      <c r="A477" s="68" t="str">
        <f t="shared" si="35"/>
        <v/>
      </c>
      <c r="B477" s="99" t="str">
        <f t="shared" si="36"/>
        <v/>
      </c>
      <c r="C477" s="96" t="str">
        <f t="shared" si="37"/>
        <v/>
      </c>
      <c r="D477" s="69" t="str">
        <f>IF(A477="","",SUM(C$26:C477)+PV)</f>
        <v/>
      </c>
      <c r="E477" s="67"/>
      <c r="F477" s="69" t="str">
        <f t="shared" si="38"/>
        <v/>
      </c>
      <c r="G477" s="69" t="str">
        <f>IF(C477="","",SUM(F$26:F477))</f>
        <v/>
      </c>
      <c r="H477" s="69" t="str">
        <f t="shared" ref="H477:H540" si="39">IF(A477="","",H476+F477+C477)</f>
        <v/>
      </c>
      <c r="I477" s="67"/>
    </row>
    <row r="478" spans="1:9" x14ac:dyDescent="0.2">
      <c r="A478" s="68" t="str">
        <f t="shared" si="35"/>
        <v/>
      </c>
      <c r="B478" s="99" t="str">
        <f t="shared" si="36"/>
        <v/>
      </c>
      <c r="C478" s="96" t="str">
        <f t="shared" si="37"/>
        <v/>
      </c>
      <c r="D478" s="69" t="str">
        <f>IF(A478="","",SUM(C$26:C478)+PV)</f>
        <v/>
      </c>
      <c r="E478" s="67"/>
      <c r="F478" s="69" t="str">
        <f t="shared" si="38"/>
        <v/>
      </c>
      <c r="G478" s="69" t="str">
        <f>IF(C478="","",SUM(F$26:F478))</f>
        <v/>
      </c>
      <c r="H478" s="69" t="str">
        <f t="shared" si="39"/>
        <v/>
      </c>
      <c r="I478" s="67"/>
    </row>
    <row r="479" spans="1:9" x14ac:dyDescent="0.2">
      <c r="A479" s="68" t="str">
        <f t="shared" si="35"/>
        <v/>
      </c>
      <c r="B479" s="99" t="str">
        <f t="shared" si="36"/>
        <v/>
      </c>
      <c r="C479" s="96" t="str">
        <f t="shared" si="37"/>
        <v/>
      </c>
      <c r="D479" s="69" t="str">
        <f>IF(A479="","",SUM(C$26:C479)+PV)</f>
        <v/>
      </c>
      <c r="E479" s="67"/>
      <c r="F479" s="69" t="str">
        <f t="shared" si="38"/>
        <v/>
      </c>
      <c r="G479" s="69" t="str">
        <f>IF(C479="","",SUM(F$26:F479))</f>
        <v/>
      </c>
      <c r="H479" s="69" t="str">
        <f t="shared" si="39"/>
        <v/>
      </c>
      <c r="I479" s="67"/>
    </row>
    <row r="480" spans="1:9" x14ac:dyDescent="0.2">
      <c r="A480" s="68" t="str">
        <f t="shared" si="35"/>
        <v/>
      </c>
      <c r="B480" s="99" t="str">
        <f t="shared" si="36"/>
        <v/>
      </c>
      <c r="C480" s="96" t="str">
        <f t="shared" si="37"/>
        <v/>
      </c>
      <c r="D480" s="69" t="str">
        <f>IF(A480="","",SUM(C$26:C480)+PV)</f>
        <v/>
      </c>
      <c r="E480" s="67"/>
      <c r="F480" s="69" t="str">
        <f t="shared" si="38"/>
        <v/>
      </c>
      <c r="G480" s="69" t="str">
        <f>IF(C480="","",SUM(F$26:F480))</f>
        <v/>
      </c>
      <c r="H480" s="69" t="str">
        <f t="shared" si="39"/>
        <v/>
      </c>
      <c r="I480" s="67"/>
    </row>
    <row r="481" spans="1:9" x14ac:dyDescent="0.2">
      <c r="A481" s="68" t="str">
        <f t="shared" si="35"/>
        <v/>
      </c>
      <c r="B481" s="99" t="str">
        <f t="shared" si="36"/>
        <v/>
      </c>
      <c r="C481" s="96" t="str">
        <f t="shared" si="37"/>
        <v/>
      </c>
      <c r="D481" s="69" t="str">
        <f>IF(A481="","",SUM(C$26:C481)+PV)</f>
        <v/>
      </c>
      <c r="E481" s="67"/>
      <c r="F481" s="69" t="str">
        <f t="shared" si="38"/>
        <v/>
      </c>
      <c r="G481" s="69" t="str">
        <f>IF(C481="","",SUM(F$26:F481))</f>
        <v/>
      </c>
      <c r="H481" s="69" t="str">
        <f t="shared" si="39"/>
        <v/>
      </c>
      <c r="I481" s="67"/>
    </row>
    <row r="482" spans="1:9" x14ac:dyDescent="0.2">
      <c r="A482" s="68" t="str">
        <f t="shared" si="35"/>
        <v/>
      </c>
      <c r="B482" s="99" t="str">
        <f t="shared" si="36"/>
        <v/>
      </c>
      <c r="C482" s="96" t="str">
        <f t="shared" si="37"/>
        <v/>
      </c>
      <c r="D482" s="69" t="str">
        <f>IF(A482="","",SUM(C$26:C482)+PV)</f>
        <v/>
      </c>
      <c r="E482" s="67"/>
      <c r="F482" s="69" t="str">
        <f t="shared" si="38"/>
        <v/>
      </c>
      <c r="G482" s="69" t="str">
        <f>IF(C482="","",SUM(F$26:F482))</f>
        <v/>
      </c>
      <c r="H482" s="69" t="str">
        <f t="shared" si="39"/>
        <v/>
      </c>
      <c r="I482" s="67"/>
    </row>
    <row r="483" spans="1:9" x14ac:dyDescent="0.2">
      <c r="A483" s="68" t="str">
        <f t="shared" si="35"/>
        <v/>
      </c>
      <c r="B483" s="99" t="str">
        <f t="shared" si="36"/>
        <v/>
      </c>
      <c r="C483" s="96" t="str">
        <f t="shared" si="37"/>
        <v/>
      </c>
      <c r="D483" s="69" t="str">
        <f>IF(A483="","",SUM(C$26:C483)+PV)</f>
        <v/>
      </c>
      <c r="E483" s="67"/>
      <c r="F483" s="69" t="str">
        <f t="shared" si="38"/>
        <v/>
      </c>
      <c r="G483" s="69" t="str">
        <f>IF(C483="","",SUM(F$26:F483))</f>
        <v/>
      </c>
      <c r="H483" s="69" t="str">
        <f t="shared" si="39"/>
        <v/>
      </c>
      <c r="I483" s="67"/>
    </row>
    <row r="484" spans="1:9" x14ac:dyDescent="0.2">
      <c r="A484" s="68" t="str">
        <f t="shared" si="35"/>
        <v/>
      </c>
      <c r="B484" s="99" t="str">
        <f t="shared" si="36"/>
        <v/>
      </c>
      <c r="C484" s="96" t="str">
        <f t="shared" si="37"/>
        <v/>
      </c>
      <c r="D484" s="69" t="str">
        <f>IF(A484="","",SUM(C$26:C484)+PV)</f>
        <v/>
      </c>
      <c r="E484" s="67"/>
      <c r="F484" s="69" t="str">
        <f t="shared" si="38"/>
        <v/>
      </c>
      <c r="G484" s="69" t="str">
        <f>IF(C484="","",SUM(F$26:F484))</f>
        <v/>
      </c>
      <c r="H484" s="69" t="str">
        <f t="shared" si="39"/>
        <v/>
      </c>
      <c r="I484" s="67"/>
    </row>
    <row r="485" spans="1:9" x14ac:dyDescent="0.2">
      <c r="A485" s="68" t="str">
        <f t="shared" si="35"/>
        <v/>
      </c>
      <c r="B485" s="99" t="str">
        <f t="shared" si="36"/>
        <v/>
      </c>
      <c r="C485" s="96" t="str">
        <f t="shared" si="37"/>
        <v/>
      </c>
      <c r="D485" s="69" t="str">
        <f>IF(A485="","",SUM(C$26:C485)+PV)</f>
        <v/>
      </c>
      <c r="E485" s="67"/>
      <c r="F485" s="69" t="str">
        <f t="shared" si="38"/>
        <v/>
      </c>
      <c r="G485" s="69" t="str">
        <f>IF(C485="","",SUM(F$26:F485))</f>
        <v/>
      </c>
      <c r="H485" s="69" t="str">
        <f t="shared" si="39"/>
        <v/>
      </c>
      <c r="I485" s="67"/>
    </row>
    <row r="486" spans="1:9" x14ac:dyDescent="0.2">
      <c r="A486" s="68" t="str">
        <f t="shared" si="35"/>
        <v/>
      </c>
      <c r="B486" s="99" t="str">
        <f t="shared" si="36"/>
        <v/>
      </c>
      <c r="C486" s="96" t="str">
        <f t="shared" si="37"/>
        <v/>
      </c>
      <c r="D486" s="69" t="str">
        <f>IF(A486="","",SUM(C$26:C486)+PV)</f>
        <v/>
      </c>
      <c r="E486" s="67"/>
      <c r="F486" s="69" t="str">
        <f t="shared" si="38"/>
        <v/>
      </c>
      <c r="G486" s="69" t="str">
        <f>IF(C486="","",SUM(F$26:F486))</f>
        <v/>
      </c>
      <c r="H486" s="69" t="str">
        <f t="shared" si="39"/>
        <v/>
      </c>
      <c r="I486" s="67"/>
    </row>
    <row r="487" spans="1:9" x14ac:dyDescent="0.2">
      <c r="A487" s="68" t="str">
        <f t="shared" si="35"/>
        <v/>
      </c>
      <c r="B487" s="99" t="str">
        <f t="shared" si="36"/>
        <v/>
      </c>
      <c r="C487" s="96" t="str">
        <f t="shared" si="37"/>
        <v/>
      </c>
      <c r="D487" s="69" t="str">
        <f>IF(A487="","",SUM(C$26:C487)+PV)</f>
        <v/>
      </c>
      <c r="E487" s="67"/>
      <c r="F487" s="69" t="str">
        <f t="shared" si="38"/>
        <v/>
      </c>
      <c r="G487" s="69" t="str">
        <f>IF(C487="","",SUM(F$26:F487))</f>
        <v/>
      </c>
      <c r="H487" s="69" t="str">
        <f t="shared" si="39"/>
        <v/>
      </c>
      <c r="I487" s="67"/>
    </row>
    <row r="488" spans="1:9" x14ac:dyDescent="0.2">
      <c r="A488" s="68" t="str">
        <f t="shared" si="35"/>
        <v/>
      </c>
      <c r="B488" s="99" t="str">
        <f t="shared" si="36"/>
        <v/>
      </c>
      <c r="C488" s="96" t="str">
        <f t="shared" si="37"/>
        <v/>
      </c>
      <c r="D488" s="69" t="str">
        <f>IF(A488="","",SUM(C$26:C488)+PV)</f>
        <v/>
      </c>
      <c r="E488" s="67"/>
      <c r="F488" s="69" t="str">
        <f t="shared" si="38"/>
        <v/>
      </c>
      <c r="G488" s="69" t="str">
        <f>IF(C488="","",SUM(F$26:F488))</f>
        <v/>
      </c>
      <c r="H488" s="69" t="str">
        <f t="shared" si="39"/>
        <v/>
      </c>
      <c r="I488" s="67"/>
    </row>
    <row r="489" spans="1:9" x14ac:dyDescent="0.2">
      <c r="A489" s="68" t="str">
        <f t="shared" si="35"/>
        <v/>
      </c>
      <c r="B489" s="99" t="str">
        <f t="shared" si="36"/>
        <v/>
      </c>
      <c r="C489" s="96" t="str">
        <f t="shared" si="37"/>
        <v/>
      </c>
      <c r="D489" s="69" t="str">
        <f>IF(A489="","",SUM(C$26:C489)+PV)</f>
        <v/>
      </c>
      <c r="E489" s="67"/>
      <c r="F489" s="69" t="str">
        <f t="shared" si="38"/>
        <v/>
      </c>
      <c r="G489" s="69" t="str">
        <f>IF(C489="","",SUM(F$26:F489))</f>
        <v/>
      </c>
      <c r="H489" s="69" t="str">
        <f t="shared" si="39"/>
        <v/>
      </c>
      <c r="I489" s="67"/>
    </row>
    <row r="490" spans="1:9" x14ac:dyDescent="0.2">
      <c r="A490" s="68" t="str">
        <f t="shared" si="35"/>
        <v/>
      </c>
      <c r="B490" s="99" t="str">
        <f t="shared" si="36"/>
        <v/>
      </c>
      <c r="C490" s="96" t="str">
        <f t="shared" si="37"/>
        <v/>
      </c>
      <c r="D490" s="69" t="str">
        <f>IF(A490="","",SUM(C$26:C490)+PV)</f>
        <v/>
      </c>
      <c r="E490" s="67"/>
      <c r="F490" s="69" t="str">
        <f t="shared" si="38"/>
        <v/>
      </c>
      <c r="G490" s="69" t="str">
        <f>IF(C490="","",SUM(F$26:F490))</f>
        <v/>
      </c>
      <c r="H490" s="69" t="str">
        <f t="shared" si="39"/>
        <v/>
      </c>
      <c r="I490" s="67"/>
    </row>
    <row r="491" spans="1:9" x14ac:dyDescent="0.2">
      <c r="A491" s="68" t="str">
        <f t="shared" si="35"/>
        <v/>
      </c>
      <c r="B491" s="99" t="str">
        <f t="shared" si="36"/>
        <v/>
      </c>
      <c r="C491" s="96" t="str">
        <f t="shared" si="37"/>
        <v/>
      </c>
      <c r="D491" s="69" t="str">
        <f>IF(A491="","",SUM(C$26:C491)+PV)</f>
        <v/>
      </c>
      <c r="E491" s="67"/>
      <c r="F491" s="69" t="str">
        <f t="shared" si="38"/>
        <v/>
      </c>
      <c r="G491" s="69" t="str">
        <f>IF(C491="","",SUM(F$26:F491))</f>
        <v/>
      </c>
      <c r="H491" s="69" t="str">
        <f t="shared" si="39"/>
        <v/>
      </c>
      <c r="I491" s="67"/>
    </row>
    <row r="492" spans="1:9" x14ac:dyDescent="0.2">
      <c r="A492" s="68" t="str">
        <f t="shared" si="35"/>
        <v/>
      </c>
      <c r="B492" s="99" t="str">
        <f t="shared" si="36"/>
        <v/>
      </c>
      <c r="C492" s="96" t="str">
        <f t="shared" si="37"/>
        <v/>
      </c>
      <c r="D492" s="69" t="str">
        <f>IF(A492="","",SUM(C$26:C492)+PV)</f>
        <v/>
      </c>
      <c r="E492" s="67"/>
      <c r="F492" s="69" t="str">
        <f t="shared" si="38"/>
        <v/>
      </c>
      <c r="G492" s="69" t="str">
        <f>IF(C492="","",SUM(F$26:F492))</f>
        <v/>
      </c>
      <c r="H492" s="69" t="str">
        <f t="shared" si="39"/>
        <v/>
      </c>
      <c r="I492" s="67"/>
    </row>
    <row r="493" spans="1:9" x14ac:dyDescent="0.2">
      <c r="A493" s="68" t="str">
        <f t="shared" si="35"/>
        <v/>
      </c>
      <c r="B493" s="99" t="str">
        <f t="shared" si="36"/>
        <v/>
      </c>
      <c r="C493" s="96" t="str">
        <f t="shared" si="37"/>
        <v/>
      </c>
      <c r="D493" s="69" t="str">
        <f>IF(A493="","",SUM(C$26:C493)+PV)</f>
        <v/>
      </c>
      <c r="E493" s="67"/>
      <c r="F493" s="69" t="str">
        <f t="shared" si="38"/>
        <v/>
      </c>
      <c r="G493" s="69" t="str">
        <f>IF(C493="","",SUM(F$26:F493))</f>
        <v/>
      </c>
      <c r="H493" s="69" t="str">
        <f t="shared" si="39"/>
        <v/>
      </c>
      <c r="I493" s="67"/>
    </row>
    <row r="494" spans="1:9" x14ac:dyDescent="0.2">
      <c r="A494" s="68" t="str">
        <f t="shared" si="35"/>
        <v/>
      </c>
      <c r="B494" s="99" t="str">
        <f t="shared" si="36"/>
        <v/>
      </c>
      <c r="C494" s="96" t="str">
        <f t="shared" si="37"/>
        <v/>
      </c>
      <c r="D494" s="69" t="str">
        <f>IF(A494="","",SUM(C$26:C494)+PV)</f>
        <v/>
      </c>
      <c r="E494" s="67"/>
      <c r="F494" s="69" t="str">
        <f t="shared" si="38"/>
        <v/>
      </c>
      <c r="G494" s="69" t="str">
        <f>IF(C494="","",SUM(F$26:F494))</f>
        <v/>
      </c>
      <c r="H494" s="69" t="str">
        <f t="shared" si="39"/>
        <v/>
      </c>
      <c r="I494" s="67"/>
    </row>
    <row r="495" spans="1:9" x14ac:dyDescent="0.2">
      <c r="A495" s="68" t="str">
        <f t="shared" si="35"/>
        <v/>
      </c>
      <c r="B495" s="99" t="str">
        <f t="shared" si="36"/>
        <v/>
      </c>
      <c r="C495" s="96" t="str">
        <f t="shared" si="37"/>
        <v/>
      </c>
      <c r="D495" s="69" t="str">
        <f>IF(A495="","",SUM(C$26:C495)+PV)</f>
        <v/>
      </c>
      <c r="E495" s="67"/>
      <c r="F495" s="69" t="str">
        <f t="shared" si="38"/>
        <v/>
      </c>
      <c r="G495" s="69" t="str">
        <f>IF(C495="","",SUM(F$26:F495))</f>
        <v/>
      </c>
      <c r="H495" s="69" t="str">
        <f t="shared" si="39"/>
        <v/>
      </c>
      <c r="I495" s="67"/>
    </row>
    <row r="496" spans="1:9" x14ac:dyDescent="0.2">
      <c r="A496" s="68" t="str">
        <f t="shared" si="35"/>
        <v/>
      </c>
      <c r="B496" s="99" t="str">
        <f t="shared" si="36"/>
        <v/>
      </c>
      <c r="C496" s="96" t="str">
        <f t="shared" si="37"/>
        <v/>
      </c>
      <c r="D496" s="69" t="str">
        <f>IF(A496="","",SUM(C$26:C496)+PV)</f>
        <v/>
      </c>
      <c r="E496" s="67"/>
      <c r="F496" s="69" t="str">
        <f t="shared" si="38"/>
        <v/>
      </c>
      <c r="G496" s="69" t="str">
        <f>IF(C496="","",SUM(F$26:F496))</f>
        <v/>
      </c>
      <c r="H496" s="69" t="str">
        <f t="shared" si="39"/>
        <v/>
      </c>
      <c r="I496" s="67"/>
    </row>
    <row r="497" spans="1:9" x14ac:dyDescent="0.2">
      <c r="A497" s="68" t="str">
        <f t="shared" si="35"/>
        <v/>
      </c>
      <c r="B497" s="99" t="str">
        <f t="shared" si="36"/>
        <v/>
      </c>
      <c r="C497" s="96" t="str">
        <f t="shared" si="37"/>
        <v/>
      </c>
      <c r="D497" s="69" t="str">
        <f>IF(A497="","",SUM(C$26:C497)+PV)</f>
        <v/>
      </c>
      <c r="E497" s="67"/>
      <c r="F497" s="69" t="str">
        <f t="shared" si="38"/>
        <v/>
      </c>
      <c r="G497" s="69" t="str">
        <f>IF(C497="","",SUM(F$26:F497))</f>
        <v/>
      </c>
      <c r="H497" s="69" t="str">
        <f t="shared" si="39"/>
        <v/>
      </c>
      <c r="I497" s="67"/>
    </row>
    <row r="498" spans="1:9" x14ac:dyDescent="0.2">
      <c r="A498" s="68" t="str">
        <f t="shared" si="35"/>
        <v/>
      </c>
      <c r="B498" s="99" t="str">
        <f t="shared" si="36"/>
        <v/>
      </c>
      <c r="C498" s="96" t="str">
        <f t="shared" si="37"/>
        <v/>
      </c>
      <c r="D498" s="69" t="str">
        <f>IF(A498="","",SUM(C$26:C498)+PV)</f>
        <v/>
      </c>
      <c r="E498" s="67"/>
      <c r="F498" s="69" t="str">
        <f t="shared" si="38"/>
        <v/>
      </c>
      <c r="G498" s="69" t="str">
        <f>IF(C498="","",SUM(F$26:F498))</f>
        <v/>
      </c>
      <c r="H498" s="69" t="str">
        <f t="shared" si="39"/>
        <v/>
      </c>
      <c r="I498" s="67"/>
    </row>
    <row r="499" spans="1:9" x14ac:dyDescent="0.2">
      <c r="A499" s="68" t="str">
        <f t="shared" si="35"/>
        <v/>
      </c>
      <c r="B499" s="99" t="str">
        <f t="shared" si="36"/>
        <v/>
      </c>
      <c r="C499" s="96" t="str">
        <f t="shared" si="37"/>
        <v/>
      </c>
      <c r="D499" s="69" t="str">
        <f>IF(A499="","",SUM(C$26:C499)+PV)</f>
        <v/>
      </c>
      <c r="E499" s="67"/>
      <c r="F499" s="69" t="str">
        <f t="shared" si="38"/>
        <v/>
      </c>
      <c r="G499" s="69" t="str">
        <f>IF(C499="","",SUM(F$26:F499))</f>
        <v/>
      </c>
      <c r="H499" s="69" t="str">
        <f t="shared" si="39"/>
        <v/>
      </c>
      <c r="I499" s="67"/>
    </row>
    <row r="500" spans="1:9" x14ac:dyDescent="0.2">
      <c r="A500" s="68" t="str">
        <f t="shared" si="35"/>
        <v/>
      </c>
      <c r="B500" s="99" t="str">
        <f t="shared" si="36"/>
        <v/>
      </c>
      <c r="C500" s="96" t="str">
        <f t="shared" si="37"/>
        <v/>
      </c>
      <c r="D500" s="69" t="str">
        <f>IF(A500="","",SUM(C$26:C500)+PV)</f>
        <v/>
      </c>
      <c r="E500" s="67"/>
      <c r="F500" s="69" t="str">
        <f t="shared" si="38"/>
        <v/>
      </c>
      <c r="G500" s="69" t="str">
        <f>IF(C500="","",SUM(F$26:F500))</f>
        <v/>
      </c>
      <c r="H500" s="69" t="str">
        <f t="shared" si="39"/>
        <v/>
      </c>
      <c r="I500" s="67"/>
    </row>
    <row r="501" spans="1:9" x14ac:dyDescent="0.2">
      <c r="A501" s="68" t="str">
        <f t="shared" si="35"/>
        <v/>
      </c>
      <c r="B501" s="99" t="str">
        <f t="shared" si="36"/>
        <v/>
      </c>
      <c r="C501" s="96" t="str">
        <f t="shared" si="37"/>
        <v/>
      </c>
      <c r="D501" s="69" t="str">
        <f>IF(A501="","",SUM(C$26:C501)+PV)</f>
        <v/>
      </c>
      <c r="E501" s="67"/>
      <c r="F501" s="69" t="str">
        <f t="shared" si="38"/>
        <v/>
      </c>
      <c r="G501" s="69" t="str">
        <f>IF(C501="","",SUM(F$26:F501))</f>
        <v/>
      </c>
      <c r="H501" s="69" t="str">
        <f t="shared" si="39"/>
        <v/>
      </c>
      <c r="I501" s="67"/>
    </row>
    <row r="502" spans="1:9" x14ac:dyDescent="0.2">
      <c r="A502" s="68" t="str">
        <f t="shared" si="35"/>
        <v/>
      </c>
      <c r="B502" s="99" t="str">
        <f t="shared" si="36"/>
        <v/>
      </c>
      <c r="C502" s="96" t="str">
        <f t="shared" si="37"/>
        <v/>
      </c>
      <c r="D502" s="69" t="str">
        <f>IF(A502="","",SUM(C$26:C502)+PV)</f>
        <v/>
      </c>
      <c r="E502" s="67"/>
      <c r="F502" s="69" t="str">
        <f t="shared" si="38"/>
        <v/>
      </c>
      <c r="G502" s="69" t="str">
        <f>IF(C502="","",SUM(F$26:F502))</f>
        <v/>
      </c>
      <c r="H502" s="69" t="str">
        <f t="shared" si="39"/>
        <v/>
      </c>
      <c r="I502" s="67"/>
    </row>
    <row r="503" spans="1:9" x14ac:dyDescent="0.2">
      <c r="A503" s="68" t="str">
        <f t="shared" si="35"/>
        <v/>
      </c>
      <c r="B503" s="99" t="str">
        <f t="shared" si="36"/>
        <v/>
      </c>
      <c r="C503" s="96" t="str">
        <f t="shared" si="37"/>
        <v/>
      </c>
      <c r="D503" s="69" t="str">
        <f>IF(A503="","",SUM(C$26:C503)+PV)</f>
        <v/>
      </c>
      <c r="E503" s="67"/>
      <c r="F503" s="69" t="str">
        <f t="shared" si="38"/>
        <v/>
      </c>
      <c r="G503" s="69" t="str">
        <f>IF(C503="","",SUM(F$26:F503))</f>
        <v/>
      </c>
      <c r="H503" s="69" t="str">
        <f t="shared" si="39"/>
        <v/>
      </c>
      <c r="I503" s="67"/>
    </row>
    <row r="504" spans="1:9" x14ac:dyDescent="0.2">
      <c r="A504" s="68" t="str">
        <f t="shared" si="35"/>
        <v/>
      </c>
      <c r="B504" s="99" t="str">
        <f t="shared" si="36"/>
        <v/>
      </c>
      <c r="C504" s="96" t="str">
        <f t="shared" si="37"/>
        <v/>
      </c>
      <c r="D504" s="69" t="str">
        <f>IF(A504="","",SUM(C$26:C504)+PV)</f>
        <v/>
      </c>
      <c r="E504" s="67"/>
      <c r="F504" s="69" t="str">
        <f t="shared" si="38"/>
        <v/>
      </c>
      <c r="G504" s="69" t="str">
        <f>IF(C504="","",SUM(F$26:F504))</f>
        <v/>
      </c>
      <c r="H504" s="69" t="str">
        <f t="shared" si="39"/>
        <v/>
      </c>
      <c r="I504" s="67"/>
    </row>
    <row r="505" spans="1:9" x14ac:dyDescent="0.2">
      <c r="A505" s="68" t="str">
        <f t="shared" si="35"/>
        <v/>
      </c>
      <c r="B505" s="99" t="str">
        <f t="shared" si="36"/>
        <v/>
      </c>
      <c r="C505" s="96" t="str">
        <f t="shared" si="37"/>
        <v/>
      </c>
      <c r="D505" s="69" t="str">
        <f>IF(A505="","",SUM(C$26:C505)+PV)</f>
        <v/>
      </c>
      <c r="E505" s="67"/>
      <c r="F505" s="69" t="str">
        <f t="shared" si="38"/>
        <v/>
      </c>
      <c r="G505" s="69" t="str">
        <f>IF(C505="","",SUM(F$26:F505))</f>
        <v/>
      </c>
      <c r="H505" s="69" t="str">
        <f t="shared" si="39"/>
        <v/>
      </c>
      <c r="I505" s="67"/>
    </row>
    <row r="506" spans="1:9" x14ac:dyDescent="0.2">
      <c r="A506" s="68" t="str">
        <f t="shared" si="35"/>
        <v/>
      </c>
      <c r="B506" s="99" t="str">
        <f t="shared" si="36"/>
        <v/>
      </c>
      <c r="C506" s="96" t="str">
        <f t="shared" si="37"/>
        <v/>
      </c>
      <c r="D506" s="69" t="str">
        <f>IF(A506="","",SUM(C$26:C506)+PV)</f>
        <v/>
      </c>
      <c r="E506" s="67"/>
      <c r="F506" s="69" t="str">
        <f t="shared" si="38"/>
        <v/>
      </c>
      <c r="G506" s="69" t="str">
        <f>IF(C506="","",SUM(F$26:F506))</f>
        <v/>
      </c>
      <c r="H506" s="69" t="str">
        <f t="shared" si="39"/>
        <v/>
      </c>
      <c r="I506" s="67"/>
    </row>
    <row r="507" spans="1:9" x14ac:dyDescent="0.2">
      <c r="A507" s="68" t="str">
        <f t="shared" si="35"/>
        <v/>
      </c>
      <c r="B507" s="99" t="str">
        <f t="shared" si="36"/>
        <v/>
      </c>
      <c r="C507" s="96" t="str">
        <f t="shared" si="37"/>
        <v/>
      </c>
      <c r="D507" s="69" t="str">
        <f>IF(A507="","",SUM(C$26:C507)+PV)</f>
        <v/>
      </c>
      <c r="E507" s="67"/>
      <c r="F507" s="69" t="str">
        <f t="shared" si="38"/>
        <v/>
      </c>
      <c r="G507" s="69" t="str">
        <f>IF(C507="","",SUM(F$26:F507))</f>
        <v/>
      </c>
      <c r="H507" s="69" t="str">
        <f t="shared" si="39"/>
        <v/>
      </c>
      <c r="I507" s="67"/>
    </row>
    <row r="508" spans="1:9" x14ac:dyDescent="0.2">
      <c r="A508" s="68" t="str">
        <f t="shared" si="35"/>
        <v/>
      </c>
      <c r="B508" s="99" t="str">
        <f t="shared" si="36"/>
        <v/>
      </c>
      <c r="C508" s="96" t="str">
        <f t="shared" si="37"/>
        <v/>
      </c>
      <c r="D508" s="69" t="str">
        <f>IF(A508="","",SUM(C$26:C508)+PV)</f>
        <v/>
      </c>
      <c r="E508" s="67"/>
      <c r="F508" s="69" t="str">
        <f t="shared" si="38"/>
        <v/>
      </c>
      <c r="G508" s="69" t="str">
        <f>IF(C508="","",SUM(F$26:F508))</f>
        <v/>
      </c>
      <c r="H508" s="69" t="str">
        <f t="shared" si="39"/>
        <v/>
      </c>
      <c r="I508" s="67"/>
    </row>
    <row r="509" spans="1:9" x14ac:dyDescent="0.2">
      <c r="A509" s="68" t="str">
        <f t="shared" si="35"/>
        <v/>
      </c>
      <c r="B509" s="99" t="str">
        <f t="shared" si="36"/>
        <v/>
      </c>
      <c r="C509" s="96" t="str">
        <f t="shared" si="37"/>
        <v/>
      </c>
      <c r="D509" s="69" t="str">
        <f>IF(A509="","",SUM(C$26:C509)+PV)</f>
        <v/>
      </c>
      <c r="E509" s="67"/>
      <c r="F509" s="69" t="str">
        <f t="shared" si="38"/>
        <v/>
      </c>
      <c r="G509" s="69" t="str">
        <f>IF(C509="","",SUM(F$26:F509))</f>
        <v/>
      </c>
      <c r="H509" s="69" t="str">
        <f t="shared" si="39"/>
        <v/>
      </c>
      <c r="I509" s="67"/>
    </row>
    <row r="510" spans="1:9" x14ac:dyDescent="0.2">
      <c r="A510" s="68" t="str">
        <f t="shared" si="35"/>
        <v/>
      </c>
      <c r="B510" s="99" t="str">
        <f t="shared" si="36"/>
        <v/>
      </c>
      <c r="C510" s="96" t="str">
        <f t="shared" si="37"/>
        <v/>
      </c>
      <c r="D510" s="69" t="str">
        <f>IF(A510="","",SUM(C$26:C510)+PV)</f>
        <v/>
      </c>
      <c r="E510" s="67"/>
      <c r="F510" s="69" t="str">
        <f t="shared" si="38"/>
        <v/>
      </c>
      <c r="G510" s="69" t="str">
        <f>IF(C510="","",SUM(F$26:F510))</f>
        <v/>
      </c>
      <c r="H510" s="69" t="str">
        <f t="shared" si="39"/>
        <v/>
      </c>
      <c r="I510" s="67"/>
    </row>
    <row r="511" spans="1:9" x14ac:dyDescent="0.2">
      <c r="A511" s="68" t="str">
        <f t="shared" si="35"/>
        <v/>
      </c>
      <c r="B511" s="99" t="str">
        <f t="shared" si="36"/>
        <v/>
      </c>
      <c r="C511" s="96" t="str">
        <f t="shared" si="37"/>
        <v/>
      </c>
      <c r="D511" s="69" t="str">
        <f>IF(A511="","",SUM(C$26:C511)+PV)</f>
        <v/>
      </c>
      <c r="E511" s="67"/>
      <c r="F511" s="69" t="str">
        <f t="shared" si="38"/>
        <v/>
      </c>
      <c r="G511" s="69" t="str">
        <f>IF(C511="","",SUM(F$26:F511))</f>
        <v/>
      </c>
      <c r="H511" s="69" t="str">
        <f t="shared" si="39"/>
        <v/>
      </c>
      <c r="I511" s="67"/>
    </row>
    <row r="512" spans="1:9" x14ac:dyDescent="0.2">
      <c r="A512" s="68" t="str">
        <f t="shared" si="35"/>
        <v/>
      </c>
      <c r="B512" s="99" t="str">
        <f t="shared" si="36"/>
        <v/>
      </c>
      <c r="C512" s="96" t="str">
        <f t="shared" si="37"/>
        <v/>
      </c>
      <c r="D512" s="69" t="str">
        <f>IF(A512="","",SUM(C$26:C512)+PV)</f>
        <v/>
      </c>
      <c r="E512" s="67"/>
      <c r="F512" s="69" t="str">
        <f t="shared" si="38"/>
        <v/>
      </c>
      <c r="G512" s="69" t="str">
        <f>IF(C512="","",SUM(F$26:F512))</f>
        <v/>
      </c>
      <c r="H512" s="69" t="str">
        <f t="shared" si="39"/>
        <v/>
      </c>
      <c r="I512" s="67"/>
    </row>
    <row r="513" spans="1:9" x14ac:dyDescent="0.2">
      <c r="A513" s="68" t="str">
        <f t="shared" si="35"/>
        <v/>
      </c>
      <c r="B513" s="99" t="str">
        <f t="shared" si="36"/>
        <v/>
      </c>
      <c r="C513" s="96" t="str">
        <f t="shared" si="37"/>
        <v/>
      </c>
      <c r="D513" s="69" t="str">
        <f>IF(A513="","",SUM(C$26:C513)+PV)</f>
        <v/>
      </c>
      <c r="E513" s="67"/>
      <c r="F513" s="69" t="str">
        <f t="shared" si="38"/>
        <v/>
      </c>
      <c r="G513" s="69" t="str">
        <f>IF(C513="","",SUM(F$26:F513))</f>
        <v/>
      </c>
      <c r="H513" s="69" t="str">
        <f t="shared" si="39"/>
        <v/>
      </c>
      <c r="I513" s="67"/>
    </row>
    <row r="514" spans="1:9" x14ac:dyDescent="0.2">
      <c r="A514" s="68" t="str">
        <f t="shared" si="35"/>
        <v/>
      </c>
      <c r="B514" s="99" t="str">
        <f t="shared" si="36"/>
        <v/>
      </c>
      <c r="C514" s="96" t="str">
        <f t="shared" si="37"/>
        <v/>
      </c>
      <c r="D514" s="69" t="str">
        <f>IF(A514="","",SUM(C$26:C514)+PV)</f>
        <v/>
      </c>
      <c r="E514" s="67"/>
      <c r="F514" s="69" t="str">
        <f t="shared" si="38"/>
        <v/>
      </c>
      <c r="G514" s="69" t="str">
        <f>IF(C514="","",SUM(F$26:F514))</f>
        <v/>
      </c>
      <c r="H514" s="69" t="str">
        <f t="shared" si="39"/>
        <v/>
      </c>
      <c r="I514" s="67"/>
    </row>
    <row r="515" spans="1:9" x14ac:dyDescent="0.2">
      <c r="A515" s="68" t="str">
        <f t="shared" si="35"/>
        <v/>
      </c>
      <c r="B515" s="99" t="str">
        <f t="shared" si="36"/>
        <v/>
      </c>
      <c r="C515" s="96" t="str">
        <f t="shared" si="37"/>
        <v/>
      </c>
      <c r="D515" s="69" t="str">
        <f>IF(A515="","",SUM(C$26:C515)+PV)</f>
        <v/>
      </c>
      <c r="E515" s="67"/>
      <c r="F515" s="69" t="str">
        <f t="shared" si="38"/>
        <v/>
      </c>
      <c r="G515" s="69" t="str">
        <f>IF(C515="","",SUM(F$26:F515))</f>
        <v/>
      </c>
      <c r="H515" s="69" t="str">
        <f t="shared" si="39"/>
        <v/>
      </c>
      <c r="I515" s="67"/>
    </row>
    <row r="516" spans="1:9" x14ac:dyDescent="0.2">
      <c r="A516" s="68" t="str">
        <f t="shared" si="35"/>
        <v/>
      </c>
      <c r="B516" s="99" t="str">
        <f t="shared" si="36"/>
        <v/>
      </c>
      <c r="C516" s="96" t="str">
        <f t="shared" si="37"/>
        <v/>
      </c>
      <c r="D516" s="69" t="str">
        <f>IF(A516="","",SUM(C$26:C516)+PV)</f>
        <v/>
      </c>
      <c r="E516" s="67"/>
      <c r="F516" s="69" t="str">
        <f t="shared" si="38"/>
        <v/>
      </c>
      <c r="G516" s="69" t="str">
        <f>IF(C516="","",SUM(F$26:F516))</f>
        <v/>
      </c>
      <c r="H516" s="69" t="str">
        <f t="shared" si="39"/>
        <v/>
      </c>
      <c r="I516" s="67"/>
    </row>
    <row r="517" spans="1:9" x14ac:dyDescent="0.2">
      <c r="A517" s="68" t="str">
        <f t="shared" si="35"/>
        <v/>
      </c>
      <c r="B517" s="99" t="str">
        <f t="shared" si="36"/>
        <v/>
      </c>
      <c r="C517" s="96" t="str">
        <f t="shared" si="37"/>
        <v/>
      </c>
      <c r="D517" s="69" t="str">
        <f>IF(A517="","",SUM(C$26:C517)+PV)</f>
        <v/>
      </c>
      <c r="E517" s="67"/>
      <c r="F517" s="69" t="str">
        <f t="shared" si="38"/>
        <v/>
      </c>
      <c r="G517" s="69" t="str">
        <f>IF(C517="","",SUM(F$26:F517))</f>
        <v/>
      </c>
      <c r="H517" s="69" t="str">
        <f t="shared" si="39"/>
        <v/>
      </c>
      <c r="I517" s="67"/>
    </row>
    <row r="518" spans="1:9" x14ac:dyDescent="0.2">
      <c r="A518" s="68" t="str">
        <f t="shared" si="35"/>
        <v/>
      </c>
      <c r="B518" s="99" t="str">
        <f t="shared" si="36"/>
        <v/>
      </c>
      <c r="C518" s="96" t="str">
        <f t="shared" si="37"/>
        <v/>
      </c>
      <c r="D518" s="69" t="str">
        <f>IF(A518="","",SUM(C$26:C518)+PV)</f>
        <v/>
      </c>
      <c r="E518" s="67"/>
      <c r="F518" s="69" t="str">
        <f t="shared" si="38"/>
        <v/>
      </c>
      <c r="G518" s="69" t="str">
        <f>IF(C518="","",SUM(F$26:F518))</f>
        <v/>
      </c>
      <c r="H518" s="69" t="str">
        <f t="shared" si="39"/>
        <v/>
      </c>
      <c r="I518" s="67"/>
    </row>
    <row r="519" spans="1:9" x14ac:dyDescent="0.2">
      <c r="A519" s="68" t="str">
        <f t="shared" si="35"/>
        <v/>
      </c>
      <c r="B519" s="99" t="str">
        <f t="shared" si="36"/>
        <v/>
      </c>
      <c r="C519" s="96" t="str">
        <f t="shared" si="37"/>
        <v/>
      </c>
      <c r="D519" s="69" t="str">
        <f>IF(A519="","",SUM(C$26:C519)+PV)</f>
        <v/>
      </c>
      <c r="E519" s="67"/>
      <c r="F519" s="69" t="str">
        <f t="shared" si="38"/>
        <v/>
      </c>
      <c r="G519" s="69" t="str">
        <f>IF(C519="","",SUM(F$26:F519))</f>
        <v/>
      </c>
      <c r="H519" s="69" t="str">
        <f t="shared" si="39"/>
        <v/>
      </c>
      <c r="I519" s="67"/>
    </row>
    <row r="520" spans="1:9" x14ac:dyDescent="0.2">
      <c r="A520" s="68" t="str">
        <f t="shared" si="35"/>
        <v/>
      </c>
      <c r="B520" s="99" t="str">
        <f t="shared" si="36"/>
        <v/>
      </c>
      <c r="C520" s="96" t="str">
        <f t="shared" si="37"/>
        <v/>
      </c>
      <c r="D520" s="69" t="str">
        <f>IF(A520="","",SUM(C$26:C520)+PV)</f>
        <v/>
      </c>
      <c r="E520" s="67"/>
      <c r="F520" s="69" t="str">
        <f t="shared" si="38"/>
        <v/>
      </c>
      <c r="G520" s="69" t="str">
        <f>IF(C520="","",SUM(F$26:F520))</f>
        <v/>
      </c>
      <c r="H520" s="69" t="str">
        <f t="shared" si="39"/>
        <v/>
      </c>
      <c r="I520" s="67"/>
    </row>
    <row r="521" spans="1:9" x14ac:dyDescent="0.2">
      <c r="A521" s="68" t="str">
        <f t="shared" si="35"/>
        <v/>
      </c>
      <c r="B521" s="99" t="str">
        <f t="shared" si="36"/>
        <v/>
      </c>
      <c r="C521" s="96" t="str">
        <f t="shared" si="37"/>
        <v/>
      </c>
      <c r="D521" s="69" t="str">
        <f>IF(A521="","",SUM(C$26:C521)+PV)</f>
        <v/>
      </c>
      <c r="E521" s="67"/>
      <c r="F521" s="69" t="str">
        <f t="shared" si="38"/>
        <v/>
      </c>
      <c r="G521" s="69" t="str">
        <f>IF(C521="","",SUM(F$26:F521))</f>
        <v/>
      </c>
      <c r="H521" s="69" t="str">
        <f t="shared" si="39"/>
        <v/>
      </c>
      <c r="I521" s="67"/>
    </row>
    <row r="522" spans="1:9" x14ac:dyDescent="0.2">
      <c r="A522" s="68" t="str">
        <f t="shared" si="35"/>
        <v/>
      </c>
      <c r="B522" s="99" t="str">
        <f t="shared" si="36"/>
        <v/>
      </c>
      <c r="C522" s="96" t="str">
        <f t="shared" si="37"/>
        <v/>
      </c>
      <c r="D522" s="69" t="str">
        <f>IF(A522="","",SUM(C$26:C522)+PV)</f>
        <v/>
      </c>
      <c r="E522" s="67"/>
      <c r="F522" s="69" t="str">
        <f t="shared" si="38"/>
        <v/>
      </c>
      <c r="G522" s="69" t="str">
        <f>IF(C522="","",SUM(F$26:F522))</f>
        <v/>
      </c>
      <c r="H522" s="69" t="str">
        <f t="shared" si="39"/>
        <v/>
      </c>
      <c r="I522" s="67"/>
    </row>
    <row r="523" spans="1:9" x14ac:dyDescent="0.2">
      <c r="A523" s="68" t="str">
        <f t="shared" si="35"/>
        <v/>
      </c>
      <c r="B523" s="99" t="str">
        <f t="shared" si="36"/>
        <v/>
      </c>
      <c r="C523" s="96" t="str">
        <f t="shared" si="37"/>
        <v/>
      </c>
      <c r="D523" s="69" t="str">
        <f>IF(A523="","",SUM(C$26:C523)+PV)</f>
        <v/>
      </c>
      <c r="E523" s="67"/>
      <c r="F523" s="69" t="str">
        <f t="shared" si="38"/>
        <v/>
      </c>
      <c r="G523" s="69" t="str">
        <f>IF(C523="","",SUM(F$26:F523))</f>
        <v/>
      </c>
      <c r="H523" s="69" t="str">
        <f t="shared" si="39"/>
        <v/>
      </c>
      <c r="I523" s="67"/>
    </row>
    <row r="524" spans="1:9" x14ac:dyDescent="0.2">
      <c r="A524" s="68" t="str">
        <f t="shared" si="35"/>
        <v/>
      </c>
      <c r="B524" s="99" t="str">
        <f t="shared" si="36"/>
        <v/>
      </c>
      <c r="C524" s="96" t="str">
        <f t="shared" si="37"/>
        <v/>
      </c>
      <c r="D524" s="69" t="str">
        <f>IF(A524="","",SUM(C$26:C524)+PV)</f>
        <v/>
      </c>
      <c r="E524" s="67"/>
      <c r="F524" s="69" t="str">
        <f t="shared" si="38"/>
        <v/>
      </c>
      <c r="G524" s="69" t="str">
        <f>IF(C524="","",SUM(F$26:F524))</f>
        <v/>
      </c>
      <c r="H524" s="69" t="str">
        <f t="shared" si="39"/>
        <v/>
      </c>
      <c r="I524" s="67"/>
    </row>
    <row r="525" spans="1:9" x14ac:dyDescent="0.2">
      <c r="A525" s="68" t="str">
        <f t="shared" si="35"/>
        <v/>
      </c>
      <c r="B525" s="99" t="str">
        <f t="shared" si="36"/>
        <v/>
      </c>
      <c r="C525" s="96" t="str">
        <f t="shared" si="37"/>
        <v/>
      </c>
      <c r="D525" s="69" t="str">
        <f>IF(A525="","",SUM(C$26:C525)+PV)</f>
        <v/>
      </c>
      <c r="E525" s="67"/>
      <c r="F525" s="69" t="str">
        <f t="shared" si="38"/>
        <v/>
      </c>
      <c r="G525" s="69" t="str">
        <f>IF(C525="","",SUM(F$26:F525))</f>
        <v/>
      </c>
      <c r="H525" s="69" t="str">
        <f t="shared" si="39"/>
        <v/>
      </c>
      <c r="I525" s="67"/>
    </row>
    <row r="526" spans="1:9" x14ac:dyDescent="0.2">
      <c r="A526" s="68" t="str">
        <f t="shared" si="35"/>
        <v/>
      </c>
      <c r="B526" s="99" t="str">
        <f t="shared" si="36"/>
        <v/>
      </c>
      <c r="C526" s="96" t="str">
        <f t="shared" si="37"/>
        <v/>
      </c>
      <c r="D526" s="69" t="str">
        <f>IF(A526="","",SUM(C$26:C526)+PV)</f>
        <v/>
      </c>
      <c r="E526" s="67"/>
      <c r="F526" s="69" t="str">
        <f t="shared" si="38"/>
        <v/>
      </c>
      <c r="G526" s="69" t="str">
        <f>IF(C526="","",SUM(F$26:F526))</f>
        <v/>
      </c>
      <c r="H526" s="69" t="str">
        <f t="shared" si="39"/>
        <v/>
      </c>
      <c r="I526" s="67"/>
    </row>
    <row r="527" spans="1:9" x14ac:dyDescent="0.2">
      <c r="A527" s="68" t="str">
        <f t="shared" si="35"/>
        <v/>
      </c>
      <c r="B527" s="99" t="str">
        <f t="shared" si="36"/>
        <v/>
      </c>
      <c r="C527" s="96" t="str">
        <f t="shared" si="37"/>
        <v/>
      </c>
      <c r="D527" s="69" t="str">
        <f>IF(A527="","",SUM(C$26:C527)+PV)</f>
        <v/>
      </c>
      <c r="E527" s="67"/>
      <c r="F527" s="69" t="str">
        <f t="shared" si="38"/>
        <v/>
      </c>
      <c r="G527" s="69" t="str">
        <f>IF(C527="","",SUM(F$26:F527))</f>
        <v/>
      </c>
      <c r="H527" s="69" t="str">
        <f t="shared" si="39"/>
        <v/>
      </c>
      <c r="I527" s="67"/>
    </row>
    <row r="528" spans="1:9" x14ac:dyDescent="0.2">
      <c r="A528" s="68" t="str">
        <f t="shared" si="35"/>
        <v/>
      </c>
      <c r="B528" s="99" t="str">
        <f t="shared" si="36"/>
        <v/>
      </c>
      <c r="C528" s="96" t="str">
        <f t="shared" si="37"/>
        <v/>
      </c>
      <c r="D528" s="69" t="str">
        <f>IF(A528="","",SUM(C$26:C528)+PV)</f>
        <v/>
      </c>
      <c r="E528" s="67"/>
      <c r="F528" s="69" t="str">
        <f t="shared" si="38"/>
        <v/>
      </c>
      <c r="G528" s="69" t="str">
        <f>IF(C528="","",SUM(F$26:F528))</f>
        <v/>
      </c>
      <c r="H528" s="69" t="str">
        <f t="shared" si="39"/>
        <v/>
      </c>
      <c r="I528" s="67"/>
    </row>
    <row r="529" spans="1:9" x14ac:dyDescent="0.2">
      <c r="A529" s="68" t="str">
        <f t="shared" si="35"/>
        <v/>
      </c>
      <c r="B529" s="99" t="str">
        <f t="shared" si="36"/>
        <v/>
      </c>
      <c r="C529" s="96" t="str">
        <f t="shared" si="37"/>
        <v/>
      </c>
      <c r="D529" s="69" t="str">
        <f>IF(A529="","",SUM(C$26:C529)+PV)</f>
        <v/>
      </c>
      <c r="E529" s="67"/>
      <c r="F529" s="69" t="str">
        <f t="shared" si="38"/>
        <v/>
      </c>
      <c r="G529" s="69" t="str">
        <f>IF(C529="","",SUM(F$26:F529))</f>
        <v/>
      </c>
      <c r="H529" s="69" t="str">
        <f t="shared" si="39"/>
        <v/>
      </c>
      <c r="I529" s="67"/>
    </row>
    <row r="530" spans="1:9" x14ac:dyDescent="0.2">
      <c r="A530" s="68" t="str">
        <f t="shared" si="35"/>
        <v/>
      </c>
      <c r="B530" s="99" t="str">
        <f t="shared" si="36"/>
        <v/>
      </c>
      <c r="C530" s="96" t="str">
        <f t="shared" si="37"/>
        <v/>
      </c>
      <c r="D530" s="69" t="str">
        <f>IF(A530="","",SUM(C$26:C530)+PV)</f>
        <v/>
      </c>
      <c r="E530" s="67"/>
      <c r="F530" s="69" t="str">
        <f t="shared" si="38"/>
        <v/>
      </c>
      <c r="G530" s="69" t="str">
        <f>IF(C530="","",SUM(F$26:F530))</f>
        <v/>
      </c>
      <c r="H530" s="69" t="str">
        <f t="shared" si="39"/>
        <v/>
      </c>
      <c r="I530" s="67"/>
    </row>
    <row r="531" spans="1:9" x14ac:dyDescent="0.2">
      <c r="A531" s="68" t="str">
        <f t="shared" si="35"/>
        <v/>
      </c>
      <c r="B531" s="99" t="str">
        <f t="shared" si="36"/>
        <v/>
      </c>
      <c r="C531" s="96" t="str">
        <f t="shared" si="37"/>
        <v/>
      </c>
      <c r="D531" s="69" t="str">
        <f>IF(A531="","",SUM(C$26:C531)+PV)</f>
        <v/>
      </c>
      <c r="E531" s="67"/>
      <c r="F531" s="69" t="str">
        <f t="shared" si="38"/>
        <v/>
      </c>
      <c r="G531" s="69" t="str">
        <f>IF(C531="","",SUM(F$26:F531))</f>
        <v/>
      </c>
      <c r="H531" s="69" t="str">
        <f t="shared" si="39"/>
        <v/>
      </c>
      <c r="I531" s="67"/>
    </row>
    <row r="532" spans="1:9" x14ac:dyDescent="0.2">
      <c r="A532" s="68" t="str">
        <f t="shared" si="35"/>
        <v/>
      </c>
      <c r="B532" s="99" t="str">
        <f t="shared" si="36"/>
        <v/>
      </c>
      <c r="C532" s="96" t="str">
        <f t="shared" si="37"/>
        <v/>
      </c>
      <c r="D532" s="69" t="str">
        <f>IF(A532="","",SUM(C$26:C532)+PV)</f>
        <v/>
      </c>
      <c r="E532" s="67"/>
      <c r="F532" s="69" t="str">
        <f t="shared" si="38"/>
        <v/>
      </c>
      <c r="G532" s="69" t="str">
        <f>IF(C532="","",SUM(F$26:F532))</f>
        <v/>
      </c>
      <c r="H532" s="69" t="str">
        <f t="shared" si="39"/>
        <v/>
      </c>
      <c r="I532" s="67"/>
    </row>
    <row r="533" spans="1:9" x14ac:dyDescent="0.2">
      <c r="A533" s="68" t="str">
        <f t="shared" si="35"/>
        <v/>
      </c>
      <c r="B533" s="99" t="str">
        <f t="shared" si="36"/>
        <v/>
      </c>
      <c r="C533" s="96" t="str">
        <f t="shared" si="37"/>
        <v/>
      </c>
      <c r="D533" s="69" t="str">
        <f>IF(A533="","",SUM(C$26:C533)+PV)</f>
        <v/>
      </c>
      <c r="E533" s="67"/>
      <c r="F533" s="69" t="str">
        <f t="shared" si="38"/>
        <v/>
      </c>
      <c r="G533" s="69" t="str">
        <f>IF(C533="","",SUM(F$26:F533))</f>
        <v/>
      </c>
      <c r="H533" s="69" t="str">
        <f t="shared" si="39"/>
        <v/>
      </c>
      <c r="I533" s="67"/>
    </row>
    <row r="534" spans="1:9" x14ac:dyDescent="0.2">
      <c r="A534" s="68" t="str">
        <f t="shared" si="35"/>
        <v/>
      </c>
      <c r="B534" s="99" t="str">
        <f t="shared" si="36"/>
        <v/>
      </c>
      <c r="C534" s="96" t="str">
        <f t="shared" si="37"/>
        <v/>
      </c>
      <c r="D534" s="69" t="str">
        <f>IF(A534="","",SUM(C$26:C534)+PV)</f>
        <v/>
      </c>
      <c r="E534" s="67"/>
      <c r="F534" s="69" t="str">
        <f t="shared" si="38"/>
        <v/>
      </c>
      <c r="G534" s="69" t="str">
        <f>IF(C534="","",SUM(F$26:F534))</f>
        <v/>
      </c>
      <c r="H534" s="69" t="str">
        <f t="shared" si="39"/>
        <v/>
      </c>
      <c r="I534" s="67"/>
    </row>
    <row r="535" spans="1:9" x14ac:dyDescent="0.2">
      <c r="A535" s="68" t="str">
        <f t="shared" si="35"/>
        <v/>
      </c>
      <c r="B535" s="99" t="str">
        <f t="shared" si="36"/>
        <v/>
      </c>
      <c r="C535" s="96" t="str">
        <f t="shared" si="37"/>
        <v/>
      </c>
      <c r="D535" s="69" t="str">
        <f>IF(A535="","",SUM(C$26:C535)+PV)</f>
        <v/>
      </c>
      <c r="E535" s="67"/>
      <c r="F535" s="69" t="str">
        <f t="shared" si="38"/>
        <v/>
      </c>
      <c r="G535" s="69" t="str">
        <f>IF(C535="","",SUM(F$26:F535))</f>
        <v/>
      </c>
      <c r="H535" s="69" t="str">
        <f t="shared" si="39"/>
        <v/>
      </c>
      <c r="I535" s="67"/>
    </row>
    <row r="536" spans="1:9" x14ac:dyDescent="0.2">
      <c r="A536" s="68" t="str">
        <f t="shared" si="35"/>
        <v/>
      </c>
      <c r="B536" s="99" t="str">
        <f t="shared" si="36"/>
        <v/>
      </c>
      <c r="C536" s="96" t="str">
        <f t="shared" si="37"/>
        <v/>
      </c>
      <c r="D536" s="69" t="str">
        <f>IF(A536="","",SUM(C$26:C536)+PV)</f>
        <v/>
      </c>
      <c r="E536" s="67"/>
      <c r="F536" s="69" t="str">
        <f t="shared" si="38"/>
        <v/>
      </c>
      <c r="G536" s="69" t="str">
        <f>IF(C536="","",SUM(F$26:F536))</f>
        <v/>
      </c>
      <c r="H536" s="69" t="str">
        <f t="shared" si="39"/>
        <v/>
      </c>
      <c r="I536" s="67"/>
    </row>
    <row r="537" spans="1:9" x14ac:dyDescent="0.2">
      <c r="A537" s="68" t="str">
        <f t="shared" si="35"/>
        <v/>
      </c>
      <c r="B537" s="99" t="str">
        <f t="shared" si="36"/>
        <v/>
      </c>
      <c r="C537" s="96" t="str">
        <f t="shared" si="37"/>
        <v/>
      </c>
      <c r="D537" s="69" t="str">
        <f>IF(A537="","",SUM(C$26:C537)+PV)</f>
        <v/>
      </c>
      <c r="E537" s="67"/>
      <c r="F537" s="69" t="str">
        <f t="shared" si="38"/>
        <v/>
      </c>
      <c r="G537" s="69" t="str">
        <f>IF(C537="","",SUM(F$26:F537))</f>
        <v/>
      </c>
      <c r="H537" s="69" t="str">
        <f t="shared" si="39"/>
        <v/>
      </c>
      <c r="I537" s="67"/>
    </row>
    <row r="538" spans="1:9" x14ac:dyDescent="0.2">
      <c r="A538" s="68" t="str">
        <f t="shared" si="35"/>
        <v/>
      </c>
      <c r="B538" s="99" t="str">
        <f t="shared" si="36"/>
        <v/>
      </c>
      <c r="C538" s="96" t="str">
        <f t="shared" si="37"/>
        <v/>
      </c>
      <c r="D538" s="69" t="str">
        <f>IF(A538="","",SUM(C$26:C538)+PV)</f>
        <v/>
      </c>
      <c r="E538" s="67"/>
      <c r="F538" s="69" t="str">
        <f t="shared" si="38"/>
        <v/>
      </c>
      <c r="G538" s="69" t="str">
        <f>IF(C538="","",SUM(F$26:F538))</f>
        <v/>
      </c>
      <c r="H538" s="69" t="str">
        <f t="shared" si="39"/>
        <v/>
      </c>
      <c r="I538" s="67"/>
    </row>
    <row r="539" spans="1:9" x14ac:dyDescent="0.2">
      <c r="A539" s="68" t="str">
        <f t="shared" si="35"/>
        <v/>
      </c>
      <c r="B539" s="99" t="str">
        <f t="shared" si="36"/>
        <v/>
      </c>
      <c r="C539" s="96" t="str">
        <f t="shared" si="37"/>
        <v/>
      </c>
      <c r="D539" s="69" t="str">
        <f>IF(A539="","",SUM(C$26:C539)+PV)</f>
        <v/>
      </c>
      <c r="E539" s="67"/>
      <c r="F539" s="69" t="str">
        <f t="shared" si="38"/>
        <v/>
      </c>
      <c r="G539" s="69" t="str">
        <f>IF(C539="","",SUM(F$26:F539))</f>
        <v/>
      </c>
      <c r="H539" s="69" t="str">
        <f t="shared" si="39"/>
        <v/>
      </c>
      <c r="I539" s="67"/>
    </row>
    <row r="540" spans="1:9" x14ac:dyDescent="0.2">
      <c r="A540" s="68" t="str">
        <f t="shared" ref="A540:A603" si="40">IF(H539="","",IF(A539&gt;=$D$8*p,"",A539+1))</f>
        <v/>
      </c>
      <c r="B540" s="99" t="str">
        <f t="shared" ref="B540:B603" si="41">IF(A540="","",IF(p=52,B539+7,IF(p=26,B539+14,IF(p=24,IF(MOD(A540,2)=0,EDATE($D$9,A540/2),B539+14),IF(DAY(DATE(YEAR($D$9),MONTH($D$9)+(A540-1)*(12/p),DAY($D$9)))&lt;&gt;DAY($D$9),DATE(YEAR($D$9),MONTH($D$9)+A540*(12/p)+1,0),DATE(YEAR($D$9),MONTH($D$9)+A540*(12/p),DAY($D$9)))))))</f>
        <v/>
      </c>
      <c r="C540" s="96" t="str">
        <f t="shared" ref="C540:C603" si="42">IF(A540="","",A)</f>
        <v/>
      </c>
      <c r="D540" s="69" t="str">
        <f>IF(A540="","",SUM(C$26:C540)+PV)</f>
        <v/>
      </c>
      <c r="E540" s="67"/>
      <c r="F540" s="69" t="str">
        <f t="shared" ref="F540:F603" si="43">IF(A540="","",IF($D$10=$J$13,H539*( (1+rate)^(B540-B539)-1 ),H539*rate))</f>
        <v/>
      </c>
      <c r="G540" s="69" t="str">
        <f>IF(C540="","",SUM(F$26:F540))</f>
        <v/>
      </c>
      <c r="H540" s="69" t="str">
        <f t="shared" si="39"/>
        <v/>
      </c>
      <c r="I540" s="67"/>
    </row>
    <row r="541" spans="1:9" x14ac:dyDescent="0.2">
      <c r="A541" s="68" t="str">
        <f t="shared" si="40"/>
        <v/>
      </c>
      <c r="B541" s="99" t="str">
        <f t="shared" si="41"/>
        <v/>
      </c>
      <c r="C541" s="96" t="str">
        <f t="shared" si="42"/>
        <v/>
      </c>
      <c r="D541" s="69" t="str">
        <f>IF(A541="","",SUM(C$26:C541)+PV)</f>
        <v/>
      </c>
      <c r="E541" s="67"/>
      <c r="F541" s="69" t="str">
        <f t="shared" si="43"/>
        <v/>
      </c>
      <c r="G541" s="69" t="str">
        <f>IF(C541="","",SUM(F$26:F541))</f>
        <v/>
      </c>
      <c r="H541" s="69" t="str">
        <f t="shared" ref="H541:H604" si="44">IF(A541="","",H540+F541+C541)</f>
        <v/>
      </c>
      <c r="I541" s="67"/>
    </row>
    <row r="542" spans="1:9" x14ac:dyDescent="0.2">
      <c r="A542" s="68" t="str">
        <f t="shared" si="40"/>
        <v/>
      </c>
      <c r="B542" s="99" t="str">
        <f t="shared" si="41"/>
        <v/>
      </c>
      <c r="C542" s="96" t="str">
        <f t="shared" si="42"/>
        <v/>
      </c>
      <c r="D542" s="69" t="str">
        <f>IF(A542="","",SUM(C$26:C542)+PV)</f>
        <v/>
      </c>
      <c r="E542" s="67"/>
      <c r="F542" s="69" t="str">
        <f t="shared" si="43"/>
        <v/>
      </c>
      <c r="G542" s="69" t="str">
        <f>IF(C542="","",SUM(F$26:F542))</f>
        <v/>
      </c>
      <c r="H542" s="69" t="str">
        <f t="shared" si="44"/>
        <v/>
      </c>
      <c r="I542" s="67"/>
    </row>
    <row r="543" spans="1:9" x14ac:dyDescent="0.2">
      <c r="A543" s="68" t="str">
        <f t="shared" si="40"/>
        <v/>
      </c>
      <c r="B543" s="99" t="str">
        <f t="shared" si="41"/>
        <v/>
      </c>
      <c r="C543" s="96" t="str">
        <f t="shared" si="42"/>
        <v/>
      </c>
      <c r="D543" s="69" t="str">
        <f>IF(A543="","",SUM(C$26:C543)+PV)</f>
        <v/>
      </c>
      <c r="E543" s="67"/>
      <c r="F543" s="69" t="str">
        <f t="shared" si="43"/>
        <v/>
      </c>
      <c r="G543" s="69" t="str">
        <f>IF(C543="","",SUM(F$26:F543))</f>
        <v/>
      </c>
      <c r="H543" s="69" t="str">
        <f t="shared" si="44"/>
        <v/>
      </c>
      <c r="I543" s="67"/>
    </row>
    <row r="544" spans="1:9" x14ac:dyDescent="0.2">
      <c r="A544" s="68" t="str">
        <f t="shared" si="40"/>
        <v/>
      </c>
      <c r="B544" s="99" t="str">
        <f t="shared" si="41"/>
        <v/>
      </c>
      <c r="C544" s="96" t="str">
        <f t="shared" si="42"/>
        <v/>
      </c>
      <c r="D544" s="69" t="str">
        <f>IF(A544="","",SUM(C$26:C544)+PV)</f>
        <v/>
      </c>
      <c r="E544" s="67"/>
      <c r="F544" s="69" t="str">
        <f t="shared" si="43"/>
        <v/>
      </c>
      <c r="G544" s="69" t="str">
        <f>IF(C544="","",SUM(F$26:F544))</f>
        <v/>
      </c>
      <c r="H544" s="69" t="str">
        <f t="shared" si="44"/>
        <v/>
      </c>
      <c r="I544" s="67"/>
    </row>
    <row r="545" spans="1:9" x14ac:dyDescent="0.2">
      <c r="A545" s="68" t="str">
        <f t="shared" si="40"/>
        <v/>
      </c>
      <c r="B545" s="99" t="str">
        <f t="shared" si="41"/>
        <v/>
      </c>
      <c r="C545" s="96" t="str">
        <f t="shared" si="42"/>
        <v/>
      </c>
      <c r="D545" s="69" t="str">
        <f>IF(A545="","",SUM(C$26:C545)+PV)</f>
        <v/>
      </c>
      <c r="E545" s="67"/>
      <c r="F545" s="69" t="str">
        <f t="shared" si="43"/>
        <v/>
      </c>
      <c r="G545" s="69" t="str">
        <f>IF(C545="","",SUM(F$26:F545))</f>
        <v/>
      </c>
      <c r="H545" s="69" t="str">
        <f t="shared" si="44"/>
        <v/>
      </c>
      <c r="I545" s="67"/>
    </row>
    <row r="546" spans="1:9" x14ac:dyDescent="0.2">
      <c r="A546" s="68" t="str">
        <f t="shared" si="40"/>
        <v/>
      </c>
      <c r="B546" s="99" t="str">
        <f t="shared" si="41"/>
        <v/>
      </c>
      <c r="C546" s="96" t="str">
        <f t="shared" si="42"/>
        <v/>
      </c>
      <c r="D546" s="69" t="str">
        <f>IF(A546="","",SUM(C$26:C546)+PV)</f>
        <v/>
      </c>
      <c r="E546" s="67"/>
      <c r="F546" s="69" t="str">
        <f t="shared" si="43"/>
        <v/>
      </c>
      <c r="G546" s="69" t="str">
        <f>IF(C546="","",SUM(F$26:F546))</f>
        <v/>
      </c>
      <c r="H546" s="69" t="str">
        <f t="shared" si="44"/>
        <v/>
      </c>
      <c r="I546" s="67"/>
    </row>
    <row r="547" spans="1:9" x14ac:dyDescent="0.2">
      <c r="A547" s="68" t="str">
        <f t="shared" si="40"/>
        <v/>
      </c>
      <c r="B547" s="99" t="str">
        <f t="shared" si="41"/>
        <v/>
      </c>
      <c r="C547" s="96" t="str">
        <f t="shared" si="42"/>
        <v/>
      </c>
      <c r="D547" s="69" t="str">
        <f>IF(A547="","",SUM(C$26:C547)+PV)</f>
        <v/>
      </c>
      <c r="E547" s="67"/>
      <c r="F547" s="69" t="str">
        <f t="shared" si="43"/>
        <v/>
      </c>
      <c r="G547" s="69" t="str">
        <f>IF(C547="","",SUM(F$26:F547))</f>
        <v/>
      </c>
      <c r="H547" s="69" t="str">
        <f t="shared" si="44"/>
        <v/>
      </c>
      <c r="I547" s="67"/>
    </row>
    <row r="548" spans="1:9" x14ac:dyDescent="0.2">
      <c r="A548" s="68" t="str">
        <f t="shared" si="40"/>
        <v/>
      </c>
      <c r="B548" s="99" t="str">
        <f t="shared" si="41"/>
        <v/>
      </c>
      <c r="C548" s="96" t="str">
        <f t="shared" si="42"/>
        <v/>
      </c>
      <c r="D548" s="69" t="str">
        <f>IF(A548="","",SUM(C$26:C548)+PV)</f>
        <v/>
      </c>
      <c r="E548" s="67"/>
      <c r="F548" s="69" t="str">
        <f t="shared" si="43"/>
        <v/>
      </c>
      <c r="G548" s="69" t="str">
        <f>IF(C548="","",SUM(F$26:F548))</f>
        <v/>
      </c>
      <c r="H548" s="69" t="str">
        <f t="shared" si="44"/>
        <v/>
      </c>
      <c r="I548" s="67"/>
    </row>
    <row r="549" spans="1:9" x14ac:dyDescent="0.2">
      <c r="A549" s="68" t="str">
        <f t="shared" si="40"/>
        <v/>
      </c>
      <c r="B549" s="99" t="str">
        <f t="shared" si="41"/>
        <v/>
      </c>
      <c r="C549" s="96" t="str">
        <f t="shared" si="42"/>
        <v/>
      </c>
      <c r="D549" s="69" t="str">
        <f>IF(A549="","",SUM(C$26:C549)+PV)</f>
        <v/>
      </c>
      <c r="E549" s="67"/>
      <c r="F549" s="69" t="str">
        <f t="shared" si="43"/>
        <v/>
      </c>
      <c r="G549" s="69" t="str">
        <f>IF(C549="","",SUM(F$26:F549))</f>
        <v/>
      </c>
      <c r="H549" s="69" t="str">
        <f t="shared" si="44"/>
        <v/>
      </c>
      <c r="I549" s="67"/>
    </row>
    <row r="550" spans="1:9" x14ac:dyDescent="0.2">
      <c r="A550" s="68" t="str">
        <f t="shared" si="40"/>
        <v/>
      </c>
      <c r="B550" s="99" t="str">
        <f t="shared" si="41"/>
        <v/>
      </c>
      <c r="C550" s="96" t="str">
        <f t="shared" si="42"/>
        <v/>
      </c>
      <c r="D550" s="69" t="str">
        <f>IF(A550="","",SUM(C$26:C550)+PV)</f>
        <v/>
      </c>
      <c r="E550" s="67"/>
      <c r="F550" s="69" t="str">
        <f t="shared" si="43"/>
        <v/>
      </c>
      <c r="G550" s="69" t="str">
        <f>IF(C550="","",SUM(F$26:F550))</f>
        <v/>
      </c>
      <c r="H550" s="69" t="str">
        <f t="shared" si="44"/>
        <v/>
      </c>
      <c r="I550" s="67"/>
    </row>
    <row r="551" spans="1:9" x14ac:dyDescent="0.2">
      <c r="A551" s="68" t="str">
        <f t="shared" si="40"/>
        <v/>
      </c>
      <c r="B551" s="99" t="str">
        <f t="shared" si="41"/>
        <v/>
      </c>
      <c r="C551" s="96" t="str">
        <f t="shared" si="42"/>
        <v/>
      </c>
      <c r="D551" s="69" t="str">
        <f>IF(A551="","",SUM(C$26:C551)+PV)</f>
        <v/>
      </c>
      <c r="E551" s="67"/>
      <c r="F551" s="69" t="str">
        <f t="shared" si="43"/>
        <v/>
      </c>
      <c r="G551" s="69" t="str">
        <f>IF(C551="","",SUM(F$26:F551))</f>
        <v/>
      </c>
      <c r="H551" s="69" t="str">
        <f t="shared" si="44"/>
        <v/>
      </c>
      <c r="I551" s="67"/>
    </row>
    <row r="552" spans="1:9" x14ac:dyDescent="0.2">
      <c r="A552" s="68" t="str">
        <f t="shared" si="40"/>
        <v/>
      </c>
      <c r="B552" s="99" t="str">
        <f t="shared" si="41"/>
        <v/>
      </c>
      <c r="C552" s="96" t="str">
        <f t="shared" si="42"/>
        <v/>
      </c>
      <c r="D552" s="69" t="str">
        <f>IF(A552="","",SUM(C$26:C552)+PV)</f>
        <v/>
      </c>
      <c r="E552" s="67"/>
      <c r="F552" s="69" t="str">
        <f t="shared" si="43"/>
        <v/>
      </c>
      <c r="G552" s="69" t="str">
        <f>IF(C552="","",SUM(F$26:F552))</f>
        <v/>
      </c>
      <c r="H552" s="69" t="str">
        <f t="shared" si="44"/>
        <v/>
      </c>
      <c r="I552" s="67"/>
    </row>
    <row r="553" spans="1:9" x14ac:dyDescent="0.2">
      <c r="A553" s="68" t="str">
        <f t="shared" si="40"/>
        <v/>
      </c>
      <c r="B553" s="99" t="str">
        <f t="shared" si="41"/>
        <v/>
      </c>
      <c r="C553" s="96" t="str">
        <f t="shared" si="42"/>
        <v/>
      </c>
      <c r="D553" s="69" t="str">
        <f>IF(A553="","",SUM(C$26:C553)+PV)</f>
        <v/>
      </c>
      <c r="E553" s="67"/>
      <c r="F553" s="69" t="str">
        <f t="shared" si="43"/>
        <v/>
      </c>
      <c r="G553" s="69" t="str">
        <f>IF(C553="","",SUM(F$26:F553))</f>
        <v/>
      </c>
      <c r="H553" s="69" t="str">
        <f t="shared" si="44"/>
        <v/>
      </c>
      <c r="I553" s="67"/>
    </row>
    <row r="554" spans="1:9" x14ac:dyDescent="0.2">
      <c r="A554" s="68" t="str">
        <f t="shared" si="40"/>
        <v/>
      </c>
      <c r="B554" s="99" t="str">
        <f t="shared" si="41"/>
        <v/>
      </c>
      <c r="C554" s="96" t="str">
        <f t="shared" si="42"/>
        <v/>
      </c>
      <c r="D554" s="69" t="str">
        <f>IF(A554="","",SUM(C$26:C554)+PV)</f>
        <v/>
      </c>
      <c r="E554" s="67"/>
      <c r="F554" s="69" t="str">
        <f t="shared" si="43"/>
        <v/>
      </c>
      <c r="G554" s="69" t="str">
        <f>IF(C554="","",SUM(F$26:F554))</f>
        <v/>
      </c>
      <c r="H554" s="69" t="str">
        <f t="shared" si="44"/>
        <v/>
      </c>
      <c r="I554" s="67"/>
    </row>
    <row r="555" spans="1:9" x14ac:dyDescent="0.2">
      <c r="A555" s="68" t="str">
        <f t="shared" si="40"/>
        <v/>
      </c>
      <c r="B555" s="99" t="str">
        <f t="shared" si="41"/>
        <v/>
      </c>
      <c r="C555" s="96" t="str">
        <f t="shared" si="42"/>
        <v/>
      </c>
      <c r="D555" s="69" t="str">
        <f>IF(A555="","",SUM(C$26:C555)+PV)</f>
        <v/>
      </c>
      <c r="E555" s="67"/>
      <c r="F555" s="69" t="str">
        <f t="shared" si="43"/>
        <v/>
      </c>
      <c r="G555" s="69" t="str">
        <f>IF(C555="","",SUM(F$26:F555))</f>
        <v/>
      </c>
      <c r="H555" s="69" t="str">
        <f t="shared" si="44"/>
        <v/>
      </c>
      <c r="I555" s="67"/>
    </row>
    <row r="556" spans="1:9" x14ac:dyDescent="0.2">
      <c r="A556" s="68" t="str">
        <f t="shared" si="40"/>
        <v/>
      </c>
      <c r="B556" s="99" t="str">
        <f t="shared" si="41"/>
        <v/>
      </c>
      <c r="C556" s="96" t="str">
        <f t="shared" si="42"/>
        <v/>
      </c>
      <c r="D556" s="69" t="str">
        <f>IF(A556="","",SUM(C$26:C556)+PV)</f>
        <v/>
      </c>
      <c r="E556" s="67"/>
      <c r="F556" s="69" t="str">
        <f t="shared" si="43"/>
        <v/>
      </c>
      <c r="G556" s="69" t="str">
        <f>IF(C556="","",SUM(F$26:F556))</f>
        <v/>
      </c>
      <c r="H556" s="69" t="str">
        <f t="shared" si="44"/>
        <v/>
      </c>
      <c r="I556" s="67"/>
    </row>
    <row r="557" spans="1:9" x14ac:dyDescent="0.2">
      <c r="A557" s="68" t="str">
        <f t="shared" si="40"/>
        <v/>
      </c>
      <c r="B557" s="99" t="str">
        <f t="shared" si="41"/>
        <v/>
      </c>
      <c r="C557" s="96" t="str">
        <f t="shared" si="42"/>
        <v/>
      </c>
      <c r="D557" s="69" t="str">
        <f>IF(A557="","",SUM(C$26:C557)+PV)</f>
        <v/>
      </c>
      <c r="E557" s="67"/>
      <c r="F557" s="69" t="str">
        <f t="shared" si="43"/>
        <v/>
      </c>
      <c r="G557" s="69" t="str">
        <f>IF(C557="","",SUM(F$26:F557))</f>
        <v/>
      </c>
      <c r="H557" s="69" t="str">
        <f t="shared" si="44"/>
        <v/>
      </c>
      <c r="I557" s="67"/>
    </row>
    <row r="558" spans="1:9" x14ac:dyDescent="0.2">
      <c r="A558" s="68" t="str">
        <f t="shared" si="40"/>
        <v/>
      </c>
      <c r="B558" s="99" t="str">
        <f t="shared" si="41"/>
        <v/>
      </c>
      <c r="C558" s="96" t="str">
        <f t="shared" si="42"/>
        <v/>
      </c>
      <c r="D558" s="69" t="str">
        <f>IF(A558="","",SUM(C$26:C558)+PV)</f>
        <v/>
      </c>
      <c r="E558" s="67"/>
      <c r="F558" s="69" t="str">
        <f t="shared" si="43"/>
        <v/>
      </c>
      <c r="G558" s="69" t="str">
        <f>IF(C558="","",SUM(F$26:F558))</f>
        <v/>
      </c>
      <c r="H558" s="69" t="str">
        <f t="shared" si="44"/>
        <v/>
      </c>
      <c r="I558" s="67"/>
    </row>
    <row r="559" spans="1:9" x14ac:dyDescent="0.2">
      <c r="A559" s="68" t="str">
        <f t="shared" si="40"/>
        <v/>
      </c>
      <c r="B559" s="99" t="str">
        <f t="shared" si="41"/>
        <v/>
      </c>
      <c r="C559" s="96" t="str">
        <f t="shared" si="42"/>
        <v/>
      </c>
      <c r="D559" s="69" t="str">
        <f>IF(A559="","",SUM(C$26:C559)+PV)</f>
        <v/>
      </c>
      <c r="E559" s="67"/>
      <c r="F559" s="69" t="str">
        <f t="shared" si="43"/>
        <v/>
      </c>
      <c r="G559" s="69" t="str">
        <f>IF(C559="","",SUM(F$26:F559))</f>
        <v/>
      </c>
      <c r="H559" s="69" t="str">
        <f t="shared" si="44"/>
        <v/>
      </c>
      <c r="I559" s="67"/>
    </row>
    <row r="560" spans="1:9" x14ac:dyDescent="0.2">
      <c r="A560" s="68" t="str">
        <f t="shared" si="40"/>
        <v/>
      </c>
      <c r="B560" s="99" t="str">
        <f t="shared" si="41"/>
        <v/>
      </c>
      <c r="C560" s="96" t="str">
        <f t="shared" si="42"/>
        <v/>
      </c>
      <c r="D560" s="69" t="str">
        <f>IF(A560="","",SUM(C$26:C560)+PV)</f>
        <v/>
      </c>
      <c r="E560" s="67"/>
      <c r="F560" s="69" t="str">
        <f t="shared" si="43"/>
        <v/>
      </c>
      <c r="G560" s="69" t="str">
        <f>IF(C560="","",SUM(F$26:F560))</f>
        <v/>
      </c>
      <c r="H560" s="69" t="str">
        <f t="shared" si="44"/>
        <v/>
      </c>
      <c r="I560" s="67"/>
    </row>
    <row r="561" spans="1:9" x14ac:dyDescent="0.2">
      <c r="A561" s="68" t="str">
        <f t="shared" si="40"/>
        <v/>
      </c>
      <c r="B561" s="99" t="str">
        <f t="shared" si="41"/>
        <v/>
      </c>
      <c r="C561" s="96" t="str">
        <f t="shared" si="42"/>
        <v/>
      </c>
      <c r="D561" s="69" t="str">
        <f>IF(A561="","",SUM(C$26:C561)+PV)</f>
        <v/>
      </c>
      <c r="E561" s="67"/>
      <c r="F561" s="69" t="str">
        <f t="shared" si="43"/>
        <v/>
      </c>
      <c r="G561" s="69" t="str">
        <f>IF(C561="","",SUM(F$26:F561))</f>
        <v/>
      </c>
      <c r="H561" s="69" t="str">
        <f t="shared" si="44"/>
        <v/>
      </c>
      <c r="I561" s="67"/>
    </row>
    <row r="562" spans="1:9" x14ac:dyDescent="0.2">
      <c r="A562" s="68" t="str">
        <f t="shared" si="40"/>
        <v/>
      </c>
      <c r="B562" s="99" t="str">
        <f t="shared" si="41"/>
        <v/>
      </c>
      <c r="C562" s="96" t="str">
        <f t="shared" si="42"/>
        <v/>
      </c>
      <c r="D562" s="69" t="str">
        <f>IF(A562="","",SUM(C$26:C562)+PV)</f>
        <v/>
      </c>
      <c r="E562" s="67"/>
      <c r="F562" s="69" t="str">
        <f t="shared" si="43"/>
        <v/>
      </c>
      <c r="G562" s="69" t="str">
        <f>IF(C562="","",SUM(F$26:F562))</f>
        <v/>
      </c>
      <c r="H562" s="69" t="str">
        <f t="shared" si="44"/>
        <v/>
      </c>
      <c r="I562" s="67"/>
    </row>
    <row r="563" spans="1:9" x14ac:dyDescent="0.2">
      <c r="A563" s="68" t="str">
        <f t="shared" si="40"/>
        <v/>
      </c>
      <c r="B563" s="99" t="str">
        <f t="shared" si="41"/>
        <v/>
      </c>
      <c r="C563" s="96" t="str">
        <f t="shared" si="42"/>
        <v/>
      </c>
      <c r="D563" s="69" t="str">
        <f>IF(A563="","",SUM(C$26:C563)+PV)</f>
        <v/>
      </c>
      <c r="E563" s="67"/>
      <c r="F563" s="69" t="str">
        <f t="shared" si="43"/>
        <v/>
      </c>
      <c r="G563" s="69" t="str">
        <f>IF(C563="","",SUM(F$26:F563))</f>
        <v/>
      </c>
      <c r="H563" s="69" t="str">
        <f t="shared" si="44"/>
        <v/>
      </c>
      <c r="I563" s="67"/>
    </row>
    <row r="564" spans="1:9" x14ac:dyDescent="0.2">
      <c r="A564" s="68" t="str">
        <f t="shared" si="40"/>
        <v/>
      </c>
      <c r="B564" s="99" t="str">
        <f t="shared" si="41"/>
        <v/>
      </c>
      <c r="C564" s="96" t="str">
        <f t="shared" si="42"/>
        <v/>
      </c>
      <c r="D564" s="69" t="str">
        <f>IF(A564="","",SUM(C$26:C564)+PV)</f>
        <v/>
      </c>
      <c r="E564" s="67"/>
      <c r="F564" s="69" t="str">
        <f t="shared" si="43"/>
        <v/>
      </c>
      <c r="G564" s="69" t="str">
        <f>IF(C564="","",SUM(F$26:F564))</f>
        <v/>
      </c>
      <c r="H564" s="69" t="str">
        <f t="shared" si="44"/>
        <v/>
      </c>
      <c r="I564" s="67"/>
    </row>
    <row r="565" spans="1:9" x14ac:dyDescent="0.2">
      <c r="A565" s="68" t="str">
        <f t="shared" si="40"/>
        <v/>
      </c>
      <c r="B565" s="99" t="str">
        <f t="shared" si="41"/>
        <v/>
      </c>
      <c r="C565" s="96" t="str">
        <f t="shared" si="42"/>
        <v/>
      </c>
      <c r="D565" s="69" t="str">
        <f>IF(A565="","",SUM(C$26:C565)+PV)</f>
        <v/>
      </c>
      <c r="E565" s="67"/>
      <c r="F565" s="69" t="str">
        <f t="shared" si="43"/>
        <v/>
      </c>
      <c r="G565" s="69" t="str">
        <f>IF(C565="","",SUM(F$26:F565))</f>
        <v/>
      </c>
      <c r="H565" s="69" t="str">
        <f t="shared" si="44"/>
        <v/>
      </c>
      <c r="I565" s="67"/>
    </row>
    <row r="566" spans="1:9" x14ac:dyDescent="0.2">
      <c r="A566" s="68" t="str">
        <f t="shared" si="40"/>
        <v/>
      </c>
      <c r="B566" s="99" t="str">
        <f t="shared" si="41"/>
        <v/>
      </c>
      <c r="C566" s="96" t="str">
        <f t="shared" si="42"/>
        <v/>
      </c>
      <c r="D566" s="69" t="str">
        <f>IF(A566="","",SUM(C$26:C566)+PV)</f>
        <v/>
      </c>
      <c r="E566" s="67"/>
      <c r="F566" s="69" t="str">
        <f t="shared" si="43"/>
        <v/>
      </c>
      <c r="G566" s="69" t="str">
        <f>IF(C566="","",SUM(F$26:F566))</f>
        <v/>
      </c>
      <c r="H566" s="69" t="str">
        <f t="shared" si="44"/>
        <v/>
      </c>
      <c r="I566" s="67"/>
    </row>
    <row r="567" spans="1:9" x14ac:dyDescent="0.2">
      <c r="A567" s="68" t="str">
        <f t="shared" si="40"/>
        <v/>
      </c>
      <c r="B567" s="99" t="str">
        <f t="shared" si="41"/>
        <v/>
      </c>
      <c r="C567" s="96" t="str">
        <f t="shared" si="42"/>
        <v/>
      </c>
      <c r="D567" s="69" t="str">
        <f>IF(A567="","",SUM(C$26:C567)+PV)</f>
        <v/>
      </c>
      <c r="E567" s="67"/>
      <c r="F567" s="69" t="str">
        <f t="shared" si="43"/>
        <v/>
      </c>
      <c r="G567" s="69" t="str">
        <f>IF(C567="","",SUM(F$26:F567))</f>
        <v/>
      </c>
      <c r="H567" s="69" t="str">
        <f t="shared" si="44"/>
        <v/>
      </c>
      <c r="I567" s="67"/>
    </row>
    <row r="568" spans="1:9" x14ac:dyDescent="0.2">
      <c r="A568" s="68" t="str">
        <f t="shared" si="40"/>
        <v/>
      </c>
      <c r="B568" s="99" t="str">
        <f t="shared" si="41"/>
        <v/>
      </c>
      <c r="C568" s="96" t="str">
        <f t="shared" si="42"/>
        <v/>
      </c>
      <c r="D568" s="69" t="str">
        <f>IF(A568="","",SUM(C$26:C568)+PV)</f>
        <v/>
      </c>
      <c r="E568" s="67"/>
      <c r="F568" s="69" t="str">
        <f t="shared" si="43"/>
        <v/>
      </c>
      <c r="G568" s="69" t="str">
        <f>IF(C568="","",SUM(F$26:F568))</f>
        <v/>
      </c>
      <c r="H568" s="69" t="str">
        <f t="shared" si="44"/>
        <v/>
      </c>
      <c r="I568" s="67"/>
    </row>
    <row r="569" spans="1:9" x14ac:dyDescent="0.2">
      <c r="A569" s="68" t="str">
        <f t="shared" si="40"/>
        <v/>
      </c>
      <c r="B569" s="99" t="str">
        <f t="shared" si="41"/>
        <v/>
      </c>
      <c r="C569" s="96" t="str">
        <f t="shared" si="42"/>
        <v/>
      </c>
      <c r="D569" s="69" t="str">
        <f>IF(A569="","",SUM(C$26:C569)+PV)</f>
        <v/>
      </c>
      <c r="E569" s="67"/>
      <c r="F569" s="69" t="str">
        <f t="shared" si="43"/>
        <v/>
      </c>
      <c r="G569" s="69" t="str">
        <f>IF(C569="","",SUM(F$26:F569))</f>
        <v/>
      </c>
      <c r="H569" s="69" t="str">
        <f t="shared" si="44"/>
        <v/>
      </c>
      <c r="I569" s="67"/>
    </row>
    <row r="570" spans="1:9" x14ac:dyDescent="0.2">
      <c r="A570" s="68" t="str">
        <f t="shared" si="40"/>
        <v/>
      </c>
      <c r="B570" s="99" t="str">
        <f t="shared" si="41"/>
        <v/>
      </c>
      <c r="C570" s="96" t="str">
        <f t="shared" si="42"/>
        <v/>
      </c>
      <c r="D570" s="69" t="str">
        <f>IF(A570="","",SUM(C$26:C570)+PV)</f>
        <v/>
      </c>
      <c r="E570" s="67"/>
      <c r="F570" s="69" t="str">
        <f t="shared" si="43"/>
        <v/>
      </c>
      <c r="G570" s="69" t="str">
        <f>IF(C570="","",SUM(F$26:F570))</f>
        <v/>
      </c>
      <c r="H570" s="69" t="str">
        <f t="shared" si="44"/>
        <v/>
      </c>
      <c r="I570" s="67"/>
    </row>
    <row r="571" spans="1:9" x14ac:dyDescent="0.2">
      <c r="A571" s="68" t="str">
        <f t="shared" si="40"/>
        <v/>
      </c>
      <c r="B571" s="99" t="str">
        <f t="shared" si="41"/>
        <v/>
      </c>
      <c r="C571" s="96" t="str">
        <f t="shared" si="42"/>
        <v/>
      </c>
      <c r="D571" s="69" t="str">
        <f>IF(A571="","",SUM(C$26:C571)+PV)</f>
        <v/>
      </c>
      <c r="E571" s="67"/>
      <c r="F571" s="69" t="str">
        <f t="shared" si="43"/>
        <v/>
      </c>
      <c r="G571" s="69" t="str">
        <f>IF(C571="","",SUM(F$26:F571))</f>
        <v/>
      </c>
      <c r="H571" s="69" t="str">
        <f t="shared" si="44"/>
        <v/>
      </c>
      <c r="I571" s="67"/>
    </row>
    <row r="572" spans="1:9" x14ac:dyDescent="0.2">
      <c r="A572" s="68" t="str">
        <f t="shared" si="40"/>
        <v/>
      </c>
      <c r="B572" s="99" t="str">
        <f t="shared" si="41"/>
        <v/>
      </c>
      <c r="C572" s="96" t="str">
        <f t="shared" si="42"/>
        <v/>
      </c>
      <c r="D572" s="69" t="str">
        <f>IF(A572="","",SUM(C$26:C572)+PV)</f>
        <v/>
      </c>
      <c r="E572" s="67"/>
      <c r="F572" s="69" t="str">
        <f t="shared" si="43"/>
        <v/>
      </c>
      <c r="G572" s="69" t="str">
        <f>IF(C572="","",SUM(F$26:F572))</f>
        <v/>
      </c>
      <c r="H572" s="69" t="str">
        <f t="shared" si="44"/>
        <v/>
      </c>
      <c r="I572" s="67"/>
    </row>
    <row r="573" spans="1:9" x14ac:dyDescent="0.2">
      <c r="A573" s="68" t="str">
        <f t="shared" si="40"/>
        <v/>
      </c>
      <c r="B573" s="99" t="str">
        <f t="shared" si="41"/>
        <v/>
      </c>
      <c r="C573" s="96" t="str">
        <f t="shared" si="42"/>
        <v/>
      </c>
      <c r="D573" s="69" t="str">
        <f>IF(A573="","",SUM(C$26:C573)+PV)</f>
        <v/>
      </c>
      <c r="E573" s="67"/>
      <c r="F573" s="69" t="str">
        <f t="shared" si="43"/>
        <v/>
      </c>
      <c r="G573" s="69" t="str">
        <f>IF(C573="","",SUM(F$26:F573))</f>
        <v/>
      </c>
      <c r="H573" s="69" t="str">
        <f t="shared" si="44"/>
        <v/>
      </c>
      <c r="I573" s="67"/>
    </row>
    <row r="574" spans="1:9" x14ac:dyDescent="0.2">
      <c r="A574" s="68" t="str">
        <f t="shared" si="40"/>
        <v/>
      </c>
      <c r="B574" s="99" t="str">
        <f t="shared" si="41"/>
        <v/>
      </c>
      <c r="C574" s="96" t="str">
        <f t="shared" si="42"/>
        <v/>
      </c>
      <c r="D574" s="69" t="str">
        <f>IF(A574="","",SUM(C$26:C574)+PV)</f>
        <v/>
      </c>
      <c r="E574" s="67"/>
      <c r="F574" s="69" t="str">
        <f t="shared" si="43"/>
        <v/>
      </c>
      <c r="G574" s="69" t="str">
        <f>IF(C574="","",SUM(F$26:F574))</f>
        <v/>
      </c>
      <c r="H574" s="69" t="str">
        <f t="shared" si="44"/>
        <v/>
      </c>
      <c r="I574" s="67"/>
    </row>
    <row r="575" spans="1:9" x14ac:dyDescent="0.2">
      <c r="A575" s="68" t="str">
        <f t="shared" si="40"/>
        <v/>
      </c>
      <c r="B575" s="99" t="str">
        <f t="shared" si="41"/>
        <v/>
      </c>
      <c r="C575" s="96" t="str">
        <f t="shared" si="42"/>
        <v/>
      </c>
      <c r="D575" s="69" t="str">
        <f>IF(A575="","",SUM(C$26:C575)+PV)</f>
        <v/>
      </c>
      <c r="E575" s="67"/>
      <c r="F575" s="69" t="str">
        <f t="shared" si="43"/>
        <v/>
      </c>
      <c r="G575" s="69" t="str">
        <f>IF(C575="","",SUM(F$26:F575))</f>
        <v/>
      </c>
      <c r="H575" s="69" t="str">
        <f t="shared" si="44"/>
        <v/>
      </c>
      <c r="I575" s="67"/>
    </row>
    <row r="576" spans="1:9" x14ac:dyDescent="0.2">
      <c r="A576" s="68" t="str">
        <f t="shared" si="40"/>
        <v/>
      </c>
      <c r="B576" s="99" t="str">
        <f t="shared" si="41"/>
        <v/>
      </c>
      <c r="C576" s="96" t="str">
        <f t="shared" si="42"/>
        <v/>
      </c>
      <c r="D576" s="69" t="str">
        <f>IF(A576="","",SUM(C$26:C576)+PV)</f>
        <v/>
      </c>
      <c r="E576" s="67"/>
      <c r="F576" s="69" t="str">
        <f t="shared" si="43"/>
        <v/>
      </c>
      <c r="G576" s="69" t="str">
        <f>IF(C576="","",SUM(F$26:F576))</f>
        <v/>
      </c>
      <c r="H576" s="69" t="str">
        <f t="shared" si="44"/>
        <v/>
      </c>
      <c r="I576" s="67"/>
    </row>
    <row r="577" spans="1:9" x14ac:dyDescent="0.2">
      <c r="A577" s="68" t="str">
        <f t="shared" si="40"/>
        <v/>
      </c>
      <c r="B577" s="99" t="str">
        <f t="shared" si="41"/>
        <v/>
      </c>
      <c r="C577" s="96" t="str">
        <f t="shared" si="42"/>
        <v/>
      </c>
      <c r="D577" s="69" t="str">
        <f>IF(A577="","",SUM(C$26:C577)+PV)</f>
        <v/>
      </c>
      <c r="E577" s="67"/>
      <c r="F577" s="69" t="str">
        <f t="shared" si="43"/>
        <v/>
      </c>
      <c r="G577" s="69" t="str">
        <f>IF(C577="","",SUM(F$26:F577))</f>
        <v/>
      </c>
      <c r="H577" s="69" t="str">
        <f t="shared" si="44"/>
        <v/>
      </c>
      <c r="I577" s="67"/>
    </row>
    <row r="578" spans="1:9" x14ac:dyDescent="0.2">
      <c r="A578" s="68" t="str">
        <f t="shared" si="40"/>
        <v/>
      </c>
      <c r="B578" s="99" t="str">
        <f t="shared" si="41"/>
        <v/>
      </c>
      <c r="C578" s="96" t="str">
        <f t="shared" si="42"/>
        <v/>
      </c>
      <c r="D578" s="69" t="str">
        <f>IF(A578="","",SUM(C$26:C578)+PV)</f>
        <v/>
      </c>
      <c r="E578" s="67"/>
      <c r="F578" s="69" t="str">
        <f t="shared" si="43"/>
        <v/>
      </c>
      <c r="G578" s="69" t="str">
        <f>IF(C578="","",SUM(F$26:F578))</f>
        <v/>
      </c>
      <c r="H578" s="69" t="str">
        <f t="shared" si="44"/>
        <v/>
      </c>
      <c r="I578" s="67"/>
    </row>
    <row r="579" spans="1:9" x14ac:dyDescent="0.2">
      <c r="A579" s="68" t="str">
        <f t="shared" si="40"/>
        <v/>
      </c>
      <c r="B579" s="99" t="str">
        <f t="shared" si="41"/>
        <v/>
      </c>
      <c r="C579" s="96" t="str">
        <f t="shared" si="42"/>
        <v/>
      </c>
      <c r="D579" s="69" t="str">
        <f>IF(A579="","",SUM(C$26:C579)+PV)</f>
        <v/>
      </c>
      <c r="E579" s="67"/>
      <c r="F579" s="69" t="str">
        <f t="shared" si="43"/>
        <v/>
      </c>
      <c r="G579" s="69" t="str">
        <f>IF(C579="","",SUM(F$26:F579))</f>
        <v/>
      </c>
      <c r="H579" s="69" t="str">
        <f t="shared" si="44"/>
        <v/>
      </c>
      <c r="I579" s="67"/>
    </row>
    <row r="580" spans="1:9" x14ac:dyDescent="0.2">
      <c r="A580" s="68" t="str">
        <f t="shared" si="40"/>
        <v/>
      </c>
      <c r="B580" s="99" t="str">
        <f t="shared" si="41"/>
        <v/>
      </c>
      <c r="C580" s="96" t="str">
        <f t="shared" si="42"/>
        <v/>
      </c>
      <c r="D580" s="69" t="str">
        <f>IF(A580="","",SUM(C$26:C580)+PV)</f>
        <v/>
      </c>
      <c r="E580" s="67"/>
      <c r="F580" s="69" t="str">
        <f t="shared" si="43"/>
        <v/>
      </c>
      <c r="G580" s="69" t="str">
        <f>IF(C580="","",SUM(F$26:F580))</f>
        <v/>
      </c>
      <c r="H580" s="69" t="str">
        <f t="shared" si="44"/>
        <v/>
      </c>
      <c r="I580" s="67"/>
    </row>
    <row r="581" spans="1:9" x14ac:dyDescent="0.2">
      <c r="A581" s="68" t="str">
        <f t="shared" si="40"/>
        <v/>
      </c>
      <c r="B581" s="99" t="str">
        <f t="shared" si="41"/>
        <v/>
      </c>
      <c r="C581" s="96" t="str">
        <f t="shared" si="42"/>
        <v/>
      </c>
      <c r="D581" s="69" t="str">
        <f>IF(A581="","",SUM(C$26:C581)+PV)</f>
        <v/>
      </c>
      <c r="E581" s="67"/>
      <c r="F581" s="69" t="str">
        <f t="shared" si="43"/>
        <v/>
      </c>
      <c r="G581" s="69" t="str">
        <f>IF(C581="","",SUM(F$26:F581))</f>
        <v/>
      </c>
      <c r="H581" s="69" t="str">
        <f t="shared" si="44"/>
        <v/>
      </c>
      <c r="I581" s="67"/>
    </row>
    <row r="582" spans="1:9" x14ac:dyDescent="0.2">
      <c r="A582" s="68" t="str">
        <f t="shared" si="40"/>
        <v/>
      </c>
      <c r="B582" s="99" t="str">
        <f t="shared" si="41"/>
        <v/>
      </c>
      <c r="C582" s="96" t="str">
        <f t="shared" si="42"/>
        <v/>
      </c>
      <c r="D582" s="69" t="str">
        <f>IF(A582="","",SUM(C$26:C582)+PV)</f>
        <v/>
      </c>
      <c r="E582" s="67"/>
      <c r="F582" s="69" t="str">
        <f t="shared" si="43"/>
        <v/>
      </c>
      <c r="G582" s="69" t="str">
        <f>IF(C582="","",SUM(F$26:F582))</f>
        <v/>
      </c>
      <c r="H582" s="69" t="str">
        <f t="shared" si="44"/>
        <v/>
      </c>
      <c r="I582" s="67"/>
    </row>
    <row r="583" spans="1:9" x14ac:dyDescent="0.2">
      <c r="A583" s="68" t="str">
        <f t="shared" si="40"/>
        <v/>
      </c>
      <c r="B583" s="99" t="str">
        <f t="shared" si="41"/>
        <v/>
      </c>
      <c r="C583" s="96" t="str">
        <f t="shared" si="42"/>
        <v/>
      </c>
      <c r="D583" s="69" t="str">
        <f>IF(A583="","",SUM(C$26:C583)+PV)</f>
        <v/>
      </c>
      <c r="E583" s="67"/>
      <c r="F583" s="69" t="str">
        <f t="shared" si="43"/>
        <v/>
      </c>
      <c r="G583" s="69" t="str">
        <f>IF(C583="","",SUM(F$26:F583))</f>
        <v/>
      </c>
      <c r="H583" s="69" t="str">
        <f t="shared" si="44"/>
        <v/>
      </c>
      <c r="I583" s="67"/>
    </row>
    <row r="584" spans="1:9" x14ac:dyDescent="0.2">
      <c r="A584" s="68" t="str">
        <f t="shared" si="40"/>
        <v/>
      </c>
      <c r="B584" s="99" t="str">
        <f t="shared" si="41"/>
        <v/>
      </c>
      <c r="C584" s="96" t="str">
        <f t="shared" si="42"/>
        <v/>
      </c>
      <c r="D584" s="69" t="str">
        <f>IF(A584="","",SUM(C$26:C584)+PV)</f>
        <v/>
      </c>
      <c r="E584" s="67"/>
      <c r="F584" s="69" t="str">
        <f t="shared" si="43"/>
        <v/>
      </c>
      <c r="G584" s="69" t="str">
        <f>IF(C584="","",SUM(F$26:F584))</f>
        <v/>
      </c>
      <c r="H584" s="69" t="str">
        <f t="shared" si="44"/>
        <v/>
      </c>
      <c r="I584" s="67"/>
    </row>
    <row r="585" spans="1:9" x14ac:dyDescent="0.2">
      <c r="A585" s="68" t="str">
        <f t="shared" si="40"/>
        <v/>
      </c>
      <c r="B585" s="99" t="str">
        <f t="shared" si="41"/>
        <v/>
      </c>
      <c r="C585" s="96" t="str">
        <f t="shared" si="42"/>
        <v/>
      </c>
      <c r="D585" s="69" t="str">
        <f>IF(A585="","",SUM(C$26:C585)+PV)</f>
        <v/>
      </c>
      <c r="E585" s="67"/>
      <c r="F585" s="69" t="str">
        <f t="shared" si="43"/>
        <v/>
      </c>
      <c r="G585" s="69" t="str">
        <f>IF(C585="","",SUM(F$26:F585))</f>
        <v/>
      </c>
      <c r="H585" s="69" t="str">
        <f t="shared" si="44"/>
        <v/>
      </c>
      <c r="I585" s="67"/>
    </row>
    <row r="586" spans="1:9" x14ac:dyDescent="0.2">
      <c r="A586" s="68" t="str">
        <f t="shared" si="40"/>
        <v/>
      </c>
      <c r="B586" s="99" t="str">
        <f t="shared" si="41"/>
        <v/>
      </c>
      <c r="C586" s="96" t="str">
        <f t="shared" si="42"/>
        <v/>
      </c>
      <c r="D586" s="69" t="str">
        <f>IF(A586="","",SUM(C$26:C586)+PV)</f>
        <v/>
      </c>
      <c r="E586" s="67"/>
      <c r="F586" s="69" t="str">
        <f t="shared" si="43"/>
        <v/>
      </c>
      <c r="G586" s="69" t="str">
        <f>IF(C586="","",SUM(F$26:F586))</f>
        <v/>
      </c>
      <c r="H586" s="69" t="str">
        <f t="shared" si="44"/>
        <v/>
      </c>
      <c r="I586" s="67"/>
    </row>
    <row r="587" spans="1:9" x14ac:dyDescent="0.2">
      <c r="A587" s="68" t="str">
        <f t="shared" si="40"/>
        <v/>
      </c>
      <c r="B587" s="99" t="str">
        <f t="shared" si="41"/>
        <v/>
      </c>
      <c r="C587" s="96" t="str">
        <f t="shared" si="42"/>
        <v/>
      </c>
      <c r="D587" s="69" t="str">
        <f>IF(A587="","",SUM(C$26:C587)+PV)</f>
        <v/>
      </c>
      <c r="E587" s="67"/>
      <c r="F587" s="69" t="str">
        <f t="shared" si="43"/>
        <v/>
      </c>
      <c r="G587" s="69" t="str">
        <f>IF(C587="","",SUM(F$26:F587))</f>
        <v/>
      </c>
      <c r="H587" s="69" t="str">
        <f t="shared" si="44"/>
        <v/>
      </c>
      <c r="I587" s="67"/>
    </row>
    <row r="588" spans="1:9" x14ac:dyDescent="0.2">
      <c r="A588" s="68" t="str">
        <f t="shared" si="40"/>
        <v/>
      </c>
      <c r="B588" s="99" t="str">
        <f t="shared" si="41"/>
        <v/>
      </c>
      <c r="C588" s="96" t="str">
        <f t="shared" si="42"/>
        <v/>
      </c>
      <c r="D588" s="69" t="str">
        <f>IF(A588="","",SUM(C$26:C588)+PV)</f>
        <v/>
      </c>
      <c r="E588" s="67"/>
      <c r="F588" s="69" t="str">
        <f t="shared" si="43"/>
        <v/>
      </c>
      <c r="G588" s="69" t="str">
        <f>IF(C588="","",SUM(F$26:F588))</f>
        <v/>
      </c>
      <c r="H588" s="69" t="str">
        <f t="shared" si="44"/>
        <v/>
      </c>
      <c r="I588" s="67"/>
    </row>
    <row r="589" spans="1:9" x14ac:dyDescent="0.2">
      <c r="A589" s="68" t="str">
        <f t="shared" si="40"/>
        <v/>
      </c>
      <c r="B589" s="99" t="str">
        <f t="shared" si="41"/>
        <v/>
      </c>
      <c r="C589" s="96" t="str">
        <f t="shared" si="42"/>
        <v/>
      </c>
      <c r="D589" s="69" t="str">
        <f>IF(A589="","",SUM(C$26:C589)+PV)</f>
        <v/>
      </c>
      <c r="E589" s="67"/>
      <c r="F589" s="69" t="str">
        <f t="shared" si="43"/>
        <v/>
      </c>
      <c r="G589" s="69" t="str">
        <f>IF(C589="","",SUM(F$26:F589))</f>
        <v/>
      </c>
      <c r="H589" s="69" t="str">
        <f t="shared" si="44"/>
        <v/>
      </c>
      <c r="I589" s="67"/>
    </row>
    <row r="590" spans="1:9" x14ac:dyDescent="0.2">
      <c r="A590" s="68" t="str">
        <f t="shared" si="40"/>
        <v/>
      </c>
      <c r="B590" s="99" t="str">
        <f t="shared" si="41"/>
        <v/>
      </c>
      <c r="C590" s="96" t="str">
        <f t="shared" si="42"/>
        <v/>
      </c>
      <c r="D590" s="69" t="str">
        <f>IF(A590="","",SUM(C$26:C590)+PV)</f>
        <v/>
      </c>
      <c r="E590" s="67"/>
      <c r="F590" s="69" t="str">
        <f t="shared" si="43"/>
        <v/>
      </c>
      <c r="G590" s="69" t="str">
        <f>IF(C590="","",SUM(F$26:F590))</f>
        <v/>
      </c>
      <c r="H590" s="69" t="str">
        <f t="shared" si="44"/>
        <v/>
      </c>
      <c r="I590" s="67"/>
    </row>
    <row r="591" spans="1:9" x14ac:dyDescent="0.2">
      <c r="A591" s="68" t="str">
        <f t="shared" si="40"/>
        <v/>
      </c>
      <c r="B591" s="99" t="str">
        <f t="shared" si="41"/>
        <v/>
      </c>
      <c r="C591" s="96" t="str">
        <f t="shared" si="42"/>
        <v/>
      </c>
      <c r="D591" s="69" t="str">
        <f>IF(A591="","",SUM(C$26:C591)+PV)</f>
        <v/>
      </c>
      <c r="E591" s="67"/>
      <c r="F591" s="69" t="str">
        <f t="shared" si="43"/>
        <v/>
      </c>
      <c r="G591" s="69" t="str">
        <f>IF(C591="","",SUM(F$26:F591))</f>
        <v/>
      </c>
      <c r="H591" s="69" t="str">
        <f t="shared" si="44"/>
        <v/>
      </c>
      <c r="I591" s="67"/>
    </row>
    <row r="592" spans="1:9" x14ac:dyDescent="0.2">
      <c r="A592" s="68" t="str">
        <f t="shared" si="40"/>
        <v/>
      </c>
      <c r="B592" s="99" t="str">
        <f t="shared" si="41"/>
        <v/>
      </c>
      <c r="C592" s="96" t="str">
        <f t="shared" si="42"/>
        <v/>
      </c>
      <c r="D592" s="69" t="str">
        <f>IF(A592="","",SUM(C$26:C592)+PV)</f>
        <v/>
      </c>
      <c r="E592" s="67"/>
      <c r="F592" s="69" t="str">
        <f t="shared" si="43"/>
        <v/>
      </c>
      <c r="G592" s="69" t="str">
        <f>IF(C592="","",SUM(F$26:F592))</f>
        <v/>
      </c>
      <c r="H592" s="69" t="str">
        <f t="shared" si="44"/>
        <v/>
      </c>
      <c r="I592" s="67"/>
    </row>
    <row r="593" spans="1:9" x14ac:dyDescent="0.2">
      <c r="A593" s="68" t="str">
        <f t="shared" si="40"/>
        <v/>
      </c>
      <c r="B593" s="99" t="str">
        <f t="shared" si="41"/>
        <v/>
      </c>
      <c r="C593" s="96" t="str">
        <f t="shared" si="42"/>
        <v/>
      </c>
      <c r="D593" s="69" t="str">
        <f>IF(A593="","",SUM(C$26:C593)+PV)</f>
        <v/>
      </c>
      <c r="E593" s="67"/>
      <c r="F593" s="69" t="str">
        <f t="shared" si="43"/>
        <v/>
      </c>
      <c r="G593" s="69" t="str">
        <f>IF(C593="","",SUM(F$26:F593))</f>
        <v/>
      </c>
      <c r="H593" s="69" t="str">
        <f t="shared" si="44"/>
        <v/>
      </c>
      <c r="I593" s="67"/>
    </row>
    <row r="594" spans="1:9" x14ac:dyDescent="0.2">
      <c r="A594" s="68" t="str">
        <f t="shared" si="40"/>
        <v/>
      </c>
      <c r="B594" s="99" t="str">
        <f t="shared" si="41"/>
        <v/>
      </c>
      <c r="C594" s="96" t="str">
        <f t="shared" si="42"/>
        <v/>
      </c>
      <c r="D594" s="69" t="str">
        <f>IF(A594="","",SUM(C$26:C594)+PV)</f>
        <v/>
      </c>
      <c r="E594" s="67"/>
      <c r="F594" s="69" t="str">
        <f t="shared" si="43"/>
        <v/>
      </c>
      <c r="G594" s="69" t="str">
        <f>IF(C594="","",SUM(F$26:F594))</f>
        <v/>
      </c>
      <c r="H594" s="69" t="str">
        <f t="shared" si="44"/>
        <v/>
      </c>
      <c r="I594" s="67"/>
    </row>
    <row r="595" spans="1:9" x14ac:dyDescent="0.2">
      <c r="A595" s="68" t="str">
        <f t="shared" si="40"/>
        <v/>
      </c>
      <c r="B595" s="99" t="str">
        <f t="shared" si="41"/>
        <v/>
      </c>
      <c r="C595" s="96" t="str">
        <f t="shared" si="42"/>
        <v/>
      </c>
      <c r="D595" s="69" t="str">
        <f>IF(A595="","",SUM(C$26:C595)+PV)</f>
        <v/>
      </c>
      <c r="E595" s="67"/>
      <c r="F595" s="69" t="str">
        <f t="shared" si="43"/>
        <v/>
      </c>
      <c r="G595" s="69" t="str">
        <f>IF(C595="","",SUM(F$26:F595))</f>
        <v/>
      </c>
      <c r="H595" s="69" t="str">
        <f t="shared" si="44"/>
        <v/>
      </c>
      <c r="I595" s="67"/>
    </row>
    <row r="596" spans="1:9" x14ac:dyDescent="0.2">
      <c r="A596" s="68" t="str">
        <f t="shared" si="40"/>
        <v/>
      </c>
      <c r="B596" s="99" t="str">
        <f t="shared" si="41"/>
        <v/>
      </c>
      <c r="C596" s="96" t="str">
        <f t="shared" si="42"/>
        <v/>
      </c>
      <c r="D596" s="69" t="str">
        <f>IF(A596="","",SUM(C$26:C596)+PV)</f>
        <v/>
      </c>
      <c r="E596" s="67"/>
      <c r="F596" s="69" t="str">
        <f t="shared" si="43"/>
        <v/>
      </c>
      <c r="G596" s="69" t="str">
        <f>IF(C596="","",SUM(F$26:F596))</f>
        <v/>
      </c>
      <c r="H596" s="69" t="str">
        <f t="shared" si="44"/>
        <v/>
      </c>
      <c r="I596" s="67"/>
    </row>
    <row r="597" spans="1:9" x14ac:dyDescent="0.2">
      <c r="A597" s="68" t="str">
        <f t="shared" si="40"/>
        <v/>
      </c>
      <c r="B597" s="99" t="str">
        <f t="shared" si="41"/>
        <v/>
      </c>
      <c r="C597" s="96" t="str">
        <f t="shared" si="42"/>
        <v/>
      </c>
      <c r="D597" s="69" t="str">
        <f>IF(A597="","",SUM(C$26:C597)+PV)</f>
        <v/>
      </c>
      <c r="E597" s="67"/>
      <c r="F597" s="69" t="str">
        <f t="shared" si="43"/>
        <v/>
      </c>
      <c r="G597" s="69" t="str">
        <f>IF(C597="","",SUM(F$26:F597))</f>
        <v/>
      </c>
      <c r="H597" s="69" t="str">
        <f t="shared" si="44"/>
        <v/>
      </c>
      <c r="I597" s="67"/>
    </row>
    <row r="598" spans="1:9" x14ac:dyDescent="0.2">
      <c r="A598" s="68" t="str">
        <f t="shared" si="40"/>
        <v/>
      </c>
      <c r="B598" s="99" t="str">
        <f t="shared" si="41"/>
        <v/>
      </c>
      <c r="C598" s="96" t="str">
        <f t="shared" si="42"/>
        <v/>
      </c>
      <c r="D598" s="69" t="str">
        <f>IF(A598="","",SUM(C$26:C598)+PV)</f>
        <v/>
      </c>
      <c r="E598" s="67"/>
      <c r="F598" s="69" t="str">
        <f t="shared" si="43"/>
        <v/>
      </c>
      <c r="G598" s="69" t="str">
        <f>IF(C598="","",SUM(F$26:F598))</f>
        <v/>
      </c>
      <c r="H598" s="69" t="str">
        <f t="shared" si="44"/>
        <v/>
      </c>
      <c r="I598" s="67"/>
    </row>
    <row r="599" spans="1:9" x14ac:dyDescent="0.2">
      <c r="A599" s="68" t="str">
        <f t="shared" si="40"/>
        <v/>
      </c>
      <c r="B599" s="99" t="str">
        <f t="shared" si="41"/>
        <v/>
      </c>
      <c r="C599" s="96" t="str">
        <f t="shared" si="42"/>
        <v/>
      </c>
      <c r="D599" s="69" t="str">
        <f>IF(A599="","",SUM(C$26:C599)+PV)</f>
        <v/>
      </c>
      <c r="E599" s="67"/>
      <c r="F599" s="69" t="str">
        <f t="shared" si="43"/>
        <v/>
      </c>
      <c r="G599" s="69" t="str">
        <f>IF(C599="","",SUM(F$26:F599))</f>
        <v/>
      </c>
      <c r="H599" s="69" t="str">
        <f t="shared" si="44"/>
        <v/>
      </c>
      <c r="I599" s="67"/>
    </row>
    <row r="600" spans="1:9" x14ac:dyDescent="0.2">
      <c r="A600" s="68" t="str">
        <f t="shared" si="40"/>
        <v/>
      </c>
      <c r="B600" s="99" t="str">
        <f t="shared" si="41"/>
        <v/>
      </c>
      <c r="C600" s="96" t="str">
        <f t="shared" si="42"/>
        <v/>
      </c>
      <c r="D600" s="69" t="str">
        <f>IF(A600="","",SUM(C$26:C600)+PV)</f>
        <v/>
      </c>
      <c r="E600" s="67"/>
      <c r="F600" s="69" t="str">
        <f t="shared" si="43"/>
        <v/>
      </c>
      <c r="G600" s="69" t="str">
        <f>IF(C600="","",SUM(F$26:F600))</f>
        <v/>
      </c>
      <c r="H600" s="69" t="str">
        <f t="shared" si="44"/>
        <v/>
      </c>
      <c r="I600" s="67"/>
    </row>
    <row r="601" spans="1:9" x14ac:dyDescent="0.2">
      <c r="A601" s="68" t="str">
        <f t="shared" si="40"/>
        <v/>
      </c>
      <c r="B601" s="99" t="str">
        <f t="shared" si="41"/>
        <v/>
      </c>
      <c r="C601" s="96" t="str">
        <f t="shared" si="42"/>
        <v/>
      </c>
      <c r="D601" s="69" t="str">
        <f>IF(A601="","",SUM(C$26:C601)+PV)</f>
        <v/>
      </c>
      <c r="E601" s="67"/>
      <c r="F601" s="69" t="str">
        <f t="shared" si="43"/>
        <v/>
      </c>
      <c r="G601" s="69" t="str">
        <f>IF(C601="","",SUM(F$26:F601))</f>
        <v/>
      </c>
      <c r="H601" s="69" t="str">
        <f t="shared" si="44"/>
        <v/>
      </c>
      <c r="I601" s="67"/>
    </row>
    <row r="602" spans="1:9" x14ac:dyDescent="0.2">
      <c r="A602" s="68" t="str">
        <f t="shared" si="40"/>
        <v/>
      </c>
      <c r="B602" s="99" t="str">
        <f t="shared" si="41"/>
        <v/>
      </c>
      <c r="C602" s="96" t="str">
        <f t="shared" si="42"/>
        <v/>
      </c>
      <c r="D602" s="69" t="str">
        <f>IF(A602="","",SUM(C$26:C602)+PV)</f>
        <v/>
      </c>
      <c r="E602" s="67"/>
      <c r="F602" s="69" t="str">
        <f t="shared" si="43"/>
        <v/>
      </c>
      <c r="G602" s="69" t="str">
        <f>IF(C602="","",SUM(F$26:F602))</f>
        <v/>
      </c>
      <c r="H602" s="69" t="str">
        <f t="shared" si="44"/>
        <v/>
      </c>
      <c r="I602" s="67"/>
    </row>
    <row r="603" spans="1:9" x14ac:dyDescent="0.2">
      <c r="A603" s="68" t="str">
        <f t="shared" si="40"/>
        <v/>
      </c>
      <c r="B603" s="99" t="str">
        <f t="shared" si="41"/>
        <v/>
      </c>
      <c r="C603" s="96" t="str">
        <f t="shared" si="42"/>
        <v/>
      </c>
      <c r="D603" s="69" t="str">
        <f>IF(A603="","",SUM(C$26:C603)+PV)</f>
        <v/>
      </c>
      <c r="E603" s="67"/>
      <c r="F603" s="69" t="str">
        <f t="shared" si="43"/>
        <v/>
      </c>
      <c r="G603" s="69" t="str">
        <f>IF(C603="","",SUM(F$26:F603))</f>
        <v/>
      </c>
      <c r="H603" s="69" t="str">
        <f t="shared" si="44"/>
        <v/>
      </c>
      <c r="I603" s="67"/>
    </row>
    <row r="604" spans="1:9" x14ac:dyDescent="0.2">
      <c r="A604" s="68" t="str">
        <f t="shared" ref="A604:A667" si="45">IF(H603="","",IF(A603&gt;=$D$8*p,"",A603+1))</f>
        <v/>
      </c>
      <c r="B604" s="99" t="str">
        <f t="shared" ref="B604:B667" si="46">IF(A604="","",IF(p=52,B603+7,IF(p=26,B603+14,IF(p=24,IF(MOD(A604,2)=0,EDATE($D$9,A604/2),B603+14),IF(DAY(DATE(YEAR($D$9),MONTH($D$9)+(A604-1)*(12/p),DAY($D$9)))&lt;&gt;DAY($D$9),DATE(YEAR($D$9),MONTH($D$9)+A604*(12/p)+1,0),DATE(YEAR($D$9),MONTH($D$9)+A604*(12/p),DAY($D$9)))))))</f>
        <v/>
      </c>
      <c r="C604" s="96" t="str">
        <f t="shared" ref="C604:C667" si="47">IF(A604="","",A)</f>
        <v/>
      </c>
      <c r="D604" s="69" t="str">
        <f>IF(A604="","",SUM(C$26:C604)+PV)</f>
        <v/>
      </c>
      <c r="E604" s="67"/>
      <c r="F604" s="69" t="str">
        <f t="shared" ref="F604:F667" si="48">IF(A604="","",IF($D$10=$J$13,H603*( (1+rate)^(B604-B603)-1 ),H603*rate))</f>
        <v/>
      </c>
      <c r="G604" s="69" t="str">
        <f>IF(C604="","",SUM(F$26:F604))</f>
        <v/>
      </c>
      <c r="H604" s="69" t="str">
        <f t="shared" si="44"/>
        <v/>
      </c>
      <c r="I604" s="67"/>
    </row>
    <row r="605" spans="1:9" x14ac:dyDescent="0.2">
      <c r="A605" s="68" t="str">
        <f t="shared" si="45"/>
        <v/>
      </c>
      <c r="B605" s="99" t="str">
        <f t="shared" si="46"/>
        <v/>
      </c>
      <c r="C605" s="96" t="str">
        <f t="shared" si="47"/>
        <v/>
      </c>
      <c r="D605" s="69" t="str">
        <f>IF(A605="","",SUM(C$26:C605)+PV)</f>
        <v/>
      </c>
      <c r="E605" s="67"/>
      <c r="F605" s="69" t="str">
        <f t="shared" si="48"/>
        <v/>
      </c>
      <c r="G605" s="69" t="str">
        <f>IF(C605="","",SUM(F$26:F605))</f>
        <v/>
      </c>
      <c r="H605" s="69" t="str">
        <f t="shared" ref="H605:H668" si="49">IF(A605="","",H604+F605+C605)</f>
        <v/>
      </c>
      <c r="I605" s="67"/>
    </row>
    <row r="606" spans="1:9" x14ac:dyDescent="0.2">
      <c r="A606" s="68" t="str">
        <f t="shared" si="45"/>
        <v/>
      </c>
      <c r="B606" s="99" t="str">
        <f t="shared" si="46"/>
        <v/>
      </c>
      <c r="C606" s="96" t="str">
        <f t="shared" si="47"/>
        <v/>
      </c>
      <c r="D606" s="69" t="str">
        <f>IF(A606="","",SUM(C$26:C606)+PV)</f>
        <v/>
      </c>
      <c r="E606" s="67"/>
      <c r="F606" s="69" t="str">
        <f t="shared" si="48"/>
        <v/>
      </c>
      <c r="G606" s="69" t="str">
        <f>IF(C606="","",SUM(F$26:F606))</f>
        <v/>
      </c>
      <c r="H606" s="69" t="str">
        <f t="shared" si="49"/>
        <v/>
      </c>
      <c r="I606" s="67"/>
    </row>
    <row r="607" spans="1:9" x14ac:dyDescent="0.2">
      <c r="A607" s="68" t="str">
        <f t="shared" si="45"/>
        <v/>
      </c>
      <c r="B607" s="99" t="str">
        <f t="shared" si="46"/>
        <v/>
      </c>
      <c r="C607" s="96" t="str">
        <f t="shared" si="47"/>
        <v/>
      </c>
      <c r="D607" s="69" t="str">
        <f>IF(A607="","",SUM(C$26:C607)+PV)</f>
        <v/>
      </c>
      <c r="E607" s="67"/>
      <c r="F607" s="69" t="str">
        <f t="shared" si="48"/>
        <v/>
      </c>
      <c r="G607" s="69" t="str">
        <f>IF(C607="","",SUM(F$26:F607))</f>
        <v/>
      </c>
      <c r="H607" s="69" t="str">
        <f t="shared" si="49"/>
        <v/>
      </c>
      <c r="I607" s="67"/>
    </row>
    <row r="608" spans="1:9" x14ac:dyDescent="0.2">
      <c r="A608" s="68" t="str">
        <f t="shared" si="45"/>
        <v/>
      </c>
      <c r="B608" s="99" t="str">
        <f t="shared" si="46"/>
        <v/>
      </c>
      <c r="C608" s="96" t="str">
        <f t="shared" si="47"/>
        <v/>
      </c>
      <c r="D608" s="69" t="str">
        <f>IF(A608="","",SUM(C$26:C608)+PV)</f>
        <v/>
      </c>
      <c r="E608" s="67"/>
      <c r="F608" s="69" t="str">
        <f t="shared" si="48"/>
        <v/>
      </c>
      <c r="G608" s="69" t="str">
        <f>IF(C608="","",SUM(F$26:F608))</f>
        <v/>
      </c>
      <c r="H608" s="69" t="str">
        <f t="shared" si="49"/>
        <v/>
      </c>
      <c r="I608" s="67"/>
    </row>
    <row r="609" spans="1:9" x14ac:dyDescent="0.2">
      <c r="A609" s="68" t="str">
        <f t="shared" si="45"/>
        <v/>
      </c>
      <c r="B609" s="99" t="str">
        <f t="shared" si="46"/>
        <v/>
      </c>
      <c r="C609" s="96" t="str">
        <f t="shared" si="47"/>
        <v/>
      </c>
      <c r="D609" s="69" t="str">
        <f>IF(A609="","",SUM(C$26:C609)+PV)</f>
        <v/>
      </c>
      <c r="E609" s="67"/>
      <c r="F609" s="69" t="str">
        <f t="shared" si="48"/>
        <v/>
      </c>
      <c r="G609" s="69" t="str">
        <f>IF(C609="","",SUM(F$26:F609))</f>
        <v/>
      </c>
      <c r="H609" s="69" t="str">
        <f t="shared" si="49"/>
        <v/>
      </c>
      <c r="I609" s="67"/>
    </row>
    <row r="610" spans="1:9" x14ac:dyDescent="0.2">
      <c r="A610" s="68" t="str">
        <f t="shared" si="45"/>
        <v/>
      </c>
      <c r="B610" s="99" t="str">
        <f t="shared" si="46"/>
        <v/>
      </c>
      <c r="C610" s="96" t="str">
        <f t="shared" si="47"/>
        <v/>
      </c>
      <c r="D610" s="69" t="str">
        <f>IF(A610="","",SUM(C$26:C610)+PV)</f>
        <v/>
      </c>
      <c r="E610" s="67"/>
      <c r="F610" s="69" t="str">
        <f t="shared" si="48"/>
        <v/>
      </c>
      <c r="G610" s="69" t="str">
        <f>IF(C610="","",SUM(F$26:F610))</f>
        <v/>
      </c>
      <c r="H610" s="69" t="str">
        <f t="shared" si="49"/>
        <v/>
      </c>
      <c r="I610" s="67"/>
    </row>
    <row r="611" spans="1:9" x14ac:dyDescent="0.2">
      <c r="A611" s="68" t="str">
        <f t="shared" si="45"/>
        <v/>
      </c>
      <c r="B611" s="99" t="str">
        <f t="shared" si="46"/>
        <v/>
      </c>
      <c r="C611" s="96" t="str">
        <f t="shared" si="47"/>
        <v/>
      </c>
      <c r="D611" s="69" t="str">
        <f>IF(A611="","",SUM(C$26:C611)+PV)</f>
        <v/>
      </c>
      <c r="E611" s="67"/>
      <c r="F611" s="69" t="str">
        <f t="shared" si="48"/>
        <v/>
      </c>
      <c r="G611" s="69" t="str">
        <f>IF(C611="","",SUM(F$26:F611))</f>
        <v/>
      </c>
      <c r="H611" s="69" t="str">
        <f t="shared" si="49"/>
        <v/>
      </c>
      <c r="I611" s="67"/>
    </row>
    <row r="612" spans="1:9" x14ac:dyDescent="0.2">
      <c r="A612" s="68" t="str">
        <f t="shared" si="45"/>
        <v/>
      </c>
      <c r="B612" s="99" t="str">
        <f t="shared" si="46"/>
        <v/>
      </c>
      <c r="C612" s="96" t="str">
        <f t="shared" si="47"/>
        <v/>
      </c>
      <c r="D612" s="69" t="str">
        <f>IF(A612="","",SUM(C$26:C612)+PV)</f>
        <v/>
      </c>
      <c r="E612" s="67"/>
      <c r="F612" s="69" t="str">
        <f t="shared" si="48"/>
        <v/>
      </c>
      <c r="G612" s="69" t="str">
        <f>IF(C612="","",SUM(F$26:F612))</f>
        <v/>
      </c>
      <c r="H612" s="69" t="str">
        <f t="shared" si="49"/>
        <v/>
      </c>
      <c r="I612" s="67"/>
    </row>
    <row r="613" spans="1:9" x14ac:dyDescent="0.2">
      <c r="A613" s="68" t="str">
        <f t="shared" si="45"/>
        <v/>
      </c>
      <c r="B613" s="99" t="str">
        <f t="shared" si="46"/>
        <v/>
      </c>
      <c r="C613" s="96" t="str">
        <f t="shared" si="47"/>
        <v/>
      </c>
      <c r="D613" s="69" t="str">
        <f>IF(A613="","",SUM(C$26:C613)+PV)</f>
        <v/>
      </c>
      <c r="E613" s="67"/>
      <c r="F613" s="69" t="str">
        <f t="shared" si="48"/>
        <v/>
      </c>
      <c r="G613" s="69" t="str">
        <f>IF(C613="","",SUM(F$26:F613))</f>
        <v/>
      </c>
      <c r="H613" s="69" t="str">
        <f t="shared" si="49"/>
        <v/>
      </c>
      <c r="I613" s="67"/>
    </row>
    <row r="614" spans="1:9" x14ac:dyDescent="0.2">
      <c r="A614" s="68" t="str">
        <f t="shared" si="45"/>
        <v/>
      </c>
      <c r="B614" s="99" t="str">
        <f t="shared" si="46"/>
        <v/>
      </c>
      <c r="C614" s="96" t="str">
        <f t="shared" si="47"/>
        <v/>
      </c>
      <c r="D614" s="69" t="str">
        <f>IF(A614="","",SUM(C$26:C614)+PV)</f>
        <v/>
      </c>
      <c r="E614" s="67"/>
      <c r="F614" s="69" t="str">
        <f t="shared" si="48"/>
        <v/>
      </c>
      <c r="G614" s="69" t="str">
        <f>IF(C614="","",SUM(F$26:F614))</f>
        <v/>
      </c>
      <c r="H614" s="69" t="str">
        <f t="shared" si="49"/>
        <v/>
      </c>
      <c r="I614" s="67"/>
    </row>
    <row r="615" spans="1:9" x14ac:dyDescent="0.2">
      <c r="A615" s="68" t="str">
        <f t="shared" si="45"/>
        <v/>
      </c>
      <c r="B615" s="99" t="str">
        <f t="shared" si="46"/>
        <v/>
      </c>
      <c r="C615" s="96" t="str">
        <f t="shared" si="47"/>
        <v/>
      </c>
      <c r="D615" s="69" t="str">
        <f>IF(A615="","",SUM(C$26:C615)+PV)</f>
        <v/>
      </c>
      <c r="E615" s="67"/>
      <c r="F615" s="69" t="str">
        <f t="shared" si="48"/>
        <v/>
      </c>
      <c r="G615" s="69" t="str">
        <f>IF(C615="","",SUM(F$26:F615))</f>
        <v/>
      </c>
      <c r="H615" s="69" t="str">
        <f t="shared" si="49"/>
        <v/>
      </c>
      <c r="I615" s="67"/>
    </row>
    <row r="616" spans="1:9" x14ac:dyDescent="0.2">
      <c r="A616" s="68" t="str">
        <f t="shared" si="45"/>
        <v/>
      </c>
      <c r="B616" s="99" t="str">
        <f t="shared" si="46"/>
        <v/>
      </c>
      <c r="C616" s="96" t="str">
        <f t="shared" si="47"/>
        <v/>
      </c>
      <c r="D616" s="69" t="str">
        <f>IF(A616="","",SUM(C$26:C616)+PV)</f>
        <v/>
      </c>
      <c r="E616" s="67"/>
      <c r="F616" s="69" t="str">
        <f t="shared" si="48"/>
        <v/>
      </c>
      <c r="G616" s="69" t="str">
        <f>IF(C616="","",SUM(F$26:F616))</f>
        <v/>
      </c>
      <c r="H616" s="69" t="str">
        <f t="shared" si="49"/>
        <v/>
      </c>
      <c r="I616" s="67"/>
    </row>
    <row r="617" spans="1:9" x14ac:dyDescent="0.2">
      <c r="A617" s="68" t="str">
        <f t="shared" si="45"/>
        <v/>
      </c>
      <c r="B617" s="99" t="str">
        <f t="shared" si="46"/>
        <v/>
      </c>
      <c r="C617" s="96" t="str">
        <f t="shared" si="47"/>
        <v/>
      </c>
      <c r="D617" s="69" t="str">
        <f>IF(A617="","",SUM(C$26:C617)+PV)</f>
        <v/>
      </c>
      <c r="E617" s="67"/>
      <c r="F617" s="69" t="str">
        <f t="shared" si="48"/>
        <v/>
      </c>
      <c r="G617" s="69" t="str">
        <f>IF(C617="","",SUM(F$26:F617))</f>
        <v/>
      </c>
      <c r="H617" s="69" t="str">
        <f t="shared" si="49"/>
        <v/>
      </c>
      <c r="I617" s="67"/>
    </row>
    <row r="618" spans="1:9" x14ac:dyDescent="0.2">
      <c r="A618" s="68" t="str">
        <f t="shared" si="45"/>
        <v/>
      </c>
      <c r="B618" s="99" t="str">
        <f t="shared" si="46"/>
        <v/>
      </c>
      <c r="C618" s="96" t="str">
        <f t="shared" si="47"/>
        <v/>
      </c>
      <c r="D618" s="69" t="str">
        <f>IF(A618="","",SUM(C$26:C618)+PV)</f>
        <v/>
      </c>
      <c r="E618" s="67"/>
      <c r="F618" s="69" t="str">
        <f t="shared" si="48"/>
        <v/>
      </c>
      <c r="G618" s="69" t="str">
        <f>IF(C618="","",SUM(F$26:F618))</f>
        <v/>
      </c>
      <c r="H618" s="69" t="str">
        <f t="shared" si="49"/>
        <v/>
      </c>
      <c r="I618" s="67"/>
    </row>
    <row r="619" spans="1:9" x14ac:dyDescent="0.2">
      <c r="A619" s="68" t="str">
        <f t="shared" si="45"/>
        <v/>
      </c>
      <c r="B619" s="99" t="str">
        <f t="shared" si="46"/>
        <v/>
      </c>
      <c r="C619" s="96" t="str">
        <f t="shared" si="47"/>
        <v/>
      </c>
      <c r="D619" s="69" t="str">
        <f>IF(A619="","",SUM(C$26:C619)+PV)</f>
        <v/>
      </c>
      <c r="E619" s="67"/>
      <c r="F619" s="69" t="str">
        <f t="shared" si="48"/>
        <v/>
      </c>
      <c r="G619" s="69" t="str">
        <f>IF(C619="","",SUM(F$26:F619))</f>
        <v/>
      </c>
      <c r="H619" s="69" t="str">
        <f t="shared" si="49"/>
        <v/>
      </c>
      <c r="I619" s="67"/>
    </row>
    <row r="620" spans="1:9" x14ac:dyDescent="0.2">
      <c r="A620" s="68" t="str">
        <f t="shared" si="45"/>
        <v/>
      </c>
      <c r="B620" s="99" t="str">
        <f t="shared" si="46"/>
        <v/>
      </c>
      <c r="C620" s="96" t="str">
        <f t="shared" si="47"/>
        <v/>
      </c>
      <c r="D620" s="69" t="str">
        <f>IF(A620="","",SUM(C$26:C620)+PV)</f>
        <v/>
      </c>
      <c r="E620" s="67"/>
      <c r="F620" s="69" t="str">
        <f t="shared" si="48"/>
        <v/>
      </c>
      <c r="G620" s="69" t="str">
        <f>IF(C620="","",SUM(F$26:F620))</f>
        <v/>
      </c>
      <c r="H620" s="69" t="str">
        <f t="shared" si="49"/>
        <v/>
      </c>
      <c r="I620" s="67"/>
    </row>
    <row r="621" spans="1:9" x14ac:dyDescent="0.2">
      <c r="A621" s="68" t="str">
        <f t="shared" si="45"/>
        <v/>
      </c>
      <c r="B621" s="99" t="str">
        <f t="shared" si="46"/>
        <v/>
      </c>
      <c r="C621" s="96" t="str">
        <f t="shared" si="47"/>
        <v/>
      </c>
      <c r="D621" s="69" t="str">
        <f>IF(A621="","",SUM(C$26:C621)+PV)</f>
        <v/>
      </c>
      <c r="E621" s="67"/>
      <c r="F621" s="69" t="str">
        <f t="shared" si="48"/>
        <v/>
      </c>
      <c r="G621" s="69" t="str">
        <f>IF(C621="","",SUM(F$26:F621))</f>
        <v/>
      </c>
      <c r="H621" s="69" t="str">
        <f t="shared" si="49"/>
        <v/>
      </c>
      <c r="I621" s="67"/>
    </row>
    <row r="622" spans="1:9" x14ac:dyDescent="0.2">
      <c r="A622" s="68" t="str">
        <f t="shared" si="45"/>
        <v/>
      </c>
      <c r="B622" s="99" t="str">
        <f t="shared" si="46"/>
        <v/>
      </c>
      <c r="C622" s="96" t="str">
        <f t="shared" si="47"/>
        <v/>
      </c>
      <c r="D622" s="69" t="str">
        <f>IF(A622="","",SUM(C$26:C622)+PV)</f>
        <v/>
      </c>
      <c r="E622" s="67"/>
      <c r="F622" s="69" t="str">
        <f t="shared" si="48"/>
        <v/>
      </c>
      <c r="G622" s="69" t="str">
        <f>IF(C622="","",SUM(F$26:F622))</f>
        <v/>
      </c>
      <c r="H622" s="69" t="str">
        <f t="shared" si="49"/>
        <v/>
      </c>
      <c r="I622" s="67"/>
    </row>
    <row r="623" spans="1:9" x14ac:dyDescent="0.2">
      <c r="A623" s="68" t="str">
        <f t="shared" si="45"/>
        <v/>
      </c>
      <c r="B623" s="99" t="str">
        <f t="shared" si="46"/>
        <v/>
      </c>
      <c r="C623" s="96" t="str">
        <f t="shared" si="47"/>
        <v/>
      </c>
      <c r="D623" s="69" t="str">
        <f>IF(A623="","",SUM(C$26:C623)+PV)</f>
        <v/>
      </c>
      <c r="E623" s="67"/>
      <c r="F623" s="69" t="str">
        <f t="shared" si="48"/>
        <v/>
      </c>
      <c r="G623" s="69" t="str">
        <f>IF(C623="","",SUM(F$26:F623))</f>
        <v/>
      </c>
      <c r="H623" s="69" t="str">
        <f t="shared" si="49"/>
        <v/>
      </c>
      <c r="I623" s="67"/>
    </row>
    <row r="624" spans="1:9" x14ac:dyDescent="0.2">
      <c r="A624" s="68" t="str">
        <f t="shared" si="45"/>
        <v/>
      </c>
      <c r="B624" s="99" t="str">
        <f t="shared" si="46"/>
        <v/>
      </c>
      <c r="C624" s="96" t="str">
        <f t="shared" si="47"/>
        <v/>
      </c>
      <c r="D624" s="69" t="str">
        <f>IF(A624="","",SUM(C$26:C624)+PV)</f>
        <v/>
      </c>
      <c r="E624" s="67"/>
      <c r="F624" s="69" t="str">
        <f t="shared" si="48"/>
        <v/>
      </c>
      <c r="G624" s="69" t="str">
        <f>IF(C624="","",SUM(F$26:F624))</f>
        <v/>
      </c>
      <c r="H624" s="69" t="str">
        <f t="shared" si="49"/>
        <v/>
      </c>
      <c r="I624" s="67"/>
    </row>
    <row r="625" spans="1:9" x14ac:dyDescent="0.2">
      <c r="A625" s="68" t="str">
        <f t="shared" si="45"/>
        <v/>
      </c>
      <c r="B625" s="99" t="str">
        <f t="shared" si="46"/>
        <v/>
      </c>
      <c r="C625" s="96" t="str">
        <f t="shared" si="47"/>
        <v/>
      </c>
      <c r="D625" s="69" t="str">
        <f>IF(A625="","",SUM(C$26:C625)+PV)</f>
        <v/>
      </c>
      <c r="E625" s="67"/>
      <c r="F625" s="69" t="str">
        <f t="shared" si="48"/>
        <v/>
      </c>
      <c r="G625" s="69" t="str">
        <f>IF(C625="","",SUM(F$26:F625))</f>
        <v/>
      </c>
      <c r="H625" s="69" t="str">
        <f t="shared" si="49"/>
        <v/>
      </c>
      <c r="I625" s="67"/>
    </row>
    <row r="626" spans="1:9" x14ac:dyDescent="0.2">
      <c r="A626" s="68" t="str">
        <f t="shared" si="45"/>
        <v/>
      </c>
      <c r="B626" s="99" t="str">
        <f t="shared" si="46"/>
        <v/>
      </c>
      <c r="C626" s="96" t="str">
        <f t="shared" si="47"/>
        <v/>
      </c>
      <c r="D626" s="69" t="str">
        <f>IF(A626="","",SUM(C$26:C626)+PV)</f>
        <v/>
      </c>
      <c r="E626" s="67"/>
      <c r="F626" s="69" t="str">
        <f t="shared" si="48"/>
        <v/>
      </c>
      <c r="G626" s="69" t="str">
        <f>IF(C626="","",SUM(F$26:F626))</f>
        <v/>
      </c>
      <c r="H626" s="69" t="str">
        <f t="shared" si="49"/>
        <v/>
      </c>
      <c r="I626" s="67"/>
    </row>
    <row r="627" spans="1:9" x14ac:dyDescent="0.2">
      <c r="A627" s="68" t="str">
        <f t="shared" si="45"/>
        <v/>
      </c>
      <c r="B627" s="99" t="str">
        <f t="shared" si="46"/>
        <v/>
      </c>
      <c r="C627" s="96" t="str">
        <f t="shared" si="47"/>
        <v/>
      </c>
      <c r="D627" s="69" t="str">
        <f>IF(A627="","",SUM(C$26:C627)+PV)</f>
        <v/>
      </c>
      <c r="E627" s="67"/>
      <c r="F627" s="69" t="str">
        <f t="shared" si="48"/>
        <v/>
      </c>
      <c r="G627" s="69" t="str">
        <f>IF(C627="","",SUM(F$26:F627))</f>
        <v/>
      </c>
      <c r="H627" s="69" t="str">
        <f t="shared" si="49"/>
        <v/>
      </c>
      <c r="I627" s="67"/>
    </row>
    <row r="628" spans="1:9" x14ac:dyDescent="0.2">
      <c r="A628" s="68" t="str">
        <f t="shared" si="45"/>
        <v/>
      </c>
      <c r="B628" s="99" t="str">
        <f t="shared" si="46"/>
        <v/>
      </c>
      <c r="C628" s="96" t="str">
        <f t="shared" si="47"/>
        <v/>
      </c>
      <c r="D628" s="69" t="str">
        <f>IF(A628="","",SUM(C$26:C628)+PV)</f>
        <v/>
      </c>
      <c r="E628" s="67"/>
      <c r="F628" s="69" t="str">
        <f t="shared" si="48"/>
        <v/>
      </c>
      <c r="G628" s="69" t="str">
        <f>IF(C628="","",SUM(F$26:F628))</f>
        <v/>
      </c>
      <c r="H628" s="69" t="str">
        <f t="shared" si="49"/>
        <v/>
      </c>
      <c r="I628" s="67"/>
    </row>
    <row r="629" spans="1:9" x14ac:dyDescent="0.2">
      <c r="A629" s="68" t="str">
        <f t="shared" si="45"/>
        <v/>
      </c>
      <c r="B629" s="99" t="str">
        <f t="shared" si="46"/>
        <v/>
      </c>
      <c r="C629" s="96" t="str">
        <f t="shared" si="47"/>
        <v/>
      </c>
      <c r="D629" s="69" t="str">
        <f>IF(A629="","",SUM(C$26:C629)+PV)</f>
        <v/>
      </c>
      <c r="E629" s="67"/>
      <c r="F629" s="69" t="str">
        <f t="shared" si="48"/>
        <v/>
      </c>
      <c r="G629" s="69" t="str">
        <f>IF(C629="","",SUM(F$26:F629))</f>
        <v/>
      </c>
      <c r="H629" s="69" t="str">
        <f t="shared" si="49"/>
        <v/>
      </c>
      <c r="I629" s="67"/>
    </row>
    <row r="630" spans="1:9" x14ac:dyDescent="0.2">
      <c r="A630" s="68" t="str">
        <f t="shared" si="45"/>
        <v/>
      </c>
      <c r="B630" s="99" t="str">
        <f t="shared" si="46"/>
        <v/>
      </c>
      <c r="C630" s="96" t="str">
        <f t="shared" si="47"/>
        <v/>
      </c>
      <c r="D630" s="69" t="str">
        <f>IF(A630="","",SUM(C$26:C630)+PV)</f>
        <v/>
      </c>
      <c r="E630" s="67"/>
      <c r="F630" s="69" t="str">
        <f t="shared" si="48"/>
        <v/>
      </c>
      <c r="G630" s="69" t="str">
        <f>IF(C630="","",SUM(F$26:F630))</f>
        <v/>
      </c>
      <c r="H630" s="69" t="str">
        <f t="shared" si="49"/>
        <v/>
      </c>
      <c r="I630" s="67"/>
    </row>
    <row r="631" spans="1:9" x14ac:dyDescent="0.2">
      <c r="A631" s="68" t="str">
        <f t="shared" si="45"/>
        <v/>
      </c>
      <c r="B631" s="99" t="str">
        <f t="shared" si="46"/>
        <v/>
      </c>
      <c r="C631" s="96" t="str">
        <f t="shared" si="47"/>
        <v/>
      </c>
      <c r="D631" s="69" t="str">
        <f>IF(A631="","",SUM(C$26:C631)+PV)</f>
        <v/>
      </c>
      <c r="E631" s="67"/>
      <c r="F631" s="69" t="str">
        <f t="shared" si="48"/>
        <v/>
      </c>
      <c r="G631" s="69" t="str">
        <f>IF(C631="","",SUM(F$26:F631))</f>
        <v/>
      </c>
      <c r="H631" s="69" t="str">
        <f t="shared" si="49"/>
        <v/>
      </c>
      <c r="I631" s="67"/>
    </row>
    <row r="632" spans="1:9" x14ac:dyDescent="0.2">
      <c r="A632" s="68" t="str">
        <f t="shared" si="45"/>
        <v/>
      </c>
      <c r="B632" s="99" t="str">
        <f t="shared" si="46"/>
        <v/>
      </c>
      <c r="C632" s="96" t="str">
        <f t="shared" si="47"/>
        <v/>
      </c>
      <c r="D632" s="69" t="str">
        <f>IF(A632="","",SUM(C$26:C632)+PV)</f>
        <v/>
      </c>
      <c r="E632" s="67"/>
      <c r="F632" s="69" t="str">
        <f t="shared" si="48"/>
        <v/>
      </c>
      <c r="G632" s="69" t="str">
        <f>IF(C632="","",SUM(F$26:F632))</f>
        <v/>
      </c>
      <c r="H632" s="69" t="str">
        <f t="shared" si="49"/>
        <v/>
      </c>
      <c r="I632" s="67"/>
    </row>
    <row r="633" spans="1:9" x14ac:dyDescent="0.2">
      <c r="A633" s="68" t="str">
        <f t="shared" si="45"/>
        <v/>
      </c>
      <c r="B633" s="99" t="str">
        <f t="shared" si="46"/>
        <v/>
      </c>
      <c r="C633" s="96" t="str">
        <f t="shared" si="47"/>
        <v/>
      </c>
      <c r="D633" s="69" t="str">
        <f>IF(A633="","",SUM(C$26:C633)+PV)</f>
        <v/>
      </c>
      <c r="E633" s="67"/>
      <c r="F633" s="69" t="str">
        <f t="shared" si="48"/>
        <v/>
      </c>
      <c r="G633" s="69" t="str">
        <f>IF(C633="","",SUM(F$26:F633))</f>
        <v/>
      </c>
      <c r="H633" s="69" t="str">
        <f t="shared" si="49"/>
        <v/>
      </c>
      <c r="I633" s="67"/>
    </row>
    <row r="634" spans="1:9" x14ac:dyDescent="0.2">
      <c r="A634" s="68" t="str">
        <f t="shared" si="45"/>
        <v/>
      </c>
      <c r="B634" s="99" t="str">
        <f t="shared" si="46"/>
        <v/>
      </c>
      <c r="C634" s="96" t="str">
        <f t="shared" si="47"/>
        <v/>
      </c>
      <c r="D634" s="69" t="str">
        <f>IF(A634="","",SUM(C$26:C634)+PV)</f>
        <v/>
      </c>
      <c r="E634" s="67"/>
      <c r="F634" s="69" t="str">
        <f t="shared" si="48"/>
        <v/>
      </c>
      <c r="G634" s="69" t="str">
        <f>IF(C634="","",SUM(F$26:F634))</f>
        <v/>
      </c>
      <c r="H634" s="69" t="str">
        <f t="shared" si="49"/>
        <v/>
      </c>
      <c r="I634" s="67"/>
    </row>
    <row r="635" spans="1:9" x14ac:dyDescent="0.2">
      <c r="A635" s="68" t="str">
        <f t="shared" si="45"/>
        <v/>
      </c>
      <c r="B635" s="99" t="str">
        <f t="shared" si="46"/>
        <v/>
      </c>
      <c r="C635" s="96" t="str">
        <f t="shared" si="47"/>
        <v/>
      </c>
      <c r="D635" s="69" t="str">
        <f>IF(A635="","",SUM(C$26:C635)+PV)</f>
        <v/>
      </c>
      <c r="E635" s="67"/>
      <c r="F635" s="69" t="str">
        <f t="shared" si="48"/>
        <v/>
      </c>
      <c r="G635" s="69" t="str">
        <f>IF(C635="","",SUM(F$26:F635))</f>
        <v/>
      </c>
      <c r="H635" s="69" t="str">
        <f t="shared" si="49"/>
        <v/>
      </c>
      <c r="I635" s="67"/>
    </row>
    <row r="636" spans="1:9" x14ac:dyDescent="0.2">
      <c r="A636" s="68" t="str">
        <f t="shared" si="45"/>
        <v/>
      </c>
      <c r="B636" s="99" t="str">
        <f t="shared" si="46"/>
        <v/>
      </c>
      <c r="C636" s="96" t="str">
        <f t="shared" si="47"/>
        <v/>
      </c>
      <c r="D636" s="69" t="str">
        <f>IF(A636="","",SUM(C$26:C636)+PV)</f>
        <v/>
      </c>
      <c r="E636" s="67"/>
      <c r="F636" s="69" t="str">
        <f t="shared" si="48"/>
        <v/>
      </c>
      <c r="G636" s="69" t="str">
        <f>IF(C636="","",SUM(F$26:F636))</f>
        <v/>
      </c>
      <c r="H636" s="69" t="str">
        <f t="shared" si="49"/>
        <v/>
      </c>
      <c r="I636" s="67"/>
    </row>
    <row r="637" spans="1:9" x14ac:dyDescent="0.2">
      <c r="A637" s="68" t="str">
        <f t="shared" si="45"/>
        <v/>
      </c>
      <c r="B637" s="99" t="str">
        <f t="shared" si="46"/>
        <v/>
      </c>
      <c r="C637" s="96" t="str">
        <f t="shared" si="47"/>
        <v/>
      </c>
      <c r="D637" s="69" t="str">
        <f>IF(A637="","",SUM(C$26:C637)+PV)</f>
        <v/>
      </c>
      <c r="E637" s="67"/>
      <c r="F637" s="69" t="str">
        <f t="shared" si="48"/>
        <v/>
      </c>
      <c r="G637" s="69" t="str">
        <f>IF(C637="","",SUM(F$26:F637))</f>
        <v/>
      </c>
      <c r="H637" s="69" t="str">
        <f t="shared" si="49"/>
        <v/>
      </c>
      <c r="I637" s="67"/>
    </row>
    <row r="638" spans="1:9" x14ac:dyDescent="0.2">
      <c r="A638" s="68" t="str">
        <f t="shared" si="45"/>
        <v/>
      </c>
      <c r="B638" s="99" t="str">
        <f t="shared" si="46"/>
        <v/>
      </c>
      <c r="C638" s="96" t="str">
        <f t="shared" si="47"/>
        <v/>
      </c>
      <c r="D638" s="69" t="str">
        <f>IF(A638="","",SUM(C$26:C638)+PV)</f>
        <v/>
      </c>
      <c r="E638" s="67"/>
      <c r="F638" s="69" t="str">
        <f t="shared" si="48"/>
        <v/>
      </c>
      <c r="G638" s="69" t="str">
        <f>IF(C638="","",SUM(F$26:F638))</f>
        <v/>
      </c>
      <c r="H638" s="69" t="str">
        <f t="shared" si="49"/>
        <v/>
      </c>
      <c r="I638" s="67"/>
    </row>
    <row r="639" spans="1:9" x14ac:dyDescent="0.2">
      <c r="A639" s="68" t="str">
        <f t="shared" si="45"/>
        <v/>
      </c>
      <c r="B639" s="99" t="str">
        <f t="shared" si="46"/>
        <v/>
      </c>
      <c r="C639" s="96" t="str">
        <f t="shared" si="47"/>
        <v/>
      </c>
      <c r="D639" s="69" t="str">
        <f>IF(A639="","",SUM(C$26:C639)+PV)</f>
        <v/>
      </c>
      <c r="E639" s="67"/>
      <c r="F639" s="69" t="str">
        <f t="shared" si="48"/>
        <v/>
      </c>
      <c r="G639" s="69" t="str">
        <f>IF(C639="","",SUM(F$26:F639))</f>
        <v/>
      </c>
      <c r="H639" s="69" t="str">
        <f t="shared" si="49"/>
        <v/>
      </c>
      <c r="I639" s="67"/>
    </row>
    <row r="640" spans="1:9" x14ac:dyDescent="0.2">
      <c r="A640" s="68" t="str">
        <f t="shared" si="45"/>
        <v/>
      </c>
      <c r="B640" s="99" t="str">
        <f t="shared" si="46"/>
        <v/>
      </c>
      <c r="C640" s="96" t="str">
        <f t="shared" si="47"/>
        <v/>
      </c>
      <c r="D640" s="69" t="str">
        <f>IF(A640="","",SUM(C$26:C640)+PV)</f>
        <v/>
      </c>
      <c r="E640" s="67"/>
      <c r="F640" s="69" t="str">
        <f t="shared" si="48"/>
        <v/>
      </c>
      <c r="G640" s="69" t="str">
        <f>IF(C640="","",SUM(F$26:F640))</f>
        <v/>
      </c>
      <c r="H640" s="69" t="str">
        <f t="shared" si="49"/>
        <v/>
      </c>
      <c r="I640" s="67"/>
    </row>
    <row r="641" spans="1:9" x14ac:dyDescent="0.2">
      <c r="A641" s="68" t="str">
        <f t="shared" si="45"/>
        <v/>
      </c>
      <c r="B641" s="99" t="str">
        <f t="shared" si="46"/>
        <v/>
      </c>
      <c r="C641" s="96" t="str">
        <f t="shared" si="47"/>
        <v/>
      </c>
      <c r="D641" s="69" t="str">
        <f>IF(A641="","",SUM(C$26:C641)+PV)</f>
        <v/>
      </c>
      <c r="E641" s="67"/>
      <c r="F641" s="69" t="str">
        <f t="shared" si="48"/>
        <v/>
      </c>
      <c r="G641" s="69" t="str">
        <f>IF(C641="","",SUM(F$26:F641))</f>
        <v/>
      </c>
      <c r="H641" s="69" t="str">
        <f t="shared" si="49"/>
        <v/>
      </c>
      <c r="I641" s="67"/>
    </row>
    <row r="642" spans="1:9" x14ac:dyDescent="0.2">
      <c r="A642" s="68" t="str">
        <f t="shared" si="45"/>
        <v/>
      </c>
      <c r="B642" s="99" t="str">
        <f t="shared" si="46"/>
        <v/>
      </c>
      <c r="C642" s="96" t="str">
        <f t="shared" si="47"/>
        <v/>
      </c>
      <c r="D642" s="69" t="str">
        <f>IF(A642="","",SUM(C$26:C642)+PV)</f>
        <v/>
      </c>
      <c r="E642" s="67"/>
      <c r="F642" s="69" t="str">
        <f t="shared" si="48"/>
        <v/>
      </c>
      <c r="G642" s="69" t="str">
        <f>IF(C642="","",SUM(F$26:F642))</f>
        <v/>
      </c>
      <c r="H642" s="69" t="str">
        <f t="shared" si="49"/>
        <v/>
      </c>
      <c r="I642" s="67"/>
    </row>
    <row r="643" spans="1:9" x14ac:dyDescent="0.2">
      <c r="A643" s="68" t="str">
        <f t="shared" si="45"/>
        <v/>
      </c>
      <c r="B643" s="99" t="str">
        <f t="shared" si="46"/>
        <v/>
      </c>
      <c r="C643" s="96" t="str">
        <f t="shared" si="47"/>
        <v/>
      </c>
      <c r="D643" s="69" t="str">
        <f>IF(A643="","",SUM(C$26:C643)+PV)</f>
        <v/>
      </c>
      <c r="E643" s="67"/>
      <c r="F643" s="69" t="str">
        <f t="shared" si="48"/>
        <v/>
      </c>
      <c r="G643" s="69" t="str">
        <f>IF(C643="","",SUM(F$26:F643))</f>
        <v/>
      </c>
      <c r="H643" s="69" t="str">
        <f t="shared" si="49"/>
        <v/>
      </c>
      <c r="I643" s="67"/>
    </row>
    <row r="644" spans="1:9" x14ac:dyDescent="0.2">
      <c r="A644" s="68" t="str">
        <f t="shared" si="45"/>
        <v/>
      </c>
      <c r="B644" s="99" t="str">
        <f t="shared" si="46"/>
        <v/>
      </c>
      <c r="C644" s="96" t="str">
        <f t="shared" si="47"/>
        <v/>
      </c>
      <c r="D644" s="69" t="str">
        <f>IF(A644="","",SUM(C$26:C644)+PV)</f>
        <v/>
      </c>
      <c r="E644" s="67"/>
      <c r="F644" s="69" t="str">
        <f t="shared" si="48"/>
        <v/>
      </c>
      <c r="G644" s="69" t="str">
        <f>IF(C644="","",SUM(F$26:F644))</f>
        <v/>
      </c>
      <c r="H644" s="69" t="str">
        <f t="shared" si="49"/>
        <v/>
      </c>
      <c r="I644" s="67"/>
    </row>
    <row r="645" spans="1:9" x14ac:dyDescent="0.2">
      <c r="A645" s="68" t="str">
        <f t="shared" si="45"/>
        <v/>
      </c>
      <c r="B645" s="99" t="str">
        <f t="shared" si="46"/>
        <v/>
      </c>
      <c r="C645" s="96" t="str">
        <f t="shared" si="47"/>
        <v/>
      </c>
      <c r="D645" s="69" t="str">
        <f>IF(A645="","",SUM(C$26:C645)+PV)</f>
        <v/>
      </c>
      <c r="E645" s="67"/>
      <c r="F645" s="69" t="str">
        <f t="shared" si="48"/>
        <v/>
      </c>
      <c r="G645" s="69" t="str">
        <f>IF(C645="","",SUM(F$26:F645))</f>
        <v/>
      </c>
      <c r="H645" s="69" t="str">
        <f t="shared" si="49"/>
        <v/>
      </c>
      <c r="I645" s="67"/>
    </row>
    <row r="646" spans="1:9" x14ac:dyDescent="0.2">
      <c r="A646" s="68" t="str">
        <f t="shared" si="45"/>
        <v/>
      </c>
      <c r="B646" s="99" t="str">
        <f t="shared" si="46"/>
        <v/>
      </c>
      <c r="C646" s="96" t="str">
        <f t="shared" si="47"/>
        <v/>
      </c>
      <c r="D646" s="69" t="str">
        <f>IF(A646="","",SUM(C$26:C646)+PV)</f>
        <v/>
      </c>
      <c r="E646" s="67"/>
      <c r="F646" s="69" t="str">
        <f t="shared" si="48"/>
        <v/>
      </c>
      <c r="G646" s="69" t="str">
        <f>IF(C646="","",SUM(F$26:F646))</f>
        <v/>
      </c>
      <c r="H646" s="69" t="str">
        <f t="shared" si="49"/>
        <v/>
      </c>
      <c r="I646" s="67"/>
    </row>
    <row r="647" spans="1:9" x14ac:dyDescent="0.2">
      <c r="A647" s="68" t="str">
        <f t="shared" si="45"/>
        <v/>
      </c>
      <c r="B647" s="99" t="str">
        <f t="shared" si="46"/>
        <v/>
      </c>
      <c r="C647" s="96" t="str">
        <f t="shared" si="47"/>
        <v/>
      </c>
      <c r="D647" s="69" t="str">
        <f>IF(A647="","",SUM(C$26:C647)+PV)</f>
        <v/>
      </c>
      <c r="E647" s="67"/>
      <c r="F647" s="69" t="str">
        <f t="shared" si="48"/>
        <v/>
      </c>
      <c r="G647" s="69" t="str">
        <f>IF(C647="","",SUM(F$26:F647))</f>
        <v/>
      </c>
      <c r="H647" s="69" t="str">
        <f t="shared" si="49"/>
        <v/>
      </c>
      <c r="I647" s="67"/>
    </row>
    <row r="648" spans="1:9" x14ac:dyDescent="0.2">
      <c r="A648" s="68" t="str">
        <f t="shared" si="45"/>
        <v/>
      </c>
      <c r="B648" s="99" t="str">
        <f t="shared" si="46"/>
        <v/>
      </c>
      <c r="C648" s="96" t="str">
        <f t="shared" si="47"/>
        <v/>
      </c>
      <c r="D648" s="69" t="str">
        <f>IF(A648="","",SUM(C$26:C648)+PV)</f>
        <v/>
      </c>
      <c r="E648" s="67"/>
      <c r="F648" s="69" t="str">
        <f t="shared" si="48"/>
        <v/>
      </c>
      <c r="G648" s="69" t="str">
        <f>IF(C648="","",SUM(F$26:F648))</f>
        <v/>
      </c>
      <c r="H648" s="69" t="str">
        <f t="shared" si="49"/>
        <v/>
      </c>
      <c r="I648" s="67"/>
    </row>
    <row r="649" spans="1:9" x14ac:dyDescent="0.2">
      <c r="A649" s="68" t="str">
        <f t="shared" si="45"/>
        <v/>
      </c>
      <c r="B649" s="99" t="str">
        <f t="shared" si="46"/>
        <v/>
      </c>
      <c r="C649" s="96" t="str">
        <f t="shared" si="47"/>
        <v/>
      </c>
      <c r="D649" s="69" t="str">
        <f>IF(A649="","",SUM(C$26:C649)+PV)</f>
        <v/>
      </c>
      <c r="E649" s="67"/>
      <c r="F649" s="69" t="str">
        <f t="shared" si="48"/>
        <v/>
      </c>
      <c r="G649" s="69" t="str">
        <f>IF(C649="","",SUM(F$26:F649))</f>
        <v/>
      </c>
      <c r="H649" s="69" t="str">
        <f t="shared" si="49"/>
        <v/>
      </c>
      <c r="I649" s="67"/>
    </row>
    <row r="650" spans="1:9" x14ac:dyDescent="0.2">
      <c r="A650" s="68" t="str">
        <f t="shared" si="45"/>
        <v/>
      </c>
      <c r="B650" s="99" t="str">
        <f t="shared" si="46"/>
        <v/>
      </c>
      <c r="C650" s="96" t="str">
        <f t="shared" si="47"/>
        <v/>
      </c>
      <c r="D650" s="69" t="str">
        <f>IF(A650="","",SUM(C$26:C650)+PV)</f>
        <v/>
      </c>
      <c r="E650" s="67"/>
      <c r="F650" s="69" t="str">
        <f t="shared" si="48"/>
        <v/>
      </c>
      <c r="G650" s="69" t="str">
        <f>IF(C650="","",SUM(F$26:F650))</f>
        <v/>
      </c>
      <c r="H650" s="69" t="str">
        <f t="shared" si="49"/>
        <v/>
      </c>
      <c r="I650" s="67"/>
    </row>
    <row r="651" spans="1:9" x14ac:dyDescent="0.2">
      <c r="A651" s="68" t="str">
        <f t="shared" si="45"/>
        <v/>
      </c>
      <c r="B651" s="99" t="str">
        <f t="shared" si="46"/>
        <v/>
      </c>
      <c r="C651" s="96" t="str">
        <f t="shared" si="47"/>
        <v/>
      </c>
      <c r="D651" s="69" t="str">
        <f>IF(A651="","",SUM(C$26:C651)+PV)</f>
        <v/>
      </c>
      <c r="E651" s="67"/>
      <c r="F651" s="69" t="str">
        <f t="shared" si="48"/>
        <v/>
      </c>
      <c r="G651" s="69" t="str">
        <f>IF(C651="","",SUM(F$26:F651))</f>
        <v/>
      </c>
      <c r="H651" s="69" t="str">
        <f t="shared" si="49"/>
        <v/>
      </c>
      <c r="I651" s="67"/>
    </row>
    <row r="652" spans="1:9" x14ac:dyDescent="0.2">
      <c r="A652" s="68" t="str">
        <f t="shared" si="45"/>
        <v/>
      </c>
      <c r="B652" s="99" t="str">
        <f t="shared" si="46"/>
        <v/>
      </c>
      <c r="C652" s="96" t="str">
        <f t="shared" si="47"/>
        <v/>
      </c>
      <c r="D652" s="69" t="str">
        <f>IF(A652="","",SUM(C$26:C652)+PV)</f>
        <v/>
      </c>
      <c r="E652" s="67"/>
      <c r="F652" s="69" t="str">
        <f t="shared" si="48"/>
        <v/>
      </c>
      <c r="G652" s="69" t="str">
        <f>IF(C652="","",SUM(F$26:F652))</f>
        <v/>
      </c>
      <c r="H652" s="69" t="str">
        <f t="shared" si="49"/>
        <v/>
      </c>
      <c r="I652" s="67"/>
    </row>
    <row r="653" spans="1:9" x14ac:dyDescent="0.2">
      <c r="A653" s="68" t="str">
        <f t="shared" si="45"/>
        <v/>
      </c>
      <c r="B653" s="99" t="str">
        <f t="shared" si="46"/>
        <v/>
      </c>
      <c r="C653" s="96" t="str">
        <f t="shared" si="47"/>
        <v/>
      </c>
      <c r="D653" s="69" t="str">
        <f>IF(A653="","",SUM(C$26:C653)+PV)</f>
        <v/>
      </c>
      <c r="E653" s="67"/>
      <c r="F653" s="69" t="str">
        <f t="shared" si="48"/>
        <v/>
      </c>
      <c r="G653" s="69" t="str">
        <f>IF(C653="","",SUM(F$26:F653))</f>
        <v/>
      </c>
      <c r="H653" s="69" t="str">
        <f t="shared" si="49"/>
        <v/>
      </c>
      <c r="I653" s="67"/>
    </row>
    <row r="654" spans="1:9" x14ac:dyDescent="0.2">
      <c r="A654" s="68" t="str">
        <f t="shared" si="45"/>
        <v/>
      </c>
      <c r="B654" s="99" t="str">
        <f t="shared" si="46"/>
        <v/>
      </c>
      <c r="C654" s="96" t="str">
        <f t="shared" si="47"/>
        <v/>
      </c>
      <c r="D654" s="69" t="str">
        <f>IF(A654="","",SUM(C$26:C654)+PV)</f>
        <v/>
      </c>
      <c r="E654" s="67"/>
      <c r="F654" s="69" t="str">
        <f t="shared" si="48"/>
        <v/>
      </c>
      <c r="G654" s="69" t="str">
        <f>IF(C654="","",SUM(F$26:F654))</f>
        <v/>
      </c>
      <c r="H654" s="69" t="str">
        <f t="shared" si="49"/>
        <v/>
      </c>
      <c r="I654" s="67"/>
    </row>
    <row r="655" spans="1:9" x14ac:dyDescent="0.2">
      <c r="A655" s="68" t="str">
        <f t="shared" si="45"/>
        <v/>
      </c>
      <c r="B655" s="99" t="str">
        <f t="shared" si="46"/>
        <v/>
      </c>
      <c r="C655" s="96" t="str">
        <f t="shared" si="47"/>
        <v/>
      </c>
      <c r="D655" s="69" t="str">
        <f>IF(A655="","",SUM(C$26:C655)+PV)</f>
        <v/>
      </c>
      <c r="E655" s="67"/>
      <c r="F655" s="69" t="str">
        <f t="shared" si="48"/>
        <v/>
      </c>
      <c r="G655" s="69" t="str">
        <f>IF(C655="","",SUM(F$26:F655))</f>
        <v/>
      </c>
      <c r="H655" s="69" t="str">
        <f t="shared" si="49"/>
        <v/>
      </c>
      <c r="I655" s="67"/>
    </row>
    <row r="656" spans="1:9" x14ac:dyDescent="0.2">
      <c r="A656" s="68" t="str">
        <f t="shared" si="45"/>
        <v/>
      </c>
      <c r="B656" s="99" t="str">
        <f t="shared" si="46"/>
        <v/>
      </c>
      <c r="C656" s="96" t="str">
        <f t="shared" si="47"/>
        <v/>
      </c>
      <c r="D656" s="69" t="str">
        <f>IF(A656="","",SUM(C$26:C656)+PV)</f>
        <v/>
      </c>
      <c r="E656" s="67"/>
      <c r="F656" s="69" t="str">
        <f t="shared" si="48"/>
        <v/>
      </c>
      <c r="G656" s="69" t="str">
        <f>IF(C656="","",SUM(F$26:F656))</f>
        <v/>
      </c>
      <c r="H656" s="69" t="str">
        <f t="shared" si="49"/>
        <v/>
      </c>
      <c r="I656" s="67"/>
    </row>
    <row r="657" spans="1:9" x14ac:dyDescent="0.2">
      <c r="A657" s="68" t="str">
        <f t="shared" si="45"/>
        <v/>
      </c>
      <c r="B657" s="99" t="str">
        <f t="shared" si="46"/>
        <v/>
      </c>
      <c r="C657" s="96" t="str">
        <f t="shared" si="47"/>
        <v/>
      </c>
      <c r="D657" s="69" t="str">
        <f>IF(A657="","",SUM(C$26:C657)+PV)</f>
        <v/>
      </c>
      <c r="E657" s="67"/>
      <c r="F657" s="69" t="str">
        <f t="shared" si="48"/>
        <v/>
      </c>
      <c r="G657" s="69" t="str">
        <f>IF(C657="","",SUM(F$26:F657))</f>
        <v/>
      </c>
      <c r="H657" s="69" t="str">
        <f t="shared" si="49"/>
        <v/>
      </c>
      <c r="I657" s="67"/>
    </row>
    <row r="658" spans="1:9" x14ac:dyDescent="0.2">
      <c r="A658" s="68" t="str">
        <f t="shared" si="45"/>
        <v/>
      </c>
      <c r="B658" s="99" t="str">
        <f t="shared" si="46"/>
        <v/>
      </c>
      <c r="C658" s="96" t="str">
        <f t="shared" si="47"/>
        <v/>
      </c>
      <c r="D658" s="69" t="str">
        <f>IF(A658="","",SUM(C$26:C658)+PV)</f>
        <v/>
      </c>
      <c r="E658" s="67"/>
      <c r="F658" s="69" t="str">
        <f t="shared" si="48"/>
        <v/>
      </c>
      <c r="G658" s="69" t="str">
        <f>IF(C658="","",SUM(F$26:F658))</f>
        <v/>
      </c>
      <c r="H658" s="69" t="str">
        <f t="shared" si="49"/>
        <v/>
      </c>
      <c r="I658" s="67"/>
    </row>
    <row r="659" spans="1:9" x14ac:dyDescent="0.2">
      <c r="A659" s="68" t="str">
        <f t="shared" si="45"/>
        <v/>
      </c>
      <c r="B659" s="99" t="str">
        <f t="shared" si="46"/>
        <v/>
      </c>
      <c r="C659" s="96" t="str">
        <f t="shared" si="47"/>
        <v/>
      </c>
      <c r="D659" s="69" t="str">
        <f>IF(A659="","",SUM(C$26:C659)+PV)</f>
        <v/>
      </c>
      <c r="E659" s="67"/>
      <c r="F659" s="69" t="str">
        <f t="shared" si="48"/>
        <v/>
      </c>
      <c r="G659" s="69" t="str">
        <f>IF(C659="","",SUM(F$26:F659))</f>
        <v/>
      </c>
      <c r="H659" s="69" t="str">
        <f t="shared" si="49"/>
        <v/>
      </c>
      <c r="I659" s="67"/>
    </row>
    <row r="660" spans="1:9" x14ac:dyDescent="0.2">
      <c r="A660" s="68" t="str">
        <f t="shared" si="45"/>
        <v/>
      </c>
      <c r="B660" s="99" t="str">
        <f t="shared" si="46"/>
        <v/>
      </c>
      <c r="C660" s="96" t="str">
        <f t="shared" si="47"/>
        <v/>
      </c>
      <c r="D660" s="69" t="str">
        <f>IF(A660="","",SUM(C$26:C660)+PV)</f>
        <v/>
      </c>
      <c r="E660" s="67"/>
      <c r="F660" s="69" t="str">
        <f t="shared" si="48"/>
        <v/>
      </c>
      <c r="G660" s="69" t="str">
        <f>IF(C660="","",SUM(F$26:F660))</f>
        <v/>
      </c>
      <c r="H660" s="69" t="str">
        <f t="shared" si="49"/>
        <v/>
      </c>
      <c r="I660" s="67"/>
    </row>
    <row r="661" spans="1:9" x14ac:dyDescent="0.2">
      <c r="A661" s="68" t="str">
        <f t="shared" si="45"/>
        <v/>
      </c>
      <c r="B661" s="99" t="str">
        <f t="shared" si="46"/>
        <v/>
      </c>
      <c r="C661" s="96" t="str">
        <f t="shared" si="47"/>
        <v/>
      </c>
      <c r="D661" s="69" t="str">
        <f>IF(A661="","",SUM(C$26:C661)+PV)</f>
        <v/>
      </c>
      <c r="E661" s="67"/>
      <c r="F661" s="69" t="str">
        <f t="shared" si="48"/>
        <v/>
      </c>
      <c r="G661" s="69" t="str">
        <f>IF(C661="","",SUM(F$26:F661))</f>
        <v/>
      </c>
      <c r="H661" s="69" t="str">
        <f t="shared" si="49"/>
        <v/>
      </c>
      <c r="I661" s="67"/>
    </row>
    <row r="662" spans="1:9" x14ac:dyDescent="0.2">
      <c r="A662" s="68" t="str">
        <f t="shared" si="45"/>
        <v/>
      </c>
      <c r="B662" s="99" t="str">
        <f t="shared" si="46"/>
        <v/>
      </c>
      <c r="C662" s="96" t="str">
        <f t="shared" si="47"/>
        <v/>
      </c>
      <c r="D662" s="69" t="str">
        <f>IF(A662="","",SUM(C$26:C662)+PV)</f>
        <v/>
      </c>
      <c r="E662" s="67"/>
      <c r="F662" s="69" t="str">
        <f t="shared" si="48"/>
        <v/>
      </c>
      <c r="G662" s="69" t="str">
        <f>IF(C662="","",SUM(F$26:F662))</f>
        <v/>
      </c>
      <c r="H662" s="69" t="str">
        <f t="shared" si="49"/>
        <v/>
      </c>
      <c r="I662" s="67"/>
    </row>
    <row r="663" spans="1:9" x14ac:dyDescent="0.2">
      <c r="A663" s="68" t="str">
        <f t="shared" si="45"/>
        <v/>
      </c>
      <c r="B663" s="99" t="str">
        <f t="shared" si="46"/>
        <v/>
      </c>
      <c r="C663" s="96" t="str">
        <f t="shared" si="47"/>
        <v/>
      </c>
      <c r="D663" s="69" t="str">
        <f>IF(A663="","",SUM(C$26:C663)+PV)</f>
        <v/>
      </c>
      <c r="E663" s="67"/>
      <c r="F663" s="69" t="str">
        <f t="shared" si="48"/>
        <v/>
      </c>
      <c r="G663" s="69" t="str">
        <f>IF(C663="","",SUM(F$26:F663))</f>
        <v/>
      </c>
      <c r="H663" s="69" t="str">
        <f t="shared" si="49"/>
        <v/>
      </c>
      <c r="I663" s="67"/>
    </row>
    <row r="664" spans="1:9" x14ac:dyDescent="0.2">
      <c r="A664" s="68" t="str">
        <f t="shared" si="45"/>
        <v/>
      </c>
      <c r="B664" s="99" t="str">
        <f t="shared" si="46"/>
        <v/>
      </c>
      <c r="C664" s="96" t="str">
        <f t="shared" si="47"/>
        <v/>
      </c>
      <c r="D664" s="69" t="str">
        <f>IF(A664="","",SUM(C$26:C664)+PV)</f>
        <v/>
      </c>
      <c r="E664" s="67"/>
      <c r="F664" s="69" t="str">
        <f t="shared" si="48"/>
        <v/>
      </c>
      <c r="G664" s="69" t="str">
        <f>IF(C664="","",SUM(F$26:F664))</f>
        <v/>
      </c>
      <c r="H664" s="69" t="str">
        <f t="shared" si="49"/>
        <v/>
      </c>
      <c r="I664" s="67"/>
    </row>
    <row r="665" spans="1:9" x14ac:dyDescent="0.2">
      <c r="A665" s="68" t="str">
        <f t="shared" si="45"/>
        <v/>
      </c>
      <c r="B665" s="99" t="str">
        <f t="shared" si="46"/>
        <v/>
      </c>
      <c r="C665" s="96" t="str">
        <f t="shared" si="47"/>
        <v/>
      </c>
      <c r="D665" s="69" t="str">
        <f>IF(A665="","",SUM(C$26:C665)+PV)</f>
        <v/>
      </c>
      <c r="E665" s="67"/>
      <c r="F665" s="69" t="str">
        <f t="shared" si="48"/>
        <v/>
      </c>
      <c r="G665" s="69" t="str">
        <f>IF(C665="","",SUM(F$26:F665))</f>
        <v/>
      </c>
      <c r="H665" s="69" t="str">
        <f t="shared" si="49"/>
        <v/>
      </c>
      <c r="I665" s="67"/>
    </row>
    <row r="666" spans="1:9" x14ac:dyDescent="0.2">
      <c r="A666" s="68" t="str">
        <f t="shared" si="45"/>
        <v/>
      </c>
      <c r="B666" s="99" t="str">
        <f t="shared" si="46"/>
        <v/>
      </c>
      <c r="C666" s="96" t="str">
        <f t="shared" si="47"/>
        <v/>
      </c>
      <c r="D666" s="69" t="str">
        <f>IF(A666="","",SUM(C$26:C666)+PV)</f>
        <v/>
      </c>
      <c r="E666" s="67"/>
      <c r="F666" s="69" t="str">
        <f t="shared" si="48"/>
        <v/>
      </c>
      <c r="G666" s="69" t="str">
        <f>IF(C666="","",SUM(F$26:F666))</f>
        <v/>
      </c>
      <c r="H666" s="69" t="str">
        <f t="shared" si="49"/>
        <v/>
      </c>
      <c r="I666" s="67"/>
    </row>
    <row r="667" spans="1:9" x14ac:dyDescent="0.2">
      <c r="A667" s="68" t="str">
        <f t="shared" si="45"/>
        <v/>
      </c>
      <c r="B667" s="99" t="str">
        <f t="shared" si="46"/>
        <v/>
      </c>
      <c r="C667" s="96" t="str">
        <f t="shared" si="47"/>
        <v/>
      </c>
      <c r="D667" s="69" t="str">
        <f>IF(A667="","",SUM(C$26:C667)+PV)</f>
        <v/>
      </c>
      <c r="E667" s="67"/>
      <c r="F667" s="69" t="str">
        <f t="shared" si="48"/>
        <v/>
      </c>
      <c r="G667" s="69" t="str">
        <f>IF(C667="","",SUM(F$26:F667))</f>
        <v/>
      </c>
      <c r="H667" s="69" t="str">
        <f t="shared" si="49"/>
        <v/>
      </c>
      <c r="I667" s="67"/>
    </row>
    <row r="668" spans="1:9" x14ac:dyDescent="0.2">
      <c r="A668" s="68" t="str">
        <f t="shared" ref="A668:A731" si="50">IF(H667="","",IF(A667&gt;=$D$8*p,"",A667+1))</f>
        <v/>
      </c>
      <c r="B668" s="99" t="str">
        <f t="shared" ref="B668:B731" si="51">IF(A668="","",IF(p=52,B667+7,IF(p=26,B667+14,IF(p=24,IF(MOD(A668,2)=0,EDATE($D$9,A668/2),B667+14),IF(DAY(DATE(YEAR($D$9),MONTH($D$9)+(A668-1)*(12/p),DAY($D$9)))&lt;&gt;DAY($D$9),DATE(YEAR($D$9),MONTH($D$9)+A668*(12/p)+1,0),DATE(YEAR($D$9),MONTH($D$9)+A668*(12/p),DAY($D$9)))))))</f>
        <v/>
      </c>
      <c r="C668" s="96" t="str">
        <f t="shared" ref="C668:C731" si="52">IF(A668="","",A)</f>
        <v/>
      </c>
      <c r="D668" s="69" t="str">
        <f>IF(A668="","",SUM(C$26:C668)+PV)</f>
        <v/>
      </c>
      <c r="E668" s="67"/>
      <c r="F668" s="69" t="str">
        <f t="shared" ref="F668:F731" si="53">IF(A668="","",IF($D$10=$J$13,H667*( (1+rate)^(B668-B667)-1 ),H667*rate))</f>
        <v/>
      </c>
      <c r="G668" s="69" t="str">
        <f>IF(C668="","",SUM(F$26:F668))</f>
        <v/>
      </c>
      <c r="H668" s="69" t="str">
        <f t="shared" si="49"/>
        <v/>
      </c>
      <c r="I668" s="67"/>
    </row>
    <row r="669" spans="1:9" x14ac:dyDescent="0.2">
      <c r="A669" s="68" t="str">
        <f t="shared" si="50"/>
        <v/>
      </c>
      <c r="B669" s="99" t="str">
        <f t="shared" si="51"/>
        <v/>
      </c>
      <c r="C669" s="96" t="str">
        <f t="shared" si="52"/>
        <v/>
      </c>
      <c r="D669" s="69" t="str">
        <f>IF(A669="","",SUM(C$26:C669)+PV)</f>
        <v/>
      </c>
      <c r="E669" s="67"/>
      <c r="F669" s="69" t="str">
        <f t="shared" si="53"/>
        <v/>
      </c>
      <c r="G669" s="69" t="str">
        <f>IF(C669="","",SUM(F$26:F669))</f>
        <v/>
      </c>
      <c r="H669" s="69" t="str">
        <f t="shared" ref="H669:H732" si="54">IF(A669="","",H668+F669+C669)</f>
        <v/>
      </c>
      <c r="I669" s="67"/>
    </row>
    <row r="670" spans="1:9" x14ac:dyDescent="0.2">
      <c r="A670" s="68" t="str">
        <f t="shared" si="50"/>
        <v/>
      </c>
      <c r="B670" s="99" t="str">
        <f t="shared" si="51"/>
        <v/>
      </c>
      <c r="C670" s="96" t="str">
        <f t="shared" si="52"/>
        <v/>
      </c>
      <c r="D670" s="69" t="str">
        <f>IF(A670="","",SUM(C$26:C670)+PV)</f>
        <v/>
      </c>
      <c r="E670" s="67"/>
      <c r="F670" s="69" t="str">
        <f t="shared" si="53"/>
        <v/>
      </c>
      <c r="G670" s="69" t="str">
        <f>IF(C670="","",SUM(F$26:F670))</f>
        <v/>
      </c>
      <c r="H670" s="69" t="str">
        <f t="shared" si="54"/>
        <v/>
      </c>
      <c r="I670" s="67"/>
    </row>
    <row r="671" spans="1:9" x14ac:dyDescent="0.2">
      <c r="A671" s="68" t="str">
        <f t="shared" si="50"/>
        <v/>
      </c>
      <c r="B671" s="99" t="str">
        <f t="shared" si="51"/>
        <v/>
      </c>
      <c r="C671" s="96" t="str">
        <f t="shared" si="52"/>
        <v/>
      </c>
      <c r="D671" s="69" t="str">
        <f>IF(A671="","",SUM(C$26:C671)+PV)</f>
        <v/>
      </c>
      <c r="E671" s="67"/>
      <c r="F671" s="69" t="str">
        <f t="shared" si="53"/>
        <v/>
      </c>
      <c r="G671" s="69" t="str">
        <f>IF(C671="","",SUM(F$26:F671))</f>
        <v/>
      </c>
      <c r="H671" s="69" t="str">
        <f t="shared" si="54"/>
        <v/>
      </c>
      <c r="I671" s="67"/>
    </row>
    <row r="672" spans="1:9" x14ac:dyDescent="0.2">
      <c r="A672" s="68" t="str">
        <f t="shared" si="50"/>
        <v/>
      </c>
      <c r="B672" s="99" t="str">
        <f t="shared" si="51"/>
        <v/>
      </c>
      <c r="C672" s="96" t="str">
        <f t="shared" si="52"/>
        <v/>
      </c>
      <c r="D672" s="69" t="str">
        <f>IF(A672="","",SUM(C$26:C672)+PV)</f>
        <v/>
      </c>
      <c r="E672" s="67"/>
      <c r="F672" s="69" t="str">
        <f t="shared" si="53"/>
        <v/>
      </c>
      <c r="G672" s="69" t="str">
        <f>IF(C672="","",SUM(F$26:F672))</f>
        <v/>
      </c>
      <c r="H672" s="69" t="str">
        <f t="shared" si="54"/>
        <v/>
      </c>
      <c r="I672" s="67"/>
    </row>
    <row r="673" spans="1:9" x14ac:dyDescent="0.2">
      <c r="A673" s="68" t="str">
        <f t="shared" si="50"/>
        <v/>
      </c>
      <c r="B673" s="99" t="str">
        <f t="shared" si="51"/>
        <v/>
      </c>
      <c r="C673" s="96" t="str">
        <f t="shared" si="52"/>
        <v/>
      </c>
      <c r="D673" s="69" t="str">
        <f>IF(A673="","",SUM(C$26:C673)+PV)</f>
        <v/>
      </c>
      <c r="E673" s="67"/>
      <c r="F673" s="69" t="str">
        <f t="shared" si="53"/>
        <v/>
      </c>
      <c r="G673" s="69" t="str">
        <f>IF(C673="","",SUM(F$26:F673))</f>
        <v/>
      </c>
      <c r="H673" s="69" t="str">
        <f t="shared" si="54"/>
        <v/>
      </c>
      <c r="I673" s="67"/>
    </row>
    <row r="674" spans="1:9" x14ac:dyDescent="0.2">
      <c r="A674" s="68" t="str">
        <f t="shared" si="50"/>
        <v/>
      </c>
      <c r="B674" s="99" t="str">
        <f t="shared" si="51"/>
        <v/>
      </c>
      <c r="C674" s="96" t="str">
        <f t="shared" si="52"/>
        <v/>
      </c>
      <c r="D674" s="69" t="str">
        <f>IF(A674="","",SUM(C$26:C674)+PV)</f>
        <v/>
      </c>
      <c r="E674" s="67"/>
      <c r="F674" s="69" t="str">
        <f t="shared" si="53"/>
        <v/>
      </c>
      <c r="G674" s="69" t="str">
        <f>IF(C674="","",SUM(F$26:F674))</f>
        <v/>
      </c>
      <c r="H674" s="69" t="str">
        <f t="shared" si="54"/>
        <v/>
      </c>
      <c r="I674" s="67"/>
    </row>
    <row r="675" spans="1:9" x14ac:dyDescent="0.2">
      <c r="A675" s="68" t="str">
        <f t="shared" si="50"/>
        <v/>
      </c>
      <c r="B675" s="99" t="str">
        <f t="shared" si="51"/>
        <v/>
      </c>
      <c r="C675" s="96" t="str">
        <f t="shared" si="52"/>
        <v/>
      </c>
      <c r="D675" s="69" t="str">
        <f>IF(A675="","",SUM(C$26:C675)+PV)</f>
        <v/>
      </c>
      <c r="E675" s="67"/>
      <c r="F675" s="69" t="str">
        <f t="shared" si="53"/>
        <v/>
      </c>
      <c r="G675" s="69" t="str">
        <f>IF(C675="","",SUM(F$26:F675))</f>
        <v/>
      </c>
      <c r="H675" s="69" t="str">
        <f t="shared" si="54"/>
        <v/>
      </c>
      <c r="I675" s="67"/>
    </row>
    <row r="676" spans="1:9" x14ac:dyDescent="0.2">
      <c r="A676" s="68" t="str">
        <f t="shared" si="50"/>
        <v/>
      </c>
      <c r="B676" s="99" t="str">
        <f t="shared" si="51"/>
        <v/>
      </c>
      <c r="C676" s="96" t="str">
        <f t="shared" si="52"/>
        <v/>
      </c>
      <c r="D676" s="69" t="str">
        <f>IF(A676="","",SUM(C$26:C676)+PV)</f>
        <v/>
      </c>
      <c r="E676" s="67"/>
      <c r="F676" s="69" t="str">
        <f t="shared" si="53"/>
        <v/>
      </c>
      <c r="G676" s="69" t="str">
        <f>IF(C676="","",SUM(F$26:F676))</f>
        <v/>
      </c>
      <c r="H676" s="69" t="str">
        <f t="shared" si="54"/>
        <v/>
      </c>
      <c r="I676" s="67"/>
    </row>
    <row r="677" spans="1:9" x14ac:dyDescent="0.2">
      <c r="A677" s="68" t="str">
        <f t="shared" si="50"/>
        <v/>
      </c>
      <c r="B677" s="99" t="str">
        <f t="shared" si="51"/>
        <v/>
      </c>
      <c r="C677" s="96" t="str">
        <f t="shared" si="52"/>
        <v/>
      </c>
      <c r="D677" s="69" t="str">
        <f>IF(A677="","",SUM(C$26:C677)+PV)</f>
        <v/>
      </c>
      <c r="E677" s="67"/>
      <c r="F677" s="69" t="str">
        <f t="shared" si="53"/>
        <v/>
      </c>
      <c r="G677" s="69" t="str">
        <f>IF(C677="","",SUM(F$26:F677))</f>
        <v/>
      </c>
      <c r="H677" s="69" t="str">
        <f t="shared" si="54"/>
        <v/>
      </c>
      <c r="I677" s="67"/>
    </row>
    <row r="678" spans="1:9" x14ac:dyDescent="0.2">
      <c r="A678" s="68" t="str">
        <f t="shared" si="50"/>
        <v/>
      </c>
      <c r="B678" s="99" t="str">
        <f t="shared" si="51"/>
        <v/>
      </c>
      <c r="C678" s="96" t="str">
        <f t="shared" si="52"/>
        <v/>
      </c>
      <c r="D678" s="69" t="str">
        <f>IF(A678="","",SUM(C$26:C678)+PV)</f>
        <v/>
      </c>
      <c r="E678" s="67"/>
      <c r="F678" s="69" t="str">
        <f t="shared" si="53"/>
        <v/>
      </c>
      <c r="G678" s="69" t="str">
        <f>IF(C678="","",SUM(F$26:F678))</f>
        <v/>
      </c>
      <c r="H678" s="69" t="str">
        <f t="shared" si="54"/>
        <v/>
      </c>
      <c r="I678" s="67"/>
    </row>
    <row r="679" spans="1:9" x14ac:dyDescent="0.2">
      <c r="A679" s="68" t="str">
        <f t="shared" si="50"/>
        <v/>
      </c>
      <c r="B679" s="99" t="str">
        <f t="shared" si="51"/>
        <v/>
      </c>
      <c r="C679" s="96" t="str">
        <f t="shared" si="52"/>
        <v/>
      </c>
      <c r="D679" s="69" t="str">
        <f>IF(A679="","",SUM(C$26:C679)+PV)</f>
        <v/>
      </c>
      <c r="E679" s="67"/>
      <c r="F679" s="69" t="str">
        <f t="shared" si="53"/>
        <v/>
      </c>
      <c r="G679" s="69" t="str">
        <f>IF(C679="","",SUM(F$26:F679))</f>
        <v/>
      </c>
      <c r="H679" s="69" t="str">
        <f t="shared" si="54"/>
        <v/>
      </c>
      <c r="I679" s="67"/>
    </row>
    <row r="680" spans="1:9" x14ac:dyDescent="0.2">
      <c r="A680" s="68" t="str">
        <f t="shared" si="50"/>
        <v/>
      </c>
      <c r="B680" s="99" t="str">
        <f t="shared" si="51"/>
        <v/>
      </c>
      <c r="C680" s="96" t="str">
        <f t="shared" si="52"/>
        <v/>
      </c>
      <c r="D680" s="69" t="str">
        <f>IF(A680="","",SUM(C$26:C680)+PV)</f>
        <v/>
      </c>
      <c r="E680" s="67"/>
      <c r="F680" s="69" t="str">
        <f t="shared" si="53"/>
        <v/>
      </c>
      <c r="G680" s="69" t="str">
        <f>IF(C680="","",SUM(F$26:F680))</f>
        <v/>
      </c>
      <c r="H680" s="69" t="str">
        <f t="shared" si="54"/>
        <v/>
      </c>
      <c r="I680" s="67"/>
    </row>
    <row r="681" spans="1:9" x14ac:dyDescent="0.2">
      <c r="A681" s="68" t="str">
        <f t="shared" si="50"/>
        <v/>
      </c>
      <c r="B681" s="99" t="str">
        <f t="shared" si="51"/>
        <v/>
      </c>
      <c r="C681" s="96" t="str">
        <f t="shared" si="52"/>
        <v/>
      </c>
      <c r="D681" s="69" t="str">
        <f>IF(A681="","",SUM(C$26:C681)+PV)</f>
        <v/>
      </c>
      <c r="E681" s="67"/>
      <c r="F681" s="69" t="str">
        <f t="shared" si="53"/>
        <v/>
      </c>
      <c r="G681" s="69" t="str">
        <f>IF(C681="","",SUM(F$26:F681))</f>
        <v/>
      </c>
      <c r="H681" s="69" t="str">
        <f t="shared" si="54"/>
        <v/>
      </c>
      <c r="I681" s="67"/>
    </row>
    <row r="682" spans="1:9" x14ac:dyDescent="0.2">
      <c r="A682" s="68" t="str">
        <f t="shared" si="50"/>
        <v/>
      </c>
      <c r="B682" s="99" t="str">
        <f t="shared" si="51"/>
        <v/>
      </c>
      <c r="C682" s="96" t="str">
        <f t="shared" si="52"/>
        <v/>
      </c>
      <c r="D682" s="69" t="str">
        <f>IF(A682="","",SUM(C$26:C682)+PV)</f>
        <v/>
      </c>
      <c r="E682" s="67"/>
      <c r="F682" s="69" t="str">
        <f t="shared" si="53"/>
        <v/>
      </c>
      <c r="G682" s="69" t="str">
        <f>IF(C682="","",SUM(F$26:F682))</f>
        <v/>
      </c>
      <c r="H682" s="69" t="str">
        <f t="shared" si="54"/>
        <v/>
      </c>
      <c r="I682" s="67"/>
    </row>
    <row r="683" spans="1:9" x14ac:dyDescent="0.2">
      <c r="A683" s="68" t="str">
        <f t="shared" si="50"/>
        <v/>
      </c>
      <c r="B683" s="99" t="str">
        <f t="shared" si="51"/>
        <v/>
      </c>
      <c r="C683" s="96" t="str">
        <f t="shared" si="52"/>
        <v/>
      </c>
      <c r="D683" s="69" t="str">
        <f>IF(A683="","",SUM(C$26:C683)+PV)</f>
        <v/>
      </c>
      <c r="E683" s="67"/>
      <c r="F683" s="69" t="str">
        <f t="shared" si="53"/>
        <v/>
      </c>
      <c r="G683" s="69" t="str">
        <f>IF(C683="","",SUM(F$26:F683))</f>
        <v/>
      </c>
      <c r="H683" s="69" t="str">
        <f t="shared" si="54"/>
        <v/>
      </c>
      <c r="I683" s="67"/>
    </row>
    <row r="684" spans="1:9" x14ac:dyDescent="0.2">
      <c r="A684" s="68" t="str">
        <f t="shared" si="50"/>
        <v/>
      </c>
      <c r="B684" s="99" t="str">
        <f t="shared" si="51"/>
        <v/>
      </c>
      <c r="C684" s="96" t="str">
        <f t="shared" si="52"/>
        <v/>
      </c>
      <c r="D684" s="69" t="str">
        <f>IF(A684="","",SUM(C$26:C684)+PV)</f>
        <v/>
      </c>
      <c r="E684" s="67"/>
      <c r="F684" s="69" t="str">
        <f t="shared" si="53"/>
        <v/>
      </c>
      <c r="G684" s="69" t="str">
        <f>IF(C684="","",SUM(F$26:F684))</f>
        <v/>
      </c>
      <c r="H684" s="69" t="str">
        <f t="shared" si="54"/>
        <v/>
      </c>
      <c r="I684" s="67"/>
    </row>
    <row r="685" spans="1:9" x14ac:dyDescent="0.2">
      <c r="A685" s="68" t="str">
        <f t="shared" si="50"/>
        <v/>
      </c>
      <c r="B685" s="99" t="str">
        <f t="shared" si="51"/>
        <v/>
      </c>
      <c r="C685" s="96" t="str">
        <f t="shared" si="52"/>
        <v/>
      </c>
      <c r="D685" s="69" t="str">
        <f>IF(A685="","",SUM(C$26:C685)+PV)</f>
        <v/>
      </c>
      <c r="E685" s="67"/>
      <c r="F685" s="69" t="str">
        <f t="shared" si="53"/>
        <v/>
      </c>
      <c r="G685" s="69" t="str">
        <f>IF(C685="","",SUM(F$26:F685))</f>
        <v/>
      </c>
      <c r="H685" s="69" t="str">
        <f t="shared" si="54"/>
        <v/>
      </c>
      <c r="I685" s="67"/>
    </row>
    <row r="686" spans="1:9" x14ac:dyDescent="0.2">
      <c r="A686" s="68" t="str">
        <f t="shared" si="50"/>
        <v/>
      </c>
      <c r="B686" s="99" t="str">
        <f t="shared" si="51"/>
        <v/>
      </c>
      <c r="C686" s="96" t="str">
        <f t="shared" si="52"/>
        <v/>
      </c>
      <c r="D686" s="69" t="str">
        <f>IF(A686="","",SUM(C$26:C686)+PV)</f>
        <v/>
      </c>
      <c r="E686" s="67"/>
      <c r="F686" s="69" t="str">
        <f t="shared" si="53"/>
        <v/>
      </c>
      <c r="G686" s="69" t="str">
        <f>IF(C686="","",SUM(F$26:F686))</f>
        <v/>
      </c>
      <c r="H686" s="69" t="str">
        <f t="shared" si="54"/>
        <v/>
      </c>
      <c r="I686" s="67"/>
    </row>
    <row r="687" spans="1:9" x14ac:dyDescent="0.2">
      <c r="A687" s="68" t="str">
        <f t="shared" si="50"/>
        <v/>
      </c>
      <c r="B687" s="99" t="str">
        <f t="shared" si="51"/>
        <v/>
      </c>
      <c r="C687" s="96" t="str">
        <f t="shared" si="52"/>
        <v/>
      </c>
      <c r="D687" s="69" t="str">
        <f>IF(A687="","",SUM(C$26:C687)+PV)</f>
        <v/>
      </c>
      <c r="E687" s="67"/>
      <c r="F687" s="69" t="str">
        <f t="shared" si="53"/>
        <v/>
      </c>
      <c r="G687" s="69" t="str">
        <f>IF(C687="","",SUM(F$26:F687))</f>
        <v/>
      </c>
      <c r="H687" s="69" t="str">
        <f t="shared" si="54"/>
        <v/>
      </c>
      <c r="I687" s="67"/>
    </row>
    <row r="688" spans="1:9" x14ac:dyDescent="0.2">
      <c r="A688" s="68" t="str">
        <f t="shared" si="50"/>
        <v/>
      </c>
      <c r="B688" s="99" t="str">
        <f t="shared" si="51"/>
        <v/>
      </c>
      <c r="C688" s="96" t="str">
        <f t="shared" si="52"/>
        <v/>
      </c>
      <c r="D688" s="69" t="str">
        <f>IF(A688="","",SUM(C$26:C688)+PV)</f>
        <v/>
      </c>
      <c r="E688" s="67"/>
      <c r="F688" s="69" t="str">
        <f t="shared" si="53"/>
        <v/>
      </c>
      <c r="G688" s="69" t="str">
        <f>IF(C688="","",SUM(F$26:F688))</f>
        <v/>
      </c>
      <c r="H688" s="69" t="str">
        <f t="shared" si="54"/>
        <v/>
      </c>
      <c r="I688" s="67"/>
    </row>
    <row r="689" spans="1:9" x14ac:dyDescent="0.2">
      <c r="A689" s="68" t="str">
        <f t="shared" si="50"/>
        <v/>
      </c>
      <c r="B689" s="99" t="str">
        <f t="shared" si="51"/>
        <v/>
      </c>
      <c r="C689" s="96" t="str">
        <f t="shared" si="52"/>
        <v/>
      </c>
      <c r="D689" s="69" t="str">
        <f>IF(A689="","",SUM(C$26:C689)+PV)</f>
        <v/>
      </c>
      <c r="E689" s="67"/>
      <c r="F689" s="69" t="str">
        <f t="shared" si="53"/>
        <v/>
      </c>
      <c r="G689" s="69" t="str">
        <f>IF(C689="","",SUM(F$26:F689))</f>
        <v/>
      </c>
      <c r="H689" s="69" t="str">
        <f t="shared" si="54"/>
        <v/>
      </c>
      <c r="I689" s="67"/>
    </row>
    <row r="690" spans="1:9" x14ac:dyDescent="0.2">
      <c r="A690" s="68" t="str">
        <f t="shared" si="50"/>
        <v/>
      </c>
      <c r="B690" s="99" t="str">
        <f t="shared" si="51"/>
        <v/>
      </c>
      <c r="C690" s="96" t="str">
        <f t="shared" si="52"/>
        <v/>
      </c>
      <c r="D690" s="69" t="str">
        <f>IF(A690="","",SUM(C$26:C690)+PV)</f>
        <v/>
      </c>
      <c r="E690" s="67"/>
      <c r="F690" s="69" t="str">
        <f t="shared" si="53"/>
        <v/>
      </c>
      <c r="G690" s="69" t="str">
        <f>IF(C690="","",SUM(F$26:F690))</f>
        <v/>
      </c>
      <c r="H690" s="69" t="str">
        <f t="shared" si="54"/>
        <v/>
      </c>
      <c r="I690" s="67"/>
    </row>
    <row r="691" spans="1:9" x14ac:dyDescent="0.2">
      <c r="A691" s="68" t="str">
        <f t="shared" si="50"/>
        <v/>
      </c>
      <c r="B691" s="99" t="str">
        <f t="shared" si="51"/>
        <v/>
      </c>
      <c r="C691" s="96" t="str">
        <f t="shared" si="52"/>
        <v/>
      </c>
      <c r="D691" s="69" t="str">
        <f>IF(A691="","",SUM(C$26:C691)+PV)</f>
        <v/>
      </c>
      <c r="E691" s="67"/>
      <c r="F691" s="69" t="str">
        <f t="shared" si="53"/>
        <v/>
      </c>
      <c r="G691" s="69" t="str">
        <f>IF(C691="","",SUM(F$26:F691))</f>
        <v/>
      </c>
      <c r="H691" s="69" t="str">
        <f t="shared" si="54"/>
        <v/>
      </c>
      <c r="I691" s="67"/>
    </row>
    <row r="692" spans="1:9" x14ac:dyDescent="0.2">
      <c r="A692" s="68" t="str">
        <f t="shared" si="50"/>
        <v/>
      </c>
      <c r="B692" s="99" t="str">
        <f t="shared" si="51"/>
        <v/>
      </c>
      <c r="C692" s="96" t="str">
        <f t="shared" si="52"/>
        <v/>
      </c>
      <c r="D692" s="69" t="str">
        <f>IF(A692="","",SUM(C$26:C692)+PV)</f>
        <v/>
      </c>
      <c r="E692" s="67"/>
      <c r="F692" s="69" t="str">
        <f t="shared" si="53"/>
        <v/>
      </c>
      <c r="G692" s="69" t="str">
        <f>IF(C692="","",SUM(F$26:F692))</f>
        <v/>
      </c>
      <c r="H692" s="69" t="str">
        <f t="shared" si="54"/>
        <v/>
      </c>
      <c r="I692" s="67"/>
    </row>
    <row r="693" spans="1:9" x14ac:dyDescent="0.2">
      <c r="A693" s="68" t="str">
        <f t="shared" si="50"/>
        <v/>
      </c>
      <c r="B693" s="99" t="str">
        <f t="shared" si="51"/>
        <v/>
      </c>
      <c r="C693" s="96" t="str">
        <f t="shared" si="52"/>
        <v/>
      </c>
      <c r="D693" s="69" t="str">
        <f>IF(A693="","",SUM(C$26:C693)+PV)</f>
        <v/>
      </c>
      <c r="E693" s="67"/>
      <c r="F693" s="69" t="str">
        <f t="shared" si="53"/>
        <v/>
      </c>
      <c r="G693" s="69" t="str">
        <f>IF(C693="","",SUM(F$26:F693))</f>
        <v/>
      </c>
      <c r="H693" s="69" t="str">
        <f t="shared" si="54"/>
        <v/>
      </c>
      <c r="I693" s="67"/>
    </row>
    <row r="694" spans="1:9" x14ac:dyDescent="0.2">
      <c r="A694" s="68" t="str">
        <f t="shared" si="50"/>
        <v/>
      </c>
      <c r="B694" s="99" t="str">
        <f t="shared" si="51"/>
        <v/>
      </c>
      <c r="C694" s="96" t="str">
        <f t="shared" si="52"/>
        <v/>
      </c>
      <c r="D694" s="69" t="str">
        <f>IF(A694="","",SUM(C$26:C694)+PV)</f>
        <v/>
      </c>
      <c r="E694" s="67"/>
      <c r="F694" s="69" t="str">
        <f t="shared" si="53"/>
        <v/>
      </c>
      <c r="G694" s="69" t="str">
        <f>IF(C694="","",SUM(F$26:F694))</f>
        <v/>
      </c>
      <c r="H694" s="69" t="str">
        <f t="shared" si="54"/>
        <v/>
      </c>
      <c r="I694" s="67"/>
    </row>
    <row r="695" spans="1:9" x14ac:dyDescent="0.2">
      <c r="A695" s="68" t="str">
        <f t="shared" si="50"/>
        <v/>
      </c>
      <c r="B695" s="99" t="str">
        <f t="shared" si="51"/>
        <v/>
      </c>
      <c r="C695" s="96" t="str">
        <f t="shared" si="52"/>
        <v/>
      </c>
      <c r="D695" s="69" t="str">
        <f>IF(A695="","",SUM(C$26:C695)+PV)</f>
        <v/>
      </c>
      <c r="E695" s="67"/>
      <c r="F695" s="69" t="str">
        <f t="shared" si="53"/>
        <v/>
      </c>
      <c r="G695" s="69" t="str">
        <f>IF(C695="","",SUM(F$26:F695))</f>
        <v/>
      </c>
      <c r="H695" s="69" t="str">
        <f t="shared" si="54"/>
        <v/>
      </c>
      <c r="I695" s="67"/>
    </row>
    <row r="696" spans="1:9" x14ac:dyDescent="0.2">
      <c r="A696" s="68" t="str">
        <f t="shared" si="50"/>
        <v/>
      </c>
      <c r="B696" s="99" t="str">
        <f t="shared" si="51"/>
        <v/>
      </c>
      <c r="C696" s="96" t="str">
        <f t="shared" si="52"/>
        <v/>
      </c>
      <c r="D696" s="69" t="str">
        <f>IF(A696="","",SUM(C$26:C696)+PV)</f>
        <v/>
      </c>
      <c r="E696" s="67"/>
      <c r="F696" s="69" t="str">
        <f t="shared" si="53"/>
        <v/>
      </c>
      <c r="G696" s="69" t="str">
        <f>IF(C696="","",SUM(F$26:F696))</f>
        <v/>
      </c>
      <c r="H696" s="69" t="str">
        <f t="shared" si="54"/>
        <v/>
      </c>
      <c r="I696" s="67"/>
    </row>
    <row r="697" spans="1:9" x14ac:dyDescent="0.2">
      <c r="A697" s="68" t="str">
        <f t="shared" si="50"/>
        <v/>
      </c>
      <c r="B697" s="99" t="str">
        <f t="shared" si="51"/>
        <v/>
      </c>
      <c r="C697" s="96" t="str">
        <f t="shared" si="52"/>
        <v/>
      </c>
      <c r="D697" s="69" t="str">
        <f>IF(A697="","",SUM(C$26:C697)+PV)</f>
        <v/>
      </c>
      <c r="E697" s="67"/>
      <c r="F697" s="69" t="str">
        <f t="shared" si="53"/>
        <v/>
      </c>
      <c r="G697" s="69" t="str">
        <f>IF(C697="","",SUM(F$26:F697))</f>
        <v/>
      </c>
      <c r="H697" s="69" t="str">
        <f t="shared" si="54"/>
        <v/>
      </c>
      <c r="I697" s="67"/>
    </row>
    <row r="698" spans="1:9" x14ac:dyDescent="0.2">
      <c r="A698" s="68" t="str">
        <f t="shared" si="50"/>
        <v/>
      </c>
      <c r="B698" s="99" t="str">
        <f t="shared" si="51"/>
        <v/>
      </c>
      <c r="C698" s="96" t="str">
        <f t="shared" si="52"/>
        <v/>
      </c>
      <c r="D698" s="69" t="str">
        <f>IF(A698="","",SUM(C$26:C698)+PV)</f>
        <v/>
      </c>
      <c r="E698" s="67"/>
      <c r="F698" s="69" t="str">
        <f t="shared" si="53"/>
        <v/>
      </c>
      <c r="G698" s="69" t="str">
        <f>IF(C698="","",SUM(F$26:F698))</f>
        <v/>
      </c>
      <c r="H698" s="69" t="str">
        <f t="shared" si="54"/>
        <v/>
      </c>
      <c r="I698" s="67"/>
    </row>
    <row r="699" spans="1:9" x14ac:dyDescent="0.2">
      <c r="A699" s="68" t="str">
        <f t="shared" si="50"/>
        <v/>
      </c>
      <c r="B699" s="99" t="str">
        <f t="shared" si="51"/>
        <v/>
      </c>
      <c r="C699" s="96" t="str">
        <f t="shared" si="52"/>
        <v/>
      </c>
      <c r="D699" s="69" t="str">
        <f>IF(A699="","",SUM(C$26:C699)+PV)</f>
        <v/>
      </c>
      <c r="E699" s="67"/>
      <c r="F699" s="69" t="str">
        <f t="shared" si="53"/>
        <v/>
      </c>
      <c r="G699" s="69" t="str">
        <f>IF(C699="","",SUM(F$26:F699))</f>
        <v/>
      </c>
      <c r="H699" s="69" t="str">
        <f t="shared" si="54"/>
        <v/>
      </c>
      <c r="I699" s="67"/>
    </row>
    <row r="700" spans="1:9" x14ac:dyDescent="0.2">
      <c r="A700" s="68" t="str">
        <f t="shared" si="50"/>
        <v/>
      </c>
      <c r="B700" s="99" t="str">
        <f t="shared" si="51"/>
        <v/>
      </c>
      <c r="C700" s="96" t="str">
        <f t="shared" si="52"/>
        <v/>
      </c>
      <c r="D700" s="69" t="str">
        <f>IF(A700="","",SUM(C$26:C700)+PV)</f>
        <v/>
      </c>
      <c r="E700" s="67"/>
      <c r="F700" s="69" t="str">
        <f t="shared" si="53"/>
        <v/>
      </c>
      <c r="G700" s="69" t="str">
        <f>IF(C700="","",SUM(F$26:F700))</f>
        <v/>
      </c>
      <c r="H700" s="69" t="str">
        <f t="shared" si="54"/>
        <v/>
      </c>
      <c r="I700" s="67"/>
    </row>
    <row r="701" spans="1:9" x14ac:dyDescent="0.2">
      <c r="A701" s="68" t="str">
        <f t="shared" si="50"/>
        <v/>
      </c>
      <c r="B701" s="99" t="str">
        <f t="shared" si="51"/>
        <v/>
      </c>
      <c r="C701" s="96" t="str">
        <f t="shared" si="52"/>
        <v/>
      </c>
      <c r="D701" s="69" t="str">
        <f>IF(A701="","",SUM(C$26:C701)+PV)</f>
        <v/>
      </c>
      <c r="E701" s="67"/>
      <c r="F701" s="69" t="str">
        <f t="shared" si="53"/>
        <v/>
      </c>
      <c r="G701" s="69" t="str">
        <f>IF(C701="","",SUM(F$26:F701))</f>
        <v/>
      </c>
      <c r="H701" s="69" t="str">
        <f t="shared" si="54"/>
        <v/>
      </c>
      <c r="I701" s="67"/>
    </row>
    <row r="702" spans="1:9" x14ac:dyDescent="0.2">
      <c r="A702" s="68" t="str">
        <f t="shared" si="50"/>
        <v/>
      </c>
      <c r="B702" s="99" t="str">
        <f t="shared" si="51"/>
        <v/>
      </c>
      <c r="C702" s="96" t="str">
        <f t="shared" si="52"/>
        <v/>
      </c>
      <c r="D702" s="69" t="str">
        <f>IF(A702="","",SUM(C$26:C702)+PV)</f>
        <v/>
      </c>
      <c r="E702" s="67"/>
      <c r="F702" s="69" t="str">
        <f t="shared" si="53"/>
        <v/>
      </c>
      <c r="G702" s="69" t="str">
        <f>IF(C702="","",SUM(F$26:F702))</f>
        <v/>
      </c>
      <c r="H702" s="69" t="str">
        <f t="shared" si="54"/>
        <v/>
      </c>
      <c r="I702" s="67"/>
    </row>
    <row r="703" spans="1:9" x14ac:dyDescent="0.2">
      <c r="A703" s="68" t="str">
        <f t="shared" si="50"/>
        <v/>
      </c>
      <c r="B703" s="99" t="str">
        <f t="shared" si="51"/>
        <v/>
      </c>
      <c r="C703" s="96" t="str">
        <f t="shared" si="52"/>
        <v/>
      </c>
      <c r="D703" s="69" t="str">
        <f>IF(A703="","",SUM(C$26:C703)+PV)</f>
        <v/>
      </c>
      <c r="E703" s="67"/>
      <c r="F703" s="69" t="str">
        <f t="shared" si="53"/>
        <v/>
      </c>
      <c r="G703" s="69" t="str">
        <f>IF(C703="","",SUM(F$26:F703))</f>
        <v/>
      </c>
      <c r="H703" s="69" t="str">
        <f t="shared" si="54"/>
        <v/>
      </c>
      <c r="I703" s="67"/>
    </row>
    <row r="704" spans="1:9" x14ac:dyDescent="0.2">
      <c r="A704" s="68" t="str">
        <f t="shared" si="50"/>
        <v/>
      </c>
      <c r="B704" s="99" t="str">
        <f t="shared" si="51"/>
        <v/>
      </c>
      <c r="C704" s="96" t="str">
        <f t="shared" si="52"/>
        <v/>
      </c>
      <c r="D704" s="69" t="str">
        <f>IF(A704="","",SUM(C$26:C704)+PV)</f>
        <v/>
      </c>
      <c r="E704" s="67"/>
      <c r="F704" s="69" t="str">
        <f t="shared" si="53"/>
        <v/>
      </c>
      <c r="G704" s="69" t="str">
        <f>IF(C704="","",SUM(F$26:F704))</f>
        <v/>
      </c>
      <c r="H704" s="69" t="str">
        <f t="shared" si="54"/>
        <v/>
      </c>
      <c r="I704" s="67"/>
    </row>
    <row r="705" spans="1:9" x14ac:dyDescent="0.2">
      <c r="A705" s="68" t="str">
        <f t="shared" si="50"/>
        <v/>
      </c>
      <c r="B705" s="99" t="str">
        <f t="shared" si="51"/>
        <v/>
      </c>
      <c r="C705" s="96" t="str">
        <f t="shared" si="52"/>
        <v/>
      </c>
      <c r="D705" s="69" t="str">
        <f>IF(A705="","",SUM(C$26:C705)+PV)</f>
        <v/>
      </c>
      <c r="E705" s="67"/>
      <c r="F705" s="69" t="str">
        <f t="shared" si="53"/>
        <v/>
      </c>
      <c r="G705" s="69" t="str">
        <f>IF(C705="","",SUM(F$26:F705))</f>
        <v/>
      </c>
      <c r="H705" s="69" t="str">
        <f t="shared" si="54"/>
        <v/>
      </c>
      <c r="I705" s="67"/>
    </row>
    <row r="706" spans="1:9" x14ac:dyDescent="0.2">
      <c r="A706" s="68" t="str">
        <f t="shared" si="50"/>
        <v/>
      </c>
      <c r="B706" s="99" t="str">
        <f t="shared" si="51"/>
        <v/>
      </c>
      <c r="C706" s="96" t="str">
        <f t="shared" si="52"/>
        <v/>
      </c>
      <c r="D706" s="69" t="str">
        <f>IF(A706="","",SUM(C$26:C706)+PV)</f>
        <v/>
      </c>
      <c r="E706" s="67"/>
      <c r="F706" s="69" t="str">
        <f t="shared" si="53"/>
        <v/>
      </c>
      <c r="G706" s="69" t="str">
        <f>IF(C706="","",SUM(F$26:F706))</f>
        <v/>
      </c>
      <c r="H706" s="69" t="str">
        <f t="shared" si="54"/>
        <v/>
      </c>
      <c r="I706" s="67"/>
    </row>
    <row r="707" spans="1:9" x14ac:dyDescent="0.2">
      <c r="A707" s="68" t="str">
        <f t="shared" si="50"/>
        <v/>
      </c>
      <c r="B707" s="99" t="str">
        <f t="shared" si="51"/>
        <v/>
      </c>
      <c r="C707" s="96" t="str">
        <f t="shared" si="52"/>
        <v/>
      </c>
      <c r="D707" s="69" t="str">
        <f>IF(A707="","",SUM(C$26:C707)+PV)</f>
        <v/>
      </c>
      <c r="E707" s="67"/>
      <c r="F707" s="69" t="str">
        <f t="shared" si="53"/>
        <v/>
      </c>
      <c r="G707" s="69" t="str">
        <f>IF(C707="","",SUM(F$26:F707))</f>
        <v/>
      </c>
      <c r="H707" s="69" t="str">
        <f t="shared" si="54"/>
        <v/>
      </c>
      <c r="I707" s="67"/>
    </row>
    <row r="708" spans="1:9" x14ac:dyDescent="0.2">
      <c r="A708" s="68" t="str">
        <f t="shared" si="50"/>
        <v/>
      </c>
      <c r="B708" s="99" t="str">
        <f t="shared" si="51"/>
        <v/>
      </c>
      <c r="C708" s="96" t="str">
        <f t="shared" si="52"/>
        <v/>
      </c>
      <c r="D708" s="69" t="str">
        <f>IF(A708="","",SUM(C$26:C708)+PV)</f>
        <v/>
      </c>
      <c r="E708" s="67"/>
      <c r="F708" s="69" t="str">
        <f t="shared" si="53"/>
        <v/>
      </c>
      <c r="G708" s="69" t="str">
        <f>IF(C708="","",SUM(F$26:F708))</f>
        <v/>
      </c>
      <c r="H708" s="69" t="str">
        <f t="shared" si="54"/>
        <v/>
      </c>
      <c r="I708" s="67"/>
    </row>
    <row r="709" spans="1:9" x14ac:dyDescent="0.2">
      <c r="A709" s="68" t="str">
        <f t="shared" si="50"/>
        <v/>
      </c>
      <c r="B709" s="99" t="str">
        <f t="shared" si="51"/>
        <v/>
      </c>
      <c r="C709" s="96" t="str">
        <f t="shared" si="52"/>
        <v/>
      </c>
      <c r="D709" s="69" t="str">
        <f>IF(A709="","",SUM(C$26:C709)+PV)</f>
        <v/>
      </c>
      <c r="E709" s="67"/>
      <c r="F709" s="69" t="str">
        <f t="shared" si="53"/>
        <v/>
      </c>
      <c r="G709" s="69" t="str">
        <f>IF(C709="","",SUM(F$26:F709))</f>
        <v/>
      </c>
      <c r="H709" s="69" t="str">
        <f t="shared" si="54"/>
        <v/>
      </c>
      <c r="I709" s="67"/>
    </row>
    <row r="710" spans="1:9" x14ac:dyDescent="0.2">
      <c r="A710" s="68" t="str">
        <f t="shared" si="50"/>
        <v/>
      </c>
      <c r="B710" s="99" t="str">
        <f t="shared" si="51"/>
        <v/>
      </c>
      <c r="C710" s="96" t="str">
        <f t="shared" si="52"/>
        <v/>
      </c>
      <c r="D710" s="69" t="str">
        <f>IF(A710="","",SUM(C$26:C710)+PV)</f>
        <v/>
      </c>
      <c r="E710" s="67"/>
      <c r="F710" s="69" t="str">
        <f t="shared" si="53"/>
        <v/>
      </c>
      <c r="G710" s="69" t="str">
        <f>IF(C710="","",SUM(F$26:F710))</f>
        <v/>
      </c>
      <c r="H710" s="69" t="str">
        <f t="shared" si="54"/>
        <v/>
      </c>
      <c r="I710" s="67"/>
    </row>
    <row r="711" spans="1:9" x14ac:dyDescent="0.2">
      <c r="A711" s="68" t="str">
        <f t="shared" si="50"/>
        <v/>
      </c>
      <c r="B711" s="99" t="str">
        <f t="shared" si="51"/>
        <v/>
      </c>
      <c r="C711" s="96" t="str">
        <f t="shared" si="52"/>
        <v/>
      </c>
      <c r="D711" s="69" t="str">
        <f>IF(A711="","",SUM(C$26:C711)+PV)</f>
        <v/>
      </c>
      <c r="E711" s="67"/>
      <c r="F711" s="69" t="str">
        <f t="shared" si="53"/>
        <v/>
      </c>
      <c r="G711" s="69" t="str">
        <f>IF(C711="","",SUM(F$26:F711))</f>
        <v/>
      </c>
      <c r="H711" s="69" t="str">
        <f t="shared" si="54"/>
        <v/>
      </c>
      <c r="I711" s="67"/>
    </row>
    <row r="712" spans="1:9" x14ac:dyDescent="0.2">
      <c r="A712" s="68" t="str">
        <f t="shared" si="50"/>
        <v/>
      </c>
      <c r="B712" s="99" t="str">
        <f t="shared" si="51"/>
        <v/>
      </c>
      <c r="C712" s="96" t="str">
        <f t="shared" si="52"/>
        <v/>
      </c>
      <c r="D712" s="69" t="str">
        <f>IF(A712="","",SUM(C$26:C712)+PV)</f>
        <v/>
      </c>
      <c r="E712" s="67"/>
      <c r="F712" s="69" t="str">
        <f t="shared" si="53"/>
        <v/>
      </c>
      <c r="G712" s="69" t="str">
        <f>IF(C712="","",SUM(F$26:F712))</f>
        <v/>
      </c>
      <c r="H712" s="69" t="str">
        <f t="shared" si="54"/>
        <v/>
      </c>
      <c r="I712" s="67"/>
    </row>
    <row r="713" spans="1:9" x14ac:dyDescent="0.2">
      <c r="A713" s="68" t="str">
        <f t="shared" si="50"/>
        <v/>
      </c>
      <c r="B713" s="99" t="str">
        <f t="shared" si="51"/>
        <v/>
      </c>
      <c r="C713" s="96" t="str">
        <f t="shared" si="52"/>
        <v/>
      </c>
      <c r="D713" s="69" t="str">
        <f>IF(A713="","",SUM(C$26:C713)+PV)</f>
        <v/>
      </c>
      <c r="E713" s="67"/>
      <c r="F713" s="69" t="str">
        <f t="shared" si="53"/>
        <v/>
      </c>
      <c r="G713" s="69" t="str">
        <f>IF(C713="","",SUM(F$26:F713))</f>
        <v/>
      </c>
      <c r="H713" s="69" t="str">
        <f t="shared" si="54"/>
        <v/>
      </c>
      <c r="I713" s="67"/>
    </row>
    <row r="714" spans="1:9" x14ac:dyDescent="0.2">
      <c r="A714" s="68" t="str">
        <f t="shared" si="50"/>
        <v/>
      </c>
      <c r="B714" s="99" t="str">
        <f t="shared" si="51"/>
        <v/>
      </c>
      <c r="C714" s="96" t="str">
        <f t="shared" si="52"/>
        <v/>
      </c>
      <c r="D714" s="69" t="str">
        <f>IF(A714="","",SUM(C$26:C714)+PV)</f>
        <v/>
      </c>
      <c r="E714" s="67"/>
      <c r="F714" s="69" t="str">
        <f t="shared" si="53"/>
        <v/>
      </c>
      <c r="G714" s="69" t="str">
        <f>IF(C714="","",SUM(F$26:F714))</f>
        <v/>
      </c>
      <c r="H714" s="69" t="str">
        <f t="shared" si="54"/>
        <v/>
      </c>
      <c r="I714" s="67"/>
    </row>
    <row r="715" spans="1:9" x14ac:dyDescent="0.2">
      <c r="A715" s="68" t="str">
        <f t="shared" si="50"/>
        <v/>
      </c>
      <c r="B715" s="99" t="str">
        <f t="shared" si="51"/>
        <v/>
      </c>
      <c r="C715" s="96" t="str">
        <f t="shared" si="52"/>
        <v/>
      </c>
      <c r="D715" s="69" t="str">
        <f>IF(A715="","",SUM(C$26:C715)+PV)</f>
        <v/>
      </c>
      <c r="E715" s="67"/>
      <c r="F715" s="69" t="str">
        <f t="shared" si="53"/>
        <v/>
      </c>
      <c r="G715" s="69" t="str">
        <f>IF(C715="","",SUM(F$26:F715))</f>
        <v/>
      </c>
      <c r="H715" s="69" t="str">
        <f t="shared" si="54"/>
        <v/>
      </c>
      <c r="I715" s="67"/>
    </row>
    <row r="716" spans="1:9" x14ac:dyDescent="0.2">
      <c r="A716" s="68" t="str">
        <f t="shared" si="50"/>
        <v/>
      </c>
      <c r="B716" s="99" t="str">
        <f t="shared" si="51"/>
        <v/>
      </c>
      <c r="C716" s="96" t="str">
        <f t="shared" si="52"/>
        <v/>
      </c>
      <c r="D716" s="69" t="str">
        <f>IF(A716="","",SUM(C$26:C716)+PV)</f>
        <v/>
      </c>
      <c r="E716" s="67"/>
      <c r="F716" s="69" t="str">
        <f t="shared" si="53"/>
        <v/>
      </c>
      <c r="G716" s="69" t="str">
        <f>IF(C716="","",SUM(F$26:F716))</f>
        <v/>
      </c>
      <c r="H716" s="69" t="str">
        <f t="shared" si="54"/>
        <v/>
      </c>
      <c r="I716" s="67"/>
    </row>
    <row r="717" spans="1:9" x14ac:dyDescent="0.2">
      <c r="A717" s="68" t="str">
        <f t="shared" si="50"/>
        <v/>
      </c>
      <c r="B717" s="99" t="str">
        <f t="shared" si="51"/>
        <v/>
      </c>
      <c r="C717" s="96" t="str">
        <f t="shared" si="52"/>
        <v/>
      </c>
      <c r="D717" s="69" t="str">
        <f>IF(A717="","",SUM(C$26:C717)+PV)</f>
        <v/>
      </c>
      <c r="E717" s="67"/>
      <c r="F717" s="69" t="str">
        <f t="shared" si="53"/>
        <v/>
      </c>
      <c r="G717" s="69" t="str">
        <f>IF(C717="","",SUM(F$26:F717))</f>
        <v/>
      </c>
      <c r="H717" s="69" t="str">
        <f t="shared" si="54"/>
        <v/>
      </c>
      <c r="I717" s="67"/>
    </row>
    <row r="718" spans="1:9" x14ac:dyDescent="0.2">
      <c r="A718" s="68" t="str">
        <f t="shared" si="50"/>
        <v/>
      </c>
      <c r="B718" s="99" t="str">
        <f t="shared" si="51"/>
        <v/>
      </c>
      <c r="C718" s="96" t="str">
        <f t="shared" si="52"/>
        <v/>
      </c>
      <c r="D718" s="69" t="str">
        <f>IF(A718="","",SUM(C$26:C718)+PV)</f>
        <v/>
      </c>
      <c r="E718" s="67"/>
      <c r="F718" s="69" t="str">
        <f t="shared" si="53"/>
        <v/>
      </c>
      <c r="G718" s="69" t="str">
        <f>IF(C718="","",SUM(F$26:F718))</f>
        <v/>
      </c>
      <c r="H718" s="69" t="str">
        <f t="shared" si="54"/>
        <v/>
      </c>
      <c r="I718" s="67"/>
    </row>
    <row r="719" spans="1:9" x14ac:dyDescent="0.2">
      <c r="A719" s="68" t="str">
        <f t="shared" si="50"/>
        <v/>
      </c>
      <c r="B719" s="99" t="str">
        <f t="shared" si="51"/>
        <v/>
      </c>
      <c r="C719" s="96" t="str">
        <f t="shared" si="52"/>
        <v/>
      </c>
      <c r="D719" s="69" t="str">
        <f>IF(A719="","",SUM(C$26:C719)+PV)</f>
        <v/>
      </c>
      <c r="E719" s="67"/>
      <c r="F719" s="69" t="str">
        <f t="shared" si="53"/>
        <v/>
      </c>
      <c r="G719" s="69" t="str">
        <f>IF(C719="","",SUM(F$26:F719))</f>
        <v/>
      </c>
      <c r="H719" s="69" t="str">
        <f t="shared" si="54"/>
        <v/>
      </c>
      <c r="I719" s="67"/>
    </row>
    <row r="720" spans="1:9" x14ac:dyDescent="0.2">
      <c r="A720" s="68" t="str">
        <f t="shared" si="50"/>
        <v/>
      </c>
      <c r="B720" s="99" t="str">
        <f t="shared" si="51"/>
        <v/>
      </c>
      <c r="C720" s="96" t="str">
        <f t="shared" si="52"/>
        <v/>
      </c>
      <c r="D720" s="69" t="str">
        <f>IF(A720="","",SUM(C$26:C720)+PV)</f>
        <v/>
      </c>
      <c r="E720" s="67"/>
      <c r="F720" s="69" t="str">
        <f t="shared" si="53"/>
        <v/>
      </c>
      <c r="G720" s="69" t="str">
        <f>IF(C720="","",SUM(F$26:F720))</f>
        <v/>
      </c>
      <c r="H720" s="69" t="str">
        <f t="shared" si="54"/>
        <v/>
      </c>
      <c r="I720" s="67"/>
    </row>
    <row r="721" spans="1:9" x14ac:dyDescent="0.2">
      <c r="A721" s="68" t="str">
        <f t="shared" si="50"/>
        <v/>
      </c>
      <c r="B721" s="99" t="str">
        <f t="shared" si="51"/>
        <v/>
      </c>
      <c r="C721" s="96" t="str">
        <f t="shared" si="52"/>
        <v/>
      </c>
      <c r="D721" s="69" t="str">
        <f>IF(A721="","",SUM(C$26:C721)+PV)</f>
        <v/>
      </c>
      <c r="E721" s="67"/>
      <c r="F721" s="69" t="str">
        <f t="shared" si="53"/>
        <v/>
      </c>
      <c r="G721" s="69" t="str">
        <f>IF(C721="","",SUM(F$26:F721))</f>
        <v/>
      </c>
      <c r="H721" s="69" t="str">
        <f t="shared" si="54"/>
        <v/>
      </c>
      <c r="I721" s="67"/>
    </row>
    <row r="722" spans="1:9" x14ac:dyDescent="0.2">
      <c r="A722" s="68" t="str">
        <f t="shared" si="50"/>
        <v/>
      </c>
      <c r="B722" s="99" t="str">
        <f t="shared" si="51"/>
        <v/>
      </c>
      <c r="C722" s="96" t="str">
        <f t="shared" si="52"/>
        <v/>
      </c>
      <c r="D722" s="69" t="str">
        <f>IF(A722="","",SUM(C$26:C722)+PV)</f>
        <v/>
      </c>
      <c r="E722" s="67"/>
      <c r="F722" s="69" t="str">
        <f t="shared" si="53"/>
        <v/>
      </c>
      <c r="G722" s="69" t="str">
        <f>IF(C722="","",SUM(F$26:F722))</f>
        <v/>
      </c>
      <c r="H722" s="69" t="str">
        <f t="shared" si="54"/>
        <v/>
      </c>
      <c r="I722" s="67"/>
    </row>
    <row r="723" spans="1:9" x14ac:dyDescent="0.2">
      <c r="A723" s="68" t="str">
        <f t="shared" si="50"/>
        <v/>
      </c>
      <c r="B723" s="99" t="str">
        <f t="shared" si="51"/>
        <v/>
      </c>
      <c r="C723" s="96" t="str">
        <f t="shared" si="52"/>
        <v/>
      </c>
      <c r="D723" s="69" t="str">
        <f>IF(A723="","",SUM(C$26:C723)+PV)</f>
        <v/>
      </c>
      <c r="E723" s="67"/>
      <c r="F723" s="69" t="str">
        <f t="shared" si="53"/>
        <v/>
      </c>
      <c r="G723" s="69" t="str">
        <f>IF(C723="","",SUM(F$26:F723))</f>
        <v/>
      </c>
      <c r="H723" s="69" t="str">
        <f t="shared" si="54"/>
        <v/>
      </c>
      <c r="I723" s="67"/>
    </row>
    <row r="724" spans="1:9" x14ac:dyDescent="0.2">
      <c r="A724" s="68" t="str">
        <f t="shared" si="50"/>
        <v/>
      </c>
      <c r="B724" s="99" t="str">
        <f t="shared" si="51"/>
        <v/>
      </c>
      <c r="C724" s="96" t="str">
        <f t="shared" si="52"/>
        <v/>
      </c>
      <c r="D724" s="69" t="str">
        <f>IF(A724="","",SUM(C$26:C724)+PV)</f>
        <v/>
      </c>
      <c r="E724" s="67"/>
      <c r="F724" s="69" t="str">
        <f t="shared" si="53"/>
        <v/>
      </c>
      <c r="G724" s="69" t="str">
        <f>IF(C724="","",SUM(F$26:F724))</f>
        <v/>
      </c>
      <c r="H724" s="69" t="str">
        <f t="shared" si="54"/>
        <v/>
      </c>
      <c r="I724" s="67"/>
    </row>
    <row r="725" spans="1:9" x14ac:dyDescent="0.2">
      <c r="A725" s="68" t="str">
        <f t="shared" si="50"/>
        <v/>
      </c>
      <c r="B725" s="99" t="str">
        <f t="shared" si="51"/>
        <v/>
      </c>
      <c r="C725" s="96" t="str">
        <f t="shared" si="52"/>
        <v/>
      </c>
      <c r="D725" s="69" t="str">
        <f>IF(A725="","",SUM(C$26:C725)+PV)</f>
        <v/>
      </c>
      <c r="E725" s="67"/>
      <c r="F725" s="69" t="str">
        <f t="shared" si="53"/>
        <v/>
      </c>
      <c r="G725" s="69" t="str">
        <f>IF(C725="","",SUM(F$26:F725))</f>
        <v/>
      </c>
      <c r="H725" s="69" t="str">
        <f t="shared" si="54"/>
        <v/>
      </c>
      <c r="I725" s="67"/>
    </row>
    <row r="726" spans="1:9" x14ac:dyDescent="0.2">
      <c r="A726" s="68" t="str">
        <f t="shared" si="50"/>
        <v/>
      </c>
      <c r="B726" s="99" t="str">
        <f t="shared" si="51"/>
        <v/>
      </c>
      <c r="C726" s="96" t="str">
        <f t="shared" si="52"/>
        <v/>
      </c>
      <c r="D726" s="69" t="str">
        <f>IF(A726="","",SUM(C$26:C726)+PV)</f>
        <v/>
      </c>
      <c r="E726" s="67"/>
      <c r="F726" s="69" t="str">
        <f t="shared" si="53"/>
        <v/>
      </c>
      <c r="G726" s="69" t="str">
        <f>IF(C726="","",SUM(F$26:F726))</f>
        <v/>
      </c>
      <c r="H726" s="69" t="str">
        <f t="shared" si="54"/>
        <v/>
      </c>
      <c r="I726" s="67"/>
    </row>
    <row r="727" spans="1:9" x14ac:dyDescent="0.2">
      <c r="A727" s="68" t="str">
        <f t="shared" si="50"/>
        <v/>
      </c>
      <c r="B727" s="99" t="str">
        <f t="shared" si="51"/>
        <v/>
      </c>
      <c r="C727" s="96" t="str">
        <f t="shared" si="52"/>
        <v/>
      </c>
      <c r="D727" s="69" t="str">
        <f>IF(A727="","",SUM(C$26:C727)+PV)</f>
        <v/>
      </c>
      <c r="E727" s="67"/>
      <c r="F727" s="69" t="str">
        <f t="shared" si="53"/>
        <v/>
      </c>
      <c r="G727" s="69" t="str">
        <f>IF(C727="","",SUM(F$26:F727))</f>
        <v/>
      </c>
      <c r="H727" s="69" t="str">
        <f t="shared" si="54"/>
        <v/>
      </c>
      <c r="I727" s="67"/>
    </row>
    <row r="728" spans="1:9" x14ac:dyDescent="0.2">
      <c r="A728" s="68" t="str">
        <f t="shared" si="50"/>
        <v/>
      </c>
      <c r="B728" s="99" t="str">
        <f t="shared" si="51"/>
        <v/>
      </c>
      <c r="C728" s="96" t="str">
        <f t="shared" si="52"/>
        <v/>
      </c>
      <c r="D728" s="69" t="str">
        <f>IF(A728="","",SUM(C$26:C728)+PV)</f>
        <v/>
      </c>
      <c r="E728" s="67"/>
      <c r="F728" s="69" t="str">
        <f t="shared" si="53"/>
        <v/>
      </c>
      <c r="G728" s="69" t="str">
        <f>IF(C728="","",SUM(F$26:F728))</f>
        <v/>
      </c>
      <c r="H728" s="69" t="str">
        <f t="shared" si="54"/>
        <v/>
      </c>
      <c r="I728" s="67"/>
    </row>
    <row r="729" spans="1:9" x14ac:dyDescent="0.2">
      <c r="A729" s="68" t="str">
        <f t="shared" si="50"/>
        <v/>
      </c>
      <c r="B729" s="99" t="str">
        <f t="shared" si="51"/>
        <v/>
      </c>
      <c r="C729" s="96" t="str">
        <f t="shared" si="52"/>
        <v/>
      </c>
      <c r="D729" s="69" t="str">
        <f>IF(A729="","",SUM(C$26:C729)+PV)</f>
        <v/>
      </c>
      <c r="E729" s="67"/>
      <c r="F729" s="69" t="str">
        <f t="shared" si="53"/>
        <v/>
      </c>
      <c r="G729" s="69" t="str">
        <f>IF(C729="","",SUM(F$26:F729))</f>
        <v/>
      </c>
      <c r="H729" s="69" t="str">
        <f t="shared" si="54"/>
        <v/>
      </c>
      <c r="I729" s="67"/>
    </row>
    <row r="730" spans="1:9" x14ac:dyDescent="0.2">
      <c r="A730" s="68" t="str">
        <f t="shared" si="50"/>
        <v/>
      </c>
      <c r="B730" s="99" t="str">
        <f t="shared" si="51"/>
        <v/>
      </c>
      <c r="C730" s="96" t="str">
        <f t="shared" si="52"/>
        <v/>
      </c>
      <c r="D730" s="69" t="str">
        <f>IF(A730="","",SUM(C$26:C730)+PV)</f>
        <v/>
      </c>
      <c r="E730" s="67"/>
      <c r="F730" s="69" t="str">
        <f t="shared" si="53"/>
        <v/>
      </c>
      <c r="G730" s="69" t="str">
        <f>IF(C730="","",SUM(F$26:F730))</f>
        <v/>
      </c>
      <c r="H730" s="69" t="str">
        <f t="shared" si="54"/>
        <v/>
      </c>
      <c r="I730" s="67"/>
    </row>
    <row r="731" spans="1:9" x14ac:dyDescent="0.2">
      <c r="A731" s="68" t="str">
        <f t="shared" si="50"/>
        <v/>
      </c>
      <c r="B731" s="99" t="str">
        <f t="shared" si="51"/>
        <v/>
      </c>
      <c r="C731" s="96" t="str">
        <f t="shared" si="52"/>
        <v/>
      </c>
      <c r="D731" s="69" t="str">
        <f>IF(A731="","",SUM(C$26:C731)+PV)</f>
        <v/>
      </c>
      <c r="E731" s="67"/>
      <c r="F731" s="69" t="str">
        <f t="shared" si="53"/>
        <v/>
      </c>
      <c r="G731" s="69" t="str">
        <f>IF(C731="","",SUM(F$26:F731))</f>
        <v/>
      </c>
      <c r="H731" s="69" t="str">
        <f t="shared" si="54"/>
        <v/>
      </c>
      <c r="I731" s="67"/>
    </row>
    <row r="732" spans="1:9" x14ac:dyDescent="0.2">
      <c r="A732" s="68" t="str">
        <f t="shared" ref="A732:A795" si="55">IF(H731="","",IF(A731&gt;=$D$8*p,"",A731+1))</f>
        <v/>
      </c>
      <c r="B732" s="99" t="str">
        <f t="shared" ref="B732:B795" si="56">IF(A732="","",IF(p=52,B731+7,IF(p=26,B731+14,IF(p=24,IF(MOD(A732,2)=0,EDATE($D$9,A732/2),B731+14),IF(DAY(DATE(YEAR($D$9),MONTH($D$9)+(A732-1)*(12/p),DAY($D$9)))&lt;&gt;DAY($D$9),DATE(YEAR($D$9),MONTH($D$9)+A732*(12/p)+1,0),DATE(YEAR($D$9),MONTH($D$9)+A732*(12/p),DAY($D$9)))))))</f>
        <v/>
      </c>
      <c r="C732" s="96" t="str">
        <f t="shared" ref="C732:C795" si="57">IF(A732="","",A)</f>
        <v/>
      </c>
      <c r="D732" s="69" t="str">
        <f>IF(A732="","",SUM(C$26:C732)+PV)</f>
        <v/>
      </c>
      <c r="E732" s="67"/>
      <c r="F732" s="69" t="str">
        <f t="shared" ref="F732:F795" si="58">IF(A732="","",IF($D$10=$J$13,H731*( (1+rate)^(B732-B731)-1 ),H731*rate))</f>
        <v/>
      </c>
      <c r="G732" s="69" t="str">
        <f>IF(C732="","",SUM(F$26:F732))</f>
        <v/>
      </c>
      <c r="H732" s="69" t="str">
        <f t="shared" si="54"/>
        <v/>
      </c>
      <c r="I732" s="67"/>
    </row>
    <row r="733" spans="1:9" x14ac:dyDescent="0.2">
      <c r="A733" s="68" t="str">
        <f t="shared" si="55"/>
        <v/>
      </c>
      <c r="B733" s="99" t="str">
        <f t="shared" si="56"/>
        <v/>
      </c>
      <c r="C733" s="96" t="str">
        <f t="shared" si="57"/>
        <v/>
      </c>
      <c r="D733" s="69" t="str">
        <f>IF(A733="","",SUM(C$26:C733)+PV)</f>
        <v/>
      </c>
      <c r="E733" s="67"/>
      <c r="F733" s="69" t="str">
        <f t="shared" si="58"/>
        <v/>
      </c>
      <c r="G733" s="69" t="str">
        <f>IF(C733="","",SUM(F$26:F733))</f>
        <v/>
      </c>
      <c r="H733" s="69" t="str">
        <f t="shared" ref="H733:H796" si="59">IF(A733="","",H732+F733+C733)</f>
        <v/>
      </c>
      <c r="I733" s="67"/>
    </row>
    <row r="734" spans="1:9" x14ac:dyDescent="0.2">
      <c r="A734" s="68" t="str">
        <f t="shared" si="55"/>
        <v/>
      </c>
      <c r="B734" s="99" t="str">
        <f t="shared" si="56"/>
        <v/>
      </c>
      <c r="C734" s="96" t="str">
        <f t="shared" si="57"/>
        <v/>
      </c>
      <c r="D734" s="69" t="str">
        <f>IF(A734="","",SUM(C$26:C734)+PV)</f>
        <v/>
      </c>
      <c r="E734" s="67"/>
      <c r="F734" s="69" t="str">
        <f t="shared" si="58"/>
        <v/>
      </c>
      <c r="G734" s="69" t="str">
        <f>IF(C734="","",SUM(F$26:F734))</f>
        <v/>
      </c>
      <c r="H734" s="69" t="str">
        <f t="shared" si="59"/>
        <v/>
      </c>
      <c r="I734" s="67"/>
    </row>
    <row r="735" spans="1:9" x14ac:dyDescent="0.2">
      <c r="A735" s="68" t="str">
        <f t="shared" si="55"/>
        <v/>
      </c>
      <c r="B735" s="99" t="str">
        <f t="shared" si="56"/>
        <v/>
      </c>
      <c r="C735" s="96" t="str">
        <f t="shared" si="57"/>
        <v/>
      </c>
      <c r="D735" s="69" t="str">
        <f>IF(A735="","",SUM(C$26:C735)+PV)</f>
        <v/>
      </c>
      <c r="E735" s="67"/>
      <c r="F735" s="69" t="str">
        <f t="shared" si="58"/>
        <v/>
      </c>
      <c r="G735" s="69" t="str">
        <f>IF(C735="","",SUM(F$26:F735))</f>
        <v/>
      </c>
      <c r="H735" s="69" t="str">
        <f t="shared" si="59"/>
        <v/>
      </c>
      <c r="I735" s="67"/>
    </row>
    <row r="736" spans="1:9" x14ac:dyDescent="0.2">
      <c r="A736" s="68" t="str">
        <f t="shared" si="55"/>
        <v/>
      </c>
      <c r="B736" s="99" t="str">
        <f t="shared" si="56"/>
        <v/>
      </c>
      <c r="C736" s="96" t="str">
        <f t="shared" si="57"/>
        <v/>
      </c>
      <c r="D736" s="69" t="str">
        <f>IF(A736="","",SUM(C$26:C736)+PV)</f>
        <v/>
      </c>
      <c r="E736" s="67"/>
      <c r="F736" s="69" t="str">
        <f t="shared" si="58"/>
        <v/>
      </c>
      <c r="G736" s="69" t="str">
        <f>IF(C736="","",SUM(F$26:F736))</f>
        <v/>
      </c>
      <c r="H736" s="69" t="str">
        <f t="shared" si="59"/>
        <v/>
      </c>
      <c r="I736" s="67"/>
    </row>
    <row r="737" spans="1:9" x14ac:dyDescent="0.2">
      <c r="A737" s="68" t="str">
        <f t="shared" si="55"/>
        <v/>
      </c>
      <c r="B737" s="99" t="str">
        <f t="shared" si="56"/>
        <v/>
      </c>
      <c r="C737" s="96" t="str">
        <f t="shared" si="57"/>
        <v/>
      </c>
      <c r="D737" s="69" t="str">
        <f>IF(A737="","",SUM(C$26:C737)+PV)</f>
        <v/>
      </c>
      <c r="E737" s="67"/>
      <c r="F737" s="69" t="str">
        <f t="shared" si="58"/>
        <v/>
      </c>
      <c r="G737" s="69" t="str">
        <f>IF(C737="","",SUM(F$26:F737))</f>
        <v/>
      </c>
      <c r="H737" s="69" t="str">
        <f t="shared" si="59"/>
        <v/>
      </c>
      <c r="I737" s="67"/>
    </row>
    <row r="738" spans="1:9" x14ac:dyDescent="0.2">
      <c r="A738" s="68" t="str">
        <f t="shared" si="55"/>
        <v/>
      </c>
      <c r="B738" s="99" t="str">
        <f t="shared" si="56"/>
        <v/>
      </c>
      <c r="C738" s="96" t="str">
        <f t="shared" si="57"/>
        <v/>
      </c>
      <c r="D738" s="69" t="str">
        <f>IF(A738="","",SUM(C$26:C738)+PV)</f>
        <v/>
      </c>
      <c r="E738" s="67"/>
      <c r="F738" s="69" t="str">
        <f t="shared" si="58"/>
        <v/>
      </c>
      <c r="G738" s="69" t="str">
        <f>IF(C738="","",SUM(F$26:F738))</f>
        <v/>
      </c>
      <c r="H738" s="69" t="str">
        <f t="shared" si="59"/>
        <v/>
      </c>
      <c r="I738" s="67"/>
    </row>
    <row r="739" spans="1:9" x14ac:dyDescent="0.2">
      <c r="A739" s="68" t="str">
        <f t="shared" si="55"/>
        <v/>
      </c>
      <c r="B739" s="99" t="str">
        <f t="shared" si="56"/>
        <v/>
      </c>
      <c r="C739" s="96" t="str">
        <f t="shared" si="57"/>
        <v/>
      </c>
      <c r="D739" s="69" t="str">
        <f>IF(A739="","",SUM(C$26:C739)+PV)</f>
        <v/>
      </c>
      <c r="E739" s="67"/>
      <c r="F739" s="69" t="str">
        <f t="shared" si="58"/>
        <v/>
      </c>
      <c r="G739" s="69" t="str">
        <f>IF(C739="","",SUM(F$26:F739))</f>
        <v/>
      </c>
      <c r="H739" s="69" t="str">
        <f t="shared" si="59"/>
        <v/>
      </c>
      <c r="I739" s="67"/>
    </row>
    <row r="740" spans="1:9" x14ac:dyDescent="0.2">
      <c r="A740" s="68" t="str">
        <f t="shared" si="55"/>
        <v/>
      </c>
      <c r="B740" s="99" t="str">
        <f t="shared" si="56"/>
        <v/>
      </c>
      <c r="C740" s="96" t="str">
        <f t="shared" si="57"/>
        <v/>
      </c>
      <c r="D740" s="69" t="str">
        <f>IF(A740="","",SUM(C$26:C740)+PV)</f>
        <v/>
      </c>
      <c r="E740" s="67"/>
      <c r="F740" s="69" t="str">
        <f t="shared" si="58"/>
        <v/>
      </c>
      <c r="G740" s="69" t="str">
        <f>IF(C740="","",SUM(F$26:F740))</f>
        <v/>
      </c>
      <c r="H740" s="69" t="str">
        <f t="shared" si="59"/>
        <v/>
      </c>
      <c r="I740" s="67"/>
    </row>
    <row r="741" spans="1:9" x14ac:dyDescent="0.2">
      <c r="A741" s="68" t="str">
        <f t="shared" si="55"/>
        <v/>
      </c>
      <c r="B741" s="99" t="str">
        <f t="shared" si="56"/>
        <v/>
      </c>
      <c r="C741" s="96" t="str">
        <f t="shared" si="57"/>
        <v/>
      </c>
      <c r="D741" s="69" t="str">
        <f>IF(A741="","",SUM(C$26:C741)+PV)</f>
        <v/>
      </c>
      <c r="E741" s="67"/>
      <c r="F741" s="69" t="str">
        <f t="shared" si="58"/>
        <v/>
      </c>
      <c r="G741" s="69" t="str">
        <f>IF(C741="","",SUM(F$26:F741))</f>
        <v/>
      </c>
      <c r="H741" s="69" t="str">
        <f t="shared" si="59"/>
        <v/>
      </c>
      <c r="I741" s="67"/>
    </row>
    <row r="742" spans="1:9" x14ac:dyDescent="0.2">
      <c r="A742" s="68" t="str">
        <f t="shared" si="55"/>
        <v/>
      </c>
      <c r="B742" s="99" t="str">
        <f t="shared" si="56"/>
        <v/>
      </c>
      <c r="C742" s="96" t="str">
        <f t="shared" si="57"/>
        <v/>
      </c>
      <c r="D742" s="69" t="str">
        <f>IF(A742="","",SUM(C$26:C742)+PV)</f>
        <v/>
      </c>
      <c r="E742" s="67"/>
      <c r="F742" s="69" t="str">
        <f t="shared" si="58"/>
        <v/>
      </c>
      <c r="G742" s="69" t="str">
        <f>IF(C742="","",SUM(F$26:F742))</f>
        <v/>
      </c>
      <c r="H742" s="69" t="str">
        <f t="shared" si="59"/>
        <v/>
      </c>
      <c r="I742" s="67"/>
    </row>
    <row r="743" spans="1:9" x14ac:dyDescent="0.2">
      <c r="A743" s="68" t="str">
        <f t="shared" si="55"/>
        <v/>
      </c>
      <c r="B743" s="99" t="str">
        <f t="shared" si="56"/>
        <v/>
      </c>
      <c r="C743" s="96" t="str">
        <f t="shared" si="57"/>
        <v/>
      </c>
      <c r="D743" s="69" t="str">
        <f>IF(A743="","",SUM(C$26:C743)+PV)</f>
        <v/>
      </c>
      <c r="E743" s="67"/>
      <c r="F743" s="69" t="str">
        <f t="shared" si="58"/>
        <v/>
      </c>
      <c r="G743" s="69" t="str">
        <f>IF(C743="","",SUM(F$26:F743))</f>
        <v/>
      </c>
      <c r="H743" s="69" t="str">
        <f t="shared" si="59"/>
        <v/>
      </c>
      <c r="I743" s="67"/>
    </row>
    <row r="744" spans="1:9" x14ac:dyDescent="0.2">
      <c r="A744" s="68" t="str">
        <f t="shared" si="55"/>
        <v/>
      </c>
      <c r="B744" s="99" t="str">
        <f t="shared" si="56"/>
        <v/>
      </c>
      <c r="C744" s="96" t="str">
        <f t="shared" si="57"/>
        <v/>
      </c>
      <c r="D744" s="69" t="str">
        <f>IF(A744="","",SUM(C$26:C744)+PV)</f>
        <v/>
      </c>
      <c r="E744" s="67"/>
      <c r="F744" s="69" t="str">
        <f t="shared" si="58"/>
        <v/>
      </c>
      <c r="G744" s="69" t="str">
        <f>IF(C744="","",SUM(F$26:F744))</f>
        <v/>
      </c>
      <c r="H744" s="69" t="str">
        <f t="shared" si="59"/>
        <v/>
      </c>
      <c r="I744" s="67"/>
    </row>
    <row r="745" spans="1:9" x14ac:dyDescent="0.2">
      <c r="A745" s="68" t="str">
        <f t="shared" si="55"/>
        <v/>
      </c>
      <c r="B745" s="99" t="str">
        <f t="shared" si="56"/>
        <v/>
      </c>
      <c r="C745" s="96" t="str">
        <f t="shared" si="57"/>
        <v/>
      </c>
      <c r="D745" s="69" t="str">
        <f>IF(A745="","",SUM(C$26:C745)+PV)</f>
        <v/>
      </c>
      <c r="E745" s="67"/>
      <c r="F745" s="69" t="str">
        <f t="shared" si="58"/>
        <v/>
      </c>
      <c r="G745" s="69" t="str">
        <f>IF(C745="","",SUM(F$26:F745))</f>
        <v/>
      </c>
      <c r="H745" s="69" t="str">
        <f t="shared" si="59"/>
        <v/>
      </c>
      <c r="I745" s="67"/>
    </row>
    <row r="746" spans="1:9" x14ac:dyDescent="0.2">
      <c r="A746" s="68" t="str">
        <f t="shared" si="55"/>
        <v/>
      </c>
      <c r="B746" s="99" t="str">
        <f t="shared" si="56"/>
        <v/>
      </c>
      <c r="C746" s="96" t="str">
        <f t="shared" si="57"/>
        <v/>
      </c>
      <c r="D746" s="69" t="str">
        <f>IF(A746="","",SUM(C$26:C746)+PV)</f>
        <v/>
      </c>
      <c r="E746" s="67"/>
      <c r="F746" s="69" t="str">
        <f t="shared" si="58"/>
        <v/>
      </c>
      <c r="G746" s="69" t="str">
        <f>IF(C746="","",SUM(F$26:F746))</f>
        <v/>
      </c>
      <c r="H746" s="69" t="str">
        <f t="shared" si="59"/>
        <v/>
      </c>
      <c r="I746" s="67"/>
    </row>
    <row r="747" spans="1:9" x14ac:dyDescent="0.2">
      <c r="A747" s="68" t="str">
        <f t="shared" si="55"/>
        <v/>
      </c>
      <c r="B747" s="99" t="str">
        <f t="shared" si="56"/>
        <v/>
      </c>
      <c r="C747" s="96" t="str">
        <f t="shared" si="57"/>
        <v/>
      </c>
      <c r="D747" s="69" t="str">
        <f>IF(A747="","",SUM(C$26:C747)+PV)</f>
        <v/>
      </c>
      <c r="E747" s="67"/>
      <c r="F747" s="69" t="str">
        <f t="shared" si="58"/>
        <v/>
      </c>
      <c r="G747" s="69" t="str">
        <f>IF(C747="","",SUM(F$26:F747))</f>
        <v/>
      </c>
      <c r="H747" s="69" t="str">
        <f t="shared" si="59"/>
        <v/>
      </c>
      <c r="I747" s="67"/>
    </row>
    <row r="748" spans="1:9" x14ac:dyDescent="0.2">
      <c r="A748" s="68" t="str">
        <f t="shared" si="55"/>
        <v/>
      </c>
      <c r="B748" s="99" t="str">
        <f t="shared" si="56"/>
        <v/>
      </c>
      <c r="C748" s="96" t="str">
        <f t="shared" si="57"/>
        <v/>
      </c>
      <c r="D748" s="69" t="str">
        <f>IF(A748="","",SUM(C$26:C748)+PV)</f>
        <v/>
      </c>
      <c r="E748" s="67"/>
      <c r="F748" s="69" t="str">
        <f t="shared" si="58"/>
        <v/>
      </c>
      <c r="G748" s="69" t="str">
        <f>IF(C748="","",SUM(F$26:F748))</f>
        <v/>
      </c>
      <c r="H748" s="69" t="str">
        <f t="shared" si="59"/>
        <v/>
      </c>
      <c r="I748" s="67"/>
    </row>
    <row r="749" spans="1:9" x14ac:dyDescent="0.2">
      <c r="A749" s="68" t="str">
        <f t="shared" si="55"/>
        <v/>
      </c>
      <c r="B749" s="99" t="str">
        <f t="shared" si="56"/>
        <v/>
      </c>
      <c r="C749" s="96" t="str">
        <f t="shared" si="57"/>
        <v/>
      </c>
      <c r="D749" s="69" t="str">
        <f>IF(A749="","",SUM(C$26:C749)+PV)</f>
        <v/>
      </c>
      <c r="E749" s="67"/>
      <c r="F749" s="69" t="str">
        <f t="shared" si="58"/>
        <v/>
      </c>
      <c r="G749" s="69" t="str">
        <f>IF(C749="","",SUM(F$26:F749))</f>
        <v/>
      </c>
      <c r="H749" s="69" t="str">
        <f t="shared" si="59"/>
        <v/>
      </c>
      <c r="I749" s="67"/>
    </row>
    <row r="750" spans="1:9" x14ac:dyDescent="0.2">
      <c r="A750" s="68" t="str">
        <f t="shared" si="55"/>
        <v/>
      </c>
      <c r="B750" s="99" t="str">
        <f t="shared" si="56"/>
        <v/>
      </c>
      <c r="C750" s="96" t="str">
        <f t="shared" si="57"/>
        <v/>
      </c>
      <c r="D750" s="69" t="str">
        <f>IF(A750="","",SUM(C$26:C750)+PV)</f>
        <v/>
      </c>
      <c r="E750" s="67"/>
      <c r="F750" s="69" t="str">
        <f t="shared" si="58"/>
        <v/>
      </c>
      <c r="G750" s="69" t="str">
        <f>IF(C750="","",SUM(F$26:F750))</f>
        <v/>
      </c>
      <c r="H750" s="69" t="str">
        <f t="shared" si="59"/>
        <v/>
      </c>
      <c r="I750" s="67"/>
    </row>
    <row r="751" spans="1:9" x14ac:dyDescent="0.2">
      <c r="A751" s="68" t="str">
        <f t="shared" si="55"/>
        <v/>
      </c>
      <c r="B751" s="99" t="str">
        <f t="shared" si="56"/>
        <v/>
      </c>
      <c r="C751" s="96" t="str">
        <f t="shared" si="57"/>
        <v/>
      </c>
      <c r="D751" s="69" t="str">
        <f>IF(A751="","",SUM(C$26:C751)+PV)</f>
        <v/>
      </c>
      <c r="E751" s="67"/>
      <c r="F751" s="69" t="str">
        <f t="shared" si="58"/>
        <v/>
      </c>
      <c r="G751" s="69" t="str">
        <f>IF(C751="","",SUM(F$26:F751))</f>
        <v/>
      </c>
      <c r="H751" s="69" t="str">
        <f t="shared" si="59"/>
        <v/>
      </c>
      <c r="I751" s="67"/>
    </row>
    <row r="752" spans="1:9" x14ac:dyDescent="0.2">
      <c r="A752" s="68" t="str">
        <f t="shared" si="55"/>
        <v/>
      </c>
      <c r="B752" s="99" t="str">
        <f t="shared" si="56"/>
        <v/>
      </c>
      <c r="C752" s="96" t="str">
        <f t="shared" si="57"/>
        <v/>
      </c>
      <c r="D752" s="69" t="str">
        <f>IF(A752="","",SUM(C$26:C752)+PV)</f>
        <v/>
      </c>
      <c r="E752" s="67"/>
      <c r="F752" s="69" t="str">
        <f t="shared" si="58"/>
        <v/>
      </c>
      <c r="G752" s="69" t="str">
        <f>IF(C752="","",SUM(F$26:F752))</f>
        <v/>
      </c>
      <c r="H752" s="69" t="str">
        <f t="shared" si="59"/>
        <v/>
      </c>
      <c r="I752" s="67"/>
    </row>
    <row r="753" spans="1:9" x14ac:dyDescent="0.2">
      <c r="A753" s="68" t="str">
        <f t="shared" si="55"/>
        <v/>
      </c>
      <c r="B753" s="99" t="str">
        <f t="shared" si="56"/>
        <v/>
      </c>
      <c r="C753" s="96" t="str">
        <f t="shared" si="57"/>
        <v/>
      </c>
      <c r="D753" s="69" t="str">
        <f>IF(A753="","",SUM(C$26:C753)+PV)</f>
        <v/>
      </c>
      <c r="E753" s="67"/>
      <c r="F753" s="69" t="str">
        <f t="shared" si="58"/>
        <v/>
      </c>
      <c r="G753" s="69" t="str">
        <f>IF(C753="","",SUM(F$26:F753))</f>
        <v/>
      </c>
      <c r="H753" s="69" t="str">
        <f t="shared" si="59"/>
        <v/>
      </c>
      <c r="I753" s="67"/>
    </row>
    <row r="754" spans="1:9" x14ac:dyDescent="0.2">
      <c r="A754" s="68" t="str">
        <f t="shared" si="55"/>
        <v/>
      </c>
      <c r="B754" s="99" t="str">
        <f t="shared" si="56"/>
        <v/>
      </c>
      <c r="C754" s="96" t="str">
        <f t="shared" si="57"/>
        <v/>
      </c>
      <c r="D754" s="69" t="str">
        <f>IF(A754="","",SUM(C$26:C754)+PV)</f>
        <v/>
      </c>
      <c r="E754" s="67"/>
      <c r="F754" s="69" t="str">
        <f t="shared" si="58"/>
        <v/>
      </c>
      <c r="G754" s="69" t="str">
        <f>IF(C754="","",SUM(F$26:F754))</f>
        <v/>
      </c>
      <c r="H754" s="69" t="str">
        <f t="shared" si="59"/>
        <v/>
      </c>
      <c r="I754" s="67"/>
    </row>
    <row r="755" spans="1:9" x14ac:dyDescent="0.2">
      <c r="A755" s="68" t="str">
        <f t="shared" si="55"/>
        <v/>
      </c>
      <c r="B755" s="99" t="str">
        <f t="shared" si="56"/>
        <v/>
      </c>
      <c r="C755" s="96" t="str">
        <f t="shared" si="57"/>
        <v/>
      </c>
      <c r="D755" s="69" t="str">
        <f>IF(A755="","",SUM(C$26:C755)+PV)</f>
        <v/>
      </c>
      <c r="E755" s="67"/>
      <c r="F755" s="69" t="str">
        <f t="shared" si="58"/>
        <v/>
      </c>
      <c r="G755" s="69" t="str">
        <f>IF(C755="","",SUM(F$26:F755))</f>
        <v/>
      </c>
      <c r="H755" s="69" t="str">
        <f t="shared" si="59"/>
        <v/>
      </c>
      <c r="I755" s="67"/>
    </row>
    <row r="756" spans="1:9" x14ac:dyDescent="0.2">
      <c r="A756" s="68" t="str">
        <f t="shared" si="55"/>
        <v/>
      </c>
      <c r="B756" s="99" t="str">
        <f t="shared" si="56"/>
        <v/>
      </c>
      <c r="C756" s="96" t="str">
        <f t="shared" si="57"/>
        <v/>
      </c>
      <c r="D756" s="69" t="str">
        <f>IF(A756="","",SUM(C$26:C756)+PV)</f>
        <v/>
      </c>
      <c r="E756" s="67"/>
      <c r="F756" s="69" t="str">
        <f t="shared" si="58"/>
        <v/>
      </c>
      <c r="G756" s="69" t="str">
        <f>IF(C756="","",SUM(F$26:F756))</f>
        <v/>
      </c>
      <c r="H756" s="69" t="str">
        <f t="shared" si="59"/>
        <v/>
      </c>
      <c r="I756" s="67"/>
    </row>
    <row r="757" spans="1:9" x14ac:dyDescent="0.2">
      <c r="A757" s="68" t="str">
        <f t="shared" si="55"/>
        <v/>
      </c>
      <c r="B757" s="99" t="str">
        <f t="shared" si="56"/>
        <v/>
      </c>
      <c r="C757" s="96" t="str">
        <f t="shared" si="57"/>
        <v/>
      </c>
      <c r="D757" s="69" t="str">
        <f>IF(A757="","",SUM(C$26:C757)+PV)</f>
        <v/>
      </c>
      <c r="E757" s="67"/>
      <c r="F757" s="69" t="str">
        <f t="shared" si="58"/>
        <v/>
      </c>
      <c r="G757" s="69" t="str">
        <f>IF(C757="","",SUM(F$26:F757))</f>
        <v/>
      </c>
      <c r="H757" s="69" t="str">
        <f t="shared" si="59"/>
        <v/>
      </c>
      <c r="I757" s="67"/>
    </row>
    <row r="758" spans="1:9" x14ac:dyDescent="0.2">
      <c r="A758" s="68" t="str">
        <f t="shared" si="55"/>
        <v/>
      </c>
      <c r="B758" s="99" t="str">
        <f t="shared" si="56"/>
        <v/>
      </c>
      <c r="C758" s="96" t="str">
        <f t="shared" si="57"/>
        <v/>
      </c>
      <c r="D758" s="69" t="str">
        <f>IF(A758="","",SUM(C$26:C758)+PV)</f>
        <v/>
      </c>
      <c r="E758" s="67"/>
      <c r="F758" s="69" t="str">
        <f t="shared" si="58"/>
        <v/>
      </c>
      <c r="G758" s="69" t="str">
        <f>IF(C758="","",SUM(F$26:F758))</f>
        <v/>
      </c>
      <c r="H758" s="69" t="str">
        <f t="shared" si="59"/>
        <v/>
      </c>
      <c r="I758" s="67"/>
    </row>
    <row r="759" spans="1:9" x14ac:dyDescent="0.2">
      <c r="A759" s="68" t="str">
        <f t="shared" si="55"/>
        <v/>
      </c>
      <c r="B759" s="99" t="str">
        <f t="shared" si="56"/>
        <v/>
      </c>
      <c r="C759" s="96" t="str">
        <f t="shared" si="57"/>
        <v/>
      </c>
      <c r="D759" s="69" t="str">
        <f>IF(A759="","",SUM(C$26:C759)+PV)</f>
        <v/>
      </c>
      <c r="E759" s="67"/>
      <c r="F759" s="69" t="str">
        <f t="shared" si="58"/>
        <v/>
      </c>
      <c r="G759" s="69" t="str">
        <f>IF(C759="","",SUM(F$26:F759))</f>
        <v/>
      </c>
      <c r="H759" s="69" t="str">
        <f t="shared" si="59"/>
        <v/>
      </c>
      <c r="I759" s="67"/>
    </row>
    <row r="760" spans="1:9" x14ac:dyDescent="0.2">
      <c r="A760" s="68" t="str">
        <f t="shared" si="55"/>
        <v/>
      </c>
      <c r="B760" s="99" t="str">
        <f t="shared" si="56"/>
        <v/>
      </c>
      <c r="C760" s="96" t="str">
        <f t="shared" si="57"/>
        <v/>
      </c>
      <c r="D760" s="69" t="str">
        <f>IF(A760="","",SUM(C$26:C760)+PV)</f>
        <v/>
      </c>
      <c r="E760" s="67"/>
      <c r="F760" s="69" t="str">
        <f t="shared" si="58"/>
        <v/>
      </c>
      <c r="G760" s="69" t="str">
        <f>IF(C760="","",SUM(F$26:F760))</f>
        <v/>
      </c>
      <c r="H760" s="69" t="str">
        <f t="shared" si="59"/>
        <v/>
      </c>
      <c r="I760" s="67"/>
    </row>
    <row r="761" spans="1:9" x14ac:dyDescent="0.2">
      <c r="A761" s="68" t="str">
        <f t="shared" si="55"/>
        <v/>
      </c>
      <c r="B761" s="99" t="str">
        <f t="shared" si="56"/>
        <v/>
      </c>
      <c r="C761" s="96" t="str">
        <f t="shared" si="57"/>
        <v/>
      </c>
      <c r="D761" s="69" t="str">
        <f>IF(A761="","",SUM(C$26:C761)+PV)</f>
        <v/>
      </c>
      <c r="E761" s="67"/>
      <c r="F761" s="69" t="str">
        <f t="shared" si="58"/>
        <v/>
      </c>
      <c r="G761" s="69" t="str">
        <f>IF(C761="","",SUM(F$26:F761))</f>
        <v/>
      </c>
      <c r="H761" s="69" t="str">
        <f t="shared" si="59"/>
        <v/>
      </c>
      <c r="I761" s="67"/>
    </row>
    <row r="762" spans="1:9" x14ac:dyDescent="0.2">
      <c r="A762" s="68" t="str">
        <f t="shared" si="55"/>
        <v/>
      </c>
      <c r="B762" s="99" t="str">
        <f t="shared" si="56"/>
        <v/>
      </c>
      <c r="C762" s="96" t="str">
        <f t="shared" si="57"/>
        <v/>
      </c>
      <c r="D762" s="69" t="str">
        <f>IF(A762="","",SUM(C$26:C762)+PV)</f>
        <v/>
      </c>
      <c r="E762" s="67"/>
      <c r="F762" s="69" t="str">
        <f t="shared" si="58"/>
        <v/>
      </c>
      <c r="G762" s="69" t="str">
        <f>IF(C762="","",SUM(F$26:F762))</f>
        <v/>
      </c>
      <c r="H762" s="69" t="str">
        <f t="shared" si="59"/>
        <v/>
      </c>
      <c r="I762" s="67"/>
    </row>
    <row r="763" spans="1:9" x14ac:dyDescent="0.2">
      <c r="A763" s="68" t="str">
        <f t="shared" si="55"/>
        <v/>
      </c>
      <c r="B763" s="99" t="str">
        <f t="shared" si="56"/>
        <v/>
      </c>
      <c r="C763" s="96" t="str">
        <f t="shared" si="57"/>
        <v/>
      </c>
      <c r="D763" s="69" t="str">
        <f>IF(A763="","",SUM(C$26:C763)+PV)</f>
        <v/>
      </c>
      <c r="E763" s="67"/>
      <c r="F763" s="69" t="str">
        <f t="shared" si="58"/>
        <v/>
      </c>
      <c r="G763" s="69" t="str">
        <f>IF(C763="","",SUM(F$26:F763))</f>
        <v/>
      </c>
      <c r="H763" s="69" t="str">
        <f t="shared" si="59"/>
        <v/>
      </c>
      <c r="I763" s="67"/>
    </row>
    <row r="764" spans="1:9" x14ac:dyDescent="0.2">
      <c r="A764" s="68" t="str">
        <f t="shared" si="55"/>
        <v/>
      </c>
      <c r="B764" s="99" t="str">
        <f t="shared" si="56"/>
        <v/>
      </c>
      <c r="C764" s="96" t="str">
        <f t="shared" si="57"/>
        <v/>
      </c>
      <c r="D764" s="69" t="str">
        <f>IF(A764="","",SUM(C$26:C764)+PV)</f>
        <v/>
      </c>
      <c r="E764" s="67"/>
      <c r="F764" s="69" t="str">
        <f t="shared" si="58"/>
        <v/>
      </c>
      <c r="G764" s="69" t="str">
        <f>IF(C764="","",SUM(F$26:F764))</f>
        <v/>
      </c>
      <c r="H764" s="69" t="str">
        <f t="shared" si="59"/>
        <v/>
      </c>
      <c r="I764" s="67"/>
    </row>
    <row r="765" spans="1:9" x14ac:dyDescent="0.2">
      <c r="A765" s="68" t="str">
        <f t="shared" si="55"/>
        <v/>
      </c>
      <c r="B765" s="99" t="str">
        <f t="shared" si="56"/>
        <v/>
      </c>
      <c r="C765" s="96" t="str">
        <f t="shared" si="57"/>
        <v/>
      </c>
      <c r="D765" s="69" t="str">
        <f>IF(A765="","",SUM(C$26:C765)+PV)</f>
        <v/>
      </c>
      <c r="E765" s="67"/>
      <c r="F765" s="69" t="str">
        <f t="shared" si="58"/>
        <v/>
      </c>
      <c r="G765" s="69" t="str">
        <f>IF(C765="","",SUM(F$26:F765))</f>
        <v/>
      </c>
      <c r="H765" s="69" t="str">
        <f t="shared" si="59"/>
        <v/>
      </c>
      <c r="I765" s="67"/>
    </row>
    <row r="766" spans="1:9" x14ac:dyDescent="0.2">
      <c r="A766" s="68" t="str">
        <f t="shared" si="55"/>
        <v/>
      </c>
      <c r="B766" s="99" t="str">
        <f t="shared" si="56"/>
        <v/>
      </c>
      <c r="C766" s="96" t="str">
        <f t="shared" si="57"/>
        <v/>
      </c>
      <c r="D766" s="69" t="str">
        <f>IF(A766="","",SUM(C$26:C766)+PV)</f>
        <v/>
      </c>
      <c r="E766" s="67"/>
      <c r="F766" s="69" t="str">
        <f t="shared" si="58"/>
        <v/>
      </c>
      <c r="G766" s="69" t="str">
        <f>IF(C766="","",SUM(F$26:F766))</f>
        <v/>
      </c>
      <c r="H766" s="69" t="str">
        <f t="shared" si="59"/>
        <v/>
      </c>
      <c r="I766" s="67"/>
    </row>
    <row r="767" spans="1:9" x14ac:dyDescent="0.2">
      <c r="A767" s="68" t="str">
        <f t="shared" si="55"/>
        <v/>
      </c>
      <c r="B767" s="99" t="str">
        <f t="shared" si="56"/>
        <v/>
      </c>
      <c r="C767" s="96" t="str">
        <f t="shared" si="57"/>
        <v/>
      </c>
      <c r="D767" s="69" t="str">
        <f>IF(A767="","",SUM(C$26:C767)+PV)</f>
        <v/>
      </c>
      <c r="E767" s="67"/>
      <c r="F767" s="69" t="str">
        <f t="shared" si="58"/>
        <v/>
      </c>
      <c r="G767" s="69" t="str">
        <f>IF(C767="","",SUM(F$26:F767))</f>
        <v/>
      </c>
      <c r="H767" s="69" t="str">
        <f t="shared" si="59"/>
        <v/>
      </c>
      <c r="I767" s="67"/>
    </row>
    <row r="768" spans="1:9" x14ac:dyDescent="0.2">
      <c r="A768" s="68" t="str">
        <f t="shared" si="55"/>
        <v/>
      </c>
      <c r="B768" s="99" t="str">
        <f t="shared" si="56"/>
        <v/>
      </c>
      <c r="C768" s="96" t="str">
        <f t="shared" si="57"/>
        <v/>
      </c>
      <c r="D768" s="69" t="str">
        <f>IF(A768="","",SUM(C$26:C768)+PV)</f>
        <v/>
      </c>
      <c r="E768" s="67"/>
      <c r="F768" s="69" t="str">
        <f t="shared" si="58"/>
        <v/>
      </c>
      <c r="G768" s="69" t="str">
        <f>IF(C768="","",SUM(F$26:F768))</f>
        <v/>
      </c>
      <c r="H768" s="69" t="str">
        <f t="shared" si="59"/>
        <v/>
      </c>
      <c r="I768" s="67"/>
    </row>
    <row r="769" spans="1:9" x14ac:dyDescent="0.2">
      <c r="A769" s="68" t="str">
        <f t="shared" si="55"/>
        <v/>
      </c>
      <c r="B769" s="99" t="str">
        <f t="shared" si="56"/>
        <v/>
      </c>
      <c r="C769" s="96" t="str">
        <f t="shared" si="57"/>
        <v/>
      </c>
      <c r="D769" s="69" t="str">
        <f>IF(A769="","",SUM(C$26:C769)+PV)</f>
        <v/>
      </c>
      <c r="E769" s="67"/>
      <c r="F769" s="69" t="str">
        <f t="shared" si="58"/>
        <v/>
      </c>
      <c r="G769" s="69" t="str">
        <f>IF(C769="","",SUM(F$26:F769))</f>
        <v/>
      </c>
      <c r="H769" s="69" t="str">
        <f t="shared" si="59"/>
        <v/>
      </c>
      <c r="I769" s="67"/>
    </row>
    <row r="770" spans="1:9" x14ac:dyDescent="0.2">
      <c r="A770" s="68" t="str">
        <f t="shared" si="55"/>
        <v/>
      </c>
      <c r="B770" s="99" t="str">
        <f t="shared" si="56"/>
        <v/>
      </c>
      <c r="C770" s="96" t="str">
        <f t="shared" si="57"/>
        <v/>
      </c>
      <c r="D770" s="69" t="str">
        <f>IF(A770="","",SUM(C$26:C770)+PV)</f>
        <v/>
      </c>
      <c r="E770" s="67"/>
      <c r="F770" s="69" t="str">
        <f t="shared" si="58"/>
        <v/>
      </c>
      <c r="G770" s="69" t="str">
        <f>IF(C770="","",SUM(F$26:F770))</f>
        <v/>
      </c>
      <c r="H770" s="69" t="str">
        <f t="shared" si="59"/>
        <v/>
      </c>
      <c r="I770" s="67"/>
    </row>
    <row r="771" spans="1:9" x14ac:dyDescent="0.2">
      <c r="A771" s="68" t="str">
        <f t="shared" si="55"/>
        <v/>
      </c>
      <c r="B771" s="99" t="str">
        <f t="shared" si="56"/>
        <v/>
      </c>
      <c r="C771" s="96" t="str">
        <f t="shared" si="57"/>
        <v/>
      </c>
      <c r="D771" s="69" t="str">
        <f>IF(A771="","",SUM(C$26:C771)+PV)</f>
        <v/>
      </c>
      <c r="E771" s="67"/>
      <c r="F771" s="69" t="str">
        <f t="shared" si="58"/>
        <v/>
      </c>
      <c r="G771" s="69" t="str">
        <f>IF(C771="","",SUM(F$26:F771))</f>
        <v/>
      </c>
      <c r="H771" s="69" t="str">
        <f t="shared" si="59"/>
        <v/>
      </c>
      <c r="I771" s="67"/>
    </row>
    <row r="772" spans="1:9" x14ac:dyDescent="0.2">
      <c r="A772" s="68" t="str">
        <f t="shared" si="55"/>
        <v/>
      </c>
      <c r="B772" s="99" t="str">
        <f t="shared" si="56"/>
        <v/>
      </c>
      <c r="C772" s="96" t="str">
        <f t="shared" si="57"/>
        <v/>
      </c>
      <c r="D772" s="69" t="str">
        <f>IF(A772="","",SUM(C$26:C772)+PV)</f>
        <v/>
      </c>
      <c r="E772" s="67"/>
      <c r="F772" s="69" t="str">
        <f t="shared" si="58"/>
        <v/>
      </c>
      <c r="G772" s="69" t="str">
        <f>IF(C772="","",SUM(F$26:F772))</f>
        <v/>
      </c>
      <c r="H772" s="69" t="str">
        <f t="shared" si="59"/>
        <v/>
      </c>
      <c r="I772" s="67"/>
    </row>
    <row r="773" spans="1:9" x14ac:dyDescent="0.2">
      <c r="A773" s="68" t="str">
        <f t="shared" si="55"/>
        <v/>
      </c>
      <c r="B773" s="99" t="str">
        <f t="shared" si="56"/>
        <v/>
      </c>
      <c r="C773" s="96" t="str">
        <f t="shared" si="57"/>
        <v/>
      </c>
      <c r="D773" s="69" t="str">
        <f>IF(A773="","",SUM(C$26:C773)+PV)</f>
        <v/>
      </c>
      <c r="E773" s="67"/>
      <c r="F773" s="69" t="str">
        <f t="shared" si="58"/>
        <v/>
      </c>
      <c r="G773" s="69" t="str">
        <f>IF(C773="","",SUM(F$26:F773))</f>
        <v/>
      </c>
      <c r="H773" s="69" t="str">
        <f t="shared" si="59"/>
        <v/>
      </c>
      <c r="I773" s="67"/>
    </row>
    <row r="774" spans="1:9" x14ac:dyDescent="0.2">
      <c r="A774" s="68" t="str">
        <f t="shared" si="55"/>
        <v/>
      </c>
      <c r="B774" s="99" t="str">
        <f t="shared" si="56"/>
        <v/>
      </c>
      <c r="C774" s="96" t="str">
        <f t="shared" si="57"/>
        <v/>
      </c>
      <c r="D774" s="69" t="str">
        <f>IF(A774="","",SUM(C$26:C774)+PV)</f>
        <v/>
      </c>
      <c r="E774" s="67"/>
      <c r="F774" s="69" t="str">
        <f t="shared" si="58"/>
        <v/>
      </c>
      <c r="G774" s="69" t="str">
        <f>IF(C774="","",SUM(F$26:F774))</f>
        <v/>
      </c>
      <c r="H774" s="69" t="str">
        <f t="shared" si="59"/>
        <v/>
      </c>
      <c r="I774" s="67"/>
    </row>
    <row r="775" spans="1:9" x14ac:dyDescent="0.2">
      <c r="A775" s="68" t="str">
        <f t="shared" si="55"/>
        <v/>
      </c>
      <c r="B775" s="99" t="str">
        <f t="shared" si="56"/>
        <v/>
      </c>
      <c r="C775" s="96" t="str">
        <f t="shared" si="57"/>
        <v/>
      </c>
      <c r="D775" s="69" t="str">
        <f>IF(A775="","",SUM(C$26:C775)+PV)</f>
        <v/>
      </c>
      <c r="E775" s="67"/>
      <c r="F775" s="69" t="str">
        <f t="shared" si="58"/>
        <v/>
      </c>
      <c r="G775" s="69" t="str">
        <f>IF(C775="","",SUM(F$26:F775))</f>
        <v/>
      </c>
      <c r="H775" s="69" t="str">
        <f t="shared" si="59"/>
        <v/>
      </c>
      <c r="I775" s="67"/>
    </row>
    <row r="776" spans="1:9" x14ac:dyDescent="0.2">
      <c r="A776" s="68" t="str">
        <f t="shared" si="55"/>
        <v/>
      </c>
      <c r="B776" s="99" t="str">
        <f t="shared" si="56"/>
        <v/>
      </c>
      <c r="C776" s="96" t="str">
        <f t="shared" si="57"/>
        <v/>
      </c>
      <c r="D776" s="69" t="str">
        <f>IF(A776="","",SUM(C$26:C776)+PV)</f>
        <v/>
      </c>
      <c r="E776" s="67"/>
      <c r="F776" s="69" t="str">
        <f t="shared" si="58"/>
        <v/>
      </c>
      <c r="G776" s="69" t="str">
        <f>IF(C776="","",SUM(F$26:F776))</f>
        <v/>
      </c>
      <c r="H776" s="69" t="str">
        <f t="shared" si="59"/>
        <v/>
      </c>
      <c r="I776" s="67"/>
    </row>
    <row r="777" spans="1:9" x14ac:dyDescent="0.2">
      <c r="A777" s="68" t="str">
        <f t="shared" si="55"/>
        <v/>
      </c>
      <c r="B777" s="99" t="str">
        <f t="shared" si="56"/>
        <v/>
      </c>
      <c r="C777" s="96" t="str">
        <f t="shared" si="57"/>
        <v/>
      </c>
      <c r="D777" s="69" t="str">
        <f>IF(A777="","",SUM(C$26:C777)+PV)</f>
        <v/>
      </c>
      <c r="E777" s="67"/>
      <c r="F777" s="69" t="str">
        <f t="shared" si="58"/>
        <v/>
      </c>
      <c r="G777" s="69" t="str">
        <f>IF(C777="","",SUM(F$26:F777))</f>
        <v/>
      </c>
      <c r="H777" s="69" t="str">
        <f t="shared" si="59"/>
        <v/>
      </c>
      <c r="I777" s="67"/>
    </row>
    <row r="778" spans="1:9" x14ac:dyDescent="0.2">
      <c r="A778" s="68" t="str">
        <f t="shared" si="55"/>
        <v/>
      </c>
      <c r="B778" s="99" t="str">
        <f t="shared" si="56"/>
        <v/>
      </c>
      <c r="C778" s="96" t="str">
        <f t="shared" si="57"/>
        <v/>
      </c>
      <c r="D778" s="69" t="str">
        <f>IF(A778="","",SUM(C$26:C778)+PV)</f>
        <v/>
      </c>
      <c r="E778" s="67"/>
      <c r="F778" s="69" t="str">
        <f t="shared" si="58"/>
        <v/>
      </c>
      <c r="G778" s="69" t="str">
        <f>IF(C778="","",SUM(F$26:F778))</f>
        <v/>
      </c>
      <c r="H778" s="69" t="str">
        <f t="shared" si="59"/>
        <v/>
      </c>
      <c r="I778" s="67"/>
    </row>
    <row r="779" spans="1:9" x14ac:dyDescent="0.2">
      <c r="A779" s="68" t="str">
        <f t="shared" si="55"/>
        <v/>
      </c>
      <c r="B779" s="99" t="str">
        <f t="shared" si="56"/>
        <v/>
      </c>
      <c r="C779" s="96" t="str">
        <f t="shared" si="57"/>
        <v/>
      </c>
      <c r="D779" s="69" t="str">
        <f>IF(A779="","",SUM(C$26:C779)+PV)</f>
        <v/>
      </c>
      <c r="E779" s="67"/>
      <c r="F779" s="69" t="str">
        <f t="shared" si="58"/>
        <v/>
      </c>
      <c r="G779" s="69" t="str">
        <f>IF(C779="","",SUM(F$26:F779))</f>
        <v/>
      </c>
      <c r="H779" s="69" t="str">
        <f t="shared" si="59"/>
        <v/>
      </c>
      <c r="I779" s="67"/>
    </row>
    <row r="780" spans="1:9" x14ac:dyDescent="0.2">
      <c r="A780" s="68" t="str">
        <f t="shared" si="55"/>
        <v/>
      </c>
      <c r="B780" s="99" t="str">
        <f t="shared" si="56"/>
        <v/>
      </c>
      <c r="C780" s="96" t="str">
        <f t="shared" si="57"/>
        <v/>
      </c>
      <c r="D780" s="69" t="str">
        <f>IF(A780="","",SUM(C$26:C780)+PV)</f>
        <v/>
      </c>
      <c r="E780" s="67"/>
      <c r="F780" s="69" t="str">
        <f t="shared" si="58"/>
        <v/>
      </c>
      <c r="G780" s="69" t="str">
        <f>IF(C780="","",SUM(F$26:F780))</f>
        <v/>
      </c>
      <c r="H780" s="69" t="str">
        <f t="shared" si="59"/>
        <v/>
      </c>
      <c r="I780" s="67"/>
    </row>
    <row r="781" spans="1:9" x14ac:dyDescent="0.2">
      <c r="A781" s="68" t="str">
        <f t="shared" si="55"/>
        <v/>
      </c>
      <c r="B781" s="99" t="str">
        <f t="shared" si="56"/>
        <v/>
      </c>
      <c r="C781" s="96" t="str">
        <f t="shared" si="57"/>
        <v/>
      </c>
      <c r="D781" s="69" t="str">
        <f>IF(A781="","",SUM(C$26:C781)+PV)</f>
        <v/>
      </c>
      <c r="E781" s="67"/>
      <c r="F781" s="69" t="str">
        <f t="shared" si="58"/>
        <v/>
      </c>
      <c r="G781" s="69" t="str">
        <f>IF(C781="","",SUM(F$26:F781))</f>
        <v/>
      </c>
      <c r="H781" s="69" t="str">
        <f t="shared" si="59"/>
        <v/>
      </c>
      <c r="I781" s="67"/>
    </row>
    <row r="782" spans="1:9" x14ac:dyDescent="0.2">
      <c r="A782" s="68" t="str">
        <f t="shared" si="55"/>
        <v/>
      </c>
      <c r="B782" s="99" t="str">
        <f t="shared" si="56"/>
        <v/>
      </c>
      <c r="C782" s="96" t="str">
        <f t="shared" si="57"/>
        <v/>
      </c>
      <c r="D782" s="69" t="str">
        <f>IF(A782="","",SUM(C$26:C782)+PV)</f>
        <v/>
      </c>
      <c r="E782" s="67"/>
      <c r="F782" s="69" t="str">
        <f t="shared" si="58"/>
        <v/>
      </c>
      <c r="G782" s="69" t="str">
        <f>IF(C782="","",SUM(F$26:F782))</f>
        <v/>
      </c>
      <c r="H782" s="69" t="str">
        <f t="shared" si="59"/>
        <v/>
      </c>
      <c r="I782" s="67"/>
    </row>
    <row r="783" spans="1:9" x14ac:dyDescent="0.2">
      <c r="A783" s="68" t="str">
        <f t="shared" si="55"/>
        <v/>
      </c>
      <c r="B783" s="99" t="str">
        <f t="shared" si="56"/>
        <v/>
      </c>
      <c r="C783" s="96" t="str">
        <f t="shared" si="57"/>
        <v/>
      </c>
      <c r="D783" s="69" t="str">
        <f>IF(A783="","",SUM(C$26:C783)+PV)</f>
        <v/>
      </c>
      <c r="E783" s="67"/>
      <c r="F783" s="69" t="str">
        <f t="shared" si="58"/>
        <v/>
      </c>
      <c r="G783" s="69" t="str">
        <f>IF(C783="","",SUM(F$26:F783))</f>
        <v/>
      </c>
      <c r="H783" s="69" t="str">
        <f t="shared" si="59"/>
        <v/>
      </c>
      <c r="I783" s="67"/>
    </row>
    <row r="784" spans="1:9" x14ac:dyDescent="0.2">
      <c r="A784" s="68" t="str">
        <f t="shared" si="55"/>
        <v/>
      </c>
      <c r="B784" s="99" t="str">
        <f t="shared" si="56"/>
        <v/>
      </c>
      <c r="C784" s="96" t="str">
        <f t="shared" si="57"/>
        <v/>
      </c>
      <c r="D784" s="69" t="str">
        <f>IF(A784="","",SUM(C$26:C784)+PV)</f>
        <v/>
      </c>
      <c r="E784" s="67"/>
      <c r="F784" s="69" t="str">
        <f t="shared" si="58"/>
        <v/>
      </c>
      <c r="G784" s="69" t="str">
        <f>IF(C784="","",SUM(F$26:F784))</f>
        <v/>
      </c>
      <c r="H784" s="69" t="str">
        <f t="shared" si="59"/>
        <v/>
      </c>
      <c r="I784" s="67"/>
    </row>
    <row r="785" spans="1:9" x14ac:dyDescent="0.2">
      <c r="A785" s="68" t="str">
        <f t="shared" si="55"/>
        <v/>
      </c>
      <c r="B785" s="99" t="str">
        <f t="shared" si="56"/>
        <v/>
      </c>
      <c r="C785" s="96" t="str">
        <f t="shared" si="57"/>
        <v/>
      </c>
      <c r="D785" s="69" t="str">
        <f>IF(A785="","",SUM(C$26:C785)+PV)</f>
        <v/>
      </c>
      <c r="E785" s="67"/>
      <c r="F785" s="69" t="str">
        <f t="shared" si="58"/>
        <v/>
      </c>
      <c r="G785" s="69" t="str">
        <f>IF(C785="","",SUM(F$26:F785))</f>
        <v/>
      </c>
      <c r="H785" s="69" t="str">
        <f t="shared" si="59"/>
        <v/>
      </c>
      <c r="I785" s="67"/>
    </row>
    <row r="786" spans="1:9" x14ac:dyDescent="0.2">
      <c r="A786" s="68" t="str">
        <f t="shared" si="55"/>
        <v/>
      </c>
      <c r="B786" s="99" t="str">
        <f t="shared" si="56"/>
        <v/>
      </c>
      <c r="C786" s="96" t="str">
        <f t="shared" si="57"/>
        <v/>
      </c>
      <c r="D786" s="69" t="str">
        <f>IF(A786="","",SUM(C$26:C786)+PV)</f>
        <v/>
      </c>
      <c r="E786" s="67"/>
      <c r="F786" s="69" t="str">
        <f t="shared" si="58"/>
        <v/>
      </c>
      <c r="G786" s="69" t="str">
        <f>IF(C786="","",SUM(F$26:F786))</f>
        <v/>
      </c>
      <c r="H786" s="69" t="str">
        <f t="shared" si="59"/>
        <v/>
      </c>
      <c r="I786" s="67"/>
    </row>
    <row r="787" spans="1:9" x14ac:dyDescent="0.2">
      <c r="A787" s="68" t="str">
        <f t="shared" si="55"/>
        <v/>
      </c>
      <c r="B787" s="99" t="str">
        <f t="shared" si="56"/>
        <v/>
      </c>
      <c r="C787" s="96" t="str">
        <f t="shared" si="57"/>
        <v/>
      </c>
      <c r="D787" s="69" t="str">
        <f>IF(A787="","",SUM(C$26:C787)+PV)</f>
        <v/>
      </c>
      <c r="E787" s="67"/>
      <c r="F787" s="69" t="str">
        <f t="shared" si="58"/>
        <v/>
      </c>
      <c r="G787" s="69" t="str">
        <f>IF(C787="","",SUM(F$26:F787))</f>
        <v/>
      </c>
      <c r="H787" s="69" t="str">
        <f t="shared" si="59"/>
        <v/>
      </c>
      <c r="I787" s="67"/>
    </row>
    <row r="788" spans="1:9" x14ac:dyDescent="0.2">
      <c r="A788" s="68" t="str">
        <f t="shared" si="55"/>
        <v/>
      </c>
      <c r="B788" s="99" t="str">
        <f t="shared" si="56"/>
        <v/>
      </c>
      <c r="C788" s="96" t="str">
        <f t="shared" si="57"/>
        <v/>
      </c>
      <c r="D788" s="69" t="str">
        <f>IF(A788="","",SUM(C$26:C788)+PV)</f>
        <v/>
      </c>
      <c r="E788" s="67"/>
      <c r="F788" s="69" t="str">
        <f t="shared" si="58"/>
        <v/>
      </c>
      <c r="G788" s="69" t="str">
        <f>IF(C788="","",SUM(F$26:F788))</f>
        <v/>
      </c>
      <c r="H788" s="69" t="str">
        <f t="shared" si="59"/>
        <v/>
      </c>
      <c r="I788" s="67"/>
    </row>
    <row r="789" spans="1:9" x14ac:dyDescent="0.2">
      <c r="A789" s="68" t="str">
        <f t="shared" si="55"/>
        <v/>
      </c>
      <c r="B789" s="99" t="str">
        <f t="shared" si="56"/>
        <v/>
      </c>
      <c r="C789" s="96" t="str">
        <f t="shared" si="57"/>
        <v/>
      </c>
      <c r="D789" s="69" t="str">
        <f>IF(A789="","",SUM(C$26:C789)+PV)</f>
        <v/>
      </c>
      <c r="E789" s="67"/>
      <c r="F789" s="69" t="str">
        <f t="shared" si="58"/>
        <v/>
      </c>
      <c r="G789" s="69" t="str">
        <f>IF(C789="","",SUM(F$26:F789))</f>
        <v/>
      </c>
      <c r="H789" s="69" t="str">
        <f t="shared" si="59"/>
        <v/>
      </c>
      <c r="I789" s="67"/>
    </row>
    <row r="790" spans="1:9" x14ac:dyDescent="0.2">
      <c r="A790" s="68" t="str">
        <f t="shared" si="55"/>
        <v/>
      </c>
      <c r="B790" s="99" t="str">
        <f t="shared" si="56"/>
        <v/>
      </c>
      <c r="C790" s="96" t="str">
        <f t="shared" si="57"/>
        <v/>
      </c>
      <c r="D790" s="69" t="str">
        <f>IF(A790="","",SUM(C$26:C790)+PV)</f>
        <v/>
      </c>
      <c r="E790" s="67"/>
      <c r="F790" s="69" t="str">
        <f t="shared" si="58"/>
        <v/>
      </c>
      <c r="G790" s="69" t="str">
        <f>IF(C790="","",SUM(F$26:F790))</f>
        <v/>
      </c>
      <c r="H790" s="69" t="str">
        <f t="shared" si="59"/>
        <v/>
      </c>
      <c r="I790" s="67"/>
    </row>
    <row r="791" spans="1:9" x14ac:dyDescent="0.2">
      <c r="A791" s="68" t="str">
        <f t="shared" si="55"/>
        <v/>
      </c>
      <c r="B791" s="99" t="str">
        <f t="shared" si="56"/>
        <v/>
      </c>
      <c r="C791" s="96" t="str">
        <f t="shared" si="57"/>
        <v/>
      </c>
      <c r="D791" s="69" t="str">
        <f>IF(A791="","",SUM(C$26:C791)+PV)</f>
        <v/>
      </c>
      <c r="E791" s="67"/>
      <c r="F791" s="69" t="str">
        <f t="shared" si="58"/>
        <v/>
      </c>
      <c r="G791" s="69" t="str">
        <f>IF(C791="","",SUM(F$26:F791))</f>
        <v/>
      </c>
      <c r="H791" s="69" t="str">
        <f t="shared" si="59"/>
        <v/>
      </c>
      <c r="I791" s="67"/>
    </row>
    <row r="792" spans="1:9" x14ac:dyDescent="0.2">
      <c r="A792" s="68" t="str">
        <f t="shared" si="55"/>
        <v/>
      </c>
      <c r="B792" s="99" t="str">
        <f t="shared" si="56"/>
        <v/>
      </c>
      <c r="C792" s="96" t="str">
        <f t="shared" si="57"/>
        <v/>
      </c>
      <c r="D792" s="69" t="str">
        <f>IF(A792="","",SUM(C$26:C792)+PV)</f>
        <v/>
      </c>
      <c r="E792" s="67"/>
      <c r="F792" s="69" t="str">
        <f t="shared" si="58"/>
        <v/>
      </c>
      <c r="G792" s="69" t="str">
        <f>IF(C792="","",SUM(F$26:F792))</f>
        <v/>
      </c>
      <c r="H792" s="69" t="str">
        <f t="shared" si="59"/>
        <v/>
      </c>
      <c r="I792" s="67"/>
    </row>
    <row r="793" spans="1:9" x14ac:dyDescent="0.2">
      <c r="A793" s="68" t="str">
        <f t="shared" si="55"/>
        <v/>
      </c>
      <c r="B793" s="99" t="str">
        <f t="shared" si="56"/>
        <v/>
      </c>
      <c r="C793" s="96" t="str">
        <f t="shared" si="57"/>
        <v/>
      </c>
      <c r="D793" s="69" t="str">
        <f>IF(A793="","",SUM(C$26:C793)+PV)</f>
        <v/>
      </c>
      <c r="E793" s="67"/>
      <c r="F793" s="69" t="str">
        <f t="shared" si="58"/>
        <v/>
      </c>
      <c r="G793" s="69" t="str">
        <f>IF(C793="","",SUM(F$26:F793))</f>
        <v/>
      </c>
      <c r="H793" s="69" t="str">
        <f t="shared" si="59"/>
        <v/>
      </c>
      <c r="I793" s="67"/>
    </row>
    <row r="794" spans="1:9" x14ac:dyDescent="0.2">
      <c r="A794" s="68" t="str">
        <f t="shared" si="55"/>
        <v/>
      </c>
      <c r="B794" s="99" t="str">
        <f t="shared" si="56"/>
        <v/>
      </c>
      <c r="C794" s="96" t="str">
        <f t="shared" si="57"/>
        <v/>
      </c>
      <c r="D794" s="69" t="str">
        <f>IF(A794="","",SUM(C$26:C794)+PV)</f>
        <v/>
      </c>
      <c r="E794" s="67"/>
      <c r="F794" s="69" t="str">
        <f t="shared" si="58"/>
        <v/>
      </c>
      <c r="G794" s="69" t="str">
        <f>IF(C794="","",SUM(F$26:F794))</f>
        <v/>
      </c>
      <c r="H794" s="69" t="str">
        <f t="shared" si="59"/>
        <v/>
      </c>
      <c r="I794" s="67"/>
    </row>
    <row r="795" spans="1:9" x14ac:dyDescent="0.2">
      <c r="A795" s="68" t="str">
        <f t="shared" si="55"/>
        <v/>
      </c>
      <c r="B795" s="99" t="str">
        <f t="shared" si="56"/>
        <v/>
      </c>
      <c r="C795" s="96" t="str">
        <f t="shared" si="57"/>
        <v/>
      </c>
      <c r="D795" s="69" t="str">
        <f>IF(A795="","",SUM(C$26:C795)+PV)</f>
        <v/>
      </c>
      <c r="E795" s="67"/>
      <c r="F795" s="69" t="str">
        <f t="shared" si="58"/>
        <v/>
      </c>
      <c r="G795" s="69" t="str">
        <f>IF(C795="","",SUM(F$26:F795))</f>
        <v/>
      </c>
      <c r="H795" s="69" t="str">
        <f t="shared" si="59"/>
        <v/>
      </c>
      <c r="I795" s="67"/>
    </row>
    <row r="796" spans="1:9" x14ac:dyDescent="0.2">
      <c r="A796" s="68" t="str">
        <f t="shared" ref="A796:A807" si="60">IF(H795="","",IF(A795&gt;=$D$8*p,"",A795+1))</f>
        <v/>
      </c>
      <c r="B796" s="99" t="str">
        <f t="shared" ref="B796:B807" si="61">IF(A796="","",IF(p=52,B795+7,IF(p=26,B795+14,IF(p=24,IF(MOD(A796,2)=0,EDATE($D$9,A796/2),B795+14),IF(DAY(DATE(YEAR($D$9),MONTH($D$9)+(A796-1)*(12/p),DAY($D$9)))&lt;&gt;DAY($D$9),DATE(YEAR($D$9),MONTH($D$9)+A796*(12/p)+1,0),DATE(YEAR($D$9),MONTH($D$9)+A796*(12/p),DAY($D$9)))))))</f>
        <v/>
      </c>
      <c r="C796" s="96" t="str">
        <f t="shared" ref="C796:C807" si="62">IF(A796="","",A)</f>
        <v/>
      </c>
      <c r="D796" s="69" t="str">
        <f>IF(A796="","",SUM(C$26:C796)+PV)</f>
        <v/>
      </c>
      <c r="E796" s="67"/>
      <c r="F796" s="69" t="str">
        <f t="shared" ref="F796:F807" si="63">IF(A796="","",IF($D$10=$J$13,H795*( (1+rate)^(B796-B795)-1 ),H795*rate))</f>
        <v/>
      </c>
      <c r="G796" s="69" t="str">
        <f>IF(C796="","",SUM(F$26:F796))</f>
        <v/>
      </c>
      <c r="H796" s="69" t="str">
        <f t="shared" si="59"/>
        <v/>
      </c>
      <c r="I796" s="67"/>
    </row>
    <row r="797" spans="1:9" x14ac:dyDescent="0.2">
      <c r="A797" s="68" t="str">
        <f t="shared" si="60"/>
        <v/>
      </c>
      <c r="B797" s="99" t="str">
        <f t="shared" si="61"/>
        <v/>
      </c>
      <c r="C797" s="96" t="str">
        <f t="shared" si="62"/>
        <v/>
      </c>
      <c r="D797" s="69" t="str">
        <f>IF(A797="","",SUM(C$26:C797)+PV)</f>
        <v/>
      </c>
      <c r="E797" s="67"/>
      <c r="F797" s="69" t="str">
        <f t="shared" si="63"/>
        <v/>
      </c>
      <c r="G797" s="69" t="str">
        <f>IF(C797="","",SUM(F$26:F797))</f>
        <v/>
      </c>
      <c r="H797" s="69" t="str">
        <f t="shared" ref="H797:H807" si="64">IF(A797="","",H796+F797+C797)</f>
        <v/>
      </c>
      <c r="I797" s="67"/>
    </row>
    <row r="798" spans="1:9" x14ac:dyDescent="0.2">
      <c r="A798" s="68" t="str">
        <f t="shared" si="60"/>
        <v/>
      </c>
      <c r="B798" s="99" t="str">
        <f t="shared" si="61"/>
        <v/>
      </c>
      <c r="C798" s="96" t="str">
        <f t="shared" si="62"/>
        <v/>
      </c>
      <c r="D798" s="69" t="str">
        <f>IF(A798="","",SUM(C$26:C798)+PV)</f>
        <v/>
      </c>
      <c r="E798" s="67"/>
      <c r="F798" s="69" t="str">
        <f t="shared" si="63"/>
        <v/>
      </c>
      <c r="G798" s="69" t="str">
        <f>IF(C798="","",SUM(F$26:F798))</f>
        <v/>
      </c>
      <c r="H798" s="69" t="str">
        <f t="shared" si="64"/>
        <v/>
      </c>
      <c r="I798" s="67"/>
    </row>
    <row r="799" spans="1:9" x14ac:dyDescent="0.2">
      <c r="A799" s="68" t="str">
        <f t="shared" si="60"/>
        <v/>
      </c>
      <c r="B799" s="99" t="str">
        <f t="shared" si="61"/>
        <v/>
      </c>
      <c r="C799" s="96" t="str">
        <f t="shared" si="62"/>
        <v/>
      </c>
      <c r="D799" s="69" t="str">
        <f>IF(A799="","",SUM(C$26:C799)+PV)</f>
        <v/>
      </c>
      <c r="E799" s="67"/>
      <c r="F799" s="69" t="str">
        <f t="shared" si="63"/>
        <v/>
      </c>
      <c r="G799" s="69" t="str">
        <f>IF(C799="","",SUM(F$26:F799))</f>
        <v/>
      </c>
      <c r="H799" s="69" t="str">
        <f t="shared" si="64"/>
        <v/>
      </c>
      <c r="I799" s="67"/>
    </row>
    <row r="800" spans="1:9" x14ac:dyDescent="0.2">
      <c r="A800" s="68" t="str">
        <f t="shared" si="60"/>
        <v/>
      </c>
      <c r="B800" s="99" t="str">
        <f t="shared" si="61"/>
        <v/>
      </c>
      <c r="C800" s="96" t="str">
        <f t="shared" si="62"/>
        <v/>
      </c>
      <c r="D800" s="69" t="str">
        <f>IF(A800="","",SUM(C$26:C800)+PV)</f>
        <v/>
      </c>
      <c r="E800" s="67"/>
      <c r="F800" s="69" t="str">
        <f t="shared" si="63"/>
        <v/>
      </c>
      <c r="G800" s="69" t="str">
        <f>IF(C800="","",SUM(F$26:F800))</f>
        <v/>
      </c>
      <c r="H800" s="69" t="str">
        <f t="shared" si="64"/>
        <v/>
      </c>
      <c r="I800" s="67"/>
    </row>
    <row r="801" spans="1:9" x14ac:dyDescent="0.2">
      <c r="A801" s="68" t="str">
        <f t="shared" si="60"/>
        <v/>
      </c>
      <c r="B801" s="99" t="str">
        <f t="shared" si="61"/>
        <v/>
      </c>
      <c r="C801" s="96" t="str">
        <f t="shared" si="62"/>
        <v/>
      </c>
      <c r="D801" s="69" t="str">
        <f>IF(A801="","",SUM(C$26:C801)+PV)</f>
        <v/>
      </c>
      <c r="E801" s="67"/>
      <c r="F801" s="69" t="str">
        <f t="shared" si="63"/>
        <v/>
      </c>
      <c r="G801" s="69" t="str">
        <f>IF(C801="","",SUM(F$26:F801))</f>
        <v/>
      </c>
      <c r="H801" s="69" t="str">
        <f t="shared" si="64"/>
        <v/>
      </c>
      <c r="I801" s="67"/>
    </row>
    <row r="802" spans="1:9" x14ac:dyDescent="0.2">
      <c r="A802" s="68" t="str">
        <f t="shared" si="60"/>
        <v/>
      </c>
      <c r="B802" s="99" t="str">
        <f t="shared" si="61"/>
        <v/>
      </c>
      <c r="C802" s="96" t="str">
        <f t="shared" si="62"/>
        <v/>
      </c>
      <c r="D802" s="69" t="str">
        <f>IF(A802="","",SUM(C$26:C802)+PV)</f>
        <v/>
      </c>
      <c r="E802" s="67"/>
      <c r="F802" s="69" t="str">
        <f t="shared" si="63"/>
        <v/>
      </c>
      <c r="G802" s="69" t="str">
        <f>IF(C802="","",SUM(F$26:F802))</f>
        <v/>
      </c>
      <c r="H802" s="69" t="str">
        <f t="shared" si="64"/>
        <v/>
      </c>
      <c r="I802" s="67"/>
    </row>
    <row r="803" spans="1:9" x14ac:dyDescent="0.2">
      <c r="A803" s="68" t="str">
        <f t="shared" si="60"/>
        <v/>
      </c>
      <c r="B803" s="99" t="str">
        <f t="shared" si="61"/>
        <v/>
      </c>
      <c r="C803" s="96" t="str">
        <f t="shared" si="62"/>
        <v/>
      </c>
      <c r="D803" s="69" t="str">
        <f>IF(A803="","",SUM(C$26:C803)+PV)</f>
        <v/>
      </c>
      <c r="E803" s="67"/>
      <c r="F803" s="69" t="str">
        <f t="shared" si="63"/>
        <v/>
      </c>
      <c r="G803" s="69" t="str">
        <f>IF(C803="","",SUM(F$26:F803))</f>
        <v/>
      </c>
      <c r="H803" s="69" t="str">
        <f t="shared" si="64"/>
        <v/>
      </c>
      <c r="I803" s="67"/>
    </row>
    <row r="804" spans="1:9" x14ac:dyDescent="0.2">
      <c r="A804" s="68" t="str">
        <f t="shared" si="60"/>
        <v/>
      </c>
      <c r="B804" s="99" t="str">
        <f t="shared" si="61"/>
        <v/>
      </c>
      <c r="C804" s="96" t="str">
        <f t="shared" si="62"/>
        <v/>
      </c>
      <c r="D804" s="69" t="str">
        <f>IF(A804="","",SUM(C$26:C804)+PV)</f>
        <v/>
      </c>
      <c r="E804" s="67"/>
      <c r="F804" s="69" t="str">
        <f t="shared" si="63"/>
        <v/>
      </c>
      <c r="G804" s="69" t="str">
        <f>IF(C804="","",SUM(F$26:F804))</f>
        <v/>
      </c>
      <c r="H804" s="69" t="str">
        <f t="shared" si="64"/>
        <v/>
      </c>
      <c r="I804" s="67"/>
    </row>
    <row r="805" spans="1:9" x14ac:dyDescent="0.2">
      <c r="A805" s="68" t="str">
        <f t="shared" si="60"/>
        <v/>
      </c>
      <c r="B805" s="99" t="str">
        <f t="shared" si="61"/>
        <v/>
      </c>
      <c r="C805" s="96" t="str">
        <f t="shared" si="62"/>
        <v/>
      </c>
      <c r="D805" s="69" t="str">
        <f>IF(A805="","",SUM(C$26:C805)+PV)</f>
        <v/>
      </c>
      <c r="E805" s="67"/>
      <c r="F805" s="69" t="str">
        <f t="shared" si="63"/>
        <v/>
      </c>
      <c r="G805" s="69" t="str">
        <f>IF(C805="","",SUM(F$26:F805))</f>
        <v/>
      </c>
      <c r="H805" s="69" t="str">
        <f t="shared" si="64"/>
        <v/>
      </c>
      <c r="I805" s="67"/>
    </row>
    <row r="806" spans="1:9" x14ac:dyDescent="0.2">
      <c r="A806" s="68" t="str">
        <f t="shared" si="60"/>
        <v/>
      </c>
      <c r="B806" s="99" t="str">
        <f t="shared" si="61"/>
        <v/>
      </c>
      <c r="C806" s="96" t="str">
        <f t="shared" si="62"/>
        <v/>
      </c>
      <c r="D806" s="69" t="str">
        <f>IF(A806="","",SUM(C$26:C806)+PV)</f>
        <v/>
      </c>
      <c r="E806" s="67"/>
      <c r="F806" s="69" t="str">
        <f t="shared" si="63"/>
        <v/>
      </c>
      <c r="G806" s="69" t="str">
        <f>IF(C806="","",SUM(F$26:F806))</f>
        <v/>
      </c>
      <c r="H806" s="69" t="str">
        <f t="shared" si="64"/>
        <v/>
      </c>
      <c r="I806" s="67"/>
    </row>
    <row r="807" spans="1:9" x14ac:dyDescent="0.2">
      <c r="A807" s="68" t="str">
        <f t="shared" si="60"/>
        <v/>
      </c>
      <c r="B807" s="99" t="str">
        <f t="shared" si="61"/>
        <v/>
      </c>
      <c r="C807" s="96" t="str">
        <f t="shared" si="62"/>
        <v/>
      </c>
      <c r="D807" s="69" t="str">
        <f>IF(A807="","",SUM(C$26:C807)+PV)</f>
        <v/>
      </c>
      <c r="E807" s="67"/>
      <c r="F807" s="69" t="str">
        <f t="shared" si="63"/>
        <v/>
      </c>
      <c r="G807" s="69" t="str">
        <f>IF(C807="","",SUM(F$26:F807))</f>
        <v/>
      </c>
      <c r="H807" s="69" t="str">
        <f t="shared" si="64"/>
        <v/>
      </c>
      <c r="I807" s="67"/>
    </row>
    <row r="808" spans="1:9" x14ac:dyDescent="0.2">
      <c r="A808" s="70"/>
      <c r="B808" s="97"/>
      <c r="C808" s="97"/>
      <c r="D808" s="70"/>
      <c r="E808" s="70"/>
      <c r="F808" s="70"/>
      <c r="G808" s="70"/>
      <c r="H808" s="70"/>
      <c r="I808" s="70"/>
    </row>
  </sheetData>
  <sheetProtection formatCells="0" formatColumns="0" formatRows="0"/>
  <mergeCells count="3">
    <mergeCell ref="A2:F2"/>
    <mergeCell ref="A4:E4"/>
    <mergeCell ref="F4:H4"/>
  </mergeCells>
  <conditionalFormatting sqref="A27:H808">
    <cfRule type="expression" dxfId="0" priority="1">
      <formula>MOD($A27,$K$14)=0</formula>
    </cfRule>
  </conditionalFormatting>
  <dataValidations count="2">
    <dataValidation type="list" showInputMessage="1" showErrorMessage="1" sqref="D10">
      <formula1>$J$5:$J$13</formula1>
    </dataValidation>
    <dataValidation type="list" showInputMessage="1" showErrorMessage="1" sqref="D12">
      <formula1>$J$5:$J$12</formula1>
    </dataValidation>
  </dataValidations>
  <hyperlinks>
    <hyperlink ref="A2" r:id="rId1"/>
  </hyperlinks>
  <printOptions horizontalCentered="1"/>
  <pageMargins left="0.5" right="0.5" top="0.5" bottom="0.5" header="0.25" footer="0.25"/>
  <pageSetup scale="99" fitToHeight="0" orientation="portrait" r:id="rId2"/>
  <headerFooter differentFirst="1" scaleWithDoc="0">
    <firstFooter>&amp;R&amp;8Page &amp;P of &amp;N</first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opLeftCell="A13" workbookViewId="0">
      <selection activeCell="C11" sqref="C11"/>
    </sheetView>
  </sheetViews>
  <sheetFormatPr defaultRowHeight="12.75" x14ac:dyDescent="0.2"/>
  <cols>
    <col min="1" max="1" width="7.42578125" customWidth="1"/>
    <col min="2" max="2" width="36.7109375" customWidth="1"/>
    <col min="3" max="3" width="16.7109375" bestFit="1" customWidth="1"/>
    <col min="4" max="4" width="11.5703125" customWidth="1"/>
    <col min="6" max="6" width="38.7109375" customWidth="1"/>
  </cols>
  <sheetData>
    <row r="1" spans="1:6" ht="33" customHeight="1" x14ac:dyDescent="0.2">
      <c r="A1" s="82"/>
      <c r="B1" s="107" t="s">
        <v>8</v>
      </c>
      <c r="C1" s="107"/>
      <c r="D1" s="82"/>
    </row>
    <row r="2" spans="1:6" s="4" customFormat="1" x14ac:dyDescent="0.2">
      <c r="A2" s="108" t="s">
        <v>13</v>
      </c>
      <c r="B2" s="109"/>
      <c r="C2" s="109"/>
      <c r="D2" s="109"/>
      <c r="F2" s="5"/>
    </row>
    <row r="3" spans="1:6" s="4" customFormat="1" x14ac:dyDescent="0.2">
      <c r="A3" s="47"/>
      <c r="B3" s="47"/>
      <c r="C3" s="47"/>
      <c r="D3" s="47"/>
    </row>
    <row r="4" spans="1:6" s="4" customFormat="1" ht="22.5" customHeight="1" x14ac:dyDescent="0.2">
      <c r="A4" s="47"/>
      <c r="B4" s="51" t="s">
        <v>18</v>
      </c>
      <c r="C4" s="57">
        <v>500</v>
      </c>
      <c r="D4" s="47"/>
      <c r="F4" s="58" t="s">
        <v>49</v>
      </c>
    </row>
    <row r="5" spans="1:6" s="4" customFormat="1" ht="15.75" x14ac:dyDescent="0.2">
      <c r="A5" s="47"/>
      <c r="B5" s="51"/>
      <c r="C5" s="48"/>
      <c r="D5" s="47"/>
      <c r="F5" s="110" t="s">
        <v>76</v>
      </c>
    </row>
    <row r="6" spans="1:6" s="4" customFormat="1" ht="22.5" customHeight="1" x14ac:dyDescent="0.2">
      <c r="A6" s="47"/>
      <c r="B6" s="51" t="s">
        <v>17</v>
      </c>
      <c r="C6" s="50">
        <v>0.15</v>
      </c>
      <c r="D6" s="47"/>
      <c r="F6" s="110"/>
    </row>
    <row r="7" spans="1:6" s="4" customFormat="1" ht="15.75" x14ac:dyDescent="0.2">
      <c r="A7" s="47"/>
      <c r="B7" s="51"/>
      <c r="C7" s="48"/>
      <c r="D7" s="47"/>
      <c r="F7" s="110"/>
    </row>
    <row r="8" spans="1:6" s="4" customFormat="1" ht="22.5" customHeight="1" x14ac:dyDescent="0.2">
      <c r="A8" s="47"/>
      <c r="B8" s="51" t="s">
        <v>23</v>
      </c>
      <c r="C8" s="49">
        <v>365</v>
      </c>
      <c r="D8" s="52" t="s">
        <v>24</v>
      </c>
      <c r="F8" s="110"/>
    </row>
    <row r="9" spans="1:6" s="4" customFormat="1" ht="15.75" x14ac:dyDescent="0.2">
      <c r="A9" s="47"/>
      <c r="B9" s="51"/>
      <c r="C9" s="48"/>
      <c r="D9" s="47"/>
    </row>
    <row r="10" spans="1:6" s="4" customFormat="1" ht="22.5" customHeight="1" x14ac:dyDescent="0.2">
      <c r="A10" s="47"/>
      <c r="B10" s="51" t="s">
        <v>19</v>
      </c>
      <c r="C10" s="49">
        <v>20</v>
      </c>
      <c r="D10" s="47"/>
    </row>
    <row r="11" spans="1:6" s="4" customFormat="1" ht="15.75" x14ac:dyDescent="0.2">
      <c r="A11" s="47"/>
      <c r="B11" s="51"/>
      <c r="C11" s="48"/>
      <c r="D11" s="47"/>
    </row>
    <row r="12" spans="1:6" s="4" customFormat="1" ht="22.5" customHeight="1" x14ac:dyDescent="0.2">
      <c r="A12" s="47"/>
      <c r="B12" s="51" t="s">
        <v>20</v>
      </c>
      <c r="C12" s="57">
        <v>6000</v>
      </c>
      <c r="D12" s="47"/>
    </row>
    <row r="13" spans="1:6" s="4" customFormat="1" ht="15.75" x14ac:dyDescent="0.2">
      <c r="A13" s="47"/>
      <c r="B13" s="51"/>
      <c r="C13" s="48"/>
      <c r="D13" s="47"/>
    </row>
    <row r="14" spans="1:6" s="4" customFormat="1" ht="22.5" customHeight="1" x14ac:dyDescent="0.2">
      <c r="A14" s="47"/>
      <c r="B14" s="51" t="s">
        <v>50</v>
      </c>
      <c r="C14" s="49">
        <v>12</v>
      </c>
      <c r="D14" s="52" t="s">
        <v>24</v>
      </c>
    </row>
    <row r="15" spans="1:6" s="4" customFormat="1" ht="15" x14ac:dyDescent="0.2">
      <c r="A15" s="47"/>
      <c r="B15" s="48"/>
      <c r="C15" s="48"/>
      <c r="D15" s="47"/>
    </row>
    <row r="16" spans="1:6" s="4" customFormat="1" ht="15" x14ac:dyDescent="0.2">
      <c r="A16" s="47"/>
      <c r="B16" s="53" t="s">
        <v>21</v>
      </c>
      <c r="C16" s="48">
        <f>C14*C10</f>
        <v>240</v>
      </c>
      <c r="D16" s="47"/>
    </row>
    <row r="17" spans="1:4" s="4" customFormat="1" ht="15" x14ac:dyDescent="0.2">
      <c r="A17" s="47"/>
      <c r="B17" s="53" t="s">
        <v>33</v>
      </c>
      <c r="C17" s="54">
        <f>((1+C6/C8)^(C8/C14))-1</f>
        <v>1.2575851455487008E-2</v>
      </c>
      <c r="D17" s="47"/>
    </row>
    <row r="18" spans="1:4" s="4" customFormat="1" ht="15" x14ac:dyDescent="0.2">
      <c r="A18" s="47"/>
      <c r="B18" s="48"/>
      <c r="C18" s="48"/>
      <c r="D18" s="47"/>
    </row>
    <row r="19" spans="1:4" s="4" customFormat="1" ht="22.5" customHeight="1" x14ac:dyDescent="0.2">
      <c r="A19" s="47"/>
      <c r="B19" s="81" t="s">
        <v>48</v>
      </c>
      <c r="C19" s="80">
        <f>-FV(C17,C16,C12,C4,0)</f>
        <v>9109935.3992222361</v>
      </c>
      <c r="D19" s="47"/>
    </row>
    <row r="20" spans="1:4" s="4" customFormat="1" ht="15" x14ac:dyDescent="0.2">
      <c r="A20" s="47"/>
      <c r="B20" s="48"/>
      <c r="C20" s="55"/>
      <c r="D20" s="47"/>
    </row>
    <row r="21" spans="1:4" s="4" customFormat="1" ht="22.5" customHeight="1" x14ac:dyDescent="0.2">
      <c r="A21" s="47"/>
      <c r="B21" s="81" t="s">
        <v>35</v>
      </c>
      <c r="C21" s="80">
        <f>C12*C16</f>
        <v>1440000</v>
      </c>
      <c r="D21" s="47"/>
    </row>
    <row r="22" spans="1:4" s="4" customFormat="1" ht="15" x14ac:dyDescent="0.2">
      <c r="A22" s="47"/>
      <c r="B22" s="48"/>
      <c r="C22" s="48"/>
      <c r="D22" s="47"/>
    </row>
    <row r="23" spans="1:4" s="4" customFormat="1" ht="22.5" customHeight="1" x14ac:dyDescent="0.2">
      <c r="A23" s="47"/>
      <c r="B23" s="81" t="s">
        <v>22</v>
      </c>
      <c r="C23" s="80">
        <f>C19-C21</f>
        <v>7669935.3992222361</v>
      </c>
      <c r="D23" s="47"/>
    </row>
    <row r="24" spans="1:4" s="4" customFormat="1" x14ac:dyDescent="0.2">
      <c r="A24" s="47"/>
      <c r="B24" s="47"/>
      <c r="C24" s="47"/>
      <c r="D24" s="47"/>
    </row>
    <row r="25" spans="1:4" s="4" customFormat="1" x14ac:dyDescent="0.2">
      <c r="A25" s="56" t="s">
        <v>42</v>
      </c>
      <c r="B25" s="47"/>
      <c r="C25" s="47"/>
      <c r="D25" s="47"/>
    </row>
  </sheetData>
  <mergeCells count="3">
    <mergeCell ref="B1:C1"/>
    <mergeCell ref="A2:D2"/>
    <mergeCell ref="F5:F8"/>
  </mergeCells>
  <hyperlinks>
    <hyperlink ref="A2"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9"/>
  <sheetViews>
    <sheetView showGridLines="0" workbookViewId="0"/>
  </sheetViews>
  <sheetFormatPr defaultRowHeight="12.75" x14ac:dyDescent="0.2"/>
  <cols>
    <col min="1" max="1" width="10.42578125" style="26" customWidth="1"/>
    <col min="2" max="2" width="72.7109375" style="26" customWidth="1"/>
    <col min="3" max="3" width="19.140625" style="26" customWidth="1"/>
    <col min="4" max="4" width="9.140625" style="26" customWidth="1"/>
    <col min="5" max="16384" width="9.140625" style="26"/>
  </cols>
  <sheetData>
    <row r="1" spans="1:3" ht="32.1" customHeight="1" x14ac:dyDescent="0.2">
      <c r="A1" s="16" t="s">
        <v>43</v>
      </c>
      <c r="B1" s="16"/>
      <c r="C1" s="16"/>
    </row>
    <row r="2" spans="1:3" x14ac:dyDescent="0.2">
      <c r="A2" s="79" t="s">
        <v>13</v>
      </c>
      <c r="C2" s="37" t="s">
        <v>44</v>
      </c>
    </row>
    <row r="3" spans="1:3" x14ac:dyDescent="0.2">
      <c r="B3" s="38"/>
      <c r="C3" s="38"/>
    </row>
    <row r="4" spans="1:3" ht="18" x14ac:dyDescent="0.2">
      <c r="A4" s="39" t="s">
        <v>47</v>
      </c>
      <c r="B4" s="40"/>
      <c r="C4" s="41"/>
    </row>
    <row r="5" spans="1:3" ht="28.5" x14ac:dyDescent="0.2">
      <c r="B5" s="42" t="s">
        <v>78</v>
      </c>
      <c r="C5" s="38"/>
    </row>
    <row r="6" spans="1:3" ht="14.25" x14ac:dyDescent="0.2">
      <c r="B6" s="43"/>
      <c r="C6" s="38"/>
    </row>
    <row r="7" spans="1:3" ht="57" x14ac:dyDescent="0.2">
      <c r="B7" s="42" t="s">
        <v>75</v>
      </c>
      <c r="C7" s="38"/>
    </row>
    <row r="8" spans="1:3" ht="14.25" x14ac:dyDescent="0.2">
      <c r="B8" s="43"/>
      <c r="C8" s="38"/>
    </row>
    <row r="9" spans="1:3" ht="15" x14ac:dyDescent="0.2">
      <c r="B9" s="44" t="s">
        <v>67</v>
      </c>
      <c r="C9" s="38"/>
    </row>
    <row r="10" spans="1:3" ht="57" x14ac:dyDescent="0.2">
      <c r="B10" s="42" t="s">
        <v>68</v>
      </c>
      <c r="C10" s="38"/>
    </row>
    <row r="11" spans="1:3" ht="14.25" x14ac:dyDescent="0.2">
      <c r="B11" s="43"/>
      <c r="C11" s="38"/>
    </row>
    <row r="12" spans="1:3" ht="14.25" x14ac:dyDescent="0.2">
      <c r="B12" s="43"/>
      <c r="C12" s="38"/>
    </row>
    <row r="13" spans="1:3" ht="18" x14ac:dyDescent="0.2">
      <c r="A13" s="39" t="s">
        <v>83</v>
      </c>
      <c r="B13" s="40"/>
      <c r="C13" s="41"/>
    </row>
    <row r="14" spans="1:3" ht="42.75" x14ac:dyDescent="0.2">
      <c r="B14" s="42" t="s">
        <v>79</v>
      </c>
      <c r="C14" s="38"/>
    </row>
    <row r="15" spans="1:3" ht="14.25" x14ac:dyDescent="0.2">
      <c r="B15" s="42"/>
      <c r="C15" s="38"/>
    </row>
    <row r="16" spans="1:3" ht="42.75" x14ac:dyDescent="0.2">
      <c r="B16" s="42" t="s">
        <v>80</v>
      </c>
      <c r="C16" s="38"/>
    </row>
    <row r="17" spans="1:3" ht="14.25" x14ac:dyDescent="0.2">
      <c r="B17" s="42"/>
      <c r="C17" s="38"/>
    </row>
    <row r="18" spans="1:3" x14ac:dyDescent="0.2">
      <c r="B18" s="38"/>
      <c r="C18" s="38"/>
    </row>
    <row r="19" spans="1:3" ht="18" x14ac:dyDescent="0.2">
      <c r="A19" s="39" t="s">
        <v>73</v>
      </c>
      <c r="B19" s="40"/>
      <c r="C19" s="41"/>
    </row>
    <row r="20" spans="1:3" ht="57" x14ac:dyDescent="0.2">
      <c r="B20" s="42" t="s">
        <v>70</v>
      </c>
      <c r="C20" s="38"/>
    </row>
    <row r="21" spans="1:3" x14ac:dyDescent="0.2">
      <c r="B21" s="38"/>
      <c r="C21" s="38"/>
    </row>
    <row r="22" spans="1:3" ht="28.5" x14ac:dyDescent="0.2">
      <c r="B22" s="42" t="s">
        <v>71</v>
      </c>
      <c r="C22" s="38"/>
    </row>
    <row r="23" spans="1:3" ht="14.25" x14ac:dyDescent="0.2">
      <c r="B23" s="42"/>
      <c r="C23" s="38"/>
    </row>
    <row r="24" spans="1:3" ht="28.5" x14ac:dyDescent="0.2">
      <c r="B24" s="42" t="s">
        <v>72</v>
      </c>
      <c r="C24" s="38"/>
    </row>
    <row r="25" spans="1:3" x14ac:dyDescent="0.2">
      <c r="B25" s="38"/>
      <c r="C25" s="38"/>
    </row>
    <row r="26" spans="1:3" ht="18" x14ac:dyDescent="0.2">
      <c r="A26" s="39" t="s">
        <v>45</v>
      </c>
      <c r="B26" s="40"/>
      <c r="C26" s="41"/>
    </row>
    <row r="27" spans="1:3" ht="42.75" x14ac:dyDescent="0.2">
      <c r="B27" s="42" t="s">
        <v>74</v>
      </c>
      <c r="C27" s="38"/>
    </row>
    <row r="28" spans="1:3" ht="14.25" x14ac:dyDescent="0.2">
      <c r="B28" s="42"/>
      <c r="C28" s="38"/>
    </row>
    <row r="29" spans="1:3" ht="18" x14ac:dyDescent="0.2">
      <c r="A29" s="39" t="s">
        <v>46</v>
      </c>
      <c r="B29" s="40"/>
      <c r="C29" s="41"/>
    </row>
    <row r="31" spans="1:3" ht="14.25" x14ac:dyDescent="0.2">
      <c r="B31" s="45" t="str">
        <f>HYPERLINK("https://www.vertex42.com/Calculators/cagr-calculator.html","► CAGR Calculator (Compound Annual Growth Rate)")</f>
        <v>► CAGR Calculator (Compound Annual Growth Rate)</v>
      </c>
    </row>
    <row r="32" spans="1:3" ht="14.25" x14ac:dyDescent="0.2">
      <c r="B32" s="45"/>
    </row>
    <row r="33" spans="2:2" ht="14.25" x14ac:dyDescent="0.2">
      <c r="B33" s="45" t="str">
        <f>HYPERLINK("https://www.vertex42.com/Calculators/retirement-calculators.html","► More Retirement and Savings Calculators")</f>
        <v>► More Retirement and Savings Calculators</v>
      </c>
    </row>
    <row r="34" spans="2:2" ht="14.25" x14ac:dyDescent="0.2">
      <c r="B34" s="45"/>
    </row>
    <row r="35" spans="2:2" ht="14.25" x14ac:dyDescent="0.2">
      <c r="B35" s="45" t="str">
        <f>HYPERLINK("https://www.vertex42.com/Calculators/loan-calculators.html","► More Loan Calculators")</f>
        <v>► More Loan Calculators</v>
      </c>
    </row>
    <row r="36" spans="2:2" ht="14.25" x14ac:dyDescent="0.2">
      <c r="B36" s="46"/>
    </row>
    <row r="37" spans="2:2" ht="14.25" x14ac:dyDescent="0.2">
      <c r="B37" s="45" t="str">
        <f>HYPERLINK("https://www.vertex42.com/ExcelTemplates/business-templates.html","► More Business Templates")</f>
        <v>► More Business Templates</v>
      </c>
    </row>
    <row r="39" spans="2:2" ht="14.25" x14ac:dyDescent="0.2">
      <c r="B39" s="45" t="str">
        <f>HYPERLINK("https://www.vertex42.com/Calculators/financial-calculators.html","► More Financial Calculators")</f>
        <v>► More Financial Calculators</v>
      </c>
    </row>
  </sheetData>
  <hyperlinks>
    <hyperlink ref="A2" r:id="rId1"/>
  </hyperlinks>
  <pageMargins left="0.5" right="0.5" top="0.75" bottom="0.75" header="0.3" footer="0.3"/>
  <pageSetup scale="98"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2.75" x14ac:dyDescent="0.2"/>
  <cols>
    <col min="1" max="1" width="2.85546875" style="26" customWidth="1"/>
    <col min="2" max="2" width="71.5703125" style="26" customWidth="1"/>
    <col min="3" max="3" width="22.28515625" customWidth="1"/>
  </cols>
  <sheetData>
    <row r="1" spans="1:3" ht="32.1" customHeight="1" x14ac:dyDescent="0.2">
      <c r="A1" s="15"/>
      <c r="B1" s="16" t="s">
        <v>14</v>
      </c>
      <c r="C1" s="17"/>
    </row>
    <row r="2" spans="1:3" ht="15" x14ac:dyDescent="0.2">
      <c r="A2" s="18"/>
      <c r="B2" s="19"/>
      <c r="C2" s="20"/>
    </row>
    <row r="3" spans="1:3" ht="15" x14ac:dyDescent="0.2">
      <c r="A3" s="18"/>
      <c r="B3" s="21" t="s">
        <v>4</v>
      </c>
      <c r="C3" s="20"/>
    </row>
    <row r="4" spans="1:3" ht="14.25" x14ac:dyDescent="0.2">
      <c r="A4" s="18"/>
      <c r="B4" s="27" t="s">
        <v>13</v>
      </c>
      <c r="C4" s="20"/>
    </row>
    <row r="5" spans="1:3" ht="15" x14ac:dyDescent="0.2">
      <c r="A5" s="18"/>
      <c r="B5" s="22"/>
      <c r="C5" s="20"/>
    </row>
    <row r="6" spans="1:3" ht="15.75" x14ac:dyDescent="0.25">
      <c r="A6" s="18"/>
      <c r="B6" s="23" t="s">
        <v>84</v>
      </c>
      <c r="C6" s="20"/>
    </row>
    <row r="7" spans="1:3" ht="15" x14ac:dyDescent="0.2">
      <c r="A7" s="18"/>
      <c r="B7" s="22"/>
      <c r="C7" s="20"/>
    </row>
    <row r="8" spans="1:3" ht="30" x14ac:dyDescent="0.2">
      <c r="A8" s="18"/>
      <c r="B8" s="22" t="s">
        <v>7</v>
      </c>
      <c r="C8" s="20"/>
    </row>
    <row r="9" spans="1:3" ht="15" x14ac:dyDescent="0.2">
      <c r="A9" s="18"/>
      <c r="B9" s="22"/>
      <c r="C9" s="20"/>
    </row>
    <row r="10" spans="1:3" ht="30" x14ac:dyDescent="0.2">
      <c r="A10" s="18"/>
      <c r="B10" s="22" t="s">
        <v>5</v>
      </c>
      <c r="C10" s="20"/>
    </row>
    <row r="11" spans="1:3" ht="15" x14ac:dyDescent="0.2">
      <c r="A11" s="18"/>
      <c r="B11" s="22"/>
      <c r="C11" s="20"/>
    </row>
    <row r="12" spans="1:3" ht="30" x14ac:dyDescent="0.2">
      <c r="A12" s="18"/>
      <c r="B12" s="22" t="s">
        <v>6</v>
      </c>
      <c r="C12" s="20"/>
    </row>
    <row r="13" spans="1:3" ht="15" x14ac:dyDescent="0.2">
      <c r="A13" s="18"/>
      <c r="B13" s="22"/>
      <c r="C13" s="20"/>
    </row>
    <row r="14" spans="1:3" ht="15.75" x14ac:dyDescent="0.25">
      <c r="A14" s="18"/>
      <c r="B14" s="23" t="s">
        <v>27</v>
      </c>
      <c r="C14" s="20"/>
    </row>
    <row r="15" spans="1:3" ht="15" x14ac:dyDescent="0.2">
      <c r="A15" s="18"/>
      <c r="B15" s="28" t="s">
        <v>81</v>
      </c>
      <c r="C15" s="20"/>
    </row>
    <row r="16" spans="1:3" ht="15" x14ac:dyDescent="0.2">
      <c r="A16" s="18"/>
      <c r="B16" s="24"/>
      <c r="C16" s="20"/>
    </row>
    <row r="17" spans="1:3" ht="15" x14ac:dyDescent="0.2">
      <c r="A17" s="18"/>
      <c r="B17" s="25" t="s">
        <v>28</v>
      </c>
      <c r="C17" s="20"/>
    </row>
    <row r="18" spans="1:3" ht="14.25" x14ac:dyDescent="0.2">
      <c r="A18" s="18"/>
      <c r="B18" s="18"/>
      <c r="C18" s="20"/>
    </row>
    <row r="19" spans="1:3" ht="14.25" x14ac:dyDescent="0.2">
      <c r="A19" s="18"/>
      <c r="B19" s="18"/>
      <c r="C19" s="20"/>
    </row>
  </sheetData>
  <hyperlinks>
    <hyperlink ref="B15" r:id="rId1"/>
    <hyperlink ref="B4" r:id="rId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CompoundInterest</vt:lpstr>
      <vt:lpstr>BasicCalculator</vt:lpstr>
      <vt:lpstr>Help</vt:lpstr>
      <vt:lpstr>©</vt:lpstr>
      <vt:lpstr>CompoundInterest!A</vt:lpstr>
      <vt:lpstr>CompoundInterest!i</vt:lpstr>
      <vt:lpstr>CompoundInterest!n</vt:lpstr>
      <vt:lpstr>CompoundInterest!p</vt:lpstr>
      <vt:lpstr>CompoundInterest!Print_Area</vt:lpstr>
      <vt:lpstr>Help!Print_Area</vt:lpstr>
      <vt:lpstr>CompoundInterest!Print_Titles</vt:lpstr>
      <vt:lpstr>CompoundInterest!PV</vt:lpstr>
      <vt:lpstr>CompoundInterest!rate</vt:lpstr>
      <vt:lpstr>CompoundInterest!rper</vt:lpstr>
      <vt:lpstr>CompoundInterest!t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Compound Interest Calculator</dc:title>
  <dc:creator>Vertex42.com</dc:creator>
  <dc:description>(c) 2019-2022 Vertex42 LLC. All rights reserved.</dc:description>
  <cp:lastModifiedBy>Suraj Pandit</cp:lastModifiedBy>
  <cp:lastPrinted>2019-07-29T17:02:14Z</cp:lastPrinted>
  <dcterms:created xsi:type="dcterms:W3CDTF">2012-05-02T14:43:17Z</dcterms:created>
  <dcterms:modified xsi:type="dcterms:W3CDTF">2023-12-01T10:28:07Z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2019-2022 Vertex42 LLC</vt:lpwstr>
  </property>
  <property fmtid="{D5CDD505-2E9C-101B-9397-08002B2CF9AE}" pid="3" name="Version">
    <vt:lpwstr>1.0.1</vt:lpwstr>
  </property>
  <property fmtid="{D5CDD505-2E9C-101B-9397-08002B2CF9AE}" pid="4" name="Source">
    <vt:lpwstr>https://www.vertex42.com/Calculators/compound-interest-calculator.html</vt:lpwstr>
  </property>
</Properties>
</file>