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Data_Price_Vol" sheetId="2" r:id="rId1"/>
    <sheet name="Hindsight_Fixed" sheetId="5" r:id="rId2"/>
    <sheet name="Hindsight_Floating" sheetId="7" r:id="rId3"/>
    <sheet name="T_Bill Rates" sheetId="6" r:id="rId4"/>
  </sheets>
  <calcPr calcId="144525"/>
</workbook>
</file>

<file path=xl/calcChain.xml><?xml version="1.0" encoding="utf-8"?>
<calcChain xmlns="http://schemas.openxmlformats.org/spreadsheetml/2006/main">
  <c r="C17" i="7" l="1"/>
  <c r="C5" i="5"/>
  <c r="C15" i="7"/>
  <c r="C7" i="7"/>
  <c r="C8" i="7"/>
  <c r="C6" i="7"/>
  <c r="C4" i="7"/>
  <c r="C3" i="7"/>
  <c r="C2" i="7"/>
  <c r="C9" i="5"/>
  <c r="G398" i="2"/>
  <c r="C7" i="5" s="1"/>
  <c r="C2" i="5"/>
  <c r="C3" i="5"/>
  <c r="C11" i="5"/>
  <c r="C8" i="5"/>
  <c r="C4" i="5"/>
  <c r="C10" i="7" l="1"/>
  <c r="C11" i="7" s="1"/>
  <c r="C12" i="5"/>
  <c r="C13" i="5" s="1"/>
  <c r="C15" i="5" s="1"/>
  <c r="C13" i="7" l="1"/>
  <c r="C12" i="7"/>
  <c r="C14" i="7" s="1"/>
  <c r="C14" i="5"/>
  <c r="C17" i="5" s="1"/>
  <c r="G396" i="2"/>
  <c r="F396" i="2"/>
  <c r="E396" i="2"/>
  <c r="G395" i="2"/>
  <c r="F395" i="2"/>
  <c r="E395" i="2"/>
  <c r="G394" i="2"/>
  <c r="F394" i="2"/>
  <c r="E394" i="2"/>
  <c r="G393" i="2"/>
  <c r="F393" i="2"/>
  <c r="E393" i="2"/>
  <c r="G392" i="2"/>
  <c r="F392" i="2"/>
  <c r="E392" i="2"/>
  <c r="G391" i="2"/>
  <c r="F391" i="2"/>
  <c r="E391" i="2"/>
  <c r="G390" i="2"/>
  <c r="F390" i="2"/>
  <c r="E390" i="2"/>
  <c r="G389" i="2"/>
  <c r="F389" i="2"/>
  <c r="E389" i="2"/>
  <c r="G388" i="2"/>
  <c r="F388" i="2"/>
  <c r="E388" i="2"/>
  <c r="G387" i="2"/>
  <c r="F387" i="2"/>
  <c r="E387" i="2"/>
  <c r="G386" i="2"/>
  <c r="F386" i="2"/>
  <c r="E386" i="2"/>
  <c r="G385" i="2"/>
  <c r="F385" i="2"/>
  <c r="E385" i="2"/>
  <c r="G384" i="2"/>
  <c r="F384" i="2"/>
  <c r="E384" i="2"/>
  <c r="G383" i="2"/>
  <c r="F383" i="2"/>
  <c r="E383" i="2"/>
  <c r="G382" i="2"/>
  <c r="F382" i="2"/>
  <c r="E382" i="2"/>
  <c r="G381" i="2"/>
  <c r="F381" i="2"/>
  <c r="E381" i="2"/>
  <c r="G380" i="2"/>
  <c r="F380" i="2"/>
  <c r="E380" i="2"/>
  <c r="G379" i="2"/>
  <c r="F379" i="2"/>
  <c r="E379" i="2"/>
  <c r="G378" i="2"/>
  <c r="F378" i="2"/>
  <c r="E378" i="2"/>
  <c r="G377" i="2"/>
  <c r="F377" i="2"/>
  <c r="E377" i="2"/>
  <c r="G376" i="2"/>
  <c r="F376" i="2"/>
  <c r="E376" i="2"/>
  <c r="G375" i="2"/>
  <c r="F375" i="2"/>
  <c r="E375" i="2"/>
  <c r="G374" i="2"/>
  <c r="F374" i="2"/>
  <c r="E374" i="2"/>
  <c r="G373" i="2"/>
  <c r="F373" i="2"/>
  <c r="E373" i="2"/>
  <c r="G372" i="2"/>
  <c r="F372" i="2"/>
  <c r="E372" i="2"/>
  <c r="G371" i="2"/>
  <c r="F371" i="2"/>
  <c r="E371" i="2"/>
  <c r="G370" i="2"/>
  <c r="F370" i="2"/>
  <c r="E370" i="2"/>
  <c r="G369" i="2"/>
  <c r="F369" i="2"/>
  <c r="E369" i="2"/>
  <c r="G368" i="2"/>
  <c r="F368" i="2"/>
  <c r="E368" i="2"/>
  <c r="G367" i="2"/>
  <c r="F367" i="2"/>
  <c r="E367" i="2"/>
  <c r="G366" i="2"/>
  <c r="F366" i="2"/>
  <c r="E366" i="2"/>
  <c r="G365" i="2"/>
  <c r="F365" i="2"/>
  <c r="E365" i="2"/>
  <c r="G364" i="2"/>
  <c r="F364" i="2"/>
  <c r="E364" i="2"/>
  <c r="G363" i="2"/>
  <c r="F363" i="2"/>
  <c r="E363" i="2"/>
  <c r="G362" i="2"/>
  <c r="F362" i="2"/>
  <c r="E362" i="2"/>
  <c r="G361" i="2"/>
  <c r="F361" i="2"/>
  <c r="E361" i="2"/>
  <c r="G360" i="2"/>
  <c r="F360" i="2"/>
  <c r="E360" i="2"/>
  <c r="G359" i="2"/>
  <c r="F359" i="2"/>
  <c r="E359" i="2"/>
  <c r="G358" i="2"/>
  <c r="F358" i="2"/>
  <c r="E358" i="2"/>
  <c r="G357" i="2"/>
  <c r="F357" i="2"/>
  <c r="E357" i="2"/>
  <c r="G356" i="2"/>
  <c r="F356" i="2"/>
  <c r="E356" i="2"/>
  <c r="G355" i="2"/>
  <c r="F355" i="2"/>
  <c r="E355" i="2"/>
  <c r="G354" i="2"/>
  <c r="F354" i="2"/>
  <c r="E354" i="2"/>
  <c r="G353" i="2"/>
  <c r="F353" i="2"/>
  <c r="E353" i="2"/>
  <c r="G352" i="2"/>
  <c r="F352" i="2"/>
  <c r="E352" i="2"/>
  <c r="G351" i="2"/>
  <c r="F351" i="2"/>
  <c r="E351" i="2"/>
  <c r="G350" i="2"/>
  <c r="F350" i="2"/>
  <c r="E350" i="2"/>
  <c r="G349" i="2"/>
  <c r="F349" i="2"/>
  <c r="E349" i="2"/>
  <c r="G348" i="2"/>
  <c r="F348" i="2"/>
  <c r="E348" i="2"/>
  <c r="G347" i="2"/>
  <c r="F347" i="2"/>
  <c r="E347" i="2"/>
  <c r="G346" i="2"/>
  <c r="F346" i="2"/>
  <c r="E346" i="2"/>
  <c r="G345" i="2"/>
  <c r="F345" i="2"/>
  <c r="E345" i="2"/>
  <c r="G344" i="2"/>
  <c r="F344" i="2"/>
  <c r="E344" i="2"/>
  <c r="G343" i="2"/>
  <c r="F343" i="2"/>
  <c r="E343" i="2"/>
  <c r="G342" i="2"/>
  <c r="F342" i="2"/>
  <c r="E342" i="2"/>
  <c r="G341" i="2"/>
  <c r="F341" i="2"/>
  <c r="E341" i="2"/>
  <c r="G340" i="2"/>
  <c r="F340" i="2"/>
  <c r="E340" i="2"/>
  <c r="G339" i="2"/>
  <c r="F339" i="2"/>
  <c r="E339" i="2"/>
  <c r="G338" i="2"/>
  <c r="F338" i="2"/>
  <c r="E338" i="2"/>
  <c r="G337" i="2"/>
  <c r="F337" i="2"/>
  <c r="E337" i="2"/>
  <c r="G336" i="2"/>
  <c r="F336" i="2"/>
  <c r="E336" i="2"/>
  <c r="G335" i="2"/>
  <c r="F335" i="2"/>
  <c r="E335" i="2"/>
  <c r="G334" i="2"/>
  <c r="F334" i="2"/>
  <c r="E334" i="2"/>
  <c r="G333" i="2"/>
  <c r="F333" i="2"/>
  <c r="E333" i="2"/>
  <c r="G332" i="2"/>
  <c r="F332" i="2"/>
  <c r="E332" i="2"/>
  <c r="G331" i="2"/>
  <c r="F331" i="2"/>
  <c r="E331" i="2"/>
  <c r="G330" i="2"/>
  <c r="F330" i="2"/>
  <c r="E330" i="2"/>
  <c r="G329" i="2"/>
  <c r="F329" i="2"/>
  <c r="E329" i="2"/>
  <c r="G328" i="2"/>
  <c r="F328" i="2"/>
  <c r="E328" i="2"/>
  <c r="G327" i="2"/>
  <c r="F327" i="2"/>
  <c r="E327" i="2"/>
  <c r="G326" i="2"/>
  <c r="F326" i="2"/>
  <c r="E326" i="2"/>
  <c r="G325" i="2"/>
  <c r="F325" i="2"/>
  <c r="E325" i="2"/>
  <c r="G324" i="2"/>
  <c r="F324" i="2"/>
  <c r="E324" i="2"/>
  <c r="G323" i="2"/>
  <c r="F323" i="2"/>
  <c r="E323" i="2"/>
  <c r="G322" i="2"/>
  <c r="F322" i="2"/>
  <c r="E322" i="2"/>
  <c r="G321" i="2"/>
  <c r="F321" i="2"/>
  <c r="E321" i="2"/>
  <c r="G320" i="2"/>
  <c r="F320" i="2"/>
  <c r="E320" i="2"/>
  <c r="G319" i="2"/>
  <c r="F319" i="2"/>
  <c r="E319" i="2"/>
  <c r="G318" i="2"/>
  <c r="F318" i="2"/>
  <c r="E318" i="2"/>
  <c r="G317" i="2"/>
  <c r="F317" i="2"/>
  <c r="E317" i="2"/>
  <c r="G316" i="2"/>
  <c r="F316" i="2"/>
  <c r="E316" i="2"/>
  <c r="G315" i="2"/>
  <c r="F315" i="2"/>
  <c r="E315" i="2"/>
  <c r="G314" i="2"/>
  <c r="F314" i="2"/>
  <c r="E314" i="2"/>
  <c r="G313" i="2"/>
  <c r="F313" i="2"/>
  <c r="E313" i="2"/>
  <c r="G312" i="2"/>
  <c r="F312" i="2"/>
  <c r="E312" i="2"/>
  <c r="G311" i="2"/>
  <c r="F311" i="2"/>
  <c r="E311" i="2"/>
  <c r="G310" i="2"/>
  <c r="F310" i="2"/>
  <c r="E310" i="2"/>
  <c r="G309" i="2"/>
  <c r="F309" i="2"/>
  <c r="E309" i="2"/>
  <c r="G308" i="2"/>
  <c r="F308" i="2"/>
  <c r="E308" i="2"/>
  <c r="G307" i="2"/>
  <c r="F307" i="2"/>
  <c r="E307" i="2"/>
  <c r="G306" i="2"/>
  <c r="F306" i="2"/>
  <c r="E306" i="2"/>
  <c r="G305" i="2"/>
  <c r="F305" i="2"/>
  <c r="E305" i="2"/>
  <c r="G304" i="2"/>
  <c r="F304" i="2"/>
  <c r="E304" i="2"/>
  <c r="G303" i="2"/>
  <c r="F303" i="2"/>
  <c r="E303" i="2"/>
  <c r="G302" i="2"/>
  <c r="F302" i="2"/>
  <c r="E302" i="2"/>
  <c r="G301" i="2"/>
  <c r="F301" i="2"/>
  <c r="E301" i="2"/>
  <c r="G300" i="2"/>
  <c r="F300" i="2"/>
  <c r="E300" i="2"/>
  <c r="G299" i="2"/>
  <c r="F299" i="2"/>
  <c r="E299" i="2"/>
  <c r="G298" i="2"/>
  <c r="F298" i="2"/>
  <c r="E298" i="2"/>
  <c r="G297" i="2"/>
  <c r="F297" i="2"/>
  <c r="E297" i="2"/>
  <c r="G296" i="2"/>
  <c r="F296" i="2"/>
  <c r="E296" i="2"/>
  <c r="G295" i="2"/>
  <c r="F295" i="2"/>
  <c r="E295" i="2"/>
  <c r="G294" i="2"/>
  <c r="F294" i="2"/>
  <c r="E294" i="2"/>
  <c r="G293" i="2"/>
  <c r="F293" i="2"/>
  <c r="E293" i="2"/>
  <c r="G292" i="2"/>
  <c r="F292" i="2"/>
  <c r="E292" i="2"/>
  <c r="G291" i="2"/>
  <c r="F291" i="2"/>
  <c r="E291" i="2"/>
  <c r="G290" i="2"/>
  <c r="F290" i="2"/>
  <c r="E290" i="2"/>
  <c r="G289" i="2"/>
  <c r="F289" i="2"/>
  <c r="E289" i="2"/>
  <c r="G288" i="2"/>
  <c r="F288" i="2"/>
  <c r="E288" i="2"/>
  <c r="G287" i="2"/>
  <c r="F287" i="2"/>
  <c r="E287" i="2"/>
  <c r="G286" i="2"/>
  <c r="F286" i="2"/>
  <c r="E286" i="2"/>
  <c r="G285" i="2"/>
  <c r="F285" i="2"/>
  <c r="E285" i="2"/>
  <c r="G284" i="2"/>
  <c r="F284" i="2"/>
  <c r="E284" i="2"/>
  <c r="G283" i="2"/>
  <c r="F283" i="2"/>
  <c r="E283" i="2"/>
  <c r="G282" i="2"/>
  <c r="F282" i="2"/>
  <c r="E282" i="2"/>
  <c r="G281" i="2"/>
  <c r="F281" i="2"/>
  <c r="E281" i="2"/>
  <c r="G280" i="2"/>
  <c r="F280" i="2"/>
  <c r="E280" i="2"/>
  <c r="G279" i="2"/>
  <c r="F279" i="2"/>
  <c r="E279" i="2"/>
  <c r="G278" i="2"/>
  <c r="F278" i="2"/>
  <c r="E278" i="2"/>
  <c r="G277" i="2"/>
  <c r="F277" i="2"/>
  <c r="E277" i="2"/>
  <c r="G276" i="2"/>
  <c r="F276" i="2"/>
  <c r="E276" i="2"/>
  <c r="G275" i="2"/>
  <c r="F275" i="2"/>
  <c r="E275" i="2"/>
  <c r="G274" i="2"/>
  <c r="F274" i="2"/>
  <c r="E274" i="2"/>
  <c r="G273" i="2"/>
  <c r="F273" i="2"/>
  <c r="E273" i="2"/>
  <c r="G272" i="2"/>
  <c r="F272" i="2"/>
  <c r="E272" i="2"/>
  <c r="G271" i="2"/>
  <c r="F271" i="2"/>
  <c r="E271" i="2"/>
  <c r="G270" i="2"/>
  <c r="F270" i="2"/>
  <c r="E270" i="2"/>
  <c r="G269" i="2"/>
  <c r="F269" i="2"/>
  <c r="E269" i="2"/>
  <c r="G268" i="2"/>
  <c r="F268" i="2"/>
  <c r="E268" i="2"/>
  <c r="G267" i="2"/>
  <c r="F267" i="2"/>
  <c r="E267" i="2"/>
  <c r="G266" i="2"/>
  <c r="F266" i="2"/>
  <c r="E266" i="2"/>
  <c r="G265" i="2"/>
  <c r="F265" i="2"/>
  <c r="E265" i="2"/>
  <c r="G264" i="2"/>
  <c r="F264" i="2"/>
  <c r="E264" i="2"/>
  <c r="G263" i="2"/>
  <c r="F263" i="2"/>
  <c r="E263" i="2"/>
  <c r="G262" i="2"/>
  <c r="F262" i="2"/>
  <c r="E262" i="2"/>
  <c r="G261" i="2"/>
  <c r="F261" i="2"/>
  <c r="E261" i="2"/>
  <c r="G260" i="2"/>
  <c r="F260" i="2"/>
  <c r="E260" i="2"/>
  <c r="G259" i="2"/>
  <c r="F259" i="2"/>
  <c r="E259" i="2"/>
  <c r="G258" i="2"/>
  <c r="F258" i="2"/>
  <c r="E258" i="2"/>
  <c r="G257" i="2"/>
  <c r="F257" i="2"/>
  <c r="E257" i="2"/>
  <c r="G256" i="2"/>
  <c r="F256" i="2"/>
  <c r="E256" i="2"/>
  <c r="G255" i="2"/>
  <c r="F255" i="2"/>
  <c r="E255" i="2"/>
  <c r="G254" i="2"/>
  <c r="F254" i="2"/>
  <c r="E254" i="2"/>
  <c r="G253" i="2"/>
  <c r="F253" i="2"/>
  <c r="E253" i="2"/>
  <c r="G252" i="2"/>
  <c r="F252" i="2"/>
  <c r="E252" i="2"/>
  <c r="G251" i="2"/>
  <c r="F251" i="2"/>
  <c r="E251" i="2"/>
  <c r="G250" i="2"/>
  <c r="F250" i="2"/>
  <c r="E250" i="2"/>
  <c r="G249" i="2"/>
  <c r="F249" i="2"/>
  <c r="E249" i="2"/>
  <c r="G248" i="2"/>
  <c r="F248" i="2"/>
  <c r="E248" i="2"/>
  <c r="G247" i="2"/>
  <c r="F247" i="2"/>
  <c r="E247" i="2"/>
  <c r="G246" i="2"/>
  <c r="F246" i="2"/>
  <c r="E246" i="2"/>
  <c r="G245" i="2"/>
  <c r="F245" i="2"/>
  <c r="E245" i="2"/>
  <c r="G244" i="2"/>
  <c r="F244" i="2"/>
  <c r="E244" i="2"/>
  <c r="G243" i="2"/>
  <c r="F243" i="2"/>
  <c r="E243" i="2"/>
  <c r="G242" i="2"/>
  <c r="F242" i="2"/>
  <c r="E242" i="2"/>
  <c r="G241" i="2"/>
  <c r="F241" i="2"/>
  <c r="E241" i="2"/>
  <c r="G240" i="2"/>
  <c r="F240" i="2"/>
  <c r="E240" i="2"/>
  <c r="G239" i="2"/>
  <c r="F239" i="2"/>
  <c r="E239" i="2"/>
  <c r="G238" i="2"/>
  <c r="F238" i="2"/>
  <c r="E238" i="2"/>
  <c r="G237" i="2"/>
  <c r="F237" i="2"/>
  <c r="E237" i="2"/>
  <c r="G236" i="2"/>
  <c r="F236" i="2"/>
  <c r="E236" i="2"/>
  <c r="G235" i="2"/>
  <c r="F235" i="2"/>
  <c r="E235" i="2"/>
  <c r="G234" i="2"/>
  <c r="F234" i="2"/>
  <c r="E234" i="2"/>
  <c r="G233" i="2"/>
  <c r="F233" i="2"/>
  <c r="E233" i="2"/>
  <c r="G232" i="2"/>
  <c r="F232" i="2"/>
  <c r="E232" i="2"/>
  <c r="G231" i="2"/>
  <c r="F231" i="2"/>
  <c r="E231" i="2"/>
  <c r="G230" i="2"/>
  <c r="F230" i="2"/>
  <c r="E230" i="2"/>
  <c r="G229" i="2"/>
  <c r="F229" i="2"/>
  <c r="E229" i="2"/>
  <c r="G228" i="2"/>
  <c r="F228" i="2"/>
  <c r="E228" i="2"/>
  <c r="G227" i="2"/>
  <c r="F227" i="2"/>
  <c r="E227" i="2"/>
  <c r="G226" i="2"/>
  <c r="F226" i="2"/>
  <c r="E226" i="2"/>
  <c r="G225" i="2"/>
  <c r="F225" i="2"/>
  <c r="E225" i="2"/>
  <c r="G224" i="2"/>
  <c r="F224" i="2"/>
  <c r="E224" i="2"/>
  <c r="G223" i="2"/>
  <c r="F223" i="2"/>
  <c r="E223" i="2"/>
  <c r="G222" i="2"/>
  <c r="F222" i="2"/>
  <c r="E222" i="2"/>
  <c r="G221" i="2"/>
  <c r="F221" i="2"/>
  <c r="E221" i="2"/>
  <c r="G220" i="2"/>
  <c r="F220" i="2"/>
  <c r="E220" i="2"/>
  <c r="G219" i="2"/>
  <c r="F219" i="2"/>
  <c r="E219" i="2"/>
  <c r="G218" i="2"/>
  <c r="F218" i="2"/>
  <c r="E218" i="2"/>
  <c r="G217" i="2"/>
  <c r="F217" i="2"/>
  <c r="E217" i="2"/>
  <c r="G216" i="2"/>
  <c r="F216" i="2"/>
  <c r="E216" i="2"/>
  <c r="G215" i="2"/>
  <c r="F215" i="2"/>
  <c r="E215" i="2"/>
  <c r="G214" i="2"/>
  <c r="F214" i="2"/>
  <c r="E214" i="2"/>
  <c r="G213" i="2"/>
  <c r="F213" i="2"/>
  <c r="E213" i="2"/>
  <c r="G212" i="2"/>
  <c r="F212" i="2"/>
  <c r="E212" i="2"/>
  <c r="G211" i="2"/>
  <c r="F211" i="2"/>
  <c r="E211" i="2"/>
  <c r="G210" i="2"/>
  <c r="F210" i="2"/>
  <c r="E210" i="2"/>
  <c r="G209" i="2"/>
  <c r="F209" i="2"/>
  <c r="E209" i="2"/>
  <c r="G208" i="2"/>
  <c r="F208" i="2"/>
  <c r="E208" i="2"/>
  <c r="G207" i="2"/>
  <c r="F207" i="2"/>
  <c r="E207" i="2"/>
  <c r="G206" i="2"/>
  <c r="F206" i="2"/>
  <c r="E206" i="2"/>
  <c r="G205" i="2"/>
  <c r="F205" i="2"/>
  <c r="E205" i="2"/>
  <c r="G204" i="2"/>
  <c r="F204" i="2"/>
  <c r="E204" i="2"/>
  <c r="G203" i="2"/>
  <c r="F203" i="2"/>
  <c r="E203" i="2"/>
  <c r="G202" i="2"/>
  <c r="F202" i="2"/>
  <c r="E202" i="2"/>
  <c r="G201" i="2"/>
  <c r="F201" i="2"/>
  <c r="E201" i="2"/>
  <c r="G200" i="2"/>
  <c r="F200" i="2"/>
  <c r="E200" i="2"/>
  <c r="G199" i="2"/>
  <c r="F199" i="2"/>
  <c r="E199" i="2"/>
  <c r="G198" i="2"/>
  <c r="F198" i="2"/>
  <c r="E198" i="2"/>
  <c r="G197" i="2"/>
  <c r="F197" i="2"/>
  <c r="E197" i="2"/>
  <c r="G196" i="2"/>
  <c r="F196" i="2"/>
  <c r="E196" i="2"/>
  <c r="G195" i="2"/>
  <c r="F195" i="2"/>
  <c r="E195" i="2"/>
  <c r="G194" i="2"/>
  <c r="F194" i="2"/>
  <c r="E194" i="2"/>
  <c r="G193" i="2"/>
  <c r="F193" i="2"/>
  <c r="E193" i="2"/>
  <c r="G192" i="2"/>
  <c r="F192" i="2"/>
  <c r="E192" i="2"/>
  <c r="G191" i="2"/>
  <c r="F191" i="2"/>
  <c r="E191" i="2"/>
  <c r="G190" i="2"/>
  <c r="F190" i="2"/>
  <c r="E190" i="2"/>
  <c r="G189" i="2"/>
  <c r="F189" i="2"/>
  <c r="E189" i="2"/>
  <c r="G188" i="2"/>
  <c r="F188" i="2"/>
  <c r="E188" i="2"/>
  <c r="G187" i="2"/>
  <c r="F187" i="2"/>
  <c r="E187" i="2"/>
  <c r="G186" i="2"/>
  <c r="F186" i="2"/>
  <c r="E186" i="2"/>
  <c r="G185" i="2"/>
  <c r="F185" i="2"/>
  <c r="E185" i="2"/>
  <c r="G184" i="2"/>
  <c r="F184" i="2"/>
  <c r="E184" i="2"/>
  <c r="G183" i="2"/>
  <c r="F183" i="2"/>
  <c r="E183" i="2"/>
  <c r="G182" i="2"/>
  <c r="F182" i="2"/>
  <c r="E182" i="2"/>
  <c r="G181" i="2"/>
  <c r="F181" i="2"/>
  <c r="E181" i="2"/>
  <c r="G180" i="2"/>
  <c r="F180" i="2"/>
  <c r="E180" i="2"/>
  <c r="G179" i="2"/>
  <c r="F179" i="2"/>
  <c r="E179" i="2"/>
  <c r="G178" i="2"/>
  <c r="F178" i="2"/>
  <c r="E178" i="2"/>
  <c r="G177" i="2"/>
  <c r="F177" i="2"/>
  <c r="E177" i="2"/>
  <c r="G176" i="2"/>
  <c r="F176" i="2"/>
  <c r="E176" i="2"/>
  <c r="G175" i="2"/>
  <c r="F175" i="2"/>
  <c r="E175" i="2"/>
  <c r="G174" i="2"/>
  <c r="F174" i="2"/>
  <c r="E174" i="2"/>
  <c r="G173" i="2"/>
  <c r="F173" i="2"/>
  <c r="E173" i="2"/>
  <c r="G172" i="2"/>
  <c r="F172" i="2"/>
  <c r="E172" i="2"/>
  <c r="G171" i="2"/>
  <c r="F171" i="2"/>
  <c r="E171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G166" i="2"/>
  <c r="F166" i="2"/>
  <c r="E166" i="2"/>
  <c r="G165" i="2"/>
  <c r="F165" i="2"/>
  <c r="E165" i="2"/>
  <c r="G164" i="2"/>
  <c r="F164" i="2"/>
  <c r="E164" i="2"/>
  <c r="G163" i="2"/>
  <c r="F163" i="2"/>
  <c r="E163" i="2"/>
  <c r="G162" i="2"/>
  <c r="F162" i="2"/>
  <c r="E162" i="2"/>
  <c r="G161" i="2"/>
  <c r="F161" i="2"/>
  <c r="E161" i="2"/>
  <c r="G160" i="2"/>
  <c r="F160" i="2"/>
  <c r="E160" i="2"/>
  <c r="G159" i="2"/>
  <c r="F159" i="2"/>
  <c r="E159" i="2"/>
  <c r="G158" i="2"/>
  <c r="F158" i="2"/>
  <c r="E158" i="2"/>
  <c r="G157" i="2"/>
  <c r="F157" i="2"/>
  <c r="E157" i="2"/>
  <c r="G156" i="2"/>
  <c r="F156" i="2"/>
  <c r="E156" i="2"/>
  <c r="G155" i="2"/>
  <c r="F155" i="2"/>
  <c r="E155" i="2"/>
  <c r="G154" i="2"/>
  <c r="F154" i="2"/>
  <c r="E154" i="2"/>
  <c r="G153" i="2"/>
  <c r="F153" i="2"/>
  <c r="E153" i="2"/>
  <c r="G152" i="2"/>
  <c r="F152" i="2"/>
  <c r="E152" i="2"/>
  <c r="G151" i="2"/>
  <c r="F151" i="2"/>
  <c r="E151" i="2"/>
  <c r="G150" i="2"/>
  <c r="F150" i="2"/>
  <c r="E150" i="2"/>
  <c r="G149" i="2"/>
  <c r="F149" i="2"/>
  <c r="E149" i="2"/>
  <c r="G148" i="2"/>
  <c r="F148" i="2"/>
  <c r="E148" i="2"/>
  <c r="G147" i="2"/>
  <c r="F147" i="2"/>
  <c r="E147" i="2"/>
  <c r="G146" i="2"/>
  <c r="F146" i="2"/>
  <c r="E146" i="2"/>
  <c r="G145" i="2"/>
  <c r="F145" i="2"/>
  <c r="E145" i="2"/>
  <c r="G144" i="2"/>
  <c r="F144" i="2"/>
  <c r="E144" i="2"/>
  <c r="G143" i="2"/>
  <c r="F143" i="2"/>
  <c r="E143" i="2"/>
  <c r="G142" i="2"/>
  <c r="F142" i="2"/>
  <c r="E142" i="2"/>
  <c r="G141" i="2"/>
  <c r="F141" i="2"/>
  <c r="E141" i="2"/>
  <c r="G140" i="2"/>
  <c r="F140" i="2"/>
  <c r="E140" i="2"/>
  <c r="G139" i="2"/>
  <c r="F139" i="2"/>
  <c r="E139" i="2"/>
  <c r="G138" i="2"/>
  <c r="F138" i="2"/>
  <c r="E138" i="2"/>
  <c r="G137" i="2"/>
  <c r="F137" i="2"/>
  <c r="E137" i="2"/>
  <c r="G136" i="2"/>
  <c r="F136" i="2"/>
  <c r="E136" i="2"/>
  <c r="G135" i="2"/>
  <c r="F135" i="2"/>
  <c r="E135" i="2"/>
  <c r="G134" i="2"/>
  <c r="F134" i="2"/>
  <c r="E134" i="2"/>
  <c r="G133" i="2"/>
  <c r="F133" i="2"/>
  <c r="E133" i="2"/>
  <c r="G132" i="2"/>
  <c r="F132" i="2"/>
  <c r="E132" i="2"/>
  <c r="G131" i="2"/>
  <c r="F131" i="2"/>
  <c r="E131" i="2"/>
  <c r="G130" i="2"/>
  <c r="F130" i="2"/>
  <c r="E130" i="2"/>
  <c r="G129" i="2"/>
  <c r="F129" i="2"/>
  <c r="E129" i="2"/>
  <c r="G128" i="2"/>
  <c r="F128" i="2"/>
  <c r="E128" i="2"/>
  <c r="G127" i="2"/>
  <c r="F127" i="2"/>
  <c r="E127" i="2"/>
  <c r="G126" i="2"/>
  <c r="F126" i="2"/>
  <c r="E126" i="2"/>
  <c r="G125" i="2"/>
  <c r="F125" i="2"/>
  <c r="E125" i="2"/>
  <c r="G124" i="2"/>
  <c r="F124" i="2"/>
  <c r="E124" i="2"/>
  <c r="G123" i="2"/>
  <c r="F123" i="2"/>
  <c r="E123" i="2"/>
  <c r="G122" i="2"/>
  <c r="F122" i="2"/>
  <c r="E122" i="2"/>
  <c r="G121" i="2"/>
  <c r="F121" i="2"/>
  <c r="E121" i="2"/>
  <c r="G120" i="2"/>
  <c r="F120" i="2"/>
  <c r="E120" i="2"/>
  <c r="G119" i="2"/>
  <c r="F119" i="2"/>
  <c r="E119" i="2"/>
  <c r="G118" i="2"/>
  <c r="F118" i="2"/>
  <c r="E118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G106" i="2"/>
  <c r="F106" i="2"/>
  <c r="E106" i="2"/>
  <c r="G105" i="2"/>
  <c r="F105" i="2"/>
  <c r="E105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G92" i="2"/>
  <c r="F92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G397" i="2" s="1"/>
  <c r="F7" i="2"/>
  <c r="F397" i="2" s="1"/>
  <c r="F398" i="2" s="1"/>
  <c r="E7" i="2"/>
  <c r="E397" i="2" s="1"/>
  <c r="E398" i="2" s="1"/>
</calcChain>
</file>

<file path=xl/sharedStrings.xml><?xml version="1.0" encoding="utf-8"?>
<sst xmlns="http://schemas.openxmlformats.org/spreadsheetml/2006/main" count="558" uniqueCount="536">
  <si>
    <t>Start Date</t>
  </si>
  <si>
    <t>End Date</t>
  </si>
  <si>
    <t>S&amp;P 500</t>
  </si>
  <si>
    <t>NASDAQ Composite Index</t>
  </si>
  <si>
    <t>CBOE Market Volatility Index</t>
  </si>
  <si>
    <t>01/01/2019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</si>
  <si>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</si>
  <si>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</si>
  <si>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</si>
  <si>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</si>
  <si>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</si>
  <si>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</si>
  <si>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</si>
  <si>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</si>
  <si>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</si>
  <si>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</si>
  <si>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</si>
  <si>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</si>
  <si>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</si>
  <si>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01/21/2019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</si>
  <si>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</si>
  <si>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</si>
  <si>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</si>
  <si>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</si>
  <si>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</si>
  <si>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</si>
  <si>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</si>
  <si>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</si>
  <si>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</si>
  <si>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</si>
  <si>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</si>
  <si>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</si>
  <si>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</si>
  <si>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</si>
  <si>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</si>
  <si>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</si>
  <si>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</si>
  <si>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</si>
  <si>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</si>
  <si>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02/18/2019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</si>
  <si>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</si>
  <si>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</si>
  <si>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</si>
  <si>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</si>
  <si>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</si>
  <si>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</si>
  <si>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</si>
  <si>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</si>
  <si>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</si>
  <si>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</si>
  <si>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</si>
  <si>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</si>
  <si>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</si>
  <si>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</si>
  <si>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</si>
  <si>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</si>
  <si>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</si>
  <si>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</si>
  <si>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</si>
  <si>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</si>
  <si>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</si>
  <si>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</si>
  <si>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</si>
  <si>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</si>
  <si>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</si>
  <si>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</si>
  <si>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</si>
  <si>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</si>
  <si>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</si>
  <si>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</si>
  <si>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</si>
  <si>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</si>
  <si>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</si>
  <si>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</si>
  <si>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</si>
  <si>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</si>
  <si>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</si>
  <si>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</si>
  <si>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</si>
  <si>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</si>
  <si>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</si>
  <si>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</si>
  <si>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</si>
  <si>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04/19/2019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</si>
  <si>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</si>
  <si>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</si>
  <si>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</si>
  <si>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</si>
  <si>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</si>
  <si>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</si>
  <si>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</si>
  <si>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</si>
  <si>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</si>
  <si>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</si>
  <si>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</si>
  <si>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</si>
  <si>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</si>
  <si>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</si>
  <si>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</si>
  <si>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</si>
  <si>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</si>
  <si>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</si>
  <si>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</si>
  <si>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</si>
  <si>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</si>
  <si>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</si>
  <si>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</si>
  <si>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</si>
  <si>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</si>
  <si>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05/27/2019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</si>
  <si>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</si>
  <si>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</si>
  <si>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</si>
  <si>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</si>
  <si>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</si>
  <si>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</si>
  <si>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</si>
  <si>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</si>
  <si>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</si>
  <si>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</si>
  <si>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</si>
  <si>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</si>
  <si>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</si>
  <si>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</si>
  <si>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</si>
  <si>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</si>
  <si>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</si>
  <si>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</si>
  <si>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</si>
  <si>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</si>
  <si>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</si>
  <si>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</si>
  <si>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</si>
  <si>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</si>
  <si>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</si>
  <si>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</si>
  <si>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</si>
  <si>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07/04/2019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</si>
  <si>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</si>
  <si>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</si>
  <si>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</si>
  <si>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</si>
  <si>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</si>
  <si>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</si>
  <si>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</si>
  <si>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</si>
  <si>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</si>
  <si>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</si>
  <si>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</si>
  <si>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</si>
  <si>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</si>
  <si>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</si>
  <si>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</si>
  <si>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</si>
  <si>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</si>
  <si>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</si>
  <si>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</si>
  <si>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</si>
  <si>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</si>
  <si>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</si>
  <si>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</si>
  <si>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</si>
  <si>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</si>
  <si>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</si>
  <si>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</si>
  <si>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</si>
  <si>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</si>
  <si>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</si>
  <si>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</si>
  <si>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</si>
  <si>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</si>
  <si>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</si>
  <si>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</si>
  <si>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</si>
  <si>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</si>
  <si>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</si>
  <si>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</si>
  <si>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</si>
  <si>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</si>
  <si>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09/02/2019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</si>
  <si>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</si>
  <si>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</si>
  <si>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</si>
  <si>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</si>
  <si>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</si>
  <si>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</si>
  <si>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</si>
  <si>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</si>
  <si>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</si>
  <si>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</si>
  <si>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</si>
  <si>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</si>
  <si>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</si>
  <si>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</si>
  <si>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</si>
  <si>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</si>
  <si>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</si>
  <si>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</si>
  <si>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</si>
  <si>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</si>
  <si>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</si>
  <si>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</si>
  <si>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</si>
  <si>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</si>
  <si>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</si>
  <si>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</si>
  <si>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</si>
  <si>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</si>
  <si>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</si>
  <si>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</si>
  <si>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</si>
  <si>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</si>
  <si>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</si>
  <si>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</si>
  <si>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</si>
  <si>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</si>
  <si>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</si>
  <si>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</si>
  <si>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</si>
  <si>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</si>
  <si>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</si>
  <si>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</si>
  <si>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</si>
  <si>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</si>
  <si>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</si>
  <si>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</si>
  <si>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</si>
  <si>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</si>
  <si>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</si>
  <si>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</si>
  <si>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</si>
  <si>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</si>
  <si>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</si>
  <si>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</si>
  <si>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</si>
  <si>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</si>
  <si>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</si>
  <si>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</si>
  <si>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</si>
  <si>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</si>
  <si>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</si>
  <si>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</si>
  <si>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11/28/2019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</si>
  <si>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</si>
  <si>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</si>
  <si>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</si>
  <si>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</si>
  <si>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</si>
  <si>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</si>
  <si>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</si>
  <si>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</si>
  <si>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</si>
  <si>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</si>
  <si>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</si>
  <si>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</si>
  <si>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</si>
  <si>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</si>
  <si>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</si>
  <si>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</si>
  <si>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</si>
  <si>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</si>
  <si>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12/25/2019</t>
  </si>
  <si>
    <t>12/26/2019</t>
  </si>
  <si>
    <t>12/27/2019</t>
  </si>
  <si>
    <t>12/30/2019</t>
  </si>
  <si>
    <t>12/31/2019</t>
  </si>
  <si>
    <t>01/01/2020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</si>
  <si>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</si>
  <si>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</si>
  <si>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</si>
  <si>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</si>
  <si>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</si>
  <si>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</si>
  <si>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</si>
  <si>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</si>
  <si>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</si>
  <si>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</si>
  <si>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</si>
  <si>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</si>
  <si>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01/20/2020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</si>
  <si>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</si>
  <si>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</si>
  <si>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</si>
  <si>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</si>
  <si>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</si>
  <si>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</si>
  <si>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</si>
  <si>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</si>
  <si>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</si>
  <si>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</si>
  <si>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</si>
  <si>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</si>
  <si>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</si>
  <si>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</si>
  <si>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</si>
  <si>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</si>
  <si>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</si>
  <si>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</si>
  <si>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</si>
  <si>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02/17/2020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</si>
  <si>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</si>
  <si>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</si>
  <si>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</si>
  <si>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</si>
  <si>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</si>
  <si>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</si>
  <si>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</si>
  <si>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</si>
  <si>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</si>
  <si>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</si>
  <si>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</si>
  <si>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</si>
  <si>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</si>
  <si>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</si>
  <si>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</si>
  <si>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</si>
  <si>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</si>
  <si>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</si>
  <si>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</si>
  <si>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</si>
  <si>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</si>
  <si>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</si>
  <si>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</si>
  <si>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</si>
  <si>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</si>
  <si>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</si>
  <si>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</si>
  <si>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</si>
  <si>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</si>
  <si>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</si>
  <si>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</si>
  <si>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</si>
  <si>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</si>
  <si>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</si>
  <si>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</si>
  <si>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</si>
  <si>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</si>
  <si>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</si>
  <si>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04/10/2020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</si>
  <si>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</si>
  <si>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</si>
  <si>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</si>
  <si>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</si>
  <si>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</si>
  <si>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</si>
  <si>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</si>
  <si>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</si>
  <si>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</si>
  <si>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</si>
  <si>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</si>
  <si>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</si>
  <si>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</si>
  <si>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</si>
  <si>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</si>
  <si>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</si>
  <si>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</si>
  <si>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</si>
  <si>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</si>
  <si>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</si>
  <si>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</si>
  <si>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</si>
  <si>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</si>
  <si>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</si>
  <si>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</si>
  <si>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</si>
  <si>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</si>
  <si>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</si>
  <si>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</si>
  <si>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</si>
  <si>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05/25/2020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</si>
  <si>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</si>
  <si>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</si>
  <si>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</si>
  <si>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</si>
  <si>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</si>
  <si>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</si>
  <si>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</si>
  <si>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</si>
  <si>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</si>
  <si>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</si>
  <si>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</si>
  <si>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</si>
  <si>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</si>
  <si>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</si>
  <si>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</si>
  <si>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</si>
  <si>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</si>
  <si>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</si>
  <si>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</si>
  <si>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</si>
  <si>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</si>
  <si>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</si>
  <si>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</si>
  <si>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</si>
  <si>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</si>
  <si>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</si>
  <si>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Price</t>
  </si>
  <si>
    <t>Returns</t>
  </si>
  <si>
    <t>One Day Volatility</t>
  </si>
  <si>
    <t>Annualised Volatility</t>
  </si>
  <si>
    <t>a1</t>
  </si>
  <si>
    <t>a2</t>
  </si>
  <si>
    <t>Pricing Date</t>
  </si>
  <si>
    <t>Date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</si>
  <si>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</si>
  <si>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</si>
  <si>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</si>
  <si>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</si>
  <si>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</si>
  <si>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</si>
  <si>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</si>
  <si>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</si>
  <si>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</si>
  <si>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</si>
  <si>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</si>
  <si>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</si>
  <si>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01/13/20</t>
  </si>
  <si>
    <t>01/14/20</t>
  </si>
  <si>
    <t>01/15/20</t>
  </si>
  <si>
    <t>01/16/20</t>
  </si>
  <si>
    <t>01/17/20</t>
  </si>
  <si>
    <t>01/21/20</t>
  </si>
  <si>
    <t>01/22/20</t>
  </si>
  <si>
    <t>01/23/20</t>
  </si>
  <si>
    <t>01/24/20</t>
  </si>
  <si>
    <t>01/27/20</t>
  </si>
  <si>
    <t>01/28/20</t>
  </si>
  <si>
    <t>01/29/20</t>
  </si>
  <si>
    <t>01/30/20</t>
  </si>
  <si>
    <t>01/31/20</t>
  </si>
  <si>
    <t>02/13/20</t>
  </si>
  <si>
    <t>02/14/20</t>
  </si>
  <si>
    <t>02/18/20</t>
  </si>
  <si>
    <t>02/19/20</t>
  </si>
  <si>
    <t>02/20/20</t>
  </si>
  <si>
    <t>02/21/20</t>
  </si>
  <si>
    <t>02/24/20</t>
  </si>
  <si>
    <t>02/25/20</t>
  </si>
  <si>
    <t>02/26/20</t>
  </si>
  <si>
    <t>02/27/20</t>
  </si>
  <si>
    <t>02/28/20</t>
  </si>
  <si>
    <t>03/13/20</t>
  </si>
  <si>
    <t>03/16/20</t>
  </si>
  <si>
    <t>03/17/20</t>
  </si>
  <si>
    <t>03/18/20</t>
  </si>
  <si>
    <t>03/19/20</t>
  </si>
  <si>
    <t>03/20/20</t>
  </si>
  <si>
    <t>03/23/20</t>
  </si>
  <si>
    <t>03/24/20</t>
  </si>
  <si>
    <t>03/25/20</t>
  </si>
  <si>
    <t>03/26/20</t>
  </si>
  <si>
    <t>03/27/20</t>
  </si>
  <si>
    <t>03/30/20</t>
  </si>
  <si>
    <t>03/31/20</t>
  </si>
  <si>
    <t>04/13/20</t>
  </si>
  <si>
    <t>04/14/20</t>
  </si>
  <si>
    <t>04/15/20</t>
  </si>
  <si>
    <t>04/16/20</t>
  </si>
  <si>
    <t>04/17/20</t>
  </si>
  <si>
    <t>04/20/20</t>
  </si>
  <si>
    <t>04/21/20</t>
  </si>
  <si>
    <t>04/22/20</t>
  </si>
  <si>
    <t>04/23/20</t>
  </si>
  <si>
    <t>04/24/20</t>
  </si>
  <si>
    <t>04/27/20</t>
  </si>
  <si>
    <t>04/28/20</t>
  </si>
  <si>
    <t>04/29/20</t>
  </si>
  <si>
    <t>04/30/20</t>
  </si>
  <si>
    <t>05/13/20</t>
  </si>
  <si>
    <t>05/14/20</t>
  </si>
  <si>
    <t>05/15/20</t>
  </si>
  <si>
    <t>05/18/20</t>
  </si>
  <si>
    <t>05/19/20</t>
  </si>
  <si>
    <t>05/20/20</t>
  </si>
  <si>
    <t>05/21/20</t>
  </si>
  <si>
    <t>05/22/20</t>
  </si>
  <si>
    <t>05/26/20</t>
  </si>
  <si>
    <t>05/27/20</t>
  </si>
  <si>
    <t>05/28/20</t>
  </si>
  <si>
    <t>05/29/20</t>
  </si>
  <si>
    <t>06/15/20</t>
  </si>
  <si>
    <t>06/16/20</t>
  </si>
  <si>
    <t>06/17/20</t>
  </si>
  <si>
    <t>06/18/20</t>
  </si>
  <si>
    <t>06/19/20</t>
  </si>
  <si>
    <t>06/22/20</t>
  </si>
  <si>
    <t>06/23/20</t>
  </si>
  <si>
    <t>06/24/20</t>
  </si>
  <si>
    <t>06/25/20</t>
  </si>
  <si>
    <t>06/26/20</t>
  </si>
  <si>
    <t>06/29/20</t>
  </si>
  <si>
    <t>06/30/20</t>
  </si>
  <si>
    <t>07/13/20</t>
  </si>
  <si>
    <t>07/14/20</t>
  </si>
  <si>
    <t>07/15/20</t>
  </si>
  <si>
    <t>07/16/20</t>
  </si>
  <si>
    <t>07/17/20</t>
  </si>
  <si>
    <t>07/20/20</t>
  </si>
  <si>
    <t>07/21/20</t>
  </si>
  <si>
    <t>07/22/20</t>
  </si>
  <si>
    <t>07/23/20</t>
  </si>
  <si>
    <t>07/24/20</t>
  </si>
  <si>
    <t>07/27/20</t>
  </si>
  <si>
    <t>07/28/20</t>
  </si>
  <si>
    <t>07/29/20</t>
  </si>
  <si>
    <t>07/30/20</t>
  </si>
  <si>
    <t>07/31/20</t>
  </si>
  <si>
    <t>08/13/20</t>
  </si>
  <si>
    <t>08/14/20</t>
  </si>
  <si>
    <t>Source:</t>
  </si>
  <si>
    <t>https://www.treasury.gov/resource-center/data-chart-center/interest-rates/pages/TextView.aspx?data=yieldYear&amp;year=2020</t>
  </si>
  <si>
    <r>
      <t xml:space="preserve">Stock Price ( </t>
    </r>
    <r>
      <rPr>
        <i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</si>
  <si>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Strike Price ( 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</si>
  <si>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Risk-Free Rate ( </t>
    </r>
    <r>
      <rPr>
        <i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</si>
  <si>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Dividend Yield ( </t>
    </r>
    <r>
      <rPr>
        <i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)</t>
    </r>
  </si>
  <si>
    <r>
      <t>Volatility (</t>
    </r>
    <r>
      <rPr>
        <sz val="11"/>
        <color theme="1"/>
        <rFont val="Symbol"/>
        <family val="1"/>
        <charset val="2"/>
      </rPr>
      <t xml:space="preserve"> </t>
    </r>
    <r>
      <rPr>
        <i/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</rPr>
      <t xml:space="preserve"> )</t>
    </r>
  </si>
  <si>
    <r>
      <t xml:space="preserve">Stock Price Maximum ( </t>
    </r>
    <r>
      <rPr>
        <i/>
        <sz val="11"/>
        <color theme="1"/>
        <rFont val="Calibri"/>
        <family val="2"/>
        <scheme val="minor"/>
      </rPr>
      <t>Smax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</si>
  <si>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Time To Maturity (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</si>
  <si>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b ( </t>
    </r>
    <r>
      <rPr>
        <i/>
        <sz val="11"/>
        <color theme="1"/>
        <rFont val="Calibri"/>
        <family val="2"/>
        <scheme val="minor"/>
      </rPr>
      <t>r-q</t>
    </r>
    <r>
      <rPr>
        <sz val="11"/>
        <color theme="1"/>
        <rFont val="Calibri"/>
        <family val="2"/>
        <scheme val="minor"/>
      </rPr>
      <t xml:space="preserve"> )</t>
    </r>
  </si>
  <si>
    <t>Hindsight_Fixed_Call_Price</t>
  </si>
  <si>
    <t>Assumptions:</t>
  </si>
  <si>
    <t>Stock price as on pricing date is considered</t>
  </si>
  <si>
    <t>Strike price is kept same as stock price on pricing date</t>
  </si>
  <si>
    <t>1 month treasury bill rate as on pricng date is considered</t>
  </si>
  <si>
    <t>Zero dividend yield is considered</t>
  </si>
  <si>
    <t>Annualised volaity is computed from the data provided for pricing</t>
  </si>
  <si>
    <t>1 month trailing maximum lookback price is considered from the pricing date</t>
  </si>
  <si>
    <t>Data points ar rounded off 2 decimals for consistency</t>
  </si>
  <si>
    <r>
      <t xml:space="preserve">Stock Price Minimum ( </t>
    </r>
    <r>
      <rPr>
        <i/>
        <sz val="11"/>
        <color theme="1"/>
        <rFont val="Calibri"/>
        <family val="2"/>
        <scheme val="minor"/>
      </rPr>
      <t>Smin</t>
    </r>
    <r>
      <rPr>
        <sz val="11"/>
        <color theme="1"/>
        <rFont val="Calibri"/>
        <family val="2"/>
        <scheme val="minor"/>
      </rPr>
      <t xml:space="preserve"> )</t>
    </r>
  </si>
  <si>
    <t>1 month trailing minimum lookback price is considered from the pricing date</t>
  </si>
  <si>
    <t>N(a1)</t>
  </si>
  <si>
    <t>N(a2)</t>
  </si>
  <si>
    <t>N(-a1)</t>
  </si>
  <si>
    <t>Time is considered as 1 month i.e (1/12) in years</t>
  </si>
  <si>
    <t>B&amp;S Formula used is as follows:</t>
  </si>
  <si>
    <t>Hindsight_Floating_Call_Price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</si>
</sst>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5" formatCode="#,##0.00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Continuous"/>
    </xf>
    <xf numFmtId="10" fontId="1" fillId="0" borderId="0" xfId="0" applyNumberFormat="1" applyFont="1"/>
    <xf numFmtId="10" fontId="3" fillId="2" borderId="3" xfId="0" applyNumberFormat="1" applyFont="1" applyFill="1" applyBorder="1"/>
    <xf numFmtId="10" fontId="3" fillId="2" borderId="4" xfId="0" applyNumberFormat="1" applyFont="1" applyFill="1" applyBorder="1"/>
    <xf numFmtId="10" fontId="3" fillId="2" borderId="6" xfId="0" applyNumberFormat="1" applyFont="1" applyFill="1" applyBorder="1"/>
    <xf numFmtId="10" fontId="3" fillId="2" borderId="7" xfId="0" applyNumberFormat="1" applyFont="1" applyFill="1" applyBorder="1"/>
    <xf numFmtId="0" fontId="4" fillId="2" borderId="2" xfId="0" applyFont="1" applyFill="1" applyBorder="1"/>
    <xf numFmtId="0" fontId="4" fillId="2" borderId="5" xfId="0" applyFont="1" applyFill="1" applyBorder="1"/>
    <xf numFmtId="0" fontId="5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2" xfId="0" applyBorder="1"/>
    <xf numFmtId="0" fontId="0" fillId="0" borderId="11" xfId="0" applyBorder="1"/>
    <xf numFmtId="0" fontId="0" fillId="0" borderId="5" xfId="0" applyBorder="1"/>
    <xf numFmtId="0" fontId="0" fillId="0" borderId="12" xfId="0" applyBorder="1"/>
    <xf numFmtId="2" fontId="5" fillId="0" borderId="13" xfId="0" applyNumberFormat="1" applyFont="1" applyFill="1" applyBorder="1" applyAlignment="1">
      <alignment horizontal="center"/>
    </xf>
    <xf numFmtId="0" fontId="0" fillId="0" borderId="11" xfId="0" applyFill="1" applyBorder="1"/>
    <xf numFmtId="0" fontId="0" fillId="0" borderId="12" xfId="0" applyFill="1" applyBorder="1"/>
    <xf numFmtId="0" fontId="0" fillId="4" borderId="11" xfId="0" applyFill="1" applyBorder="1"/>
    <xf numFmtId="0" fontId="0" fillId="4" borderId="12" xfId="0" applyFill="1" applyBorder="1"/>
    <xf numFmtId="0" fontId="8" fillId="5" borderId="8" xfId="0" applyFont="1" applyFill="1" applyBorder="1"/>
    <xf numFmtId="0" fontId="0" fillId="0" borderId="14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5" fillId="4" borderId="2" xfId="0" applyFont="1" applyFill="1" applyBorder="1" applyAlignment="1">
      <alignment horizontal="centerContinuous"/>
    </xf>
    <xf numFmtId="0" fontId="0" fillId="4" borderId="3" xfId="0" applyFill="1" applyBorder="1" applyAlignment="1">
      <alignment horizontal="centerContinuous"/>
    </xf>
    <xf numFmtId="0" fontId="0" fillId="4" borderId="4" xfId="0" applyFill="1" applyBorder="1" applyAlignment="1">
      <alignment horizontal="centerContinuous"/>
    </xf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8" fillId="5" borderId="17" xfId="0" applyFont="1" applyFill="1" applyBorder="1"/>
    <xf numFmtId="0" fontId="8" fillId="5" borderId="18" xfId="0" applyFont="1" applyFill="1" applyBorder="1"/>
    <xf numFmtId="0" fontId="5" fillId="4" borderId="3" xfId="0" applyFont="1" applyFill="1" applyBorder="1" applyAlignment="1">
      <alignment horizontal="centerContinuous"/>
    </xf>
    <xf numFmtId="0" fontId="5" fillId="4" borderId="4" xfId="0" applyFont="1" applyFill="1" applyBorder="1" applyAlignment="1">
      <alignment horizontal="centerContinuous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12</xdr:row>
      <xdr:rowOff>66675</xdr:rowOff>
    </xdr:from>
    <xdr:to>
      <xdr:col>14</xdr:col>
      <xdr:colOff>457200</xdr:colOff>
      <xdr:row>16</xdr:row>
      <xdr:rowOff>47625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2286000"/>
          <a:ext cx="59436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581025</xdr:colOff>
      <xdr:row>16</xdr:row>
      <xdr:rowOff>152400</xdr:rowOff>
    </xdr:from>
    <xdr:to>
      <xdr:col>7</xdr:col>
      <xdr:colOff>457200</xdr:colOff>
      <xdr:row>19</xdr:row>
      <xdr:rowOff>104775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152775"/>
          <a:ext cx="170497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38100</xdr:colOff>
      <xdr:row>17</xdr:row>
      <xdr:rowOff>104775</xdr:rowOff>
    </xdr:from>
    <xdr:to>
      <xdr:col>10</xdr:col>
      <xdr:colOff>352425</xdr:colOff>
      <xdr:row>18</xdr:row>
      <xdr:rowOff>123825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3305175"/>
          <a:ext cx="923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11</xdr:row>
      <xdr:rowOff>123825</xdr:rowOff>
    </xdr:from>
    <xdr:to>
      <xdr:col>15</xdr:col>
      <xdr:colOff>323850</xdr:colOff>
      <xdr:row>15</xdr:row>
      <xdr:rowOff>114300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2152650"/>
          <a:ext cx="59436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</xdr:row>
      <xdr:rowOff>0</xdr:rowOff>
    </xdr:from>
    <xdr:to>
      <xdr:col>7</xdr:col>
      <xdr:colOff>466725</xdr:colOff>
      <xdr:row>18</xdr:row>
      <xdr:rowOff>142875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3000375"/>
          <a:ext cx="168592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17</xdr:row>
      <xdr:rowOff>0</xdr:rowOff>
    </xdr:from>
    <xdr:to>
      <xdr:col>10</xdr:col>
      <xdr:colOff>314325</xdr:colOff>
      <xdr:row>18</xdr:row>
      <xdr:rowOff>19050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3200400"/>
          <a:ext cx="923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8"/>
  <sheetViews>
    <sheetView tabSelected="1" workbookViewId="0">
      <pane ySplit="4" topLeftCell="A381" activePane="bottomLeft" state="frozen"/>
      <selection pane="bottomLeft"/>
    </sheetView>
  </sheetViews>
  <sheetFormatPr defaultColWidth="9.140625" defaultRowHeight="12.75" x14ac:dyDescent="0.2"/>
  <cols>
    <col min="1" max="1" width="15" style="1" customWidth="1"/>
    <col min="2" max="2" width="13.7109375" style="1" bestFit="1" customWidth="1"/>
    <col min="3" max="3" width="25.140625" style="1" bestFit="1" customWidth="1"/>
    <col min="4" max="4" width="27.7109375" style="1" bestFit="1" customWidth="1"/>
    <col min="5" max="5" width="8.42578125" style="1" customWidth="1"/>
    <col min="6" max="6" width="25.140625" style="1" bestFit="1" customWidth="1"/>
    <col min="7" max="7" width="27.7109375" style="1" bestFit="1" customWidth="1"/>
    <col min="8" max="16384" width="9.140625" style="1"/>
  </cols>
  <sheetData>
    <row r="1" spans="1:7" x14ac:dyDescent="0.2">
      <c r="A1" s="1" t="s">
        <v>0</v>
      </c>
      <c r="B1" s="2">
        <v>43466</v>
      </c>
    </row>
    <row r="2" spans="1:7" x14ac:dyDescent="0.2">
      <c r="A2" s="1" t="s">
        <v>1</v>
      </c>
      <c r="B2" s="2">
        <v>44012</v>
      </c>
    </row>
    <row r="3" spans="1:7" x14ac:dyDescent="0.2">
      <c r="B3" s="9" t="s">
        <v>396</v>
      </c>
      <c r="C3" s="9"/>
      <c r="D3" s="9"/>
      <c r="E3" s="9" t="s">
        <v>397</v>
      </c>
      <c r="F3" s="9"/>
      <c r="G3" s="9"/>
    </row>
    <row r="4" spans="1:7" x14ac:dyDescent="0.2">
      <c r="A4" s="3"/>
      <c r="B4" s="4" t="s">
        <v>2</v>
      </c>
      <c r="C4" s="4" t="s">
        <v>3</v>
      </c>
      <c r="D4" s="4" t="s">
        <v>4</v>
      </c>
      <c r="E4" s="4" t="s">
        <v>2</v>
      </c>
      <c r="F4" s="4" t="s">
        <v>3</v>
      </c>
      <c r="G4" s="4" t="s">
        <v>4</v>
      </c>
    </row>
    <row r="5" spans="1:7" x14ac:dyDescent="0.2">
      <c r="A5" s="3"/>
      <c r="B5" s="3"/>
      <c r="C5" s="3"/>
      <c r="D5" s="3"/>
    </row>
    <row r="6" spans="1:7" x14ac:dyDescent="0.2">
      <c r="A6" s="5" t="s">
        <v>5</v>
      </c>
      <c r="B6" s="6">
        <v>2506.85</v>
      </c>
      <c r="C6" s="6">
        <v>6635.277</v>
      </c>
      <c r="D6" s="6">
        <v>25.42</v>
      </c>
    </row>
    <row r="7" spans="1:7" x14ac:dyDescent="0.2">
      <c r="A7" s="5" t="s">
        <v>6</v>
      </c>
      <c r="B7" s="6">
        <v>2510.0300000000002</v>
      </c>
      <c r="C7" s="6">
        <v>6665.9380000000001</v>
      </c>
      <c r="D7" s="6">
        <v>23.22</v>
      </c>
      <c r="E7" s="10">
        <f t="shared" ref="E7:E70" si="0">LN(B7/B6)</f>
        <v>1.2677203464647186E-3</v>
      </c>
      <c r="F7" s="10">
        <f t="shared" ref="F7:F70" si="1">LN(C7/C6)</f>
        <v>4.61026369502026E-3</v>
      </c>
      <c r="G7" s="10">
        <f t="shared" ref="G7:G70" si="2">LN(D7/D6)</f>
        <v>-9.0522289491562671E-2</v>
      </c>
    </row>
    <row r="8" spans="1:7" x14ac:dyDescent="0.2">
      <c r="A8" s="5" t="s">
        <v>7</v>
      </c>
      <c r="B8" s="6">
        <v>2447.89</v>
      </c>
      <c r="C8" s="6">
        <v>6463.5039999999999</v>
      </c>
      <c r="D8" s="6">
        <v>25.45</v>
      </c>
      <c r="E8" s="10">
        <f t="shared" si="0"/>
        <v>-2.5068276263535243E-2</v>
      </c>
      <c r="F8" s="10">
        <f t="shared" si="1"/>
        <v>-3.083909331077634E-2</v>
      </c>
      <c r="G8" s="10">
        <f t="shared" si="2"/>
        <v>9.1701766726786302E-2</v>
      </c>
    </row>
    <row r="9" spans="1:7" x14ac:dyDescent="0.2">
      <c r="A9" s="5" t="s">
        <v>8</v>
      </c>
      <c r="B9" s="6">
        <v>2531.94</v>
      </c>
      <c r="C9" s="6">
        <v>6738.8549999999996</v>
      </c>
      <c r="D9" s="6">
        <v>21.38</v>
      </c>
      <c r="E9" s="10">
        <f t="shared" si="0"/>
        <v>3.3759378318728883E-2</v>
      </c>
      <c r="F9" s="10">
        <f t="shared" si="1"/>
        <v>4.1718443585689373E-2</v>
      </c>
      <c r="G9" s="10">
        <f t="shared" si="2"/>
        <v>-0.17425983739963261</v>
      </c>
    </row>
    <row r="10" spans="1:7" x14ac:dyDescent="0.2">
      <c r="A10" s="5" t="s">
        <v>9</v>
      </c>
      <c r="B10" s="6">
        <v>2549.69</v>
      </c>
      <c r="C10" s="6">
        <v>6823.4690000000001</v>
      </c>
      <c r="D10" s="6">
        <v>21.4</v>
      </c>
      <c r="E10" s="10">
        <f t="shared" si="0"/>
        <v>6.9859758341247287E-3</v>
      </c>
      <c r="F10" s="10">
        <f t="shared" si="1"/>
        <v>1.247796437556643E-2</v>
      </c>
      <c r="G10" s="10">
        <f t="shared" si="2"/>
        <v>9.350164309066464E-4</v>
      </c>
    </row>
    <row r="11" spans="1:7" x14ac:dyDescent="0.2">
      <c r="A11" s="5" t="s">
        <v>10</v>
      </c>
      <c r="B11" s="6">
        <v>2574.41</v>
      </c>
      <c r="C11" s="6">
        <v>6897</v>
      </c>
      <c r="D11" s="6">
        <v>20.47</v>
      </c>
      <c r="E11" s="10">
        <f t="shared" si="0"/>
        <v>9.648598495866724E-3</v>
      </c>
      <c r="F11" s="10">
        <f t="shared" si="1"/>
        <v>1.0718540886473525E-2</v>
      </c>
      <c r="G11" s="10">
        <f t="shared" si="2"/>
        <v>-4.44305223546076E-2</v>
      </c>
    </row>
    <row r="12" spans="1:7" x14ac:dyDescent="0.2">
      <c r="A12" s="5" t="s">
        <v>11</v>
      </c>
      <c r="B12" s="6">
        <v>2584.96</v>
      </c>
      <c r="C12" s="6">
        <v>6957.0780000000004</v>
      </c>
      <c r="D12" s="6">
        <v>19.98</v>
      </c>
      <c r="E12" s="10">
        <f t="shared" si="0"/>
        <v>4.0896523041704267E-3</v>
      </c>
      <c r="F12" s="10">
        <f t="shared" si="1"/>
        <v>8.6730241586927947E-3</v>
      </c>
      <c r="G12" s="10">
        <f t="shared" si="2"/>
        <v>-2.4228626452790673E-2</v>
      </c>
    </row>
    <row r="13" spans="1:7" x14ac:dyDescent="0.2">
      <c r="A13" s="5" t="s">
        <v>12</v>
      </c>
      <c r="B13" s="6">
        <v>2596.64</v>
      </c>
      <c r="C13" s="6">
        <v>6986.0659999999998</v>
      </c>
      <c r="D13" s="6">
        <v>19.5</v>
      </c>
      <c r="E13" s="10">
        <f t="shared" si="0"/>
        <v>4.508267632578381E-3</v>
      </c>
      <c r="F13" s="10">
        <f t="shared" si="1"/>
        <v>4.1580351985273994E-3</v>
      </c>
      <c r="G13" s="10">
        <f t="shared" si="2"/>
        <v>-2.4317307650706357E-2</v>
      </c>
    </row>
    <row r="14" spans="1:7" x14ac:dyDescent="0.2">
      <c r="A14" s="5" t="s">
        <v>13</v>
      </c>
      <c r="B14" s="6">
        <v>2596.2600000000002</v>
      </c>
      <c r="C14" s="6">
        <v>6971.4769999999999</v>
      </c>
      <c r="D14" s="6">
        <v>18.190000000000001</v>
      </c>
      <c r="E14" s="10">
        <f t="shared" si="0"/>
        <v>-1.4635367547150111E-4</v>
      </c>
      <c r="F14" s="10">
        <f t="shared" si="1"/>
        <v>-2.0904833054031773E-3</v>
      </c>
      <c r="G14" s="10">
        <f t="shared" si="2"/>
        <v>-6.9542473039670122E-2</v>
      </c>
    </row>
    <row r="15" spans="1:7" x14ac:dyDescent="0.2">
      <c r="A15" s="5" t="s">
        <v>14</v>
      </c>
      <c r="B15" s="6">
        <v>2582.61</v>
      </c>
      <c r="C15" s="6">
        <v>6905.9139999999998</v>
      </c>
      <c r="D15" s="6">
        <v>19.07</v>
      </c>
      <c r="E15" s="10">
        <f t="shared" si="0"/>
        <v>-5.2714324201361554E-3</v>
      </c>
      <c r="F15" s="10">
        <f t="shared" si="1"/>
        <v>-9.4489645501821297E-3</v>
      </c>
      <c r="G15" s="10">
        <f t="shared" si="2"/>
        <v>4.7244427082296842E-2</v>
      </c>
    </row>
    <row r="16" spans="1:7" x14ac:dyDescent="0.2">
      <c r="A16" s="5" t="s">
        <v>15</v>
      </c>
      <c r="B16" s="6">
        <v>2610.3000000000002</v>
      </c>
      <c r="C16" s="6">
        <v>7023.8360000000002</v>
      </c>
      <c r="D16" s="6">
        <v>18.600000000000001</v>
      </c>
      <c r="E16" s="10">
        <f t="shared" si="0"/>
        <v>1.06646417681244E-2</v>
      </c>
      <c r="F16" s="10">
        <f t="shared" si="1"/>
        <v>1.6931361590083342E-2</v>
      </c>
      <c r="G16" s="10">
        <f t="shared" si="2"/>
        <v>-2.4954838893172026E-2</v>
      </c>
    </row>
    <row r="17" spans="1:7" x14ac:dyDescent="0.2">
      <c r="A17" s="5" t="s">
        <v>16</v>
      </c>
      <c r="B17" s="6">
        <v>2616.1</v>
      </c>
      <c r="C17" s="6">
        <v>7034.6909999999998</v>
      </c>
      <c r="D17" s="6">
        <v>19.04</v>
      </c>
      <c r="E17" s="10">
        <f t="shared" si="0"/>
        <v>2.2195019060886282E-3</v>
      </c>
      <c r="F17" s="10">
        <f t="shared" si="1"/>
        <v>1.5442588198880049E-3</v>
      </c>
      <c r="G17" s="10">
        <f t="shared" si="2"/>
        <v>2.3380448644063499E-2</v>
      </c>
    </row>
    <row r="18" spans="1:7" x14ac:dyDescent="0.2">
      <c r="A18" s="5" t="s">
        <v>17</v>
      </c>
      <c r="B18" s="6">
        <v>2635.96</v>
      </c>
      <c r="C18" s="6">
        <v>7084.4650000000001</v>
      </c>
      <c r="D18" s="6">
        <v>18.059999999999999</v>
      </c>
      <c r="E18" s="10">
        <f t="shared" si="0"/>
        <v>7.5627828542582029E-3</v>
      </c>
      <c r="F18" s="10">
        <f t="shared" si="1"/>
        <v>7.0505922864167589E-3</v>
      </c>
      <c r="G18" s="10">
        <f t="shared" si="2"/>
        <v>-5.2842481374379933E-2</v>
      </c>
    </row>
    <row r="19" spans="1:7" x14ac:dyDescent="0.2">
      <c r="A19" s="5" t="s">
        <v>18</v>
      </c>
      <c r="B19" s="6">
        <v>2670.71</v>
      </c>
      <c r="C19" s="6">
        <v>7157.2269999999999</v>
      </c>
      <c r="D19" s="6">
        <v>17.8</v>
      </c>
      <c r="E19" s="10">
        <f t="shared" si="0"/>
        <v>1.3096912647036883E-2</v>
      </c>
      <c r="F19" s="10">
        <f t="shared" si="1"/>
        <v>1.0218256806247807E-2</v>
      </c>
      <c r="G19" s="10">
        <f t="shared" si="2"/>
        <v>-1.4501090690799844E-2</v>
      </c>
    </row>
    <row r="20" spans="1:7" x14ac:dyDescent="0.2">
      <c r="A20" s="5" t="s">
        <v>19</v>
      </c>
      <c r="B20" s="6">
        <v>2670.71</v>
      </c>
      <c r="C20" s="6">
        <v>7157.2269999999999</v>
      </c>
      <c r="D20" s="6">
        <v>17.8</v>
      </c>
      <c r="E20" s="10">
        <f t="shared" si="0"/>
        <v>0</v>
      </c>
      <c r="F20" s="10">
        <f t="shared" si="1"/>
        <v>0</v>
      </c>
      <c r="G20" s="10">
        <f t="shared" si="2"/>
        <v>0</v>
      </c>
    </row>
    <row r="21" spans="1:7" x14ac:dyDescent="0.2">
      <c r="A21" s="5" t="s">
        <v>20</v>
      </c>
      <c r="B21" s="6">
        <v>2632.9</v>
      </c>
      <c r="C21" s="6">
        <v>7020.3549999999996</v>
      </c>
      <c r="D21" s="6">
        <v>20.8</v>
      </c>
      <c r="E21" s="10">
        <f t="shared" si="0"/>
        <v>-1.4258454363476867E-2</v>
      </c>
      <c r="F21" s="10">
        <f t="shared" si="1"/>
        <v>-1.9308828893744606E-2</v>
      </c>
      <c r="G21" s="10">
        <f t="shared" si="2"/>
        <v>0.15575452940923279</v>
      </c>
    </row>
    <row r="22" spans="1:7" x14ac:dyDescent="0.2">
      <c r="A22" s="5" t="s">
        <v>21</v>
      </c>
      <c r="B22" s="6">
        <v>2638.7</v>
      </c>
      <c r="C22" s="6">
        <v>7025.7659999999996</v>
      </c>
      <c r="D22" s="6">
        <v>19.52</v>
      </c>
      <c r="E22" s="10">
        <f t="shared" si="0"/>
        <v>2.200471333308696E-3</v>
      </c>
      <c r="F22" s="10">
        <f t="shared" si="1"/>
        <v>7.704618617011339E-4</v>
      </c>
      <c r="G22" s="10">
        <f t="shared" si="2"/>
        <v>-6.3513405722325861E-2</v>
      </c>
    </row>
    <row r="23" spans="1:7" x14ac:dyDescent="0.2">
      <c r="A23" s="5" t="s">
        <v>22</v>
      </c>
      <c r="B23" s="6">
        <v>2642.33</v>
      </c>
      <c r="C23" s="6">
        <v>7073.4610000000002</v>
      </c>
      <c r="D23" s="6">
        <v>18.89</v>
      </c>
      <c r="E23" s="10">
        <f t="shared" si="0"/>
        <v>1.3747320396555432E-3</v>
      </c>
      <c r="F23" s="10">
        <f t="shared" si="1"/>
        <v>6.765644943832339E-3</v>
      </c>
      <c r="G23" s="10">
        <f t="shared" si="2"/>
        <v>-3.2806899471528234E-2</v>
      </c>
    </row>
    <row r="24" spans="1:7" x14ac:dyDescent="0.2">
      <c r="A24" s="5" t="s">
        <v>23</v>
      </c>
      <c r="B24" s="6">
        <v>2664.76</v>
      </c>
      <c r="C24" s="6">
        <v>7164.8630000000003</v>
      </c>
      <c r="D24" s="6">
        <v>17.420000000000002</v>
      </c>
      <c r="E24" s="10">
        <f t="shared" si="0"/>
        <v>8.4528936024961705E-3</v>
      </c>
      <c r="F24" s="10">
        <f t="shared" si="1"/>
        <v>1.2839047006368159E-2</v>
      </c>
      <c r="G24" s="10">
        <f t="shared" si="2"/>
        <v>-8.10137100890614E-2</v>
      </c>
    </row>
    <row r="25" spans="1:7" x14ac:dyDescent="0.2">
      <c r="A25" s="5" t="s">
        <v>24</v>
      </c>
      <c r="B25" s="6">
        <v>2643.85</v>
      </c>
      <c r="C25" s="6">
        <v>7085.6840000000002</v>
      </c>
      <c r="D25" s="6">
        <v>18.87</v>
      </c>
      <c r="E25" s="10">
        <f t="shared" si="0"/>
        <v>-7.8778091211158478E-3</v>
      </c>
      <c r="F25" s="10">
        <f t="shared" si="1"/>
        <v>-1.1112529898695876E-2</v>
      </c>
      <c r="G25" s="10">
        <f t="shared" si="2"/>
        <v>7.9954387956102102E-2</v>
      </c>
    </row>
    <row r="26" spans="1:7" x14ac:dyDescent="0.2">
      <c r="A26" s="5" t="s">
        <v>25</v>
      </c>
      <c r="B26" s="6">
        <v>2640</v>
      </c>
      <c r="C26" s="6">
        <v>7028.2889999999998</v>
      </c>
      <c r="D26" s="6">
        <v>19.13</v>
      </c>
      <c r="E26" s="10">
        <f t="shared" si="0"/>
        <v>-1.4572709979783426E-3</v>
      </c>
      <c r="F26" s="10">
        <f t="shared" si="1"/>
        <v>-8.1331197641213489E-3</v>
      </c>
      <c r="G26" s="10">
        <f t="shared" si="2"/>
        <v>1.3684424071702469E-2</v>
      </c>
    </row>
    <row r="27" spans="1:7" x14ac:dyDescent="0.2">
      <c r="A27" s="5" t="s">
        <v>26</v>
      </c>
      <c r="B27" s="6">
        <v>2681.05</v>
      </c>
      <c r="C27" s="6">
        <v>7183.0780000000004</v>
      </c>
      <c r="D27" s="6">
        <v>17.66</v>
      </c>
      <c r="E27" s="10">
        <f t="shared" si="0"/>
        <v>1.5429591679246102E-2</v>
      </c>
      <c r="F27" s="10">
        <f t="shared" si="1"/>
        <v>2.178469129751617E-2</v>
      </c>
      <c r="G27" s="10">
        <f t="shared" si="2"/>
        <v>-7.9955588276347481E-2</v>
      </c>
    </row>
    <row r="28" spans="1:7" x14ac:dyDescent="0.2">
      <c r="A28" s="5" t="s">
        <v>27</v>
      </c>
      <c r="B28" s="6">
        <v>2704.1</v>
      </c>
      <c r="C28" s="6">
        <v>7281.7380000000003</v>
      </c>
      <c r="D28" s="6">
        <v>16.57</v>
      </c>
      <c r="E28" s="10">
        <f t="shared" si="0"/>
        <v>8.560630907940894E-3</v>
      </c>
      <c r="F28" s="10">
        <f t="shared" si="1"/>
        <v>1.3641587973083404E-2</v>
      </c>
      <c r="G28" s="10">
        <f t="shared" si="2"/>
        <v>-6.3708363737342344E-2</v>
      </c>
    </row>
    <row r="29" spans="1:7" x14ac:dyDescent="0.2">
      <c r="A29" s="5" t="s">
        <v>28</v>
      </c>
      <c r="B29" s="6">
        <v>2706.53</v>
      </c>
      <c r="C29" s="6">
        <v>7263.8670000000002</v>
      </c>
      <c r="D29" s="6">
        <v>16.14</v>
      </c>
      <c r="E29" s="10">
        <f t="shared" si="0"/>
        <v>8.9823187443282919E-4</v>
      </c>
      <c r="F29" s="10">
        <f t="shared" si="1"/>
        <v>-2.4572383193577209E-3</v>
      </c>
      <c r="G29" s="10">
        <f t="shared" si="2"/>
        <v>-2.6293168596668842E-2</v>
      </c>
    </row>
    <row r="30" spans="1:7" x14ac:dyDescent="0.2">
      <c r="A30" s="5" t="s">
        <v>29</v>
      </c>
      <c r="B30" s="6">
        <v>2724.87</v>
      </c>
      <c r="C30" s="6">
        <v>7347.5349999999999</v>
      </c>
      <c r="D30" s="6">
        <v>15.73</v>
      </c>
      <c r="E30" s="10">
        <f t="shared" si="0"/>
        <v>6.7533489353567532E-3</v>
      </c>
      <c r="F30" s="10">
        <f t="shared" si="1"/>
        <v>1.1452551164592161E-2</v>
      </c>
      <c r="G30" s="10">
        <f t="shared" si="2"/>
        <v>-2.5730945771616349E-2</v>
      </c>
    </row>
    <row r="31" spans="1:7" x14ac:dyDescent="0.2">
      <c r="A31" s="5" t="s">
        <v>30</v>
      </c>
      <c r="B31" s="6">
        <v>2737.7</v>
      </c>
      <c r="C31" s="6">
        <v>7402.0860000000002</v>
      </c>
      <c r="D31" s="6">
        <v>15.57</v>
      </c>
      <c r="E31" s="10">
        <f t="shared" si="0"/>
        <v>4.697431279443067E-3</v>
      </c>
      <c r="F31" s="10">
        <f t="shared" si="1"/>
        <v>7.3969695533634338E-3</v>
      </c>
      <c r="G31" s="10">
        <f t="shared" si="2"/>
        <v>-1.0223731224279503E-2</v>
      </c>
    </row>
    <row r="32" spans="1:7" x14ac:dyDescent="0.2">
      <c r="A32" s="5" t="s">
        <v>31</v>
      </c>
      <c r="B32" s="6">
        <v>2731.61</v>
      </c>
      <c r="C32" s="6">
        <v>7375.2809999999999</v>
      </c>
      <c r="D32" s="6">
        <v>15.38</v>
      </c>
      <c r="E32" s="10">
        <f t="shared" si="0"/>
        <v>-2.2269728784431774E-3</v>
      </c>
      <c r="F32" s="10">
        <f t="shared" si="1"/>
        <v>-3.6278491830140781E-3</v>
      </c>
      <c r="G32" s="10">
        <f t="shared" si="2"/>
        <v>-1.2278021768409008E-2</v>
      </c>
    </row>
    <row r="33" spans="1:7" x14ac:dyDescent="0.2">
      <c r="A33" s="5" t="s">
        <v>32</v>
      </c>
      <c r="B33" s="6">
        <v>2706.05</v>
      </c>
      <c r="C33" s="6">
        <v>7288.3519999999999</v>
      </c>
      <c r="D33" s="6">
        <v>16.37</v>
      </c>
      <c r="E33" s="10">
        <f t="shared" si="0"/>
        <v>-9.4011719208093036E-3</v>
      </c>
      <c r="F33" s="10">
        <f t="shared" si="1"/>
        <v>-1.1856545830632259E-2</v>
      </c>
      <c r="G33" s="10">
        <f t="shared" si="2"/>
        <v>6.2382427305545586E-2</v>
      </c>
    </row>
    <row r="34" spans="1:7" x14ac:dyDescent="0.2">
      <c r="A34" s="5" t="s">
        <v>33</v>
      </c>
      <c r="B34" s="6">
        <v>2707.88</v>
      </c>
      <c r="C34" s="6">
        <v>7298.1989999999996</v>
      </c>
      <c r="D34" s="6">
        <v>15.72</v>
      </c>
      <c r="E34" s="10">
        <f t="shared" si="0"/>
        <v>6.7603388654662077E-4</v>
      </c>
      <c r="F34" s="10">
        <f t="shared" si="1"/>
        <v>1.3501480227697804E-3</v>
      </c>
      <c r="G34" s="10">
        <f t="shared" si="2"/>
        <v>-4.0516604381983089E-2</v>
      </c>
    </row>
    <row r="35" spans="1:7" x14ac:dyDescent="0.2">
      <c r="A35" s="5" t="s">
        <v>34</v>
      </c>
      <c r="B35" s="6">
        <v>2709.8</v>
      </c>
      <c r="C35" s="6">
        <v>7307.9059999999999</v>
      </c>
      <c r="D35" s="6">
        <v>15.97</v>
      </c>
      <c r="E35" s="10">
        <f t="shared" si="0"/>
        <v>7.0879050825508596E-4</v>
      </c>
      <c r="F35" s="10">
        <f t="shared" si="1"/>
        <v>1.3291704296399464E-3</v>
      </c>
      <c r="G35" s="10">
        <f t="shared" si="2"/>
        <v>1.5778175225860488E-2</v>
      </c>
    </row>
    <row r="36" spans="1:7" x14ac:dyDescent="0.2">
      <c r="A36" s="5" t="s">
        <v>35</v>
      </c>
      <c r="B36" s="6">
        <v>2744.73</v>
      </c>
      <c r="C36" s="6">
        <v>7414.6170000000002</v>
      </c>
      <c r="D36" s="6">
        <v>15.43</v>
      </c>
      <c r="E36" s="10">
        <f t="shared" si="0"/>
        <v>1.2807878037835878E-2</v>
      </c>
      <c r="F36" s="10">
        <f t="shared" si="1"/>
        <v>1.4496546382514791E-2</v>
      </c>
      <c r="G36" s="10">
        <f t="shared" si="2"/>
        <v>-3.439829585185171E-2</v>
      </c>
    </row>
    <row r="37" spans="1:7" x14ac:dyDescent="0.2">
      <c r="A37" s="5" t="s">
        <v>36</v>
      </c>
      <c r="B37" s="6">
        <v>2753.03</v>
      </c>
      <c r="C37" s="6">
        <v>7420.3789999999999</v>
      </c>
      <c r="D37" s="6">
        <v>15.65</v>
      </c>
      <c r="E37" s="10">
        <f t="shared" si="0"/>
        <v>3.0194138361176875E-3</v>
      </c>
      <c r="F37" s="10">
        <f t="shared" si="1"/>
        <v>7.7681184271974704E-4</v>
      </c>
      <c r="G37" s="10">
        <f t="shared" si="2"/>
        <v>1.4157250611092754E-2</v>
      </c>
    </row>
    <row r="38" spans="1:7" x14ac:dyDescent="0.2">
      <c r="A38" s="5" t="s">
        <v>37</v>
      </c>
      <c r="B38" s="6">
        <v>2745.73</v>
      </c>
      <c r="C38" s="6">
        <v>7426.9530000000004</v>
      </c>
      <c r="D38" s="6">
        <v>16.22</v>
      </c>
      <c r="E38" s="10">
        <f t="shared" si="0"/>
        <v>-2.6551456286969719E-3</v>
      </c>
      <c r="F38" s="10">
        <f t="shared" si="1"/>
        <v>8.8554636342847749E-4</v>
      </c>
      <c r="G38" s="10">
        <f t="shared" si="2"/>
        <v>3.5774131701104647E-2</v>
      </c>
    </row>
    <row r="39" spans="1:7" x14ac:dyDescent="0.2">
      <c r="A39" s="5" t="s">
        <v>38</v>
      </c>
      <c r="B39" s="6">
        <v>2775.6</v>
      </c>
      <c r="C39" s="6">
        <v>7472.41</v>
      </c>
      <c r="D39" s="6">
        <v>14.91</v>
      </c>
      <c r="E39" s="10">
        <f t="shared" si="0"/>
        <v>1.0819962367806283E-2</v>
      </c>
      <c r="F39" s="10">
        <f t="shared" si="1"/>
        <v>6.1018905361091315E-3</v>
      </c>
      <c r="G39" s="10">
        <f t="shared" si="2"/>
        <v>-8.4212919910619743E-2</v>
      </c>
    </row>
    <row r="40" spans="1:7" x14ac:dyDescent="0.2">
      <c r="A40" s="5" t="s">
        <v>39</v>
      </c>
      <c r="B40" s="6">
        <v>2775.6</v>
      </c>
      <c r="C40" s="6">
        <v>7472.41</v>
      </c>
      <c r="D40" s="6">
        <v>14.91</v>
      </c>
      <c r="E40" s="10">
        <f t="shared" si="0"/>
        <v>0</v>
      </c>
      <c r="F40" s="10">
        <f t="shared" si="1"/>
        <v>0</v>
      </c>
      <c r="G40" s="10">
        <f t="shared" si="2"/>
        <v>0</v>
      </c>
    </row>
    <row r="41" spans="1:7" x14ac:dyDescent="0.2">
      <c r="A41" s="5" t="s">
        <v>40</v>
      </c>
      <c r="B41" s="6">
        <v>2779.76</v>
      </c>
      <c r="C41" s="6">
        <v>7486.7659999999996</v>
      </c>
      <c r="D41" s="6">
        <v>14.88</v>
      </c>
      <c r="E41" s="10">
        <f t="shared" si="0"/>
        <v>1.4976529973075329E-3</v>
      </c>
      <c r="F41" s="10">
        <f t="shared" si="1"/>
        <v>1.9193576447274461E-3</v>
      </c>
      <c r="G41" s="10">
        <f t="shared" si="2"/>
        <v>-2.0140993717011448E-3</v>
      </c>
    </row>
    <row r="42" spans="1:7" x14ac:dyDescent="0.2">
      <c r="A42" s="5" t="s">
        <v>41</v>
      </c>
      <c r="B42" s="6">
        <v>2784.7</v>
      </c>
      <c r="C42" s="6">
        <v>7489.07</v>
      </c>
      <c r="D42" s="6">
        <v>14.02</v>
      </c>
      <c r="E42" s="10">
        <f t="shared" si="0"/>
        <v>1.7755546082880141E-3</v>
      </c>
      <c r="F42" s="10">
        <f t="shared" si="1"/>
        <v>3.0769567965049509E-4</v>
      </c>
      <c r="G42" s="10">
        <f t="shared" si="2"/>
        <v>-5.9533147798501836E-2</v>
      </c>
    </row>
    <row r="43" spans="1:7" x14ac:dyDescent="0.2">
      <c r="A43" s="5" t="s">
        <v>42</v>
      </c>
      <c r="B43" s="6">
        <v>2774.88</v>
      </c>
      <c r="C43" s="6">
        <v>7459.7070000000003</v>
      </c>
      <c r="D43" s="6">
        <v>14.46</v>
      </c>
      <c r="E43" s="10">
        <f t="shared" si="0"/>
        <v>-3.5326446287138233E-3</v>
      </c>
      <c r="F43" s="10">
        <f t="shared" si="1"/>
        <v>-3.9284869609437899E-3</v>
      </c>
      <c r="G43" s="10">
        <f t="shared" si="2"/>
        <v>3.0901335124174777E-2</v>
      </c>
    </row>
    <row r="44" spans="1:7" x14ac:dyDescent="0.2">
      <c r="A44" s="5" t="s">
        <v>43</v>
      </c>
      <c r="B44" s="6">
        <v>2792.67</v>
      </c>
      <c r="C44" s="6">
        <v>7527.5429999999997</v>
      </c>
      <c r="D44" s="6">
        <v>13.51</v>
      </c>
      <c r="E44" s="10">
        <f t="shared" si="0"/>
        <v>6.3906244381742427E-3</v>
      </c>
      <c r="F44" s="10">
        <f t="shared" si="1"/>
        <v>9.0525564404155129E-3</v>
      </c>
      <c r="G44" s="10">
        <f t="shared" si="2"/>
        <v>-6.795606475851125E-2</v>
      </c>
    </row>
    <row r="45" spans="1:7" x14ac:dyDescent="0.2">
      <c r="A45" s="5" t="s">
        <v>44</v>
      </c>
      <c r="B45" s="6">
        <v>2796.11</v>
      </c>
      <c r="C45" s="6">
        <v>7554.4610000000002</v>
      </c>
      <c r="D45" s="6">
        <v>14.85</v>
      </c>
      <c r="E45" s="10">
        <f t="shared" si="0"/>
        <v>1.2310380564024776E-3</v>
      </c>
      <c r="F45" s="10">
        <f t="shared" si="1"/>
        <v>3.5695559531503484E-3</v>
      </c>
      <c r="G45" s="10">
        <f t="shared" si="2"/>
        <v>9.4569713276601228E-2</v>
      </c>
    </row>
    <row r="46" spans="1:7" x14ac:dyDescent="0.2">
      <c r="A46" s="5" t="s">
        <v>45</v>
      </c>
      <c r="B46" s="6">
        <v>2793.9</v>
      </c>
      <c r="C46" s="6">
        <v>7549.2969999999996</v>
      </c>
      <c r="D46" s="6">
        <v>15.17</v>
      </c>
      <c r="E46" s="10">
        <f t="shared" si="0"/>
        <v>-7.9069630113047843E-4</v>
      </c>
      <c r="F46" s="10">
        <f t="shared" si="1"/>
        <v>-6.8380335559127558E-4</v>
      </c>
      <c r="G46" s="10">
        <f t="shared" si="2"/>
        <v>2.1319928111732247E-2</v>
      </c>
    </row>
    <row r="47" spans="1:7" x14ac:dyDescent="0.2">
      <c r="A47" s="5" t="s">
        <v>46</v>
      </c>
      <c r="B47" s="6">
        <v>2792.38</v>
      </c>
      <c r="C47" s="6">
        <v>7554.5079999999998</v>
      </c>
      <c r="D47" s="6">
        <v>14.7</v>
      </c>
      <c r="E47" s="10">
        <f t="shared" si="0"/>
        <v>-5.4419042278991056E-4</v>
      </c>
      <c r="F47" s="10">
        <f t="shared" si="1"/>
        <v>6.9002482576566832E-4</v>
      </c>
      <c r="G47" s="10">
        <f t="shared" si="2"/>
        <v>-3.1472299575750318E-2</v>
      </c>
    </row>
    <row r="48" spans="1:7" x14ac:dyDescent="0.2">
      <c r="A48" s="5" t="s">
        <v>47</v>
      </c>
      <c r="B48" s="6">
        <v>2784.49</v>
      </c>
      <c r="C48" s="6">
        <v>7532.5309999999999</v>
      </c>
      <c r="D48" s="6">
        <v>14.78</v>
      </c>
      <c r="E48" s="10">
        <f t="shared" si="0"/>
        <v>-2.8295460586895897E-3</v>
      </c>
      <c r="F48" s="10">
        <f t="shared" si="1"/>
        <v>-2.9133636553190438E-3</v>
      </c>
      <c r="G48" s="10">
        <f t="shared" si="2"/>
        <v>5.4274217353650154E-3</v>
      </c>
    </row>
    <row r="49" spans="1:7" x14ac:dyDescent="0.2">
      <c r="A49" s="5" t="s">
        <v>48</v>
      </c>
      <c r="B49" s="6">
        <v>2803.69</v>
      </c>
      <c r="C49" s="6">
        <v>7595.3519999999999</v>
      </c>
      <c r="D49" s="6">
        <v>13.57</v>
      </c>
      <c r="E49" s="10">
        <f t="shared" si="0"/>
        <v>6.8716739803607518E-3</v>
      </c>
      <c r="F49" s="10">
        <f t="shared" si="1"/>
        <v>8.3053737408754144E-3</v>
      </c>
      <c r="G49" s="10">
        <f t="shared" si="2"/>
        <v>-8.5413441673277871E-2</v>
      </c>
    </row>
    <row r="50" spans="1:7" x14ac:dyDescent="0.2">
      <c r="A50" s="5" t="s">
        <v>49</v>
      </c>
      <c r="B50" s="6">
        <v>2792.81</v>
      </c>
      <c r="C50" s="6">
        <v>7577.5659999999998</v>
      </c>
      <c r="D50" s="6">
        <v>14.63</v>
      </c>
      <c r="E50" s="10">
        <f t="shared" si="0"/>
        <v>-3.8881492742662512E-3</v>
      </c>
      <c r="F50" s="10">
        <f t="shared" si="1"/>
        <v>-2.3444413456380916E-3</v>
      </c>
      <c r="G50" s="10">
        <f t="shared" si="2"/>
        <v>7.5212741185255103E-2</v>
      </c>
    </row>
    <row r="51" spans="1:7" x14ac:dyDescent="0.2">
      <c r="A51" s="5" t="s">
        <v>50</v>
      </c>
      <c r="B51" s="6">
        <v>2789.65</v>
      </c>
      <c r="C51" s="6">
        <v>7576.3590000000004</v>
      </c>
      <c r="D51" s="6">
        <v>14.74</v>
      </c>
      <c r="E51" s="10">
        <f t="shared" si="0"/>
        <v>-1.1321175028613038E-3</v>
      </c>
      <c r="F51" s="10">
        <f t="shared" si="1"/>
        <v>-1.5929866388438035E-4</v>
      </c>
      <c r="G51" s="10">
        <f t="shared" si="2"/>
        <v>7.4906717291576587E-3</v>
      </c>
    </row>
    <row r="52" spans="1:7" x14ac:dyDescent="0.2">
      <c r="A52" s="5" t="s">
        <v>51</v>
      </c>
      <c r="B52" s="6">
        <v>2771.45</v>
      </c>
      <c r="C52" s="6">
        <v>7505.9179999999997</v>
      </c>
      <c r="D52" s="6">
        <v>15.74</v>
      </c>
      <c r="E52" s="10">
        <f t="shared" si="0"/>
        <v>-6.5454909924979043E-3</v>
      </c>
      <c r="F52" s="10">
        <f t="shared" si="1"/>
        <v>-9.3409651852089208E-3</v>
      </c>
      <c r="G52" s="10">
        <f t="shared" si="2"/>
        <v>6.5640356228066549E-2</v>
      </c>
    </row>
    <row r="53" spans="1:7" x14ac:dyDescent="0.2">
      <c r="A53" s="5" t="s">
        <v>52</v>
      </c>
      <c r="B53" s="6">
        <v>2748.93</v>
      </c>
      <c r="C53" s="6">
        <v>7421.4650000000001</v>
      </c>
      <c r="D53" s="6">
        <v>16.59</v>
      </c>
      <c r="E53" s="10">
        <f t="shared" si="0"/>
        <v>-8.1589038889600621E-3</v>
      </c>
      <c r="F53" s="10">
        <f t="shared" si="1"/>
        <v>-1.1315299015691853E-2</v>
      </c>
      <c r="G53" s="10">
        <f t="shared" si="2"/>
        <v>5.2594861213095929E-2</v>
      </c>
    </row>
    <row r="54" spans="1:7" x14ac:dyDescent="0.2">
      <c r="A54" s="5" t="s">
        <v>53</v>
      </c>
      <c r="B54" s="6">
        <v>2743.07</v>
      </c>
      <c r="C54" s="6">
        <v>7408.1409999999996</v>
      </c>
      <c r="D54" s="6">
        <v>16.05</v>
      </c>
      <c r="E54" s="10">
        <f t="shared" si="0"/>
        <v>-2.1340139198386563E-3</v>
      </c>
      <c r="F54" s="10">
        <f t="shared" si="1"/>
        <v>-1.7969464037392677E-3</v>
      </c>
      <c r="G54" s="10">
        <f t="shared" si="2"/>
        <v>-3.3091254626328219E-2</v>
      </c>
    </row>
    <row r="55" spans="1:7" x14ac:dyDescent="0.2">
      <c r="A55" s="5" t="s">
        <v>54</v>
      </c>
      <c r="B55" s="6">
        <v>2783.3</v>
      </c>
      <c r="C55" s="6">
        <v>7558.0630000000001</v>
      </c>
      <c r="D55" s="6">
        <v>14.33</v>
      </c>
      <c r="E55" s="10">
        <f t="shared" si="0"/>
        <v>1.455954294099511E-2</v>
      </c>
      <c r="F55" s="10">
        <f t="shared" si="1"/>
        <v>2.0035409790993445E-2</v>
      </c>
      <c r="G55" s="10">
        <f t="shared" si="2"/>
        <v>-0.11335360773594438</v>
      </c>
    </row>
    <row r="56" spans="1:7" x14ac:dyDescent="0.2">
      <c r="A56" s="5" t="s">
        <v>55</v>
      </c>
      <c r="B56" s="6">
        <v>2791.52</v>
      </c>
      <c r="C56" s="6">
        <v>7591.0309999999999</v>
      </c>
      <c r="D56" s="6">
        <v>13.77</v>
      </c>
      <c r="E56" s="10">
        <f t="shared" si="0"/>
        <v>2.9489762744178273E-3</v>
      </c>
      <c r="F56" s="10">
        <f t="shared" si="1"/>
        <v>4.3524783786611423E-3</v>
      </c>
      <c r="G56" s="10">
        <f t="shared" si="2"/>
        <v>-3.9862929099517073E-2</v>
      </c>
    </row>
    <row r="57" spans="1:7" x14ac:dyDescent="0.2">
      <c r="A57" s="5" t="s">
        <v>56</v>
      </c>
      <c r="B57" s="6">
        <v>2810.92</v>
      </c>
      <c r="C57" s="6">
        <v>7643.4059999999999</v>
      </c>
      <c r="D57" s="6">
        <v>13.41</v>
      </c>
      <c r="E57" s="10">
        <f t="shared" si="0"/>
        <v>6.9255815470474699E-3</v>
      </c>
      <c r="F57" s="10">
        <f t="shared" si="1"/>
        <v>6.8758965426033271E-3</v>
      </c>
      <c r="G57" s="10">
        <f t="shared" si="2"/>
        <v>-2.6491615446976226E-2</v>
      </c>
    </row>
    <row r="58" spans="1:7" x14ac:dyDescent="0.2">
      <c r="A58" s="5" t="s">
        <v>57</v>
      </c>
      <c r="B58" s="6">
        <v>2808.48</v>
      </c>
      <c r="C58" s="6">
        <v>7630.91</v>
      </c>
      <c r="D58" s="6">
        <v>13.5</v>
      </c>
      <c r="E58" s="10">
        <f t="shared" si="0"/>
        <v>-8.6842017060344712E-4</v>
      </c>
      <c r="F58" s="10">
        <f t="shared" si="1"/>
        <v>-1.6362111125426809E-3</v>
      </c>
      <c r="G58" s="10">
        <f t="shared" si="2"/>
        <v>6.6889881507964889E-3</v>
      </c>
    </row>
    <row r="59" spans="1:7" x14ac:dyDescent="0.2">
      <c r="A59" s="5" t="s">
        <v>58</v>
      </c>
      <c r="B59" s="6">
        <v>2822.48</v>
      </c>
      <c r="C59" s="6">
        <v>7688.527</v>
      </c>
      <c r="D59" s="6">
        <v>12.88</v>
      </c>
      <c r="E59" s="10">
        <f t="shared" si="0"/>
        <v>4.972519373935739E-3</v>
      </c>
      <c r="F59" s="10">
        <f t="shared" si="1"/>
        <v>7.5221134659737843E-3</v>
      </c>
      <c r="G59" s="10">
        <f t="shared" si="2"/>
        <v>-4.7013964768176091E-2</v>
      </c>
    </row>
    <row r="60" spans="1:7" x14ac:dyDescent="0.2">
      <c r="A60" s="5" t="s">
        <v>59</v>
      </c>
      <c r="B60" s="6">
        <v>2832.94</v>
      </c>
      <c r="C60" s="6">
        <v>7714.4769999999999</v>
      </c>
      <c r="D60" s="6">
        <v>13.1</v>
      </c>
      <c r="E60" s="10">
        <f t="shared" si="0"/>
        <v>3.6991105620370161E-3</v>
      </c>
      <c r="F60" s="10">
        <f t="shared" si="1"/>
        <v>3.3694757920794314E-3</v>
      </c>
      <c r="G60" s="10">
        <f t="shared" si="2"/>
        <v>1.6936509530898255E-2</v>
      </c>
    </row>
    <row r="61" spans="1:7" x14ac:dyDescent="0.2">
      <c r="A61" s="5" t="s">
        <v>60</v>
      </c>
      <c r="B61" s="6">
        <v>2832.57</v>
      </c>
      <c r="C61" s="6">
        <v>7723.9449999999997</v>
      </c>
      <c r="D61" s="6">
        <v>13.56</v>
      </c>
      <c r="E61" s="10">
        <f t="shared" si="0"/>
        <v>-1.3061489628502955E-4</v>
      </c>
      <c r="F61" s="10">
        <f t="shared" si="1"/>
        <v>1.2265503802127284E-3</v>
      </c>
      <c r="G61" s="10">
        <f t="shared" si="2"/>
        <v>3.4512052305143683E-2</v>
      </c>
    </row>
    <row r="62" spans="1:7" x14ac:dyDescent="0.2">
      <c r="A62" s="5" t="s">
        <v>61</v>
      </c>
      <c r="B62" s="6">
        <v>2824.23</v>
      </c>
      <c r="C62" s="6">
        <v>7728.9690000000001</v>
      </c>
      <c r="D62" s="6">
        <v>13.91</v>
      </c>
      <c r="E62" s="10">
        <f t="shared" si="0"/>
        <v>-2.9486656918281009E-3</v>
      </c>
      <c r="F62" s="10">
        <f t="shared" si="1"/>
        <v>6.5023337048458112E-4</v>
      </c>
      <c r="G62" s="10">
        <f t="shared" si="2"/>
        <v>2.548372342310198E-2</v>
      </c>
    </row>
    <row r="63" spans="1:7" x14ac:dyDescent="0.2">
      <c r="A63" s="5" t="s">
        <v>62</v>
      </c>
      <c r="B63" s="6">
        <v>2854.88</v>
      </c>
      <c r="C63" s="6">
        <v>7838.9610000000002</v>
      </c>
      <c r="D63" s="6">
        <v>13.63</v>
      </c>
      <c r="E63" s="10">
        <f t="shared" si="0"/>
        <v>1.0794049627223466E-2</v>
      </c>
      <c r="F63" s="10">
        <f t="shared" si="1"/>
        <v>1.413082282129966E-2</v>
      </c>
      <c r="G63" s="10">
        <f t="shared" si="2"/>
        <v>-2.033476022691022E-2</v>
      </c>
    </row>
    <row r="64" spans="1:7" x14ac:dyDescent="0.2">
      <c r="A64" s="5" t="s">
        <v>63</v>
      </c>
      <c r="B64" s="6">
        <v>2800.71</v>
      </c>
      <c r="C64" s="6">
        <v>7642.6679999999997</v>
      </c>
      <c r="D64" s="6">
        <v>16.48</v>
      </c>
      <c r="E64" s="10">
        <f t="shared" si="0"/>
        <v>-1.9156854235052909E-2</v>
      </c>
      <c r="F64" s="10">
        <f t="shared" si="1"/>
        <v>-2.5359543192963473E-2</v>
      </c>
      <c r="G64" s="10">
        <f t="shared" si="2"/>
        <v>0.18987427877288446</v>
      </c>
    </row>
    <row r="65" spans="1:7" x14ac:dyDescent="0.2">
      <c r="A65" s="5" t="s">
        <v>64</v>
      </c>
      <c r="B65" s="6">
        <v>2798.36</v>
      </c>
      <c r="C65" s="6">
        <v>7637.5429999999997</v>
      </c>
      <c r="D65" s="6">
        <v>16.329999999999998</v>
      </c>
      <c r="E65" s="10">
        <f t="shared" si="0"/>
        <v>-8.3942516810502456E-4</v>
      </c>
      <c r="F65" s="10">
        <f t="shared" si="1"/>
        <v>-6.7080228043670366E-4</v>
      </c>
      <c r="G65" s="10">
        <f t="shared" si="2"/>
        <v>-9.1436174989520322E-3</v>
      </c>
    </row>
    <row r="66" spans="1:7" x14ac:dyDescent="0.2">
      <c r="A66" s="5" t="s">
        <v>65</v>
      </c>
      <c r="B66" s="6">
        <v>2818.46</v>
      </c>
      <c r="C66" s="6">
        <v>7691.5230000000001</v>
      </c>
      <c r="D66" s="6">
        <v>14.68</v>
      </c>
      <c r="E66" s="10">
        <f t="shared" si="0"/>
        <v>7.1571051948916761E-3</v>
      </c>
      <c r="F66" s="10">
        <f t="shared" si="1"/>
        <v>7.0428587267497992E-3</v>
      </c>
      <c r="G66" s="10">
        <f t="shared" si="2"/>
        <v>-0.10651788379600413</v>
      </c>
    </row>
    <row r="67" spans="1:7" x14ac:dyDescent="0.2">
      <c r="A67" s="5" t="s">
        <v>66</v>
      </c>
      <c r="B67" s="6">
        <v>2805.37</v>
      </c>
      <c r="C67" s="6">
        <v>7643.3789999999999</v>
      </c>
      <c r="D67" s="6">
        <v>15.15</v>
      </c>
      <c r="E67" s="10">
        <f t="shared" si="0"/>
        <v>-4.6551989086819415E-3</v>
      </c>
      <c r="F67" s="10">
        <f t="shared" si="1"/>
        <v>-6.2790304337000799E-3</v>
      </c>
      <c r="G67" s="10">
        <f t="shared" si="2"/>
        <v>3.1514508769008735E-2</v>
      </c>
    </row>
    <row r="68" spans="1:7" x14ac:dyDescent="0.2">
      <c r="A68" s="5" t="s">
        <v>67</v>
      </c>
      <c r="B68" s="6">
        <v>2815.44</v>
      </c>
      <c r="C68" s="6">
        <v>7669.1639999999998</v>
      </c>
      <c r="D68" s="6">
        <v>14.43</v>
      </c>
      <c r="E68" s="10">
        <f t="shared" si="0"/>
        <v>3.5831172994041961E-3</v>
      </c>
      <c r="F68" s="10">
        <f t="shared" si="1"/>
        <v>3.3678304605216343E-3</v>
      </c>
      <c r="G68" s="10">
        <f t="shared" si="2"/>
        <v>-4.8691159169598687E-2</v>
      </c>
    </row>
    <row r="69" spans="1:7" x14ac:dyDescent="0.2">
      <c r="A69" s="5" t="s">
        <v>68</v>
      </c>
      <c r="B69" s="6">
        <v>2834.4</v>
      </c>
      <c r="C69" s="6">
        <v>7729.32</v>
      </c>
      <c r="D69" s="6">
        <v>13.71</v>
      </c>
      <c r="E69" s="10">
        <f t="shared" si="0"/>
        <v>6.7117196856877198E-3</v>
      </c>
      <c r="F69" s="10">
        <f t="shared" si="1"/>
        <v>7.8132764276984228E-3</v>
      </c>
      <c r="G69" s="10">
        <f t="shared" si="2"/>
        <v>-5.1183879211556364E-2</v>
      </c>
    </row>
    <row r="70" spans="1:7" x14ac:dyDescent="0.2">
      <c r="A70" s="5" t="s">
        <v>69</v>
      </c>
      <c r="B70" s="6">
        <v>2867.19</v>
      </c>
      <c r="C70" s="6">
        <v>7828.91</v>
      </c>
      <c r="D70" s="6">
        <v>13.4</v>
      </c>
      <c r="E70" s="10">
        <f t="shared" si="0"/>
        <v>1.1502181500052781E-2</v>
      </c>
      <c r="F70" s="10">
        <f t="shared" si="1"/>
        <v>1.2802402360962872E-2</v>
      </c>
      <c r="G70" s="10">
        <f t="shared" si="2"/>
        <v>-2.2870786617357405E-2</v>
      </c>
    </row>
    <row r="71" spans="1:7" x14ac:dyDescent="0.2">
      <c r="A71" s="5" t="s">
        <v>70</v>
      </c>
      <c r="B71" s="6">
        <v>2867.24</v>
      </c>
      <c r="C71" s="6">
        <v>7848.6880000000001</v>
      </c>
      <c r="D71" s="6">
        <v>13.36</v>
      </c>
      <c r="E71" s="10">
        <f t="shared" ref="E71:E134" si="3">LN(B71/B70)</f>
        <v>1.7438524840564605E-5</v>
      </c>
      <c r="F71" s="10">
        <f t="shared" ref="F71:F134" si="4">LN(C71/C70)</f>
        <v>2.5230919292886862E-3</v>
      </c>
      <c r="G71" s="10">
        <f t="shared" ref="G71:G134" si="5">LN(D71/D70)</f>
        <v>-2.9895388483660483E-3</v>
      </c>
    </row>
    <row r="72" spans="1:7" x14ac:dyDescent="0.2">
      <c r="A72" s="5" t="s">
        <v>71</v>
      </c>
      <c r="B72" s="6">
        <v>2873.4</v>
      </c>
      <c r="C72" s="6">
        <v>7895.5510000000004</v>
      </c>
      <c r="D72" s="6">
        <v>13.74</v>
      </c>
      <c r="E72" s="10">
        <f t="shared" si="3"/>
        <v>2.1461030004631186E-3</v>
      </c>
      <c r="F72" s="10">
        <f t="shared" si="4"/>
        <v>5.9530522113405262E-3</v>
      </c>
      <c r="G72" s="10">
        <f t="shared" si="5"/>
        <v>2.8046118685703749E-2</v>
      </c>
    </row>
    <row r="73" spans="1:7" x14ac:dyDescent="0.2">
      <c r="A73" s="5" t="s">
        <v>72</v>
      </c>
      <c r="B73" s="6">
        <v>2879.39</v>
      </c>
      <c r="C73" s="6">
        <v>7891.7849999999999</v>
      </c>
      <c r="D73" s="6">
        <v>13.58</v>
      </c>
      <c r="E73" s="10">
        <f t="shared" si="3"/>
        <v>2.0824685638528733E-3</v>
      </c>
      <c r="F73" s="10">
        <f t="shared" si="4"/>
        <v>-4.7709126751134827E-4</v>
      </c>
      <c r="G73" s="10">
        <f t="shared" si="5"/>
        <v>-1.1713164663653203E-2</v>
      </c>
    </row>
    <row r="74" spans="1:7" x14ac:dyDescent="0.2">
      <c r="A74" s="5" t="s">
        <v>73</v>
      </c>
      <c r="B74" s="6">
        <v>2892.74</v>
      </c>
      <c r="C74" s="6">
        <v>7938.6909999999998</v>
      </c>
      <c r="D74" s="6">
        <v>12.82</v>
      </c>
      <c r="E74" s="10">
        <f t="shared" si="3"/>
        <v>4.6256836918425713E-3</v>
      </c>
      <c r="F74" s="10">
        <f t="shared" si="4"/>
        <v>5.9260551951611602E-3</v>
      </c>
      <c r="G74" s="10">
        <f t="shared" si="5"/>
        <v>-5.7591670638026109E-2</v>
      </c>
    </row>
    <row r="75" spans="1:7" x14ac:dyDescent="0.2">
      <c r="A75" s="5" t="s">
        <v>74</v>
      </c>
      <c r="B75" s="6">
        <v>2895.77</v>
      </c>
      <c r="C75" s="6">
        <v>7953.8829999999998</v>
      </c>
      <c r="D75" s="6">
        <v>13.18</v>
      </c>
      <c r="E75" s="10">
        <f t="shared" si="3"/>
        <v>1.0469016298636597E-3</v>
      </c>
      <c r="F75" s="10">
        <f t="shared" si="4"/>
        <v>1.9118368902837221E-3</v>
      </c>
      <c r="G75" s="10">
        <f t="shared" si="5"/>
        <v>2.7694077581837222E-2</v>
      </c>
    </row>
    <row r="76" spans="1:7" x14ac:dyDescent="0.2">
      <c r="A76" s="5" t="s">
        <v>75</v>
      </c>
      <c r="B76" s="6">
        <v>2878.2</v>
      </c>
      <c r="C76" s="6">
        <v>7909.277</v>
      </c>
      <c r="D76" s="6">
        <v>14.28</v>
      </c>
      <c r="E76" s="10">
        <f t="shared" si="3"/>
        <v>-6.0859527261046698E-3</v>
      </c>
      <c r="F76" s="10">
        <f t="shared" si="4"/>
        <v>-5.6238627821774021E-3</v>
      </c>
      <c r="G76" s="10">
        <f t="shared" si="5"/>
        <v>8.015942783707708E-2</v>
      </c>
    </row>
    <row r="77" spans="1:7" x14ac:dyDescent="0.2">
      <c r="A77" s="5" t="s">
        <v>76</v>
      </c>
      <c r="B77" s="6">
        <v>2888.21</v>
      </c>
      <c r="C77" s="6">
        <v>7964.2420000000002</v>
      </c>
      <c r="D77" s="6">
        <v>13.3</v>
      </c>
      <c r="E77" s="10">
        <f t="shared" si="3"/>
        <v>3.4718343144997492E-3</v>
      </c>
      <c r="F77" s="10">
        <f t="shared" si="4"/>
        <v>6.9253981655647079E-3</v>
      </c>
      <c r="G77" s="10">
        <f t="shared" si="5"/>
        <v>-7.1095921683730107E-2</v>
      </c>
    </row>
    <row r="78" spans="1:7" x14ac:dyDescent="0.2">
      <c r="A78" s="5" t="s">
        <v>77</v>
      </c>
      <c r="B78" s="6">
        <v>2888.32</v>
      </c>
      <c r="C78" s="6">
        <v>7947.3590000000004</v>
      </c>
      <c r="D78" s="6">
        <v>13.02</v>
      </c>
      <c r="E78" s="10">
        <f t="shared" si="3"/>
        <v>3.8085148008697833E-5</v>
      </c>
      <c r="F78" s="10">
        <f t="shared" si="4"/>
        <v>-2.1221002632960222E-3</v>
      </c>
      <c r="G78" s="10">
        <f t="shared" si="5"/>
        <v>-2.1277398447284965E-2</v>
      </c>
    </row>
    <row r="79" spans="1:7" x14ac:dyDescent="0.2">
      <c r="A79" s="5" t="s">
        <v>78</v>
      </c>
      <c r="B79" s="6">
        <v>2907.41</v>
      </c>
      <c r="C79" s="6">
        <v>7984.1639999999998</v>
      </c>
      <c r="D79" s="6">
        <v>12.01</v>
      </c>
      <c r="E79" s="10">
        <f t="shared" si="3"/>
        <v>6.5876322869365339E-3</v>
      </c>
      <c r="F79" s="10">
        <f t="shared" si="4"/>
        <v>4.6204076630442584E-3</v>
      </c>
      <c r="G79" s="10">
        <f t="shared" si="5"/>
        <v>-8.0747000688530982E-2</v>
      </c>
    </row>
    <row r="80" spans="1:7" x14ac:dyDescent="0.2">
      <c r="A80" s="5" t="s">
        <v>79</v>
      </c>
      <c r="B80" s="6">
        <v>2905.58</v>
      </c>
      <c r="C80" s="6">
        <v>7976.0119999999997</v>
      </c>
      <c r="D80" s="6">
        <v>12.32</v>
      </c>
      <c r="E80" s="10">
        <f t="shared" si="3"/>
        <v>-6.2962436214583303E-4</v>
      </c>
      <c r="F80" s="10">
        <f t="shared" si="4"/>
        <v>-1.0215427084159592E-3</v>
      </c>
      <c r="G80" s="10">
        <f t="shared" si="5"/>
        <v>2.5484322013481556E-2</v>
      </c>
    </row>
    <row r="81" spans="1:7" x14ac:dyDescent="0.2">
      <c r="A81" s="5" t="s">
        <v>80</v>
      </c>
      <c r="B81" s="6">
        <v>2907.06</v>
      </c>
      <c r="C81" s="6">
        <v>8000.2269999999999</v>
      </c>
      <c r="D81" s="6">
        <v>12.18</v>
      </c>
      <c r="E81" s="10">
        <f t="shared" si="3"/>
        <v>5.0923505738616681E-4</v>
      </c>
      <c r="F81" s="10">
        <f t="shared" si="4"/>
        <v>3.0313791053272004E-3</v>
      </c>
      <c r="G81" s="10">
        <f t="shared" si="5"/>
        <v>-1.1428695823622857E-2</v>
      </c>
    </row>
    <row r="82" spans="1:7" x14ac:dyDescent="0.2">
      <c r="A82" s="5" t="s">
        <v>81</v>
      </c>
      <c r="B82" s="6">
        <v>2900.45</v>
      </c>
      <c r="C82" s="6">
        <v>7996.0780000000004</v>
      </c>
      <c r="D82" s="6">
        <v>12.6</v>
      </c>
      <c r="E82" s="10">
        <f t="shared" si="3"/>
        <v>-2.2763638303940604E-3</v>
      </c>
      <c r="F82" s="10">
        <f t="shared" si="4"/>
        <v>-5.1874480925932808E-4</v>
      </c>
      <c r="G82" s="10">
        <f t="shared" si="5"/>
        <v>3.3901551675681416E-2</v>
      </c>
    </row>
    <row r="83" spans="1:7" x14ac:dyDescent="0.2">
      <c r="A83" s="5" t="s">
        <v>82</v>
      </c>
      <c r="B83" s="6">
        <v>2905.03</v>
      </c>
      <c r="C83" s="6">
        <v>7998.0630000000001</v>
      </c>
      <c r="D83" s="6">
        <v>12.09</v>
      </c>
      <c r="E83" s="10">
        <f t="shared" si="3"/>
        <v>1.5778199046987368E-3</v>
      </c>
      <c r="F83" s="10">
        <f t="shared" si="4"/>
        <v>2.4821589483190566E-4</v>
      </c>
      <c r="G83" s="10">
        <f t="shared" si="5"/>
        <v>-4.1318149330730976E-2</v>
      </c>
    </row>
    <row r="84" spans="1:7" x14ac:dyDescent="0.2">
      <c r="A84" s="5" t="s">
        <v>83</v>
      </c>
      <c r="B84" s="6">
        <v>2905.03</v>
      </c>
      <c r="C84" s="6">
        <v>7998.0630000000001</v>
      </c>
      <c r="D84" s="6">
        <v>12.09</v>
      </c>
      <c r="E84" s="10">
        <f t="shared" si="3"/>
        <v>0</v>
      </c>
      <c r="F84" s="10">
        <f t="shared" si="4"/>
        <v>0</v>
      </c>
      <c r="G84" s="10">
        <f t="shared" si="5"/>
        <v>0</v>
      </c>
    </row>
    <row r="85" spans="1:7" x14ac:dyDescent="0.2">
      <c r="A85" s="5" t="s">
        <v>84</v>
      </c>
      <c r="B85" s="6">
        <v>2907.97</v>
      </c>
      <c r="C85" s="6">
        <v>8015.2659999999996</v>
      </c>
      <c r="D85" s="6">
        <v>12.42</v>
      </c>
      <c r="E85" s="10">
        <f t="shared" si="3"/>
        <v>1.0115259764941317E-3</v>
      </c>
      <c r="F85" s="10">
        <f t="shared" si="4"/>
        <v>2.1485859208942031E-3</v>
      </c>
      <c r="G85" s="10">
        <f t="shared" si="5"/>
        <v>2.6929411878631328E-2</v>
      </c>
    </row>
    <row r="86" spans="1:7" x14ac:dyDescent="0.2">
      <c r="A86" s="5" t="s">
        <v>85</v>
      </c>
      <c r="B86" s="6">
        <v>2933.68</v>
      </c>
      <c r="C86" s="6">
        <v>8120.82</v>
      </c>
      <c r="D86" s="6">
        <v>12.28</v>
      </c>
      <c r="E86" s="10">
        <f t="shared" si="3"/>
        <v>8.8023644018914056E-3</v>
      </c>
      <c r="F86" s="10">
        <f t="shared" si="4"/>
        <v>1.30831610128571E-2</v>
      </c>
      <c r="G86" s="10">
        <f t="shared" si="5"/>
        <v>-1.1336153786336352E-2</v>
      </c>
    </row>
    <row r="87" spans="1:7" x14ac:dyDescent="0.2">
      <c r="A87" s="5" t="s">
        <v>86</v>
      </c>
      <c r="B87" s="6">
        <v>2927.25</v>
      </c>
      <c r="C87" s="6">
        <v>8102.0159999999996</v>
      </c>
      <c r="D87" s="6">
        <v>13.14</v>
      </c>
      <c r="E87" s="10">
        <f t="shared" si="3"/>
        <v>-2.1941919046150143E-3</v>
      </c>
      <c r="F87" s="10">
        <f t="shared" si="4"/>
        <v>-2.3182146970164952E-3</v>
      </c>
      <c r="G87" s="10">
        <f t="shared" si="5"/>
        <v>6.7689090337468075E-2</v>
      </c>
    </row>
    <row r="88" spans="1:7" x14ac:dyDescent="0.2">
      <c r="A88" s="5" t="s">
        <v>87</v>
      </c>
      <c r="B88" s="6">
        <v>2926.17</v>
      </c>
      <c r="C88" s="6">
        <v>8118.6840000000002</v>
      </c>
      <c r="D88" s="6">
        <v>13.25</v>
      </c>
      <c r="E88" s="10">
        <f t="shared" si="3"/>
        <v>-3.6901504155019838E-4</v>
      </c>
      <c r="F88" s="10">
        <f t="shared" si="4"/>
        <v>2.0551524738946616E-3</v>
      </c>
      <c r="G88" s="10">
        <f t="shared" si="5"/>
        <v>8.3365393757666231E-3</v>
      </c>
    </row>
    <row r="89" spans="1:7" x14ac:dyDescent="0.2">
      <c r="A89" s="5" t="s">
        <v>88</v>
      </c>
      <c r="B89" s="6">
        <v>2939.88</v>
      </c>
      <c r="C89" s="6">
        <v>8146.3980000000001</v>
      </c>
      <c r="D89" s="6">
        <v>12.73</v>
      </c>
      <c r="E89" s="10">
        <f t="shared" si="3"/>
        <v>4.6743634859040149E-3</v>
      </c>
      <c r="F89" s="10">
        <f t="shared" si="4"/>
        <v>3.4077942945952584E-3</v>
      </c>
      <c r="G89" s="10">
        <f t="shared" si="5"/>
        <v>-4.0036139862916008E-2</v>
      </c>
    </row>
    <row r="90" spans="1:7" x14ac:dyDescent="0.2">
      <c r="A90" s="5" t="s">
        <v>89</v>
      </c>
      <c r="B90" s="6">
        <v>2943.03</v>
      </c>
      <c r="C90" s="6">
        <v>8161.8519999999999</v>
      </c>
      <c r="D90" s="6">
        <v>13.11</v>
      </c>
      <c r="E90" s="10">
        <f t="shared" si="3"/>
        <v>1.0708986882482718E-3</v>
      </c>
      <c r="F90" s="10">
        <f t="shared" si="4"/>
        <v>1.8952376405564017E-3</v>
      </c>
      <c r="G90" s="10">
        <f t="shared" si="5"/>
        <v>2.9413885206293192E-2</v>
      </c>
    </row>
    <row r="91" spans="1:7" x14ac:dyDescent="0.2">
      <c r="A91" s="5" t="s">
        <v>90</v>
      </c>
      <c r="B91" s="6">
        <v>2945.83</v>
      </c>
      <c r="C91" s="6">
        <v>8095.3869999999997</v>
      </c>
      <c r="D91" s="6">
        <v>13.12</v>
      </c>
      <c r="E91" s="10">
        <f t="shared" si="3"/>
        <v>9.5094813291652096E-4</v>
      </c>
      <c r="F91" s="10">
        <f t="shared" si="4"/>
        <v>-8.176710733310829E-3</v>
      </c>
      <c r="G91" s="10">
        <f t="shared" si="5"/>
        <v>7.6248574033439538E-4</v>
      </c>
    </row>
    <row r="92" spans="1:7" x14ac:dyDescent="0.2">
      <c r="A92" s="5" t="s">
        <v>91</v>
      </c>
      <c r="B92" s="6">
        <v>2923.73</v>
      </c>
      <c r="C92" s="6">
        <v>8049.6409999999996</v>
      </c>
      <c r="D92" s="6">
        <v>14.8</v>
      </c>
      <c r="E92" s="10">
        <f t="shared" si="3"/>
        <v>-7.5304126495015673E-3</v>
      </c>
      <c r="F92" s="10">
        <f t="shared" si="4"/>
        <v>-5.6668991125794392E-3</v>
      </c>
      <c r="G92" s="10">
        <f t="shared" si="5"/>
        <v>0.1204893972541265</v>
      </c>
    </row>
    <row r="93" spans="1:7" x14ac:dyDescent="0.2">
      <c r="A93" s="5" t="s">
        <v>92</v>
      </c>
      <c r="B93" s="6">
        <v>2917.52</v>
      </c>
      <c r="C93" s="6">
        <v>8036.7730000000001</v>
      </c>
      <c r="D93" s="6">
        <v>14.42</v>
      </c>
      <c r="E93" s="10">
        <f t="shared" si="3"/>
        <v>-2.1262580234037609E-3</v>
      </c>
      <c r="F93" s="10">
        <f t="shared" si="4"/>
        <v>-1.5998597008246725E-3</v>
      </c>
      <c r="G93" s="10">
        <f t="shared" si="5"/>
        <v>-2.6011048913266433E-2</v>
      </c>
    </row>
    <row r="94" spans="1:7" x14ac:dyDescent="0.2">
      <c r="A94" s="5" t="s">
        <v>93</v>
      </c>
      <c r="B94" s="6">
        <v>2945.64</v>
      </c>
      <c r="C94" s="6">
        <v>8163.9960000000001</v>
      </c>
      <c r="D94" s="6">
        <v>12.87</v>
      </c>
      <c r="E94" s="10">
        <f t="shared" si="3"/>
        <v>9.5921706414815368E-3</v>
      </c>
      <c r="F94" s="10">
        <f t="shared" si="4"/>
        <v>1.5706120529662523E-2</v>
      </c>
      <c r="G94" s="10">
        <f t="shared" si="5"/>
        <v>-0.11371711024876779</v>
      </c>
    </row>
    <row r="95" spans="1:7" x14ac:dyDescent="0.2">
      <c r="A95" s="5" t="s">
        <v>94</v>
      </c>
      <c r="B95" s="6">
        <v>2932.47</v>
      </c>
      <c r="C95" s="6">
        <v>8123.2889999999998</v>
      </c>
      <c r="D95" s="6">
        <v>15.44</v>
      </c>
      <c r="E95" s="10">
        <f t="shared" si="3"/>
        <v>-4.4810396666553265E-3</v>
      </c>
      <c r="F95" s="10">
        <f t="shared" si="4"/>
        <v>-4.9986335672113523E-3</v>
      </c>
      <c r="G95" s="10">
        <f t="shared" si="5"/>
        <v>0.18206252298859477</v>
      </c>
    </row>
    <row r="96" spans="1:7" x14ac:dyDescent="0.2">
      <c r="A96" s="5" t="s">
        <v>95</v>
      </c>
      <c r="B96" s="6">
        <v>2884.05</v>
      </c>
      <c r="C96" s="6">
        <v>7963.7579999999998</v>
      </c>
      <c r="D96" s="6">
        <v>19.32</v>
      </c>
      <c r="E96" s="10">
        <f t="shared" si="3"/>
        <v>-1.6649515009818341E-2</v>
      </c>
      <c r="F96" s="10">
        <f t="shared" si="4"/>
        <v>-1.9834122424431055E-2</v>
      </c>
      <c r="G96" s="10">
        <f t="shared" si="5"/>
        <v>0.22417928418774183</v>
      </c>
    </row>
    <row r="97" spans="1:7" x14ac:dyDescent="0.2">
      <c r="A97" s="5" t="s">
        <v>96</v>
      </c>
      <c r="B97" s="6">
        <v>2879.42</v>
      </c>
      <c r="C97" s="6">
        <v>7943.32</v>
      </c>
      <c r="D97" s="6">
        <v>19.399999999999999</v>
      </c>
      <c r="E97" s="10">
        <f t="shared" si="3"/>
        <v>-1.6066713268179022E-3</v>
      </c>
      <c r="F97" s="10">
        <f t="shared" si="4"/>
        <v>-2.5696751152412172E-3</v>
      </c>
      <c r="G97" s="10">
        <f t="shared" si="5"/>
        <v>4.13223728491037E-3</v>
      </c>
    </row>
    <row r="98" spans="1:7" x14ac:dyDescent="0.2">
      <c r="A98" s="5" t="s">
        <v>97</v>
      </c>
      <c r="B98" s="6">
        <v>2870.72</v>
      </c>
      <c r="C98" s="6">
        <v>7910.5860000000002</v>
      </c>
      <c r="D98" s="6">
        <v>19.100000000000001</v>
      </c>
      <c r="E98" s="10">
        <f t="shared" si="3"/>
        <v>-3.0260155887187833E-3</v>
      </c>
      <c r="F98" s="10">
        <f t="shared" si="4"/>
        <v>-4.1294614104854547E-3</v>
      </c>
      <c r="G98" s="10">
        <f t="shared" si="5"/>
        <v>-1.558473101669809E-2</v>
      </c>
    </row>
    <row r="99" spans="1:7" x14ac:dyDescent="0.2">
      <c r="A99" s="5" t="s">
        <v>98</v>
      </c>
      <c r="B99" s="6">
        <v>2881.4</v>
      </c>
      <c r="C99" s="6">
        <v>7916.9409999999998</v>
      </c>
      <c r="D99" s="6">
        <v>16.04</v>
      </c>
      <c r="E99" s="10">
        <f t="shared" si="3"/>
        <v>3.7134177564540913E-3</v>
      </c>
      <c r="F99" s="10">
        <f t="shared" si="4"/>
        <v>8.030313695254898E-4</v>
      </c>
      <c r="G99" s="10">
        <f t="shared" si="5"/>
        <v>-0.17460273261421583</v>
      </c>
    </row>
    <row r="100" spans="1:7" x14ac:dyDescent="0.2">
      <c r="A100" s="5" t="s">
        <v>99</v>
      </c>
      <c r="B100" s="6">
        <v>2811.87</v>
      </c>
      <c r="C100" s="6">
        <v>7647.0230000000001</v>
      </c>
      <c r="D100" s="6">
        <v>20.55</v>
      </c>
      <c r="E100" s="10">
        <f t="shared" si="3"/>
        <v>-2.4426544706444165E-2</v>
      </c>
      <c r="F100" s="10">
        <f t="shared" si="4"/>
        <v>-3.468847207072194E-2</v>
      </c>
      <c r="G100" s="10">
        <f t="shared" si="5"/>
        <v>0.24777533850387526</v>
      </c>
    </row>
    <row r="101" spans="1:7" x14ac:dyDescent="0.2">
      <c r="A101" s="5" t="s">
        <v>100</v>
      </c>
      <c r="B101" s="6">
        <v>2834.41</v>
      </c>
      <c r="C101" s="6">
        <v>7734.4920000000002</v>
      </c>
      <c r="D101" s="6">
        <v>18.059999999999999</v>
      </c>
      <c r="E101" s="10">
        <f t="shared" si="3"/>
        <v>7.9840602076551824E-3</v>
      </c>
      <c r="F101" s="10">
        <f t="shared" si="4"/>
        <v>1.1373384594320886E-2</v>
      </c>
      <c r="G101" s="10">
        <f t="shared" si="5"/>
        <v>-0.12916139295340437</v>
      </c>
    </row>
    <row r="102" spans="1:7" x14ac:dyDescent="0.2">
      <c r="A102" s="5" t="s">
        <v>101</v>
      </c>
      <c r="B102" s="6">
        <v>2850.96</v>
      </c>
      <c r="C102" s="6">
        <v>7822.1480000000001</v>
      </c>
      <c r="D102" s="6">
        <v>16.440000000000001</v>
      </c>
      <c r="E102" s="10">
        <f t="shared" si="3"/>
        <v>5.8219770208102466E-3</v>
      </c>
      <c r="F102" s="10">
        <f t="shared" si="4"/>
        <v>1.1269390779066531E-2</v>
      </c>
      <c r="G102" s="10">
        <f t="shared" si="5"/>
        <v>-9.3982158360805299E-2</v>
      </c>
    </row>
    <row r="103" spans="1:7" x14ac:dyDescent="0.2">
      <c r="A103" s="5" t="s">
        <v>102</v>
      </c>
      <c r="B103" s="6">
        <v>2876.32</v>
      </c>
      <c r="C103" s="6">
        <v>7898.0469999999996</v>
      </c>
      <c r="D103" s="6">
        <v>15.29</v>
      </c>
      <c r="E103" s="10">
        <f t="shared" si="3"/>
        <v>8.8559196487121624E-3</v>
      </c>
      <c r="F103" s="10">
        <f t="shared" si="4"/>
        <v>9.6563165739938887E-3</v>
      </c>
      <c r="G103" s="10">
        <f t="shared" si="5"/>
        <v>-7.2518369687063045E-2</v>
      </c>
    </row>
    <row r="104" spans="1:7" x14ac:dyDescent="0.2">
      <c r="A104" s="5" t="s">
        <v>103</v>
      </c>
      <c r="B104" s="6">
        <v>2859.53</v>
      </c>
      <c r="C104" s="6">
        <v>7816.2849999999999</v>
      </c>
      <c r="D104" s="6">
        <v>15.96</v>
      </c>
      <c r="E104" s="10">
        <f t="shared" si="3"/>
        <v>-5.8544236531281706E-3</v>
      </c>
      <c r="F104" s="10">
        <f t="shared" si="4"/>
        <v>-1.0406135980413331E-2</v>
      </c>
      <c r="G104" s="10">
        <f t="shared" si="5"/>
        <v>4.2886572080691819E-2</v>
      </c>
    </row>
    <row r="105" spans="1:7" x14ac:dyDescent="0.2">
      <c r="A105" s="5" t="s">
        <v>104</v>
      </c>
      <c r="B105" s="6">
        <v>2840.23</v>
      </c>
      <c r="C105" s="6">
        <v>7702.375</v>
      </c>
      <c r="D105" s="6">
        <v>16.309999999999999</v>
      </c>
      <c r="E105" s="10">
        <f t="shared" si="3"/>
        <v>-6.7722408534153554E-3</v>
      </c>
      <c r="F105" s="10">
        <f t="shared" si="4"/>
        <v>-1.4680654880215516E-2</v>
      </c>
      <c r="G105" s="10">
        <f t="shared" si="5"/>
        <v>2.1692824611259754E-2</v>
      </c>
    </row>
    <row r="106" spans="1:7" x14ac:dyDescent="0.2">
      <c r="A106" s="5" t="s">
        <v>105</v>
      </c>
      <c r="B106" s="6">
        <v>2864.36</v>
      </c>
      <c r="C106" s="6">
        <v>7785.723</v>
      </c>
      <c r="D106" s="6">
        <v>14.95</v>
      </c>
      <c r="E106" s="10">
        <f t="shared" si="3"/>
        <v>8.4599047136238066E-3</v>
      </c>
      <c r="F106" s="10">
        <f t="shared" si="4"/>
        <v>1.0762949019552439E-2</v>
      </c>
      <c r="G106" s="10">
        <f t="shared" si="5"/>
        <v>-8.7067116796226987E-2</v>
      </c>
    </row>
    <row r="107" spans="1:7" x14ac:dyDescent="0.2">
      <c r="A107" s="7" t="s">
        <v>106</v>
      </c>
      <c r="B107" s="8">
        <v>2856.27</v>
      </c>
      <c r="C107" s="6">
        <v>7750.8440000000001</v>
      </c>
      <c r="D107" s="6">
        <v>14.75</v>
      </c>
      <c r="E107" s="10">
        <f t="shared" si="3"/>
        <v>-2.8283616990028514E-3</v>
      </c>
      <c r="F107" s="10">
        <f t="shared" si="4"/>
        <v>-4.4899312177775078E-3</v>
      </c>
      <c r="G107" s="10">
        <f t="shared" si="5"/>
        <v>-1.3468217050866593E-2</v>
      </c>
    </row>
    <row r="108" spans="1:7" x14ac:dyDescent="0.2">
      <c r="A108" s="7" t="s">
        <v>107</v>
      </c>
      <c r="B108" s="8">
        <v>2822.24</v>
      </c>
      <c r="C108" s="6">
        <v>7628.2849999999999</v>
      </c>
      <c r="D108" s="6">
        <v>16.920000000000002</v>
      </c>
      <c r="E108" s="10">
        <f t="shared" si="3"/>
        <v>-1.1985681943016436E-2</v>
      </c>
      <c r="F108" s="10">
        <f t="shared" si="4"/>
        <v>-1.5938691272079218E-2</v>
      </c>
      <c r="G108" s="10">
        <f t="shared" si="5"/>
        <v>0.13725327139224849</v>
      </c>
    </row>
    <row r="109" spans="1:7" x14ac:dyDescent="0.2">
      <c r="A109" s="7" t="s">
        <v>108</v>
      </c>
      <c r="B109" s="8">
        <v>2826.06</v>
      </c>
      <c r="C109" s="6">
        <v>7637.0079999999998</v>
      </c>
      <c r="D109" s="6">
        <v>15.85</v>
      </c>
      <c r="E109" s="10">
        <f t="shared" si="3"/>
        <v>1.3526195784275823E-3</v>
      </c>
      <c r="F109" s="10">
        <f t="shared" si="4"/>
        <v>1.1428540479946861E-3</v>
      </c>
      <c r="G109" s="10">
        <f t="shared" si="5"/>
        <v>-6.5326853854787661E-2</v>
      </c>
    </row>
    <row r="110" spans="1:7" x14ac:dyDescent="0.2">
      <c r="A110" s="7" t="s">
        <v>109</v>
      </c>
      <c r="B110" s="8">
        <v>2826.06</v>
      </c>
      <c r="C110" s="6">
        <v>7637.0079999999998</v>
      </c>
      <c r="D110" s="6">
        <v>15.85</v>
      </c>
      <c r="E110" s="10">
        <f t="shared" si="3"/>
        <v>0</v>
      </c>
      <c r="F110" s="10">
        <f t="shared" si="4"/>
        <v>0</v>
      </c>
      <c r="G110" s="10">
        <f t="shared" si="5"/>
        <v>0</v>
      </c>
    </row>
    <row r="111" spans="1:7" x14ac:dyDescent="0.2">
      <c r="A111" s="7" t="s">
        <v>110</v>
      </c>
      <c r="B111" s="8">
        <v>2802.39</v>
      </c>
      <c r="C111" s="6">
        <v>7607.3519999999999</v>
      </c>
      <c r="D111" s="6">
        <v>17.5</v>
      </c>
      <c r="E111" s="10">
        <f t="shared" si="3"/>
        <v>-8.4108909346528385E-3</v>
      </c>
      <c r="F111" s="10">
        <f t="shared" si="4"/>
        <v>-3.8907553234084429E-3</v>
      </c>
      <c r="G111" s="10">
        <f t="shared" si="5"/>
        <v>9.9031380606178762E-2</v>
      </c>
    </row>
    <row r="112" spans="1:7" x14ac:dyDescent="0.2">
      <c r="A112" s="7" t="s">
        <v>111</v>
      </c>
      <c r="B112" s="8">
        <v>2783.02</v>
      </c>
      <c r="C112" s="6">
        <v>7547.3090000000002</v>
      </c>
      <c r="D112" s="6">
        <v>17.899999999999999</v>
      </c>
      <c r="E112" s="10">
        <f t="shared" si="3"/>
        <v>-6.9359555174738127E-3</v>
      </c>
      <c r="F112" s="10">
        <f t="shared" si="4"/>
        <v>-7.9240722282438378E-3</v>
      </c>
      <c r="G112" s="10">
        <f t="shared" si="5"/>
        <v>2.2599831917240777E-2</v>
      </c>
    </row>
    <row r="113" spans="1:7" x14ac:dyDescent="0.2">
      <c r="A113" s="7" t="s">
        <v>112</v>
      </c>
      <c r="B113" s="8">
        <v>2788.86</v>
      </c>
      <c r="C113" s="6">
        <v>7567.7150000000001</v>
      </c>
      <c r="D113" s="6">
        <v>17.3</v>
      </c>
      <c r="E113" s="10">
        <f t="shared" si="3"/>
        <v>2.0962411748005594E-3</v>
      </c>
      <c r="F113" s="10">
        <f t="shared" si="4"/>
        <v>2.7000965923083733E-3</v>
      </c>
      <c r="G113" s="10">
        <f t="shared" si="5"/>
        <v>-3.4094211342975897E-2</v>
      </c>
    </row>
    <row r="114" spans="1:7" x14ac:dyDescent="0.2">
      <c r="A114" s="7" t="s">
        <v>113</v>
      </c>
      <c r="B114" s="8">
        <v>2752.06</v>
      </c>
      <c r="C114" s="6">
        <v>7453.1480000000001</v>
      </c>
      <c r="D114" s="6">
        <v>18.71</v>
      </c>
      <c r="E114" s="10">
        <f t="shared" si="3"/>
        <v>-1.3283188023120184E-2</v>
      </c>
      <c r="F114" s="10">
        <f t="shared" si="4"/>
        <v>-1.5254679000321607E-2</v>
      </c>
      <c r="G114" s="10">
        <f t="shared" si="5"/>
        <v>7.8351638782265073E-2</v>
      </c>
    </row>
    <row r="115" spans="1:7" x14ac:dyDescent="0.2">
      <c r="A115" s="7" t="s">
        <v>114</v>
      </c>
      <c r="B115" s="8">
        <v>2744.45</v>
      </c>
      <c r="C115" s="6">
        <v>7333.02</v>
      </c>
      <c r="D115" s="6">
        <v>18.86</v>
      </c>
      <c r="E115" s="10">
        <f t="shared" si="3"/>
        <v>-2.7690315718501501E-3</v>
      </c>
      <c r="F115" s="10">
        <f t="shared" si="4"/>
        <v>-1.6249056973143189E-2</v>
      </c>
      <c r="G115" s="10">
        <f t="shared" si="5"/>
        <v>7.9851369193130496E-3</v>
      </c>
    </row>
    <row r="116" spans="1:7" x14ac:dyDescent="0.2">
      <c r="A116" s="7" t="s">
        <v>115</v>
      </c>
      <c r="B116" s="8">
        <v>2803.27</v>
      </c>
      <c r="C116" s="6">
        <v>7527.1170000000002</v>
      </c>
      <c r="D116" s="6">
        <v>16.97</v>
      </c>
      <c r="E116" s="10">
        <f t="shared" si="3"/>
        <v>2.1205902322179549E-2</v>
      </c>
      <c r="F116" s="10">
        <f t="shared" si="4"/>
        <v>2.6124663468395277E-2</v>
      </c>
      <c r="G116" s="10">
        <f t="shared" si="5"/>
        <v>-0.1055961979591765</v>
      </c>
    </row>
    <row r="117" spans="1:7" x14ac:dyDescent="0.2">
      <c r="A117" s="7" t="s">
        <v>116</v>
      </c>
      <c r="B117" s="8">
        <v>2826.15</v>
      </c>
      <c r="C117" s="6">
        <v>7575.4769999999999</v>
      </c>
      <c r="D117" s="6">
        <v>16.09</v>
      </c>
      <c r="E117" s="10">
        <f t="shared" si="3"/>
        <v>8.1287685006414707E-3</v>
      </c>
      <c r="F117" s="10">
        <f t="shared" si="4"/>
        <v>6.4042197368782416E-3</v>
      </c>
      <c r="G117" s="10">
        <f t="shared" si="5"/>
        <v>-5.3249118241843092E-2</v>
      </c>
    </row>
    <row r="118" spans="1:7" x14ac:dyDescent="0.2">
      <c r="A118" s="7" t="s">
        <v>117</v>
      </c>
      <c r="B118" s="8">
        <v>2843.49</v>
      </c>
      <c r="C118" s="6">
        <v>7615.5550000000003</v>
      </c>
      <c r="D118" s="6">
        <v>15.93</v>
      </c>
      <c r="E118" s="10">
        <f t="shared" si="3"/>
        <v>6.1168095558660623E-3</v>
      </c>
      <c r="F118" s="10">
        <f t="shared" si="4"/>
        <v>5.2765464502221452E-3</v>
      </c>
      <c r="G118" s="10">
        <f t="shared" si="5"/>
        <v>-9.9938370823347174E-3</v>
      </c>
    </row>
    <row r="119" spans="1:7" x14ac:dyDescent="0.2">
      <c r="A119" s="7" t="s">
        <v>118</v>
      </c>
      <c r="B119" s="8">
        <v>2873.34</v>
      </c>
      <c r="C119" s="6">
        <v>7742.1019999999999</v>
      </c>
      <c r="D119" s="6">
        <v>16.3</v>
      </c>
      <c r="E119" s="10">
        <f t="shared" si="3"/>
        <v>1.0442945224567081E-2</v>
      </c>
      <c r="F119" s="10">
        <f t="shared" si="4"/>
        <v>1.6480360798738929E-2</v>
      </c>
      <c r="G119" s="10">
        <f t="shared" si="5"/>
        <v>2.2960983890759512E-2</v>
      </c>
    </row>
    <row r="120" spans="1:7" x14ac:dyDescent="0.2">
      <c r="A120" s="7" t="s">
        <v>119</v>
      </c>
      <c r="B120" s="8">
        <v>2886.73</v>
      </c>
      <c r="C120" s="6">
        <v>7823.1679999999997</v>
      </c>
      <c r="D120" s="6">
        <v>15.94</v>
      </c>
      <c r="E120" s="10">
        <f t="shared" si="3"/>
        <v>4.6492574289522378E-3</v>
      </c>
      <c r="F120" s="10">
        <f t="shared" si="4"/>
        <v>1.0416360650893854E-2</v>
      </c>
      <c r="G120" s="10">
        <f t="shared" si="5"/>
        <v>-2.2333434450647765E-2</v>
      </c>
    </row>
    <row r="121" spans="1:7" x14ac:dyDescent="0.2">
      <c r="A121" s="7" t="s">
        <v>120</v>
      </c>
      <c r="B121" s="8">
        <v>2885.72</v>
      </c>
      <c r="C121" s="6">
        <v>7822.5659999999998</v>
      </c>
      <c r="D121" s="6">
        <v>15.99</v>
      </c>
      <c r="E121" s="10">
        <f t="shared" si="3"/>
        <v>-3.4993807146250003E-4</v>
      </c>
      <c r="F121" s="10">
        <f t="shared" si="4"/>
        <v>-7.6953884080773629E-5</v>
      </c>
      <c r="G121" s="10">
        <f t="shared" si="5"/>
        <v>3.1318534837938799E-3</v>
      </c>
    </row>
    <row r="122" spans="1:7" x14ac:dyDescent="0.2">
      <c r="A122" s="7" t="s">
        <v>121</v>
      </c>
      <c r="B122" s="8">
        <v>2879.84</v>
      </c>
      <c r="C122" s="6">
        <v>7792.7190000000001</v>
      </c>
      <c r="D122" s="6">
        <v>15.91</v>
      </c>
      <c r="E122" s="10">
        <f t="shared" si="3"/>
        <v>-2.0396984988729416E-3</v>
      </c>
      <c r="F122" s="10">
        <f t="shared" si="4"/>
        <v>-3.8227975151420251E-3</v>
      </c>
      <c r="G122" s="10">
        <f t="shared" si="5"/>
        <v>-5.0156844961673566E-3</v>
      </c>
    </row>
    <row r="123" spans="1:7" x14ac:dyDescent="0.2">
      <c r="A123" s="7" t="s">
        <v>122</v>
      </c>
      <c r="B123" s="8">
        <v>2891.64</v>
      </c>
      <c r="C123" s="6">
        <v>7837.1289999999999</v>
      </c>
      <c r="D123" s="6">
        <v>15.82</v>
      </c>
      <c r="E123" s="10">
        <f t="shared" si="3"/>
        <v>4.0890781712417494E-3</v>
      </c>
      <c r="F123" s="10">
        <f t="shared" si="4"/>
        <v>5.6827321049558559E-3</v>
      </c>
      <c r="G123" s="10">
        <f t="shared" si="5"/>
        <v>-5.6728800101876527E-3</v>
      </c>
    </row>
    <row r="124" spans="1:7" x14ac:dyDescent="0.2">
      <c r="A124" s="7" t="s">
        <v>123</v>
      </c>
      <c r="B124" s="8">
        <v>2886.98</v>
      </c>
      <c r="C124" s="6">
        <v>7796.66</v>
      </c>
      <c r="D124" s="6">
        <v>15.28</v>
      </c>
      <c r="E124" s="10">
        <f t="shared" si="3"/>
        <v>-1.612842169983723E-3</v>
      </c>
      <c r="F124" s="10">
        <f t="shared" si="4"/>
        <v>-5.1771314541597668E-3</v>
      </c>
      <c r="G124" s="10">
        <f t="shared" si="5"/>
        <v>-3.4730178601133387E-2</v>
      </c>
    </row>
    <row r="125" spans="1:7" x14ac:dyDescent="0.2">
      <c r="A125" s="7" t="s">
        <v>124</v>
      </c>
      <c r="B125" s="8">
        <v>2889.67</v>
      </c>
      <c r="C125" s="6">
        <v>7845.0230000000001</v>
      </c>
      <c r="D125" s="6">
        <v>15.35</v>
      </c>
      <c r="E125" s="10">
        <f t="shared" si="3"/>
        <v>9.3133570302482102E-4</v>
      </c>
      <c r="F125" s="10">
        <f t="shared" si="4"/>
        <v>6.1838811230500437E-3</v>
      </c>
      <c r="G125" s="10">
        <f t="shared" si="5"/>
        <v>4.5706902948317663E-3</v>
      </c>
    </row>
    <row r="126" spans="1:7" x14ac:dyDescent="0.2">
      <c r="A126" s="7" t="s">
        <v>125</v>
      </c>
      <c r="B126" s="8">
        <v>2917.75</v>
      </c>
      <c r="C126" s="6">
        <v>7953.8829999999998</v>
      </c>
      <c r="D126" s="6">
        <v>15.15</v>
      </c>
      <c r="E126" s="10">
        <f t="shared" si="3"/>
        <v>9.670462557011119E-3</v>
      </c>
      <c r="F126" s="10">
        <f t="shared" si="4"/>
        <v>1.3780919112831583E-2</v>
      </c>
      <c r="G126" s="10">
        <f t="shared" si="5"/>
        <v>-1.3114942077828018E-2</v>
      </c>
    </row>
    <row r="127" spans="1:7" x14ac:dyDescent="0.2">
      <c r="A127" s="7" t="s">
        <v>126</v>
      </c>
      <c r="B127" s="8">
        <v>2926.46</v>
      </c>
      <c r="C127" s="6">
        <v>7987.3239999999996</v>
      </c>
      <c r="D127" s="6">
        <v>14.33</v>
      </c>
      <c r="E127" s="10">
        <f t="shared" si="3"/>
        <v>2.9807301410620332E-3</v>
      </c>
      <c r="F127" s="10">
        <f t="shared" si="4"/>
        <v>4.1955479348700381E-3</v>
      </c>
      <c r="G127" s="10">
        <f t="shared" si="5"/>
        <v>-5.5645290115297681E-2</v>
      </c>
    </row>
    <row r="128" spans="1:7" x14ac:dyDescent="0.2">
      <c r="A128" s="7" t="s">
        <v>127</v>
      </c>
      <c r="B128" s="8">
        <v>2954.18</v>
      </c>
      <c r="C128" s="6">
        <v>8051.34</v>
      </c>
      <c r="D128" s="6">
        <v>14.75</v>
      </c>
      <c r="E128" s="10">
        <f t="shared" si="3"/>
        <v>9.4276151277163066E-3</v>
      </c>
      <c r="F128" s="10">
        <f t="shared" si="4"/>
        <v>7.9827521728380712E-3</v>
      </c>
      <c r="G128" s="10">
        <f t="shared" si="5"/>
        <v>2.888784094574829E-2</v>
      </c>
    </row>
    <row r="129" spans="1:7" x14ac:dyDescent="0.2">
      <c r="A129" s="7" t="s">
        <v>128</v>
      </c>
      <c r="B129" s="8">
        <v>2950.46</v>
      </c>
      <c r="C129" s="6">
        <v>8031.7070000000003</v>
      </c>
      <c r="D129" s="6">
        <v>15.4</v>
      </c>
      <c r="E129" s="10">
        <f t="shared" si="3"/>
        <v>-1.2600261801485599E-3</v>
      </c>
      <c r="F129" s="10">
        <f t="shared" si="4"/>
        <v>-2.441454004604575E-3</v>
      </c>
      <c r="G129" s="10">
        <f t="shared" si="5"/>
        <v>4.3124426633754619E-2</v>
      </c>
    </row>
    <row r="130" spans="1:7" x14ac:dyDescent="0.2">
      <c r="A130" s="7" t="s">
        <v>129</v>
      </c>
      <c r="B130" s="8">
        <v>2945.35</v>
      </c>
      <c r="C130" s="6">
        <v>8005.6949999999997</v>
      </c>
      <c r="D130" s="6">
        <v>15.26</v>
      </c>
      <c r="E130" s="10">
        <f t="shared" si="3"/>
        <v>-1.7334348561240606E-3</v>
      </c>
      <c r="F130" s="10">
        <f t="shared" si="4"/>
        <v>-3.2439197833149121E-3</v>
      </c>
      <c r="G130" s="10">
        <f t="shared" si="5"/>
        <v>-9.1324835632725868E-3</v>
      </c>
    </row>
    <row r="131" spans="1:7" x14ac:dyDescent="0.2">
      <c r="A131" s="7" t="s">
        <v>130</v>
      </c>
      <c r="B131" s="8">
        <v>2917.38</v>
      </c>
      <c r="C131" s="6">
        <v>7884.7150000000001</v>
      </c>
      <c r="D131" s="6">
        <v>16.28</v>
      </c>
      <c r="E131" s="10">
        <f t="shared" si="3"/>
        <v>-9.5417023155633419E-3</v>
      </c>
      <c r="F131" s="10">
        <f t="shared" si="4"/>
        <v>-1.5227088233557845E-2</v>
      </c>
      <c r="G131" s="10">
        <f t="shared" si="5"/>
        <v>6.4702334718083399E-2</v>
      </c>
    </row>
    <row r="132" spans="1:7" x14ac:dyDescent="0.2">
      <c r="A132" s="7" t="s">
        <v>131</v>
      </c>
      <c r="B132" s="8">
        <v>2913.78</v>
      </c>
      <c r="C132" s="6">
        <v>7909.973</v>
      </c>
      <c r="D132" s="6">
        <v>16.21</v>
      </c>
      <c r="E132" s="10">
        <f t="shared" si="3"/>
        <v>-1.2347459021461497E-3</v>
      </c>
      <c r="F132" s="10">
        <f t="shared" si="4"/>
        <v>3.1982931895208526E-3</v>
      </c>
      <c r="G132" s="10">
        <f t="shared" si="5"/>
        <v>-4.3090248268094706E-3</v>
      </c>
    </row>
    <row r="133" spans="1:7" x14ac:dyDescent="0.2">
      <c r="A133" s="7" t="s">
        <v>132</v>
      </c>
      <c r="B133" s="8">
        <v>2924.92</v>
      </c>
      <c r="C133" s="6">
        <v>7967.7579999999998</v>
      </c>
      <c r="D133" s="6">
        <v>15.82</v>
      </c>
      <c r="E133" s="10">
        <f t="shared" si="3"/>
        <v>3.8159225573172161E-3</v>
      </c>
      <c r="F133" s="10">
        <f t="shared" si="4"/>
        <v>7.2787799621519891E-3</v>
      </c>
      <c r="G133" s="10">
        <f t="shared" si="5"/>
        <v>-2.4353373408077007E-2</v>
      </c>
    </row>
    <row r="134" spans="1:7" x14ac:dyDescent="0.2">
      <c r="A134" s="7" t="s">
        <v>133</v>
      </c>
      <c r="B134" s="8">
        <v>2941.76</v>
      </c>
      <c r="C134" s="6">
        <v>8006.2420000000002</v>
      </c>
      <c r="D134" s="6">
        <v>15.08</v>
      </c>
      <c r="E134" s="10">
        <f t="shared" si="3"/>
        <v>5.7409118108132217E-3</v>
      </c>
      <c r="F134" s="10">
        <f t="shared" si="4"/>
        <v>4.8183391079179233E-3</v>
      </c>
      <c r="G134" s="10">
        <f t="shared" si="5"/>
        <v>-4.790559975969786E-2</v>
      </c>
    </row>
    <row r="135" spans="1:7" x14ac:dyDescent="0.2">
      <c r="A135" s="7" t="s">
        <v>134</v>
      </c>
      <c r="B135" s="8">
        <v>2964.33</v>
      </c>
      <c r="C135" s="6">
        <v>8091.1639999999998</v>
      </c>
      <c r="D135" s="6">
        <v>14.06</v>
      </c>
      <c r="E135" s="10">
        <f t="shared" ref="E135:E198" si="6">LN(B135/B134)</f>
        <v>7.6429955755801899E-3</v>
      </c>
      <c r="F135" s="10">
        <f t="shared" ref="F135:F198" si="7">LN(C135/C134)</f>
        <v>1.0551114612406882E-2</v>
      </c>
      <c r="G135" s="10">
        <f t="shared" ref="G135:G198" si="8">LN(D135/D134)</f>
        <v>-7.0035476197291113E-2</v>
      </c>
    </row>
    <row r="136" spans="1:7" x14ac:dyDescent="0.2">
      <c r="A136" s="7" t="s">
        <v>135</v>
      </c>
      <c r="B136" s="8">
        <v>2973.01</v>
      </c>
      <c r="C136" s="6">
        <v>8109.0940000000001</v>
      </c>
      <c r="D136" s="6">
        <v>12.93</v>
      </c>
      <c r="E136" s="10">
        <f t="shared" si="6"/>
        <v>2.9238703472561083E-3</v>
      </c>
      <c r="F136" s="10">
        <f t="shared" si="7"/>
        <v>2.2135458979845252E-3</v>
      </c>
      <c r="G136" s="10">
        <f t="shared" si="8"/>
        <v>-8.3783693598752831E-2</v>
      </c>
    </row>
    <row r="137" spans="1:7" x14ac:dyDescent="0.2">
      <c r="A137" s="7" t="s">
        <v>136</v>
      </c>
      <c r="B137" s="8">
        <v>2995.82</v>
      </c>
      <c r="C137" s="6">
        <v>8170.23</v>
      </c>
      <c r="D137" s="6">
        <v>12.57</v>
      </c>
      <c r="E137" s="10">
        <f t="shared" si="6"/>
        <v>7.6430761271929189E-3</v>
      </c>
      <c r="F137" s="10">
        <f t="shared" si="7"/>
        <v>7.5109122970037955E-3</v>
      </c>
      <c r="G137" s="10">
        <f t="shared" si="8"/>
        <v>-2.8237170181609997E-2</v>
      </c>
    </row>
    <row r="138" spans="1:7" x14ac:dyDescent="0.2">
      <c r="A138" s="7" t="s">
        <v>137</v>
      </c>
      <c r="B138" s="8">
        <v>2995.82</v>
      </c>
      <c r="C138" s="6">
        <v>8170.23</v>
      </c>
      <c r="D138" s="6">
        <v>12.57</v>
      </c>
      <c r="E138" s="10">
        <f t="shared" si="6"/>
        <v>0</v>
      </c>
      <c r="F138" s="10">
        <f t="shared" si="7"/>
        <v>0</v>
      </c>
      <c r="G138" s="10">
        <f t="shared" si="8"/>
        <v>0</v>
      </c>
    </row>
    <row r="139" spans="1:7" x14ac:dyDescent="0.2">
      <c r="A139" s="7" t="s">
        <v>138</v>
      </c>
      <c r="B139" s="8">
        <v>2990.41</v>
      </c>
      <c r="C139" s="6">
        <v>8161.7889999999998</v>
      </c>
      <c r="D139" s="6">
        <v>13.28</v>
      </c>
      <c r="E139" s="10">
        <f t="shared" si="6"/>
        <v>-1.8074819954691978E-3</v>
      </c>
      <c r="F139" s="10">
        <f t="shared" si="7"/>
        <v>-1.0336751079691076E-3</v>
      </c>
      <c r="G139" s="10">
        <f t="shared" si="8"/>
        <v>5.4946121446131695E-2</v>
      </c>
    </row>
    <row r="140" spans="1:7" x14ac:dyDescent="0.2">
      <c r="A140" s="7" t="s">
        <v>139</v>
      </c>
      <c r="B140" s="8">
        <v>2975.95</v>
      </c>
      <c r="C140" s="6">
        <v>8098.3829999999998</v>
      </c>
      <c r="D140" s="6">
        <v>13.96</v>
      </c>
      <c r="E140" s="10">
        <f t="shared" si="6"/>
        <v>-4.8471859933760311E-3</v>
      </c>
      <c r="F140" s="10">
        <f t="shared" si="7"/>
        <v>-7.7989730223577075E-3</v>
      </c>
      <c r="G140" s="10">
        <f t="shared" si="8"/>
        <v>4.9936953285938807E-2</v>
      </c>
    </row>
    <row r="141" spans="1:7" x14ac:dyDescent="0.2">
      <c r="A141" s="7" t="s">
        <v>140</v>
      </c>
      <c r="B141" s="8">
        <v>2979.63</v>
      </c>
      <c r="C141" s="6">
        <v>8141.7269999999999</v>
      </c>
      <c r="D141" s="6">
        <v>14.09</v>
      </c>
      <c r="E141" s="10">
        <f t="shared" si="6"/>
        <v>1.2358159804265049E-3</v>
      </c>
      <c r="F141" s="10">
        <f t="shared" si="7"/>
        <v>5.3379075532857291E-3</v>
      </c>
      <c r="G141" s="10">
        <f t="shared" si="8"/>
        <v>9.2692285763624708E-3</v>
      </c>
    </row>
    <row r="142" spans="1:7" x14ac:dyDescent="0.2">
      <c r="A142" s="7" t="s">
        <v>141</v>
      </c>
      <c r="B142" s="8">
        <v>2993.07</v>
      </c>
      <c r="C142" s="6">
        <v>8202.5310000000009</v>
      </c>
      <c r="D142" s="6">
        <v>13.03</v>
      </c>
      <c r="E142" s="10">
        <f t="shared" si="6"/>
        <v>4.5004847673177414E-3</v>
      </c>
      <c r="F142" s="10">
        <f t="shared" si="7"/>
        <v>7.4404455081441704E-3</v>
      </c>
      <c r="G142" s="10">
        <f t="shared" si="8"/>
        <v>-7.8210934773835089E-2</v>
      </c>
    </row>
    <row r="143" spans="1:7" x14ac:dyDescent="0.2">
      <c r="A143" s="7" t="s">
        <v>142</v>
      </c>
      <c r="B143" s="8">
        <v>2999.91</v>
      </c>
      <c r="C143" s="6">
        <v>8196.0429999999997</v>
      </c>
      <c r="D143" s="6">
        <v>12.93</v>
      </c>
      <c r="E143" s="10">
        <f t="shared" si="6"/>
        <v>2.2826717159195975E-3</v>
      </c>
      <c r="F143" s="10">
        <f t="shared" si="7"/>
        <v>-7.9128835696720061E-4</v>
      </c>
      <c r="G143" s="10">
        <f t="shared" si="8"/>
        <v>-7.7041983529875643E-3</v>
      </c>
    </row>
    <row r="144" spans="1:7" x14ac:dyDescent="0.2">
      <c r="A144" s="7" t="s">
        <v>143</v>
      </c>
      <c r="B144" s="8">
        <v>3013.77</v>
      </c>
      <c r="C144" s="6">
        <v>8244.1450000000004</v>
      </c>
      <c r="D144" s="6">
        <v>12.39</v>
      </c>
      <c r="E144" s="10">
        <f t="shared" si="6"/>
        <v>4.6094985236418001E-3</v>
      </c>
      <c r="F144" s="10">
        <f t="shared" si="7"/>
        <v>5.8517745982045724E-3</v>
      </c>
      <c r="G144" s="10">
        <f t="shared" si="8"/>
        <v>-4.2660497142714943E-2</v>
      </c>
    </row>
    <row r="145" spans="1:7" x14ac:dyDescent="0.2">
      <c r="A145" s="7" t="s">
        <v>144</v>
      </c>
      <c r="B145" s="8">
        <v>3014.3</v>
      </c>
      <c r="C145" s="6">
        <v>8258.1839999999993</v>
      </c>
      <c r="D145" s="6">
        <v>12.68</v>
      </c>
      <c r="E145" s="10">
        <f t="shared" si="6"/>
        <v>1.7584401022740885E-4</v>
      </c>
      <c r="F145" s="10">
        <f t="shared" si="7"/>
        <v>1.7014572169608785E-3</v>
      </c>
      <c r="G145" s="10">
        <f t="shared" si="8"/>
        <v>2.3136253368028808E-2</v>
      </c>
    </row>
    <row r="146" spans="1:7" x14ac:dyDescent="0.2">
      <c r="A146" s="7" t="s">
        <v>145</v>
      </c>
      <c r="B146" s="8">
        <v>3004.04</v>
      </c>
      <c r="C146" s="6">
        <v>8222.7970000000005</v>
      </c>
      <c r="D146" s="6">
        <v>12.86</v>
      </c>
      <c r="E146" s="10">
        <f t="shared" si="6"/>
        <v>-3.4095813595054242E-3</v>
      </c>
      <c r="F146" s="10">
        <f t="shared" si="7"/>
        <v>-4.2942898096579446E-3</v>
      </c>
      <c r="G146" s="10">
        <f t="shared" si="8"/>
        <v>1.4095769800393376E-2</v>
      </c>
    </row>
    <row r="147" spans="1:7" x14ac:dyDescent="0.2">
      <c r="A147" s="7" t="s">
        <v>146</v>
      </c>
      <c r="B147" s="8">
        <v>2984.42</v>
      </c>
      <c r="C147" s="6">
        <v>8185.2070000000003</v>
      </c>
      <c r="D147" s="6">
        <v>13.97</v>
      </c>
      <c r="E147" s="10">
        <f t="shared" si="6"/>
        <v>-6.5526262851549463E-3</v>
      </c>
      <c r="F147" s="10">
        <f t="shared" si="7"/>
        <v>-4.5819181618434995E-3</v>
      </c>
      <c r="G147" s="10">
        <f t="shared" si="8"/>
        <v>8.2790454459397186E-2</v>
      </c>
    </row>
    <row r="148" spans="1:7" x14ac:dyDescent="0.2">
      <c r="A148" s="7" t="s">
        <v>147</v>
      </c>
      <c r="B148" s="8">
        <v>2995.11</v>
      </c>
      <c r="C148" s="6">
        <v>8207.2420000000002</v>
      </c>
      <c r="D148" s="6">
        <v>13.53</v>
      </c>
      <c r="E148" s="10">
        <f t="shared" si="6"/>
        <v>3.5755356654507981E-3</v>
      </c>
      <c r="F148" s="10">
        <f t="shared" si="7"/>
        <v>2.6884345678703991E-3</v>
      </c>
      <c r="G148" s="10">
        <f t="shared" si="8"/>
        <v>-3.2002731086173831E-2</v>
      </c>
    </row>
    <row r="149" spans="1:7" x14ac:dyDescent="0.2">
      <c r="A149" s="7" t="s">
        <v>148</v>
      </c>
      <c r="B149" s="8">
        <v>2976.61</v>
      </c>
      <c r="C149" s="6">
        <v>8146.4880000000003</v>
      </c>
      <c r="D149" s="6">
        <v>14.45</v>
      </c>
      <c r="E149" s="10">
        <f t="shared" si="6"/>
        <v>-6.1958896877547841E-3</v>
      </c>
      <c r="F149" s="10">
        <f t="shared" si="7"/>
        <v>-7.4300211015515842E-3</v>
      </c>
      <c r="G149" s="10">
        <f t="shared" si="8"/>
        <v>6.5784972375744599E-2</v>
      </c>
    </row>
    <row r="150" spans="1:7" x14ac:dyDescent="0.2">
      <c r="A150" s="7" t="s">
        <v>149</v>
      </c>
      <c r="B150" s="8">
        <v>2985.03</v>
      </c>
      <c r="C150" s="6">
        <v>8204.1370000000006</v>
      </c>
      <c r="D150" s="6">
        <v>13.53</v>
      </c>
      <c r="E150" s="10">
        <f t="shared" si="6"/>
        <v>2.8247279603128136E-3</v>
      </c>
      <c r="F150" s="10">
        <f t="shared" si="7"/>
        <v>7.0516251072784541E-3</v>
      </c>
      <c r="G150" s="10">
        <f t="shared" si="8"/>
        <v>-6.5784972375744474E-2</v>
      </c>
    </row>
    <row r="151" spans="1:7" x14ac:dyDescent="0.2">
      <c r="A151" s="7" t="s">
        <v>150</v>
      </c>
      <c r="B151" s="8">
        <v>3005.47</v>
      </c>
      <c r="C151" s="6">
        <v>8251.402</v>
      </c>
      <c r="D151" s="6">
        <v>12.61</v>
      </c>
      <c r="E151" s="10">
        <f t="shared" si="6"/>
        <v>6.8241647017276323E-3</v>
      </c>
      <c r="F151" s="10">
        <f t="shared" si="7"/>
        <v>5.7445860606251658E-3</v>
      </c>
      <c r="G151" s="10">
        <f t="shared" si="8"/>
        <v>-7.0419292205868483E-2</v>
      </c>
    </row>
    <row r="152" spans="1:7" x14ac:dyDescent="0.2">
      <c r="A152" s="7" t="s">
        <v>151</v>
      </c>
      <c r="B152" s="8">
        <v>3019.56</v>
      </c>
      <c r="C152" s="6">
        <v>8321.5</v>
      </c>
      <c r="D152" s="6">
        <v>12.07</v>
      </c>
      <c r="E152" s="10">
        <f t="shared" si="6"/>
        <v>4.6771636608934396E-3</v>
      </c>
      <c r="F152" s="10">
        <f t="shared" si="7"/>
        <v>8.4594017421782252E-3</v>
      </c>
      <c r="G152" s="10">
        <f t="shared" si="8"/>
        <v>-4.3767114867388011E-2</v>
      </c>
    </row>
    <row r="153" spans="1:7" x14ac:dyDescent="0.2">
      <c r="A153" s="7" t="s">
        <v>152</v>
      </c>
      <c r="B153" s="8">
        <v>3003.67</v>
      </c>
      <c r="C153" s="6">
        <v>8238.5390000000007</v>
      </c>
      <c r="D153" s="6">
        <v>12.74</v>
      </c>
      <c r="E153" s="10">
        <f t="shared" si="6"/>
        <v>-5.276251069020221E-3</v>
      </c>
      <c r="F153" s="10">
        <f t="shared" si="7"/>
        <v>-1.0019504669042506E-2</v>
      </c>
      <c r="G153" s="10">
        <f t="shared" si="8"/>
        <v>5.4023615034577192E-2</v>
      </c>
    </row>
    <row r="154" spans="1:7" x14ac:dyDescent="0.2">
      <c r="A154" s="7" t="s">
        <v>153</v>
      </c>
      <c r="B154" s="8">
        <v>3025.86</v>
      </c>
      <c r="C154" s="6">
        <v>8330.2109999999993</v>
      </c>
      <c r="D154" s="6">
        <v>12.16</v>
      </c>
      <c r="E154" s="10">
        <f t="shared" si="6"/>
        <v>7.3604742596646913E-3</v>
      </c>
      <c r="F154" s="10">
        <f t="shared" si="7"/>
        <v>1.1065763614400162E-2</v>
      </c>
      <c r="G154" s="10">
        <f t="shared" si="8"/>
        <v>-4.6594773605996301E-2</v>
      </c>
    </row>
    <row r="155" spans="1:7" x14ac:dyDescent="0.2">
      <c r="A155" s="7" t="s">
        <v>154</v>
      </c>
      <c r="B155" s="8">
        <v>3020.97</v>
      </c>
      <c r="C155" s="6">
        <v>8293.3279999999995</v>
      </c>
      <c r="D155" s="6">
        <v>12.83</v>
      </c>
      <c r="E155" s="10">
        <f t="shared" si="6"/>
        <v>-1.6173767299502979E-3</v>
      </c>
      <c r="F155" s="10">
        <f t="shared" si="7"/>
        <v>-4.4374498741562799E-3</v>
      </c>
      <c r="G155" s="10">
        <f t="shared" si="8"/>
        <v>5.3634302089524119E-2</v>
      </c>
    </row>
    <row r="156" spans="1:7" x14ac:dyDescent="0.2">
      <c r="A156" s="7" t="s">
        <v>155</v>
      </c>
      <c r="B156" s="8">
        <v>3013.18</v>
      </c>
      <c r="C156" s="6">
        <v>8273.6129999999994</v>
      </c>
      <c r="D156" s="6">
        <v>13.94</v>
      </c>
      <c r="E156" s="10">
        <f t="shared" si="6"/>
        <v>-2.5819723830935032E-3</v>
      </c>
      <c r="F156" s="10">
        <f t="shared" si="7"/>
        <v>-2.3800421944481921E-3</v>
      </c>
      <c r="G156" s="10">
        <f t="shared" si="8"/>
        <v>8.2976226704832665E-2</v>
      </c>
    </row>
    <row r="157" spans="1:7" x14ac:dyDescent="0.2">
      <c r="A157" s="7" t="s">
        <v>156</v>
      </c>
      <c r="B157" s="8">
        <v>2980.38</v>
      </c>
      <c r="C157" s="6">
        <v>8175.4179999999997</v>
      </c>
      <c r="D157" s="6">
        <v>16.12</v>
      </c>
      <c r="E157" s="10">
        <f t="shared" si="6"/>
        <v>-1.0945190319276599E-2</v>
      </c>
      <c r="F157" s="10">
        <f t="shared" si="7"/>
        <v>-1.1939446946779808E-2</v>
      </c>
      <c r="G157" s="10">
        <f t="shared" si="8"/>
        <v>0.14529833174610449</v>
      </c>
    </row>
    <row r="158" spans="1:7" x14ac:dyDescent="0.2">
      <c r="A158" s="7" t="s">
        <v>157</v>
      </c>
      <c r="B158" s="8">
        <v>2953.56</v>
      </c>
      <c r="C158" s="6">
        <v>8111.1210000000001</v>
      </c>
      <c r="D158" s="6">
        <v>17.87</v>
      </c>
      <c r="E158" s="10">
        <f t="shared" si="6"/>
        <v>-9.0395867268047228E-3</v>
      </c>
      <c r="F158" s="10">
        <f t="shared" si="7"/>
        <v>-7.8957639851067289E-3</v>
      </c>
      <c r="G158" s="10">
        <f t="shared" si="8"/>
        <v>0.10306259209285434</v>
      </c>
    </row>
    <row r="159" spans="1:7" x14ac:dyDescent="0.2">
      <c r="A159" s="7" t="s">
        <v>158</v>
      </c>
      <c r="B159" s="8">
        <v>2932.05</v>
      </c>
      <c r="C159" s="6">
        <v>8004.0739999999996</v>
      </c>
      <c r="D159" s="6">
        <v>17.61</v>
      </c>
      <c r="E159" s="10">
        <f t="shared" si="6"/>
        <v>-7.3093853544549392E-3</v>
      </c>
      <c r="F159" s="10">
        <f t="shared" si="7"/>
        <v>-1.3285420933450708E-2</v>
      </c>
      <c r="G159" s="10">
        <f t="shared" si="8"/>
        <v>-1.4656406663221957E-2</v>
      </c>
    </row>
    <row r="160" spans="1:7" x14ac:dyDescent="0.2">
      <c r="A160" s="7" t="s">
        <v>159</v>
      </c>
      <c r="B160" s="8">
        <v>2844.74</v>
      </c>
      <c r="C160" s="6">
        <v>7726.0389999999998</v>
      </c>
      <c r="D160" s="6">
        <v>24.59</v>
      </c>
      <c r="E160" s="10">
        <f t="shared" si="6"/>
        <v>-3.0230162083586681E-2</v>
      </c>
      <c r="F160" s="10">
        <f t="shared" si="7"/>
        <v>-3.5354349934470258E-2</v>
      </c>
      <c r="G160" s="10">
        <f t="shared" si="8"/>
        <v>0.3338729337199865</v>
      </c>
    </row>
    <row r="161" spans="1:7" x14ac:dyDescent="0.2">
      <c r="A161" s="7" t="s">
        <v>160</v>
      </c>
      <c r="B161" s="8">
        <v>2881.77</v>
      </c>
      <c r="C161" s="6">
        <v>7833.2659999999996</v>
      </c>
      <c r="D161" s="6">
        <v>20.170000000000002</v>
      </c>
      <c r="E161" s="10">
        <f t="shared" si="6"/>
        <v>1.2933013700777157E-2</v>
      </c>
      <c r="F161" s="10">
        <f t="shared" si="7"/>
        <v>1.3783224578789397E-2</v>
      </c>
      <c r="G161" s="10">
        <f t="shared" si="8"/>
        <v>-0.19814350426198063</v>
      </c>
    </row>
    <row r="162" spans="1:7" x14ac:dyDescent="0.2">
      <c r="A162" s="7" t="s">
        <v>161</v>
      </c>
      <c r="B162" s="8">
        <v>2883.98</v>
      </c>
      <c r="C162" s="6">
        <v>7862.8239999999996</v>
      </c>
      <c r="D162" s="6">
        <v>19.489999999999998</v>
      </c>
      <c r="E162" s="10">
        <f t="shared" si="6"/>
        <v>7.6659588370266651E-4</v>
      </c>
      <c r="F162" s="10">
        <f t="shared" si="7"/>
        <v>3.7662927442330542E-3</v>
      </c>
      <c r="G162" s="10">
        <f t="shared" si="8"/>
        <v>-3.4294838446651106E-2</v>
      </c>
    </row>
    <row r="163" spans="1:7" x14ac:dyDescent="0.2">
      <c r="A163" s="7" t="s">
        <v>162</v>
      </c>
      <c r="B163" s="8">
        <v>2938.09</v>
      </c>
      <c r="C163" s="6">
        <v>8039.1559999999999</v>
      </c>
      <c r="D163" s="6">
        <v>16.91</v>
      </c>
      <c r="E163" s="10">
        <f t="shared" si="6"/>
        <v>1.8588425780336086E-2</v>
      </c>
      <c r="F163" s="10">
        <f t="shared" si="7"/>
        <v>2.2178273111610615E-2</v>
      </c>
      <c r="G163" s="10">
        <f t="shared" si="8"/>
        <v>-0.14199635060898044</v>
      </c>
    </row>
    <row r="164" spans="1:7" x14ac:dyDescent="0.2">
      <c r="A164" s="7" t="s">
        <v>163</v>
      </c>
      <c r="B164" s="8">
        <v>2918.65</v>
      </c>
      <c r="C164" s="6">
        <v>7959.1409999999996</v>
      </c>
      <c r="D164" s="6">
        <v>17.97</v>
      </c>
      <c r="E164" s="10">
        <f t="shared" si="6"/>
        <v>-6.6385297600620738E-3</v>
      </c>
      <c r="F164" s="10">
        <f t="shared" si="7"/>
        <v>-1.0003023095992099E-2</v>
      </c>
      <c r="G164" s="10">
        <f t="shared" si="8"/>
        <v>6.0798537884978722E-2</v>
      </c>
    </row>
    <row r="165" spans="1:7" x14ac:dyDescent="0.2">
      <c r="A165" s="7" t="s">
        <v>164</v>
      </c>
      <c r="B165" s="8">
        <v>2883.75</v>
      </c>
      <c r="C165" s="6">
        <v>7863.41</v>
      </c>
      <c r="D165" s="6">
        <v>21.09</v>
      </c>
      <c r="E165" s="10">
        <f t="shared" si="6"/>
        <v>-1.2029650100344293E-2</v>
      </c>
      <c r="F165" s="10">
        <f t="shared" si="7"/>
        <v>-1.2100724862263849E-2</v>
      </c>
      <c r="G165" s="10">
        <f t="shared" si="8"/>
        <v>0.16009529369521552</v>
      </c>
    </row>
    <row r="166" spans="1:7" x14ac:dyDescent="0.2">
      <c r="A166" s="7" t="s">
        <v>165</v>
      </c>
      <c r="B166" s="8">
        <v>2926.32</v>
      </c>
      <c r="C166" s="6">
        <v>8016.3590000000004</v>
      </c>
      <c r="D166" s="6">
        <v>17.52</v>
      </c>
      <c r="E166" s="10">
        <f t="shared" si="6"/>
        <v>1.4654130432155564E-2</v>
      </c>
      <c r="F166" s="10">
        <f t="shared" si="7"/>
        <v>1.9263974170846472E-2</v>
      </c>
      <c r="G166" s="10">
        <f t="shared" si="8"/>
        <v>-0.18545590898243783</v>
      </c>
    </row>
    <row r="167" spans="1:7" x14ac:dyDescent="0.2">
      <c r="A167" s="7" t="s">
        <v>166</v>
      </c>
      <c r="B167" s="8">
        <v>2840.6</v>
      </c>
      <c r="C167" s="6">
        <v>7773.9380000000001</v>
      </c>
      <c r="D167" s="6">
        <v>22.1</v>
      </c>
      <c r="E167" s="10">
        <f t="shared" si="6"/>
        <v>-2.9730363473091367E-2</v>
      </c>
      <c r="F167" s="10">
        <f t="shared" si="7"/>
        <v>-3.0707471672874544E-2</v>
      </c>
      <c r="G167" s="10">
        <f t="shared" si="8"/>
        <v>0.23223452301546191</v>
      </c>
    </row>
    <row r="168" spans="1:7" x14ac:dyDescent="0.2">
      <c r="A168" s="7" t="s">
        <v>167</v>
      </c>
      <c r="B168" s="8">
        <v>2847.6</v>
      </c>
      <c r="C168" s="6">
        <v>7766.6170000000002</v>
      </c>
      <c r="D168" s="6">
        <v>21.18</v>
      </c>
      <c r="E168" s="10">
        <f t="shared" si="6"/>
        <v>2.461236782690441E-3</v>
      </c>
      <c r="F168" s="10">
        <f t="shared" si="7"/>
        <v>-9.4218006262619561E-4</v>
      </c>
      <c r="G168" s="10">
        <f t="shared" si="8"/>
        <v>-4.252026835044681E-2</v>
      </c>
    </row>
    <row r="169" spans="1:7" x14ac:dyDescent="0.2">
      <c r="A169" s="7" t="s">
        <v>168</v>
      </c>
      <c r="B169" s="8">
        <v>2888.68</v>
      </c>
      <c r="C169" s="6">
        <v>7895.9920000000002</v>
      </c>
      <c r="D169" s="6">
        <v>18.47</v>
      </c>
      <c r="E169" s="10">
        <f t="shared" si="6"/>
        <v>1.4323116131046663E-2</v>
      </c>
      <c r="F169" s="10">
        <f t="shared" si="7"/>
        <v>1.6520611926128519E-2</v>
      </c>
      <c r="G169" s="10">
        <f t="shared" si="8"/>
        <v>-0.13690954596211183</v>
      </c>
    </row>
    <row r="170" spans="1:7" x14ac:dyDescent="0.2">
      <c r="A170" s="7" t="s">
        <v>169</v>
      </c>
      <c r="B170" s="8">
        <v>2923.65</v>
      </c>
      <c r="C170" s="6">
        <v>8002.8130000000001</v>
      </c>
      <c r="D170" s="6">
        <v>16.88</v>
      </c>
      <c r="E170" s="10">
        <f t="shared" si="6"/>
        <v>1.2033185301994735E-2</v>
      </c>
      <c r="F170" s="10">
        <f t="shared" si="7"/>
        <v>1.3437815914812263E-2</v>
      </c>
      <c r="G170" s="10">
        <f t="shared" si="8"/>
        <v>-9.0018305043337535E-2</v>
      </c>
    </row>
    <row r="171" spans="1:7" x14ac:dyDescent="0.2">
      <c r="A171" s="7" t="s">
        <v>170</v>
      </c>
      <c r="B171" s="8">
        <v>2900.51</v>
      </c>
      <c r="C171" s="6">
        <v>7948.5590000000002</v>
      </c>
      <c r="D171" s="6">
        <v>17.5</v>
      </c>
      <c r="E171" s="10">
        <f t="shared" si="6"/>
        <v>-7.9462520811493E-3</v>
      </c>
      <c r="F171" s="10">
        <f t="shared" si="7"/>
        <v>-6.8024504988396265E-3</v>
      </c>
      <c r="G171" s="10">
        <f t="shared" si="8"/>
        <v>3.607139176165744E-2</v>
      </c>
    </row>
    <row r="172" spans="1:7" x14ac:dyDescent="0.2">
      <c r="A172" s="7" t="s">
        <v>171</v>
      </c>
      <c r="B172" s="8">
        <v>2924.43</v>
      </c>
      <c r="C172" s="6">
        <v>8020.2070000000003</v>
      </c>
      <c r="D172" s="6">
        <v>15.8</v>
      </c>
      <c r="E172" s="10">
        <f t="shared" si="6"/>
        <v>8.2130062994995642E-3</v>
      </c>
      <c r="F172" s="10">
        <f t="shared" si="7"/>
        <v>8.9735776437402694E-3</v>
      </c>
      <c r="G172" s="10">
        <f t="shared" si="8"/>
        <v>-0.10219094089654719</v>
      </c>
    </row>
    <row r="173" spans="1:7" x14ac:dyDescent="0.2">
      <c r="A173" s="7" t="s">
        <v>172</v>
      </c>
      <c r="B173" s="8">
        <v>2922.95</v>
      </c>
      <c r="C173" s="6">
        <v>7991.3869999999997</v>
      </c>
      <c r="D173" s="6">
        <v>16.68</v>
      </c>
      <c r="E173" s="10">
        <f t="shared" si="6"/>
        <v>-5.0620962947638712E-4</v>
      </c>
      <c r="F173" s="10">
        <f t="shared" si="7"/>
        <v>-3.5998953163294024E-3</v>
      </c>
      <c r="G173" s="10">
        <f t="shared" si="8"/>
        <v>5.4200456897679439E-2</v>
      </c>
    </row>
    <row r="174" spans="1:7" x14ac:dyDescent="0.2">
      <c r="A174" s="7" t="s">
        <v>173</v>
      </c>
      <c r="B174" s="8">
        <v>2847.11</v>
      </c>
      <c r="C174" s="6">
        <v>7751.7659999999996</v>
      </c>
      <c r="D174" s="6">
        <v>19.87</v>
      </c>
      <c r="E174" s="10">
        <f t="shared" si="6"/>
        <v>-2.6288935558066755E-2</v>
      </c>
      <c r="F174" s="10">
        <f t="shared" si="7"/>
        <v>-3.044364832847277E-2</v>
      </c>
      <c r="G174" s="10">
        <f t="shared" si="8"/>
        <v>0.17500065963312489</v>
      </c>
    </row>
    <row r="175" spans="1:7" x14ac:dyDescent="0.2">
      <c r="A175" s="7" t="s">
        <v>174</v>
      </c>
      <c r="B175" s="8">
        <v>2878.38</v>
      </c>
      <c r="C175" s="6">
        <v>7853.7340000000004</v>
      </c>
      <c r="D175" s="6">
        <v>19.32</v>
      </c>
      <c r="E175" s="10">
        <f t="shared" si="6"/>
        <v>1.0923191173948981E-2</v>
      </c>
      <c r="F175" s="10">
        <f t="shared" si="7"/>
        <v>1.3068399115237592E-2</v>
      </c>
      <c r="G175" s="10">
        <f t="shared" si="8"/>
        <v>-2.8070227779353526E-2</v>
      </c>
    </row>
    <row r="176" spans="1:7" x14ac:dyDescent="0.2">
      <c r="A176" s="7" t="s">
        <v>175</v>
      </c>
      <c r="B176" s="8">
        <v>2869.16</v>
      </c>
      <c r="C176" s="6">
        <v>7826.9449999999997</v>
      </c>
      <c r="D176" s="6">
        <v>20.309999999999999</v>
      </c>
      <c r="E176" s="10">
        <f t="shared" si="6"/>
        <v>-3.2083318806849889E-3</v>
      </c>
      <c r="F176" s="10">
        <f t="shared" si="7"/>
        <v>-3.4168196495437133E-3</v>
      </c>
      <c r="G176" s="10">
        <f t="shared" si="8"/>
        <v>4.997254680792123E-2</v>
      </c>
    </row>
    <row r="177" spans="1:7" x14ac:dyDescent="0.2">
      <c r="A177" s="7" t="s">
        <v>176</v>
      </c>
      <c r="B177" s="8">
        <v>2887.94</v>
      </c>
      <c r="C177" s="6">
        <v>7856.8829999999998</v>
      </c>
      <c r="D177" s="6">
        <v>19.350000000000001</v>
      </c>
      <c r="E177" s="10">
        <f t="shared" si="6"/>
        <v>6.52414118680143E-3</v>
      </c>
      <c r="F177" s="10">
        <f t="shared" si="7"/>
        <v>3.8176950629243895E-3</v>
      </c>
      <c r="G177" s="10">
        <f t="shared" si="8"/>
        <v>-4.8420956116502364E-2</v>
      </c>
    </row>
    <row r="178" spans="1:7" x14ac:dyDescent="0.2">
      <c r="A178" s="7" t="s">
        <v>177</v>
      </c>
      <c r="B178" s="8">
        <v>2924.58</v>
      </c>
      <c r="C178" s="6">
        <v>7973.3950000000004</v>
      </c>
      <c r="D178" s="6">
        <v>17.88</v>
      </c>
      <c r="E178" s="10">
        <f t="shared" si="6"/>
        <v>1.260743543874108E-2</v>
      </c>
      <c r="F178" s="10">
        <f t="shared" si="7"/>
        <v>1.472041159515548E-2</v>
      </c>
      <c r="G178" s="10">
        <f t="shared" si="8"/>
        <v>-7.9009649730422807E-2</v>
      </c>
    </row>
    <row r="179" spans="1:7" x14ac:dyDescent="0.2">
      <c r="A179" s="7" t="s">
        <v>178</v>
      </c>
      <c r="B179" s="8">
        <v>2926.46</v>
      </c>
      <c r="C179" s="6">
        <v>7962.8829999999998</v>
      </c>
      <c r="D179" s="6">
        <v>18.98</v>
      </c>
      <c r="E179" s="10">
        <f t="shared" si="6"/>
        <v>6.4262082115234761E-4</v>
      </c>
      <c r="F179" s="10">
        <f t="shared" si="7"/>
        <v>-1.3192542856768805E-3</v>
      </c>
      <c r="G179" s="10">
        <f t="shared" si="8"/>
        <v>5.970302343641376E-2</v>
      </c>
    </row>
    <row r="180" spans="1:7" x14ac:dyDescent="0.2">
      <c r="A180" s="7" t="s">
        <v>179</v>
      </c>
      <c r="B180" s="8">
        <v>2926.46</v>
      </c>
      <c r="C180" s="6">
        <v>7962.8829999999998</v>
      </c>
      <c r="D180" s="6">
        <v>18.98</v>
      </c>
      <c r="E180" s="10">
        <f t="shared" si="6"/>
        <v>0</v>
      </c>
      <c r="F180" s="10">
        <f t="shared" si="7"/>
        <v>0</v>
      </c>
      <c r="G180" s="10">
        <f t="shared" si="8"/>
        <v>0</v>
      </c>
    </row>
    <row r="181" spans="1:7" x14ac:dyDescent="0.2">
      <c r="A181" s="7" t="s">
        <v>180</v>
      </c>
      <c r="B181" s="8">
        <v>2906.27</v>
      </c>
      <c r="C181" s="6">
        <v>7874.16</v>
      </c>
      <c r="D181" s="6">
        <v>19.66</v>
      </c>
      <c r="E181" s="10">
        <f t="shared" si="6"/>
        <v>-6.9230294011075758E-3</v>
      </c>
      <c r="F181" s="10">
        <f t="shared" si="7"/>
        <v>-1.1204607856712132E-2</v>
      </c>
      <c r="G181" s="10">
        <f t="shared" si="8"/>
        <v>3.5200321537238691E-2</v>
      </c>
    </row>
    <row r="182" spans="1:7" x14ac:dyDescent="0.2">
      <c r="A182" s="7" t="s">
        <v>181</v>
      </c>
      <c r="B182" s="8">
        <v>2937.78</v>
      </c>
      <c r="C182" s="6">
        <v>7976.8789999999999</v>
      </c>
      <c r="D182" s="6">
        <v>17.329999999999998</v>
      </c>
      <c r="E182" s="10">
        <f t="shared" si="6"/>
        <v>1.0783722026351545E-2</v>
      </c>
      <c r="F182" s="10">
        <f t="shared" si="7"/>
        <v>1.296071984845824E-2</v>
      </c>
      <c r="G182" s="10">
        <f t="shared" si="8"/>
        <v>-0.12614701099150588</v>
      </c>
    </row>
    <row r="183" spans="1:7" x14ac:dyDescent="0.2">
      <c r="A183" s="7" t="s">
        <v>182</v>
      </c>
      <c r="B183" s="8">
        <v>2976</v>
      </c>
      <c r="C183" s="6">
        <v>8116.8280000000004</v>
      </c>
      <c r="D183" s="6">
        <v>16.27</v>
      </c>
      <c r="E183" s="10">
        <f t="shared" si="6"/>
        <v>1.2925922894213253E-2</v>
      </c>
      <c r="F183" s="10">
        <f t="shared" si="7"/>
        <v>1.7392205255467912E-2</v>
      </c>
      <c r="G183" s="10">
        <f t="shared" si="8"/>
        <v>-6.3116182496568154E-2</v>
      </c>
    </row>
    <row r="184" spans="1:7" x14ac:dyDescent="0.2">
      <c r="A184" s="7" t="s">
        <v>183</v>
      </c>
      <c r="B184" s="8">
        <v>2978.71</v>
      </c>
      <c r="C184" s="6">
        <v>8103.0739999999996</v>
      </c>
      <c r="D184" s="6">
        <v>15</v>
      </c>
      <c r="E184" s="10">
        <f t="shared" si="6"/>
        <v>9.1020391827530893E-4</v>
      </c>
      <c r="F184" s="10">
        <f t="shared" si="7"/>
        <v>-1.6959416026835824E-3</v>
      </c>
      <c r="G184" s="10">
        <f t="shared" si="8"/>
        <v>-8.1272720128736375E-2</v>
      </c>
    </row>
    <row r="185" spans="1:7" x14ac:dyDescent="0.2">
      <c r="A185" s="7" t="s">
        <v>184</v>
      </c>
      <c r="B185" s="8">
        <v>2978.43</v>
      </c>
      <c r="C185" s="6">
        <v>8087.4380000000001</v>
      </c>
      <c r="D185" s="6">
        <v>15.27</v>
      </c>
      <c r="E185" s="10">
        <f t="shared" si="6"/>
        <v>-9.4004841318652159E-5</v>
      </c>
      <c r="F185" s="10">
        <f t="shared" si="7"/>
        <v>-1.9315022108136696E-3</v>
      </c>
      <c r="G185" s="10">
        <f t="shared" si="8"/>
        <v>1.7839918128331016E-2</v>
      </c>
    </row>
    <row r="186" spans="1:7" x14ac:dyDescent="0.2">
      <c r="A186" s="7" t="s">
        <v>185</v>
      </c>
      <c r="B186" s="8">
        <v>2979.39</v>
      </c>
      <c r="C186" s="6">
        <v>8084.1559999999999</v>
      </c>
      <c r="D186" s="6">
        <v>15.2</v>
      </c>
      <c r="E186" s="10">
        <f t="shared" si="6"/>
        <v>3.2226552944139824E-4</v>
      </c>
      <c r="F186" s="10">
        <f t="shared" si="7"/>
        <v>-4.0589691344713802E-4</v>
      </c>
      <c r="G186" s="10">
        <f t="shared" si="8"/>
        <v>-4.5946913783104174E-3</v>
      </c>
    </row>
    <row r="187" spans="1:7" x14ac:dyDescent="0.2">
      <c r="A187" s="7" t="s">
        <v>186</v>
      </c>
      <c r="B187" s="8">
        <v>3000.93</v>
      </c>
      <c r="C187" s="6">
        <v>8169.68</v>
      </c>
      <c r="D187" s="6">
        <v>14.61</v>
      </c>
      <c r="E187" s="10">
        <f t="shared" si="6"/>
        <v>7.2036590507942328E-3</v>
      </c>
      <c r="F187" s="10">
        <f t="shared" si="7"/>
        <v>1.0523643685460778E-2</v>
      </c>
      <c r="G187" s="10">
        <f t="shared" si="8"/>
        <v>-3.9589202089622626E-2</v>
      </c>
    </row>
    <row r="188" spans="1:7" x14ac:dyDescent="0.2">
      <c r="A188" s="7" t="s">
        <v>187</v>
      </c>
      <c r="B188" s="8">
        <v>3009.57</v>
      </c>
      <c r="C188" s="6">
        <v>8194.4689999999991</v>
      </c>
      <c r="D188" s="6">
        <v>14.22</v>
      </c>
      <c r="E188" s="10">
        <f t="shared" si="6"/>
        <v>2.8749707848360149E-3</v>
      </c>
      <c r="F188" s="10">
        <f t="shared" si="7"/>
        <v>3.0296740712102703E-3</v>
      </c>
      <c r="G188" s="10">
        <f t="shared" si="8"/>
        <v>-2.705680138751319E-2</v>
      </c>
    </row>
    <row r="189" spans="1:7" x14ac:dyDescent="0.2">
      <c r="A189" s="7" t="s">
        <v>188</v>
      </c>
      <c r="B189" s="8">
        <v>3007.39</v>
      </c>
      <c r="C189" s="6">
        <v>8176.7150000000001</v>
      </c>
      <c r="D189" s="6">
        <v>13.74</v>
      </c>
      <c r="E189" s="10">
        <f t="shared" si="6"/>
        <v>-7.2461844366199951E-4</v>
      </c>
      <c r="F189" s="10">
        <f t="shared" si="7"/>
        <v>-2.1689337753422865E-3</v>
      </c>
      <c r="G189" s="10">
        <f t="shared" si="8"/>
        <v>-3.4338137580891569E-2</v>
      </c>
    </row>
    <row r="190" spans="1:7" x14ac:dyDescent="0.2">
      <c r="A190" s="7" t="s">
        <v>189</v>
      </c>
      <c r="B190" s="8">
        <v>2997.96</v>
      </c>
      <c r="C190" s="6">
        <v>8153.5429999999997</v>
      </c>
      <c r="D190" s="6">
        <v>14.67</v>
      </c>
      <c r="E190" s="10">
        <f t="shared" si="6"/>
        <v>-3.1405356059661417E-3</v>
      </c>
      <c r="F190" s="10">
        <f t="shared" si="7"/>
        <v>-2.8379239999650045E-3</v>
      </c>
      <c r="G190" s="10">
        <f t="shared" si="8"/>
        <v>6.5493305360687065E-2</v>
      </c>
    </row>
    <row r="191" spans="1:7" x14ac:dyDescent="0.2">
      <c r="A191" s="7" t="s">
        <v>190</v>
      </c>
      <c r="B191" s="8">
        <v>3005.7</v>
      </c>
      <c r="C191" s="6">
        <v>8186.0159999999996</v>
      </c>
      <c r="D191" s="6">
        <v>14.44</v>
      </c>
      <c r="E191" s="10">
        <f t="shared" si="6"/>
        <v>2.5784285879443072E-3</v>
      </c>
      <c r="F191" s="10">
        <f t="shared" si="7"/>
        <v>3.9747759107790015E-3</v>
      </c>
      <c r="G191" s="10">
        <f t="shared" si="8"/>
        <v>-1.580245869021021E-2</v>
      </c>
    </row>
    <row r="192" spans="1:7" x14ac:dyDescent="0.2">
      <c r="A192" s="7" t="s">
        <v>191</v>
      </c>
      <c r="B192" s="8">
        <v>3006.73</v>
      </c>
      <c r="C192" s="6">
        <v>8177.3909999999996</v>
      </c>
      <c r="D192" s="6">
        <v>13.95</v>
      </c>
      <c r="E192" s="10">
        <f t="shared" si="6"/>
        <v>3.4262353493549175E-4</v>
      </c>
      <c r="F192" s="10">
        <f t="shared" si="7"/>
        <v>-1.0541815404024528E-3</v>
      </c>
      <c r="G192" s="10">
        <f t="shared" si="8"/>
        <v>-3.4522625197305604E-2</v>
      </c>
    </row>
    <row r="193" spans="1:7" x14ac:dyDescent="0.2">
      <c r="A193" s="7" t="s">
        <v>192</v>
      </c>
      <c r="B193" s="8">
        <v>3006.79</v>
      </c>
      <c r="C193" s="6">
        <v>8182.8789999999999</v>
      </c>
      <c r="D193" s="6">
        <v>14.05</v>
      </c>
      <c r="E193" s="10">
        <f t="shared" si="6"/>
        <v>1.9955034655944141E-5</v>
      </c>
      <c r="F193" s="10">
        <f t="shared" si="7"/>
        <v>6.7089359843628803E-4</v>
      </c>
      <c r="G193" s="10">
        <f t="shared" si="8"/>
        <v>7.1428875123802039E-3</v>
      </c>
    </row>
    <row r="194" spans="1:7" x14ac:dyDescent="0.2">
      <c r="A194" s="7" t="s">
        <v>193</v>
      </c>
      <c r="B194" s="8">
        <v>2992.07</v>
      </c>
      <c r="C194" s="6">
        <v>8117.6760000000004</v>
      </c>
      <c r="D194" s="6">
        <v>15.32</v>
      </c>
      <c r="E194" s="10">
        <f t="shared" si="6"/>
        <v>-4.9076089603009186E-3</v>
      </c>
      <c r="F194" s="10">
        <f t="shared" si="7"/>
        <v>-8.0001383708704008E-3</v>
      </c>
      <c r="G194" s="10">
        <f t="shared" si="8"/>
        <v>8.6536768532690392E-2</v>
      </c>
    </row>
    <row r="195" spans="1:7" x14ac:dyDescent="0.2">
      <c r="A195" s="7" t="s">
        <v>194</v>
      </c>
      <c r="B195" s="8">
        <v>2991.78</v>
      </c>
      <c r="C195" s="6">
        <v>8112.4610000000002</v>
      </c>
      <c r="D195" s="6">
        <v>14.91</v>
      </c>
      <c r="E195" s="10">
        <f t="shared" si="6"/>
        <v>-9.6927563433914354E-5</v>
      </c>
      <c r="F195" s="10">
        <f t="shared" si="7"/>
        <v>-6.4263168936557207E-4</v>
      </c>
      <c r="G195" s="10">
        <f t="shared" si="8"/>
        <v>-2.7127035535798243E-2</v>
      </c>
    </row>
    <row r="196" spans="1:7" x14ac:dyDescent="0.2">
      <c r="A196" s="7" t="s">
        <v>195</v>
      </c>
      <c r="B196" s="8">
        <v>2966.6</v>
      </c>
      <c r="C196" s="6">
        <v>7993.625</v>
      </c>
      <c r="D196" s="6">
        <v>17.05</v>
      </c>
      <c r="E196" s="10">
        <f t="shared" si="6"/>
        <v>-8.4520120896715845E-3</v>
      </c>
      <c r="F196" s="10">
        <f t="shared" si="7"/>
        <v>-1.4756925616481269E-2</v>
      </c>
      <c r="G196" s="10">
        <f t="shared" si="8"/>
        <v>0.13411807495287872</v>
      </c>
    </row>
    <row r="197" spans="1:7" x14ac:dyDescent="0.2">
      <c r="A197" s="7" t="s">
        <v>196</v>
      </c>
      <c r="B197" s="8">
        <v>2984.87</v>
      </c>
      <c r="C197" s="6">
        <v>8077.3829999999998</v>
      </c>
      <c r="D197" s="6">
        <v>15.96</v>
      </c>
      <c r="E197" s="10">
        <f t="shared" si="6"/>
        <v>6.1396789000371316E-3</v>
      </c>
      <c r="F197" s="10">
        <f t="shared" si="7"/>
        <v>1.0423584925768642E-2</v>
      </c>
      <c r="G197" s="10">
        <f t="shared" si="8"/>
        <v>-6.6064611707863125E-2</v>
      </c>
    </row>
    <row r="198" spans="1:7" x14ac:dyDescent="0.2">
      <c r="A198" s="7" t="s">
        <v>197</v>
      </c>
      <c r="B198" s="8">
        <v>2977.62</v>
      </c>
      <c r="C198" s="6">
        <v>8030.66</v>
      </c>
      <c r="D198" s="6">
        <v>16.07</v>
      </c>
      <c r="E198" s="10">
        <f t="shared" si="6"/>
        <v>-2.4318711052058748E-3</v>
      </c>
      <c r="F198" s="10">
        <f t="shared" si="7"/>
        <v>-5.8012175700136639E-3</v>
      </c>
      <c r="G198" s="10">
        <f t="shared" si="8"/>
        <v>6.8685877277585797E-3</v>
      </c>
    </row>
    <row r="199" spans="1:7" x14ac:dyDescent="0.2">
      <c r="A199" s="7" t="s">
        <v>198</v>
      </c>
      <c r="B199" s="8">
        <v>2961.79</v>
      </c>
      <c r="C199" s="6">
        <v>7939.625</v>
      </c>
      <c r="D199" s="6">
        <v>17.22</v>
      </c>
      <c r="E199" s="10">
        <f t="shared" ref="E199:E262" si="9">LN(B199/B198)</f>
        <v>-5.3305084118475841E-3</v>
      </c>
      <c r="F199" s="10">
        <f t="shared" ref="F199:F262" si="10">LN(C199/C198)</f>
        <v>-1.1400671437366731E-2</v>
      </c>
      <c r="G199" s="10">
        <f t="shared" ref="G199:G262" si="11">LN(D199/D198)</f>
        <v>6.9117319250163373E-2</v>
      </c>
    </row>
    <row r="200" spans="1:7" x14ac:dyDescent="0.2">
      <c r="A200" s="7" t="s">
        <v>199</v>
      </c>
      <c r="B200" s="8">
        <v>2976.74</v>
      </c>
      <c r="C200" s="6">
        <v>7999.34</v>
      </c>
      <c r="D200" s="6">
        <v>16.239999999999998</v>
      </c>
      <c r="E200" s="10">
        <f t="shared" si="9"/>
        <v>5.0349266847075358E-3</v>
      </c>
      <c r="F200" s="10">
        <f t="shared" si="10"/>
        <v>7.4929933519576426E-3</v>
      </c>
      <c r="G200" s="10">
        <f t="shared" si="11"/>
        <v>-5.8594164266052823E-2</v>
      </c>
    </row>
    <row r="201" spans="1:7" x14ac:dyDescent="0.2">
      <c r="A201" s="7" t="s">
        <v>200</v>
      </c>
      <c r="B201" s="8">
        <v>2940.25</v>
      </c>
      <c r="C201" s="6">
        <v>7908.6840000000002</v>
      </c>
      <c r="D201" s="6">
        <v>18.559999999999999</v>
      </c>
      <c r="E201" s="10">
        <f t="shared" si="9"/>
        <v>-1.2334130226057026E-2</v>
      </c>
      <c r="F201" s="10">
        <f t="shared" si="10"/>
        <v>-1.1397642019680625E-2</v>
      </c>
      <c r="G201" s="10">
        <f t="shared" si="11"/>
        <v>0.13353139262452257</v>
      </c>
    </row>
    <row r="202" spans="1:7" x14ac:dyDescent="0.2">
      <c r="A202" s="7" t="s">
        <v>201</v>
      </c>
      <c r="B202" s="8">
        <v>2887.61</v>
      </c>
      <c r="C202" s="6">
        <v>7785.2460000000001</v>
      </c>
      <c r="D202" s="6">
        <v>20.56</v>
      </c>
      <c r="E202" s="10">
        <f t="shared" si="9"/>
        <v>-1.806544138860686E-2</v>
      </c>
      <c r="F202" s="10">
        <f t="shared" si="10"/>
        <v>-1.573099224083958E-2</v>
      </c>
      <c r="G202" s="10">
        <f t="shared" si="11"/>
        <v>0.10233871322890992</v>
      </c>
    </row>
    <row r="203" spans="1:7" x14ac:dyDescent="0.2">
      <c r="A203" s="7" t="s">
        <v>202</v>
      </c>
      <c r="B203" s="8">
        <v>2910.63</v>
      </c>
      <c r="C203" s="6">
        <v>7872.2659999999996</v>
      </c>
      <c r="D203" s="6">
        <v>19.12</v>
      </c>
      <c r="E203" s="10">
        <f t="shared" si="9"/>
        <v>7.9403822367327143E-3</v>
      </c>
      <c r="F203" s="10">
        <f t="shared" si="10"/>
        <v>1.1115545813464049E-2</v>
      </c>
      <c r="G203" s="10">
        <f t="shared" si="11"/>
        <v>-7.2612532963708981E-2</v>
      </c>
    </row>
    <row r="204" spans="1:7" x14ac:dyDescent="0.2">
      <c r="A204" s="7" t="s">
        <v>203</v>
      </c>
      <c r="B204" s="8">
        <v>2952.01</v>
      </c>
      <c r="C204" s="6">
        <v>7982.473</v>
      </c>
      <c r="D204" s="6">
        <v>17.04</v>
      </c>
      <c r="E204" s="10">
        <f t="shared" si="9"/>
        <v>1.41167416692291E-2</v>
      </c>
      <c r="F204" s="10">
        <f t="shared" si="10"/>
        <v>1.3902313372614316E-2</v>
      </c>
      <c r="G204" s="10">
        <f t="shared" si="11"/>
        <v>-0.11517138622208563</v>
      </c>
    </row>
    <row r="205" spans="1:7" x14ac:dyDescent="0.2">
      <c r="A205" s="7" t="s">
        <v>204</v>
      </c>
      <c r="B205" s="8">
        <v>2938.79</v>
      </c>
      <c r="C205" s="6">
        <v>7956.2929999999997</v>
      </c>
      <c r="D205" s="6">
        <v>17.86</v>
      </c>
      <c r="E205" s="10">
        <f t="shared" si="9"/>
        <v>-4.4883622575893614E-3</v>
      </c>
      <c r="F205" s="10">
        <f t="shared" si="10"/>
        <v>-3.285075336940307E-3</v>
      </c>
      <c r="G205" s="10">
        <f t="shared" si="11"/>
        <v>4.7000054047183291E-2</v>
      </c>
    </row>
    <row r="206" spans="1:7" x14ac:dyDescent="0.2">
      <c r="A206" s="7" t="s">
        <v>205</v>
      </c>
      <c r="B206" s="8">
        <v>2893.06</v>
      </c>
      <c r="C206" s="6">
        <v>7823.777</v>
      </c>
      <c r="D206" s="6">
        <v>20.28</v>
      </c>
      <c r="E206" s="10">
        <f t="shared" si="9"/>
        <v>-1.5683166513284146E-2</v>
      </c>
      <c r="F206" s="10">
        <f t="shared" si="10"/>
        <v>-1.6795757583806054E-2</v>
      </c>
      <c r="G206" s="10">
        <f t="shared" si="11"/>
        <v>0.1270716032746296</v>
      </c>
    </row>
    <row r="207" spans="1:7" x14ac:dyDescent="0.2">
      <c r="A207" s="7" t="s">
        <v>206</v>
      </c>
      <c r="B207" s="8">
        <v>2919.4</v>
      </c>
      <c r="C207" s="6">
        <v>7903.7420000000002</v>
      </c>
      <c r="D207" s="6">
        <v>18.64</v>
      </c>
      <c r="E207" s="10">
        <f t="shared" si="9"/>
        <v>9.063350218850439E-3</v>
      </c>
      <c r="F207" s="10">
        <f t="shared" si="10"/>
        <v>1.0168887931074502E-2</v>
      </c>
      <c r="G207" s="10">
        <f t="shared" si="11"/>
        <v>-8.4325369465537259E-2</v>
      </c>
    </row>
    <row r="208" spans="1:7" x14ac:dyDescent="0.2">
      <c r="A208" s="7" t="s">
        <v>207</v>
      </c>
      <c r="B208" s="8">
        <v>2938.13</v>
      </c>
      <c r="C208" s="6">
        <v>7950.7809999999999</v>
      </c>
      <c r="D208" s="6">
        <v>17.57</v>
      </c>
      <c r="E208" s="10">
        <f t="shared" si="9"/>
        <v>6.3952088460510412E-3</v>
      </c>
      <c r="F208" s="10">
        <f t="shared" si="10"/>
        <v>5.933844622407391E-3</v>
      </c>
      <c r="G208" s="10">
        <f t="shared" si="11"/>
        <v>-5.9116907058439326E-2</v>
      </c>
    </row>
    <row r="209" spans="1:7" x14ac:dyDescent="0.2">
      <c r="A209" s="7" t="s">
        <v>208</v>
      </c>
      <c r="B209" s="8">
        <v>2970.27</v>
      </c>
      <c r="C209" s="6">
        <v>8057.0389999999998</v>
      </c>
      <c r="D209" s="6">
        <v>15.58</v>
      </c>
      <c r="E209" s="10">
        <f t="shared" si="9"/>
        <v>1.0879533213144676E-2</v>
      </c>
      <c r="F209" s="10">
        <f t="shared" si="10"/>
        <v>1.3275956459882832E-2</v>
      </c>
      <c r="G209" s="10">
        <f t="shared" si="11"/>
        <v>-0.12020486175640367</v>
      </c>
    </row>
    <row r="210" spans="1:7" x14ac:dyDescent="0.2">
      <c r="A210" s="7" t="s">
        <v>209</v>
      </c>
      <c r="B210" s="8">
        <v>2966.15</v>
      </c>
      <c r="C210" s="6">
        <v>8048.6480000000001</v>
      </c>
      <c r="D210" s="6">
        <v>14.57</v>
      </c>
      <c r="E210" s="10">
        <f t="shared" si="9"/>
        <v>-1.3880421740668583E-3</v>
      </c>
      <c r="F210" s="10">
        <f t="shared" si="10"/>
        <v>-1.0419922800199593E-3</v>
      </c>
      <c r="G210" s="10">
        <f t="shared" si="11"/>
        <v>-6.7023420235488684E-2</v>
      </c>
    </row>
    <row r="211" spans="1:7" x14ac:dyDescent="0.2">
      <c r="A211" s="7" t="s">
        <v>210</v>
      </c>
      <c r="B211" s="8">
        <v>2995.68</v>
      </c>
      <c r="C211" s="6">
        <v>8148.7070000000003</v>
      </c>
      <c r="D211" s="6">
        <v>13.54</v>
      </c>
      <c r="E211" s="10">
        <f t="shared" si="9"/>
        <v>9.906435272235942E-3</v>
      </c>
      <c r="F211" s="10">
        <f t="shared" si="10"/>
        <v>1.2355137345051484E-2</v>
      </c>
      <c r="G211" s="10">
        <f t="shared" si="11"/>
        <v>-7.3316352722984576E-2</v>
      </c>
    </row>
    <row r="212" spans="1:7" x14ac:dyDescent="0.2">
      <c r="A212" s="7" t="s">
        <v>211</v>
      </c>
      <c r="B212" s="8">
        <v>2989.69</v>
      </c>
      <c r="C212" s="6">
        <v>8124.1840000000002</v>
      </c>
      <c r="D212" s="6">
        <v>13.68</v>
      </c>
      <c r="E212" s="10">
        <f t="shared" si="9"/>
        <v>-2.0015477739079852E-3</v>
      </c>
      <c r="F212" s="10">
        <f t="shared" si="10"/>
        <v>-3.0139719566687454E-3</v>
      </c>
      <c r="G212" s="10">
        <f t="shared" si="11"/>
        <v>1.0286644710275525E-2</v>
      </c>
    </row>
    <row r="213" spans="1:7" x14ac:dyDescent="0.2">
      <c r="A213" s="7" t="s">
        <v>212</v>
      </c>
      <c r="B213" s="8">
        <v>2997.95</v>
      </c>
      <c r="C213" s="6">
        <v>8156.8519999999999</v>
      </c>
      <c r="D213" s="6">
        <v>13.79</v>
      </c>
      <c r="E213" s="10">
        <f t="shared" si="9"/>
        <v>2.759018658342625E-3</v>
      </c>
      <c r="F213" s="10">
        <f t="shared" si="10"/>
        <v>4.0130178253143887E-3</v>
      </c>
      <c r="G213" s="10">
        <f t="shared" si="11"/>
        <v>8.008779610806047E-3</v>
      </c>
    </row>
    <row r="214" spans="1:7" x14ac:dyDescent="0.2">
      <c r="A214" s="7" t="s">
        <v>213</v>
      </c>
      <c r="B214" s="8">
        <v>2986.2</v>
      </c>
      <c r="C214" s="6">
        <v>8089.5429999999997</v>
      </c>
      <c r="D214" s="6">
        <v>14.25</v>
      </c>
      <c r="E214" s="10">
        <f t="shared" si="9"/>
        <v>-3.927045645713622E-3</v>
      </c>
      <c r="F214" s="10">
        <f t="shared" si="10"/>
        <v>-8.2860702467703017E-3</v>
      </c>
      <c r="G214" s="10">
        <f t="shared" si="11"/>
        <v>3.2813214909449218E-2</v>
      </c>
    </row>
    <row r="215" spans="1:7" x14ac:dyDescent="0.2">
      <c r="A215" s="7" t="s">
        <v>214</v>
      </c>
      <c r="B215" s="8">
        <v>3006.72</v>
      </c>
      <c r="C215" s="6">
        <v>8162.9880000000003</v>
      </c>
      <c r="D215" s="6">
        <v>14</v>
      </c>
      <c r="E215" s="10">
        <f t="shared" si="9"/>
        <v>6.8481074978751595E-3</v>
      </c>
      <c r="F215" s="10">
        <f t="shared" si="10"/>
        <v>9.03803843875455E-3</v>
      </c>
      <c r="G215" s="10">
        <f t="shared" si="11"/>
        <v>-1.7699577099400975E-2</v>
      </c>
    </row>
    <row r="216" spans="1:7" x14ac:dyDescent="0.2">
      <c r="A216" s="7" t="s">
        <v>215</v>
      </c>
      <c r="B216" s="8">
        <v>2995.99</v>
      </c>
      <c r="C216" s="6">
        <v>8104.2969999999996</v>
      </c>
      <c r="D216" s="6">
        <v>14.46</v>
      </c>
      <c r="E216" s="10">
        <f t="shared" si="9"/>
        <v>-3.5750557426104746E-3</v>
      </c>
      <c r="F216" s="10">
        <f t="shared" si="10"/>
        <v>-7.2158635769140307E-3</v>
      </c>
      <c r="G216" s="10">
        <f t="shared" si="11"/>
        <v>3.2328887115360069E-2</v>
      </c>
    </row>
    <row r="217" spans="1:7" x14ac:dyDescent="0.2">
      <c r="A217" s="7" t="s">
        <v>216</v>
      </c>
      <c r="B217" s="8">
        <v>3004.52</v>
      </c>
      <c r="C217" s="6">
        <v>8119.7929999999997</v>
      </c>
      <c r="D217" s="6">
        <v>14.01</v>
      </c>
      <c r="E217" s="10">
        <f t="shared" si="9"/>
        <v>2.8430935856431803E-3</v>
      </c>
      <c r="F217" s="10">
        <f t="shared" si="10"/>
        <v>1.9102463943589836E-3</v>
      </c>
      <c r="G217" s="10">
        <f t="shared" si="11"/>
        <v>-3.161485638170311E-2</v>
      </c>
    </row>
    <row r="218" spans="1:7" x14ac:dyDescent="0.2">
      <c r="A218" s="7" t="s">
        <v>217</v>
      </c>
      <c r="B218" s="8">
        <v>3010.29</v>
      </c>
      <c r="C218" s="6">
        <v>8185.7969999999996</v>
      </c>
      <c r="D218" s="6">
        <v>13.71</v>
      </c>
      <c r="E218" s="10">
        <f t="shared" si="9"/>
        <v>1.9185981834693214E-3</v>
      </c>
      <c r="F218" s="10">
        <f t="shared" si="10"/>
        <v>8.0959180885632632E-3</v>
      </c>
      <c r="G218" s="10">
        <f t="shared" si="11"/>
        <v>-2.1645866774692549E-2</v>
      </c>
    </row>
    <row r="219" spans="1:7" x14ac:dyDescent="0.2">
      <c r="A219" s="7" t="s">
        <v>218</v>
      </c>
      <c r="B219" s="8">
        <v>3022.55</v>
      </c>
      <c r="C219" s="6">
        <v>8243.1170000000002</v>
      </c>
      <c r="D219" s="6">
        <v>12.65</v>
      </c>
      <c r="E219" s="10">
        <f t="shared" si="9"/>
        <v>4.0644263323678705E-3</v>
      </c>
      <c r="F219" s="10">
        <f t="shared" si="10"/>
        <v>6.9779697654465886E-3</v>
      </c>
      <c r="G219" s="10">
        <f t="shared" si="11"/>
        <v>-8.0468278400693802E-2</v>
      </c>
    </row>
    <row r="220" spans="1:7" x14ac:dyDescent="0.2">
      <c r="A220" s="7" t="s">
        <v>219</v>
      </c>
      <c r="B220" s="8">
        <v>3039.42</v>
      </c>
      <c r="C220" s="6">
        <v>8325.9840000000004</v>
      </c>
      <c r="D220" s="6">
        <v>13.11</v>
      </c>
      <c r="E220" s="10">
        <f t="shared" si="9"/>
        <v>5.5658617746479786E-3</v>
      </c>
      <c r="F220" s="10">
        <f t="shared" si="10"/>
        <v>1.0002677988032367E-2</v>
      </c>
      <c r="G220" s="10">
        <f t="shared" si="11"/>
        <v>3.5718082602079246E-2</v>
      </c>
    </row>
    <row r="221" spans="1:7" x14ac:dyDescent="0.2">
      <c r="A221" s="7" t="s">
        <v>220</v>
      </c>
      <c r="B221" s="8">
        <v>3036.89</v>
      </c>
      <c r="C221" s="6">
        <v>8276.8520000000008</v>
      </c>
      <c r="D221" s="6">
        <v>13.2</v>
      </c>
      <c r="E221" s="10">
        <f t="shared" si="9"/>
        <v>-8.3274228806782234E-4</v>
      </c>
      <c r="F221" s="10">
        <f t="shared" si="10"/>
        <v>-5.9185242111681391E-3</v>
      </c>
      <c r="G221" s="10">
        <f t="shared" si="11"/>
        <v>6.8415318167167841E-3</v>
      </c>
    </row>
    <row r="222" spans="1:7" x14ac:dyDescent="0.2">
      <c r="A222" s="7" t="s">
        <v>221</v>
      </c>
      <c r="B222" s="8">
        <v>3046.77</v>
      </c>
      <c r="C222" s="6">
        <v>8303.9770000000008</v>
      </c>
      <c r="D222" s="6">
        <v>12.33</v>
      </c>
      <c r="E222" s="10">
        <f t="shared" si="9"/>
        <v>3.2480476180495634E-3</v>
      </c>
      <c r="F222" s="10">
        <f t="shared" si="10"/>
        <v>3.2718538014978619E-3</v>
      </c>
      <c r="G222" s="10">
        <f t="shared" si="11"/>
        <v>-6.8181512416072135E-2</v>
      </c>
    </row>
    <row r="223" spans="1:7" x14ac:dyDescent="0.2">
      <c r="A223" s="7" t="s">
        <v>222</v>
      </c>
      <c r="B223" s="8">
        <v>3037.56</v>
      </c>
      <c r="C223" s="6">
        <v>8292.3590000000004</v>
      </c>
      <c r="D223" s="6">
        <v>13.22</v>
      </c>
      <c r="E223" s="10">
        <f t="shared" si="9"/>
        <v>-3.0274515138039699E-3</v>
      </c>
      <c r="F223" s="10">
        <f t="shared" si="10"/>
        <v>-1.4000682919160154E-3</v>
      </c>
      <c r="G223" s="10">
        <f t="shared" si="11"/>
        <v>6.9695517247287384E-2</v>
      </c>
    </row>
    <row r="224" spans="1:7" x14ac:dyDescent="0.2">
      <c r="A224" s="7" t="s">
        <v>223</v>
      </c>
      <c r="B224" s="8">
        <v>3066.91</v>
      </c>
      <c r="C224" s="6">
        <v>8386.3979999999992</v>
      </c>
      <c r="D224" s="6">
        <v>12.3</v>
      </c>
      <c r="E224" s="10">
        <f t="shared" si="9"/>
        <v>9.615978507102713E-3</v>
      </c>
      <c r="F224" s="10">
        <f t="shared" si="10"/>
        <v>1.1276619296583624E-2</v>
      </c>
      <c r="G224" s="10">
        <f t="shared" si="11"/>
        <v>-7.2131572045168429E-2</v>
      </c>
    </row>
    <row r="225" spans="1:7" x14ac:dyDescent="0.2">
      <c r="A225" s="7" t="s">
        <v>224</v>
      </c>
      <c r="B225" s="8">
        <v>3078.27</v>
      </c>
      <c r="C225" s="6">
        <v>8433.1990000000005</v>
      </c>
      <c r="D225" s="6">
        <v>12.83</v>
      </c>
      <c r="E225" s="10">
        <f t="shared" si="9"/>
        <v>3.6972108027207482E-3</v>
      </c>
      <c r="F225" s="10">
        <f t="shared" si="10"/>
        <v>5.5650704098978605E-3</v>
      </c>
      <c r="G225" s="10">
        <f t="shared" si="11"/>
        <v>4.2186916249173145E-2</v>
      </c>
    </row>
    <row r="226" spans="1:7" x14ac:dyDescent="0.2">
      <c r="A226" s="7" t="s">
        <v>225</v>
      </c>
      <c r="B226" s="8">
        <v>3074.62</v>
      </c>
      <c r="C226" s="6">
        <v>8434.68</v>
      </c>
      <c r="D226" s="6">
        <v>13.1</v>
      </c>
      <c r="E226" s="10">
        <f t="shared" si="9"/>
        <v>-1.1864344814073249E-3</v>
      </c>
      <c r="F226" s="10">
        <f t="shared" si="10"/>
        <v>1.7560002698686835E-4</v>
      </c>
      <c r="G226" s="10">
        <f t="shared" si="11"/>
        <v>2.0826051579560797E-2</v>
      </c>
    </row>
    <row r="227" spans="1:7" x14ac:dyDescent="0.2">
      <c r="A227" s="7" t="s">
        <v>226</v>
      </c>
      <c r="B227" s="8">
        <v>3076.78</v>
      </c>
      <c r="C227" s="6">
        <v>8410.6290000000008</v>
      </c>
      <c r="D227" s="6">
        <v>12.62</v>
      </c>
      <c r="E227" s="10">
        <f t="shared" si="9"/>
        <v>7.0227918482797182E-4</v>
      </c>
      <c r="F227" s="10">
        <f t="shared" si="10"/>
        <v>-2.85551500926263E-3</v>
      </c>
      <c r="G227" s="10">
        <f t="shared" si="11"/>
        <v>-3.7329373094038755E-2</v>
      </c>
    </row>
    <row r="228" spans="1:7" x14ac:dyDescent="0.2">
      <c r="A228" s="7" t="s">
        <v>227</v>
      </c>
      <c r="B228" s="8">
        <v>3085.18</v>
      </c>
      <c r="C228" s="6">
        <v>8434.5159999999996</v>
      </c>
      <c r="D228" s="6">
        <v>12.73</v>
      </c>
      <c r="E228" s="10">
        <f t="shared" si="9"/>
        <v>2.7264069235454487E-3</v>
      </c>
      <c r="F228" s="10">
        <f t="shared" si="10"/>
        <v>2.8360712847358802E-3</v>
      </c>
      <c r="G228" s="10">
        <f t="shared" si="11"/>
        <v>8.6785554562482485E-3</v>
      </c>
    </row>
    <row r="229" spans="1:7" x14ac:dyDescent="0.2">
      <c r="A229" s="7" t="s">
        <v>228</v>
      </c>
      <c r="B229" s="8">
        <v>3093.08</v>
      </c>
      <c r="C229" s="6">
        <v>8475.3130000000001</v>
      </c>
      <c r="D229" s="6">
        <v>12.07</v>
      </c>
      <c r="E229" s="10">
        <f t="shared" si="9"/>
        <v>2.5573557297830268E-3</v>
      </c>
      <c r="F229" s="10">
        <f t="shared" si="10"/>
        <v>4.8252503507266167E-3</v>
      </c>
      <c r="G229" s="10">
        <f t="shared" si="11"/>
        <v>-5.3238377459875044E-2</v>
      </c>
    </row>
    <row r="230" spans="1:7" x14ac:dyDescent="0.2">
      <c r="A230" s="7" t="s">
        <v>229</v>
      </c>
      <c r="B230" s="8">
        <v>3087.01</v>
      </c>
      <c r="C230" s="6">
        <v>8464.277</v>
      </c>
      <c r="D230" s="6">
        <v>12.69</v>
      </c>
      <c r="E230" s="10">
        <f t="shared" si="9"/>
        <v>-1.9643733187996349E-3</v>
      </c>
      <c r="F230" s="10">
        <f t="shared" si="10"/>
        <v>-1.3029833143987522E-3</v>
      </c>
      <c r="G230" s="10">
        <f t="shared" si="11"/>
        <v>5.0091246616856135E-2</v>
      </c>
    </row>
    <row r="231" spans="1:7" x14ac:dyDescent="0.2">
      <c r="A231" s="7" t="s">
        <v>230</v>
      </c>
      <c r="B231" s="8">
        <v>3091.84</v>
      </c>
      <c r="C231" s="6">
        <v>8486.09</v>
      </c>
      <c r="D231" s="6">
        <v>12.68</v>
      </c>
      <c r="E231" s="10">
        <f t="shared" si="9"/>
        <v>1.5633980380800601E-3</v>
      </c>
      <c r="F231" s="10">
        <f t="shared" si="10"/>
        <v>2.5737510038725013E-3</v>
      </c>
      <c r="G231" s="10">
        <f t="shared" si="11"/>
        <v>-7.8833271721642914E-4</v>
      </c>
    </row>
    <row r="232" spans="1:7" x14ac:dyDescent="0.2">
      <c r="A232" s="7" t="s">
        <v>231</v>
      </c>
      <c r="B232" s="8">
        <v>3094.04</v>
      </c>
      <c r="C232" s="6">
        <v>8482.1020000000008</v>
      </c>
      <c r="D232" s="6">
        <v>13</v>
      </c>
      <c r="E232" s="10">
        <f t="shared" si="9"/>
        <v>7.1129737167743444E-4</v>
      </c>
      <c r="F232" s="10">
        <f t="shared" si="10"/>
        <v>-4.7005598161897939E-4</v>
      </c>
      <c r="G232" s="10">
        <f t="shared" si="11"/>
        <v>2.4923408452456934E-2</v>
      </c>
    </row>
    <row r="233" spans="1:7" x14ac:dyDescent="0.2">
      <c r="A233" s="7" t="s">
        <v>232</v>
      </c>
      <c r="B233" s="8">
        <v>3096.63</v>
      </c>
      <c r="C233" s="6">
        <v>8479.0159999999996</v>
      </c>
      <c r="D233" s="6">
        <v>13.05</v>
      </c>
      <c r="E233" s="10">
        <f t="shared" si="9"/>
        <v>8.3674308309544126E-4</v>
      </c>
      <c r="F233" s="10">
        <f t="shared" si="10"/>
        <v>-3.6389111072208729E-4</v>
      </c>
      <c r="G233" s="10">
        <f t="shared" si="11"/>
        <v>3.8387763071656669E-3</v>
      </c>
    </row>
    <row r="234" spans="1:7" x14ac:dyDescent="0.2">
      <c r="A234" s="7" t="s">
        <v>233</v>
      </c>
      <c r="B234" s="8">
        <v>3120.46</v>
      </c>
      <c r="C234" s="6">
        <v>8540.8279999999995</v>
      </c>
      <c r="D234" s="6">
        <v>12.05</v>
      </c>
      <c r="E234" s="10">
        <f t="shared" si="9"/>
        <v>7.666003452600061E-3</v>
      </c>
      <c r="F234" s="10">
        <f t="shared" si="10"/>
        <v>7.2635532690465392E-3</v>
      </c>
      <c r="G234" s="10">
        <f t="shared" si="11"/>
        <v>-7.97234738320384E-2</v>
      </c>
    </row>
    <row r="235" spans="1:7" x14ac:dyDescent="0.2">
      <c r="A235" s="7" t="s">
        <v>234</v>
      </c>
      <c r="B235" s="8">
        <v>3122.03</v>
      </c>
      <c r="C235" s="6">
        <v>8549.9380000000001</v>
      </c>
      <c r="D235" s="6">
        <v>12.46</v>
      </c>
      <c r="E235" s="10">
        <f t="shared" si="9"/>
        <v>5.0300442070485511E-4</v>
      </c>
      <c r="F235" s="10">
        <f t="shared" si="10"/>
        <v>1.066072856278267E-3</v>
      </c>
      <c r="G235" s="10">
        <f t="shared" si="11"/>
        <v>3.3458853422643181E-2</v>
      </c>
    </row>
    <row r="236" spans="1:7" x14ac:dyDescent="0.2">
      <c r="A236" s="7" t="s">
        <v>235</v>
      </c>
      <c r="B236" s="8">
        <v>3120.18</v>
      </c>
      <c r="C236" s="6">
        <v>8570.6560000000009</v>
      </c>
      <c r="D236" s="6">
        <v>12.86</v>
      </c>
      <c r="E236" s="10">
        <f t="shared" si="9"/>
        <v>-5.9273880698187292E-4</v>
      </c>
      <c r="F236" s="10">
        <f t="shared" si="10"/>
        <v>2.4202443108126389E-3</v>
      </c>
      <c r="G236" s="10">
        <f t="shared" si="11"/>
        <v>3.1598205450166228E-2</v>
      </c>
    </row>
    <row r="237" spans="1:7" x14ac:dyDescent="0.2">
      <c r="A237" s="7" t="s">
        <v>236</v>
      </c>
      <c r="B237" s="8">
        <v>3108.46</v>
      </c>
      <c r="C237" s="6">
        <v>8526.73</v>
      </c>
      <c r="D237" s="6">
        <v>12.78</v>
      </c>
      <c r="E237" s="10">
        <f t="shared" si="9"/>
        <v>-3.7632657632212341E-3</v>
      </c>
      <c r="F237" s="10">
        <f t="shared" si="10"/>
        <v>-5.1383406383260499E-3</v>
      </c>
      <c r="G237" s="10">
        <f t="shared" si="11"/>
        <v>-6.240269860084623E-3</v>
      </c>
    </row>
    <row r="238" spans="1:7" x14ac:dyDescent="0.2">
      <c r="A238" s="7" t="s">
        <v>237</v>
      </c>
      <c r="B238" s="8">
        <v>3103.54</v>
      </c>
      <c r="C238" s="6">
        <v>8506.2109999999993</v>
      </c>
      <c r="D238" s="6">
        <v>13.13</v>
      </c>
      <c r="E238" s="10">
        <f t="shared" si="9"/>
        <v>-1.5840312391350534E-3</v>
      </c>
      <c r="F238" s="10">
        <f t="shared" si="10"/>
        <v>-2.4093325898171883E-3</v>
      </c>
      <c r="G238" s="10">
        <f t="shared" si="11"/>
        <v>2.7018239365316134E-2</v>
      </c>
    </row>
    <row r="239" spans="1:7" x14ac:dyDescent="0.2">
      <c r="A239" s="7" t="s">
        <v>238</v>
      </c>
      <c r="B239" s="8">
        <v>3110.29</v>
      </c>
      <c r="C239" s="6">
        <v>8519.8870000000006</v>
      </c>
      <c r="D239" s="6">
        <v>12.34</v>
      </c>
      <c r="E239" s="10">
        <f t="shared" si="9"/>
        <v>2.172573969691297E-3</v>
      </c>
      <c r="F239" s="10">
        <f t="shared" si="10"/>
        <v>1.6064752994151723E-3</v>
      </c>
      <c r="G239" s="10">
        <f t="shared" si="11"/>
        <v>-6.2053669837463084E-2</v>
      </c>
    </row>
    <row r="240" spans="1:7" x14ac:dyDescent="0.2">
      <c r="A240" s="7" t="s">
        <v>239</v>
      </c>
      <c r="B240" s="8">
        <v>3133.64</v>
      </c>
      <c r="C240" s="6">
        <v>8632.4879999999994</v>
      </c>
      <c r="D240" s="6">
        <v>11.87</v>
      </c>
      <c r="E240" s="10">
        <f t="shared" si="9"/>
        <v>7.4792987268079824E-3</v>
      </c>
      <c r="F240" s="10">
        <f t="shared" si="10"/>
        <v>1.3129682343001896E-2</v>
      </c>
      <c r="G240" s="10">
        <f t="shared" si="11"/>
        <v>-3.8831809855665186E-2</v>
      </c>
    </row>
    <row r="241" spans="1:7" x14ac:dyDescent="0.2">
      <c r="A241" s="7" t="s">
        <v>240</v>
      </c>
      <c r="B241" s="8">
        <v>3140.52</v>
      </c>
      <c r="C241" s="6">
        <v>8647.9339999999993</v>
      </c>
      <c r="D241" s="6">
        <v>11.54</v>
      </c>
      <c r="E241" s="10">
        <f t="shared" si="9"/>
        <v>2.1931231456042352E-3</v>
      </c>
      <c r="F241" s="10">
        <f t="shared" si="10"/>
        <v>1.7876882999229684E-3</v>
      </c>
      <c r="G241" s="10">
        <f t="shared" si="11"/>
        <v>-2.8194947541623175E-2</v>
      </c>
    </row>
    <row r="242" spans="1:7" x14ac:dyDescent="0.2">
      <c r="A242" s="7" t="s">
        <v>241</v>
      </c>
      <c r="B242" s="8">
        <v>3153.63</v>
      </c>
      <c r="C242" s="6">
        <v>8705.1759999999995</v>
      </c>
      <c r="D242" s="6">
        <v>11.75</v>
      </c>
      <c r="E242" s="10">
        <f t="shared" si="9"/>
        <v>4.1657790039729458E-3</v>
      </c>
      <c r="F242" s="10">
        <f t="shared" si="10"/>
        <v>6.5973427957328155E-3</v>
      </c>
      <c r="G242" s="10">
        <f t="shared" si="11"/>
        <v>1.8033979510214532E-2</v>
      </c>
    </row>
    <row r="243" spans="1:7" x14ac:dyDescent="0.2">
      <c r="A243" s="7" t="s">
        <v>242</v>
      </c>
      <c r="B243" s="8">
        <v>3153.63</v>
      </c>
      <c r="C243" s="6">
        <v>8705.1759999999995</v>
      </c>
      <c r="D243" s="6">
        <v>11.75</v>
      </c>
      <c r="E243" s="10">
        <f t="shared" si="9"/>
        <v>0</v>
      </c>
      <c r="F243" s="10">
        <f t="shared" si="10"/>
        <v>0</v>
      </c>
      <c r="G243" s="10">
        <f t="shared" si="11"/>
        <v>0</v>
      </c>
    </row>
    <row r="244" spans="1:7" x14ac:dyDescent="0.2">
      <c r="A244" s="7" t="s">
        <v>243</v>
      </c>
      <c r="B244" s="8">
        <v>3140.98</v>
      </c>
      <c r="C244" s="6">
        <v>8665.473</v>
      </c>
      <c r="D244" s="6">
        <v>12.62</v>
      </c>
      <c r="E244" s="10">
        <f t="shared" si="9"/>
        <v>-4.0193171713462017E-3</v>
      </c>
      <c r="F244" s="10">
        <f t="shared" si="10"/>
        <v>-4.5712821827424482E-3</v>
      </c>
      <c r="G244" s="10">
        <f t="shared" si="11"/>
        <v>7.1429616522899003E-2</v>
      </c>
    </row>
    <row r="245" spans="1:7" x14ac:dyDescent="0.2">
      <c r="A245" s="7" t="s">
        <v>244</v>
      </c>
      <c r="B245" s="8">
        <v>3113.87</v>
      </c>
      <c r="C245" s="6">
        <v>8567.9879999999994</v>
      </c>
      <c r="D245" s="6">
        <v>14.91</v>
      </c>
      <c r="E245" s="10">
        <f t="shared" si="9"/>
        <v>-8.6685275462029671E-3</v>
      </c>
      <c r="F245" s="10">
        <f t="shared" si="10"/>
        <v>-1.1313576514145518E-2</v>
      </c>
      <c r="G245" s="10">
        <f t="shared" si="11"/>
        <v>0.16674927166358008</v>
      </c>
    </row>
    <row r="246" spans="1:7" x14ac:dyDescent="0.2">
      <c r="A246" s="7" t="s">
        <v>245</v>
      </c>
      <c r="B246" s="8">
        <v>3093.2</v>
      </c>
      <c r="C246" s="6">
        <v>8520.6450000000004</v>
      </c>
      <c r="D246" s="6">
        <v>15.96</v>
      </c>
      <c r="E246" s="10">
        <f t="shared" si="9"/>
        <v>-6.6601718383736989E-3</v>
      </c>
      <c r="F246" s="10">
        <f t="shared" si="10"/>
        <v>-5.5408903830864095E-3</v>
      </c>
      <c r="G246" s="10">
        <f t="shared" si="11"/>
        <v>6.805346324501578E-2</v>
      </c>
    </row>
    <row r="247" spans="1:7" x14ac:dyDescent="0.2">
      <c r="A247" s="7" t="s">
        <v>246</v>
      </c>
      <c r="B247" s="8">
        <v>3112.76</v>
      </c>
      <c r="C247" s="6">
        <v>8566.6720000000005</v>
      </c>
      <c r="D247" s="6">
        <v>14.8</v>
      </c>
      <c r="E247" s="10">
        <f t="shared" si="9"/>
        <v>6.3036386858473471E-3</v>
      </c>
      <c r="F247" s="10">
        <f t="shared" si="10"/>
        <v>5.3872835998078532E-3</v>
      </c>
      <c r="G247" s="10">
        <f t="shared" si="11"/>
        <v>-7.5458411251593388E-2</v>
      </c>
    </row>
    <row r="248" spans="1:7" x14ac:dyDescent="0.2">
      <c r="A248" s="7" t="s">
        <v>247</v>
      </c>
      <c r="B248" s="8">
        <v>3117.43</v>
      </c>
      <c r="C248" s="6">
        <v>8570.7029999999995</v>
      </c>
      <c r="D248" s="6">
        <v>14.52</v>
      </c>
      <c r="E248" s="10">
        <f t="shared" si="9"/>
        <v>1.4991519920369975E-3</v>
      </c>
      <c r="F248" s="10">
        <f t="shared" si="10"/>
        <v>4.7043378280991197E-4</v>
      </c>
      <c r="G248" s="10">
        <f t="shared" si="11"/>
        <v>-1.9100171373419378E-2</v>
      </c>
    </row>
    <row r="249" spans="1:7" x14ac:dyDescent="0.2">
      <c r="A249" s="7" t="s">
        <v>248</v>
      </c>
      <c r="B249" s="8">
        <v>3145.91</v>
      </c>
      <c r="C249" s="6">
        <v>8656.527</v>
      </c>
      <c r="D249" s="6">
        <v>13.62</v>
      </c>
      <c r="E249" s="10">
        <f t="shared" si="9"/>
        <v>9.0942520403683308E-3</v>
      </c>
      <c r="F249" s="10">
        <f t="shared" si="10"/>
        <v>9.9638432918490553E-3</v>
      </c>
      <c r="G249" s="10">
        <f t="shared" si="11"/>
        <v>-6.3987708675283736E-2</v>
      </c>
    </row>
    <row r="250" spans="1:7" x14ac:dyDescent="0.2">
      <c r="A250" s="7" t="s">
        <v>249</v>
      </c>
      <c r="B250" s="8">
        <v>3135.96</v>
      </c>
      <c r="C250" s="6">
        <v>8621.8279999999995</v>
      </c>
      <c r="D250" s="6">
        <v>15.86</v>
      </c>
      <c r="E250" s="10">
        <f t="shared" si="9"/>
        <v>-3.1678491662223223E-3</v>
      </c>
      <c r="F250" s="10">
        <f t="shared" si="10"/>
        <v>-4.016475717420278E-3</v>
      </c>
      <c r="G250" s="10">
        <f t="shared" si="11"/>
        <v>0.15226091548533557</v>
      </c>
    </row>
    <row r="251" spans="1:7" x14ac:dyDescent="0.2">
      <c r="A251" s="7" t="s">
        <v>250</v>
      </c>
      <c r="B251" s="8">
        <v>3132.52</v>
      </c>
      <c r="C251" s="6">
        <v>8616.1839999999993</v>
      </c>
      <c r="D251" s="6">
        <v>15.68</v>
      </c>
      <c r="E251" s="10">
        <f t="shared" si="9"/>
        <v>-1.0975548602935618E-3</v>
      </c>
      <c r="F251" s="10">
        <f t="shared" si="10"/>
        <v>-6.548319146873245E-4</v>
      </c>
      <c r="G251" s="10">
        <f t="shared" si="11"/>
        <v>-1.1414201284440123E-2</v>
      </c>
    </row>
    <row r="252" spans="1:7" x14ac:dyDescent="0.2">
      <c r="A252" s="7" t="s">
        <v>251</v>
      </c>
      <c r="B252" s="8">
        <v>3141.63</v>
      </c>
      <c r="C252" s="6">
        <v>8654.0509999999995</v>
      </c>
      <c r="D252" s="6">
        <v>14.99</v>
      </c>
      <c r="E252" s="10">
        <f t="shared" si="9"/>
        <v>2.9039810658439487E-3</v>
      </c>
      <c r="F252" s="10">
        <f t="shared" si="10"/>
        <v>4.3852397703774536E-3</v>
      </c>
      <c r="G252" s="10">
        <f t="shared" si="11"/>
        <v>-4.5002702807755438E-2</v>
      </c>
    </row>
    <row r="253" spans="1:7" x14ac:dyDescent="0.2">
      <c r="A253" s="7" t="s">
        <v>252</v>
      </c>
      <c r="B253" s="8">
        <v>3168.57</v>
      </c>
      <c r="C253" s="6">
        <v>8717.3160000000007</v>
      </c>
      <c r="D253" s="6">
        <v>13.94</v>
      </c>
      <c r="E253" s="10">
        <f t="shared" si="9"/>
        <v>8.538608499854607E-3</v>
      </c>
      <c r="F253" s="10">
        <f t="shared" si="10"/>
        <v>7.2838573622801741E-3</v>
      </c>
      <c r="G253" s="10">
        <f t="shared" si="11"/>
        <v>-7.2620906782128611E-2</v>
      </c>
    </row>
    <row r="254" spans="1:7" x14ac:dyDescent="0.2">
      <c r="A254" s="7" t="s">
        <v>253</v>
      </c>
      <c r="B254" s="8">
        <v>3168.8</v>
      </c>
      <c r="C254" s="6">
        <v>8734.8790000000008</v>
      </c>
      <c r="D254" s="6">
        <v>12.63</v>
      </c>
      <c r="E254" s="10">
        <f t="shared" si="9"/>
        <v>7.2585315391421147E-5</v>
      </c>
      <c r="F254" s="10">
        <f t="shared" si="10"/>
        <v>2.0126987956428539E-3</v>
      </c>
      <c r="G254" s="10">
        <f t="shared" si="11"/>
        <v>-9.8687468969977987E-2</v>
      </c>
    </row>
    <row r="255" spans="1:7" x14ac:dyDescent="0.2">
      <c r="A255" s="7" t="s">
        <v>254</v>
      </c>
      <c r="B255" s="8">
        <v>3191.45</v>
      </c>
      <c r="C255" s="6">
        <v>8814.2270000000008</v>
      </c>
      <c r="D255" s="6">
        <v>12.14</v>
      </c>
      <c r="E255" s="10">
        <f t="shared" si="9"/>
        <v>7.1223916512376051E-3</v>
      </c>
      <c r="F255" s="10">
        <f t="shared" si="10"/>
        <v>9.043029397845152E-3</v>
      </c>
      <c r="G255" s="10">
        <f t="shared" si="11"/>
        <v>-3.9569150731047595E-2</v>
      </c>
    </row>
    <row r="256" spans="1:7" x14ac:dyDescent="0.2">
      <c r="A256" s="7" t="s">
        <v>255</v>
      </c>
      <c r="B256" s="8">
        <v>3192.52</v>
      </c>
      <c r="C256" s="6">
        <v>8823.3549999999996</v>
      </c>
      <c r="D256" s="6">
        <v>12.29</v>
      </c>
      <c r="E256" s="10">
        <f t="shared" si="9"/>
        <v>3.3521461097710362E-4</v>
      </c>
      <c r="F256" s="10">
        <f t="shared" si="10"/>
        <v>1.0350626083486449E-3</v>
      </c>
      <c r="G256" s="10">
        <f t="shared" si="11"/>
        <v>1.2280137946591151E-2</v>
      </c>
    </row>
    <row r="257" spans="1:7" x14ac:dyDescent="0.2">
      <c r="A257" s="7" t="s">
        <v>256</v>
      </c>
      <c r="B257" s="8">
        <v>3191.14</v>
      </c>
      <c r="C257" s="6">
        <v>8827.7340000000004</v>
      </c>
      <c r="D257" s="6">
        <v>12.58</v>
      </c>
      <c r="E257" s="10">
        <f t="shared" si="9"/>
        <v>-4.3235386016704703E-4</v>
      </c>
      <c r="F257" s="10">
        <f t="shared" si="10"/>
        <v>4.9617336242986068E-4</v>
      </c>
      <c r="G257" s="10">
        <f t="shared" si="11"/>
        <v>2.332232769435099E-2</v>
      </c>
    </row>
    <row r="258" spans="1:7" x14ac:dyDescent="0.2">
      <c r="A258" s="7" t="s">
        <v>257</v>
      </c>
      <c r="B258" s="8">
        <v>3205.37</v>
      </c>
      <c r="C258" s="6">
        <v>8887.2189999999991</v>
      </c>
      <c r="D258" s="6">
        <v>12.5</v>
      </c>
      <c r="E258" s="10">
        <f t="shared" si="9"/>
        <v>4.4493085995832623E-3</v>
      </c>
      <c r="F258" s="10">
        <f t="shared" si="10"/>
        <v>6.715820648852633E-3</v>
      </c>
      <c r="G258" s="10">
        <f t="shared" si="11"/>
        <v>-6.3796069640390399E-3</v>
      </c>
    </row>
    <row r="259" spans="1:7" x14ac:dyDescent="0.2">
      <c r="A259" s="7" t="s">
        <v>258</v>
      </c>
      <c r="B259" s="8">
        <v>3221.22</v>
      </c>
      <c r="C259" s="6">
        <v>8924.9570000000003</v>
      </c>
      <c r="D259" s="6">
        <v>12.51</v>
      </c>
      <c r="E259" s="10">
        <f t="shared" si="9"/>
        <v>4.9326414590377477E-3</v>
      </c>
      <c r="F259" s="10">
        <f t="shared" si="10"/>
        <v>4.2373325376334134E-3</v>
      </c>
      <c r="G259" s="10">
        <f t="shared" si="11"/>
        <v>7.9968017056424414E-4</v>
      </c>
    </row>
    <row r="260" spans="1:7" x14ac:dyDescent="0.2">
      <c r="A260" s="7" t="s">
        <v>259</v>
      </c>
      <c r="B260" s="8">
        <v>3224.01</v>
      </c>
      <c r="C260" s="6">
        <v>8945.6479999999992</v>
      </c>
      <c r="D260" s="6">
        <v>12.61</v>
      </c>
      <c r="E260" s="10">
        <f t="shared" si="9"/>
        <v>8.6575659030548003E-4</v>
      </c>
      <c r="F260" s="10">
        <f t="shared" si="10"/>
        <v>2.3156473153326724E-3</v>
      </c>
      <c r="G260" s="10">
        <f t="shared" si="11"/>
        <v>7.9618254980084423E-3</v>
      </c>
    </row>
    <row r="261" spans="1:7" x14ac:dyDescent="0.2">
      <c r="A261" s="7" t="s">
        <v>260</v>
      </c>
      <c r="B261" s="8">
        <v>3223.38</v>
      </c>
      <c r="C261" s="6">
        <v>8952.8829999999998</v>
      </c>
      <c r="D261" s="6">
        <v>12.67</v>
      </c>
      <c r="E261" s="10">
        <f t="shared" si="9"/>
        <v>-1.9542791796535865E-4</v>
      </c>
      <c r="F261" s="10">
        <f t="shared" si="10"/>
        <v>8.0844627908949402E-4</v>
      </c>
      <c r="G261" s="10">
        <f t="shared" si="11"/>
        <v>4.7468443562194767E-3</v>
      </c>
    </row>
    <row r="262" spans="1:7" x14ac:dyDescent="0.2">
      <c r="A262" s="7" t="s">
        <v>261</v>
      </c>
      <c r="B262" s="8">
        <v>3223.38</v>
      </c>
      <c r="C262" s="6">
        <v>8952.8829999999998</v>
      </c>
      <c r="D262" s="6">
        <v>12.67</v>
      </c>
      <c r="E262" s="10">
        <f t="shared" si="9"/>
        <v>0</v>
      </c>
      <c r="F262" s="10">
        <f t="shared" si="10"/>
        <v>0</v>
      </c>
      <c r="G262" s="10">
        <f t="shared" si="11"/>
        <v>0</v>
      </c>
    </row>
    <row r="263" spans="1:7" x14ac:dyDescent="0.2">
      <c r="A263" s="7" t="s">
        <v>262</v>
      </c>
      <c r="B263" s="8">
        <v>3239.91</v>
      </c>
      <c r="C263" s="6">
        <v>9022.3909999999996</v>
      </c>
      <c r="D263" s="6">
        <v>12.65</v>
      </c>
      <c r="E263" s="10">
        <f t="shared" ref="E263:E326" si="12">LN(B263/B262)</f>
        <v>5.1150531820716109E-3</v>
      </c>
      <c r="F263" s="10">
        <f t="shared" ref="F263:F326" si="13">LN(C263/C262)</f>
        <v>7.733773231645113E-3</v>
      </c>
      <c r="G263" s="10">
        <f t="shared" ref="G263:G326" si="14">LN(D263/D262)</f>
        <v>-1.5797791595183908E-3</v>
      </c>
    </row>
    <row r="264" spans="1:7" x14ac:dyDescent="0.2">
      <c r="A264" s="7" t="s">
        <v>263</v>
      </c>
      <c r="B264" s="8">
        <v>3240.02</v>
      </c>
      <c r="C264" s="6">
        <v>9006.6170000000002</v>
      </c>
      <c r="D264" s="6">
        <v>13.43</v>
      </c>
      <c r="E264" s="10">
        <f t="shared" si="12"/>
        <v>3.3950984041702139E-5</v>
      </c>
      <c r="F264" s="10">
        <f t="shared" si="13"/>
        <v>-1.7498471380069983E-3</v>
      </c>
      <c r="G264" s="10">
        <f t="shared" si="14"/>
        <v>5.9833795361616836E-2</v>
      </c>
    </row>
    <row r="265" spans="1:7" x14ac:dyDescent="0.2">
      <c r="A265" s="7" t="s">
        <v>264</v>
      </c>
      <c r="B265" s="8">
        <v>3221.29</v>
      </c>
      <c r="C265" s="6">
        <v>8945.9920000000002</v>
      </c>
      <c r="D265" s="6">
        <v>14.82</v>
      </c>
      <c r="E265" s="10">
        <f t="shared" si="12"/>
        <v>-5.7976021775765895E-3</v>
      </c>
      <c r="F265" s="10">
        <f t="shared" si="13"/>
        <v>-6.7539186591446705E-3</v>
      </c>
      <c r="G265" s="10">
        <f t="shared" si="14"/>
        <v>9.8486609332794753E-2</v>
      </c>
    </row>
    <row r="266" spans="1:7" x14ac:dyDescent="0.2">
      <c r="A266" s="7" t="s">
        <v>265</v>
      </c>
      <c r="B266" s="8">
        <v>3230.78</v>
      </c>
      <c r="C266" s="6">
        <v>8972.6049999999996</v>
      </c>
      <c r="D266" s="6">
        <v>13.78</v>
      </c>
      <c r="E266" s="10">
        <f t="shared" si="12"/>
        <v>2.9416937024937355E-3</v>
      </c>
      <c r="F266" s="10">
        <f t="shared" si="13"/>
        <v>2.9704356393847253E-3</v>
      </c>
      <c r="G266" s="10">
        <f t="shared" si="14"/>
        <v>-7.2759354282428426E-2</v>
      </c>
    </row>
    <row r="267" spans="1:7" x14ac:dyDescent="0.2">
      <c r="A267" s="7" t="s">
        <v>266</v>
      </c>
      <c r="B267" s="8">
        <v>3230.78</v>
      </c>
      <c r="C267" s="8">
        <v>8972.6049999999996</v>
      </c>
      <c r="D267" s="8">
        <v>13.78</v>
      </c>
      <c r="E267" s="10">
        <f t="shared" si="12"/>
        <v>0</v>
      </c>
      <c r="F267" s="10">
        <f t="shared" si="13"/>
        <v>0</v>
      </c>
      <c r="G267" s="10">
        <f t="shared" si="14"/>
        <v>0</v>
      </c>
    </row>
    <row r="268" spans="1:7" x14ac:dyDescent="0.2">
      <c r="A268" s="7" t="s">
        <v>267</v>
      </c>
      <c r="B268" s="8">
        <v>3257.85</v>
      </c>
      <c r="C268" s="8">
        <v>9092.1880000000001</v>
      </c>
      <c r="D268" s="8">
        <v>12.47</v>
      </c>
      <c r="E268" s="10">
        <f t="shared" si="12"/>
        <v>8.3438744546931679E-3</v>
      </c>
      <c r="F268" s="10">
        <f t="shared" si="13"/>
        <v>1.3239536899991536E-2</v>
      </c>
      <c r="G268" s="10">
        <f t="shared" si="14"/>
        <v>-9.9892505893567393E-2</v>
      </c>
    </row>
    <row r="269" spans="1:7" x14ac:dyDescent="0.2">
      <c r="A269" s="7" t="s">
        <v>268</v>
      </c>
      <c r="B269" s="8">
        <v>3234.85</v>
      </c>
      <c r="C269" s="8">
        <v>9020.77</v>
      </c>
      <c r="D269" s="8">
        <v>14.02</v>
      </c>
      <c r="E269" s="10">
        <f t="shared" si="12"/>
        <v>-7.0849095780836013E-3</v>
      </c>
      <c r="F269" s="10">
        <f t="shared" si="13"/>
        <v>-7.8858870104838545E-3</v>
      </c>
      <c r="G269" s="10">
        <f t="shared" si="14"/>
        <v>0.11715912191449881</v>
      </c>
    </row>
    <row r="270" spans="1:7" x14ac:dyDescent="0.2">
      <c r="A270" s="7" t="s">
        <v>269</v>
      </c>
      <c r="B270" s="8">
        <v>3246.28</v>
      </c>
      <c r="C270" s="8">
        <v>9071.4650000000001</v>
      </c>
      <c r="D270" s="8">
        <v>13.85</v>
      </c>
      <c r="E270" s="10">
        <f t="shared" si="12"/>
        <v>3.527166358322553E-3</v>
      </c>
      <c r="F270" s="10">
        <f t="shared" si="13"/>
        <v>5.6040762985674177E-3</v>
      </c>
      <c r="G270" s="10">
        <f t="shared" si="14"/>
        <v>-1.2199648973096491E-2</v>
      </c>
    </row>
    <row r="271" spans="1:7" x14ac:dyDescent="0.2">
      <c r="A271" s="7" t="s">
        <v>270</v>
      </c>
      <c r="B271" s="8">
        <v>3237.18</v>
      </c>
      <c r="C271" s="8">
        <v>9068.5820000000003</v>
      </c>
      <c r="D271" s="8">
        <v>13.79</v>
      </c>
      <c r="E271" s="10">
        <f t="shared" si="12"/>
        <v>-2.807144942889736E-3</v>
      </c>
      <c r="F271" s="10">
        <f t="shared" si="13"/>
        <v>-3.1786025959839334E-4</v>
      </c>
      <c r="G271" s="10">
        <f t="shared" si="14"/>
        <v>-4.3415408281371245E-3</v>
      </c>
    </row>
    <row r="272" spans="1:7" x14ac:dyDescent="0.2">
      <c r="A272" s="7" t="s">
        <v>271</v>
      </c>
      <c r="B272" s="8">
        <v>3253.05</v>
      </c>
      <c r="C272" s="8">
        <v>9129.2420000000002</v>
      </c>
      <c r="D272" s="8">
        <v>13.45</v>
      </c>
      <c r="E272" s="10">
        <f t="shared" si="12"/>
        <v>4.8904373587368467E-3</v>
      </c>
      <c r="F272" s="10">
        <f t="shared" si="13"/>
        <v>6.6667558354790539E-3</v>
      </c>
      <c r="G272" s="10">
        <f t="shared" si="14"/>
        <v>-2.496458575736234E-2</v>
      </c>
    </row>
    <row r="273" spans="1:7" x14ac:dyDescent="0.2">
      <c r="A273" s="7" t="s">
        <v>272</v>
      </c>
      <c r="B273" s="8">
        <v>3274.7</v>
      </c>
      <c r="C273" s="8">
        <v>9203.4259999999995</v>
      </c>
      <c r="D273" s="8">
        <v>12.54</v>
      </c>
      <c r="E273" s="10">
        <f t="shared" si="12"/>
        <v>6.6332440375756734E-3</v>
      </c>
      <c r="F273" s="10">
        <f t="shared" si="13"/>
        <v>8.0931378797280337E-3</v>
      </c>
      <c r="G273" s="10">
        <f t="shared" si="14"/>
        <v>-7.0055570843073497E-2</v>
      </c>
    </row>
    <row r="274" spans="1:7" x14ac:dyDescent="0.2">
      <c r="A274" s="7" t="s">
        <v>273</v>
      </c>
      <c r="B274" s="8">
        <v>3265.35</v>
      </c>
      <c r="C274" s="8">
        <v>9178.8590000000004</v>
      </c>
      <c r="D274" s="8">
        <v>12.56</v>
      </c>
      <c r="E274" s="10">
        <f t="shared" si="12"/>
        <v>-2.8593073050462519E-3</v>
      </c>
      <c r="F274" s="10">
        <f t="shared" si="13"/>
        <v>-2.6729010703914653E-3</v>
      </c>
      <c r="G274" s="10">
        <f t="shared" si="14"/>
        <v>1.593625835278026E-3</v>
      </c>
    </row>
    <row r="275" spans="1:7" x14ac:dyDescent="0.2">
      <c r="A275" s="7" t="s">
        <v>274</v>
      </c>
      <c r="B275" s="8">
        <v>3288.13</v>
      </c>
      <c r="C275" s="8">
        <v>9273.9339999999993</v>
      </c>
      <c r="D275" s="8">
        <v>12.32</v>
      </c>
      <c r="E275" s="10">
        <f t="shared" si="12"/>
        <v>6.9520595923161831E-3</v>
      </c>
      <c r="F275" s="10">
        <f t="shared" si="13"/>
        <v>1.0304764305166322E-2</v>
      </c>
      <c r="G275" s="10">
        <f t="shared" si="14"/>
        <v>-1.9293202934678896E-2</v>
      </c>
    </row>
    <row r="276" spans="1:7" x14ac:dyDescent="0.2">
      <c r="A276" s="7" t="s">
        <v>275</v>
      </c>
      <c r="B276" s="8">
        <v>3283.15</v>
      </c>
      <c r="C276" s="8">
        <v>9251.3279999999995</v>
      </c>
      <c r="D276" s="8">
        <v>12.39</v>
      </c>
      <c r="E276" s="10">
        <f t="shared" si="12"/>
        <v>-1.5156867317727837E-3</v>
      </c>
      <c r="F276" s="10">
        <f t="shared" si="13"/>
        <v>-2.4405604866200629E-3</v>
      </c>
      <c r="G276" s="10">
        <f t="shared" si="14"/>
        <v>5.6657375356772999E-3</v>
      </c>
    </row>
    <row r="277" spans="1:7" x14ac:dyDescent="0.2">
      <c r="A277" s="7" t="s">
        <v>276</v>
      </c>
      <c r="B277" s="8">
        <v>3289.29</v>
      </c>
      <c r="C277" s="8">
        <v>9258.6949999999997</v>
      </c>
      <c r="D277" s="8">
        <v>12.42</v>
      </c>
      <c r="E277" s="10">
        <f t="shared" si="12"/>
        <v>1.8684086233433153E-3</v>
      </c>
      <c r="F277" s="10">
        <f t="shared" si="13"/>
        <v>7.9600121393564585E-4</v>
      </c>
      <c r="G277" s="10">
        <f t="shared" si="14"/>
        <v>2.4183808642816527E-3</v>
      </c>
    </row>
    <row r="278" spans="1:7" x14ac:dyDescent="0.2">
      <c r="A278" s="7" t="s">
        <v>277</v>
      </c>
      <c r="B278" s="8">
        <v>3316.81</v>
      </c>
      <c r="C278" s="8">
        <v>9357.1329999999998</v>
      </c>
      <c r="D278" s="8">
        <v>12.32</v>
      </c>
      <c r="E278" s="10">
        <f t="shared" si="12"/>
        <v>8.33174163220134E-3</v>
      </c>
      <c r="F278" s="10">
        <f t="shared" si="13"/>
        <v>1.0575830149223496E-2</v>
      </c>
      <c r="G278" s="10">
        <f t="shared" si="14"/>
        <v>-8.084118399958911E-3</v>
      </c>
    </row>
    <row r="279" spans="1:7" x14ac:dyDescent="0.2">
      <c r="A279" s="7" t="s">
        <v>278</v>
      </c>
      <c r="B279" s="8">
        <v>3329.62</v>
      </c>
      <c r="C279" s="8">
        <v>9388.9449999999997</v>
      </c>
      <c r="D279" s="8">
        <v>12.1</v>
      </c>
      <c r="E279" s="10">
        <f t="shared" si="12"/>
        <v>3.8547057177216299E-3</v>
      </c>
      <c r="F279" s="10">
        <f t="shared" si="13"/>
        <v>3.3939931901879163E-3</v>
      </c>
      <c r="G279" s="10">
        <f t="shared" si="14"/>
        <v>-1.8018505502678365E-2</v>
      </c>
    </row>
    <row r="280" spans="1:7" x14ac:dyDescent="0.2">
      <c r="A280" s="7" t="s">
        <v>279</v>
      </c>
      <c r="B280" s="8">
        <v>3329.62</v>
      </c>
      <c r="C280" s="8">
        <v>9388.9449999999997</v>
      </c>
      <c r="D280" s="8">
        <v>12.1</v>
      </c>
      <c r="E280" s="10">
        <f t="shared" si="12"/>
        <v>0</v>
      </c>
      <c r="F280" s="10">
        <f t="shared" si="13"/>
        <v>0</v>
      </c>
      <c r="G280" s="10">
        <f t="shared" si="14"/>
        <v>0</v>
      </c>
    </row>
    <row r="281" spans="1:7" x14ac:dyDescent="0.2">
      <c r="A281" s="7" t="s">
        <v>280</v>
      </c>
      <c r="B281" s="8">
        <v>3320.79</v>
      </c>
      <c r="C281" s="8">
        <v>9370.8089999999993</v>
      </c>
      <c r="D281" s="8">
        <v>12.85</v>
      </c>
      <c r="E281" s="10">
        <f t="shared" si="12"/>
        <v>-2.6554769371424261E-3</v>
      </c>
      <c r="F281" s="10">
        <f t="shared" si="13"/>
        <v>-1.933501436107408E-3</v>
      </c>
      <c r="G281" s="10">
        <f t="shared" si="14"/>
        <v>6.0138358738533314E-2</v>
      </c>
    </row>
    <row r="282" spans="1:7" x14ac:dyDescent="0.2">
      <c r="A282" s="7" t="s">
        <v>281</v>
      </c>
      <c r="B282" s="8">
        <v>3321.75</v>
      </c>
      <c r="C282" s="8">
        <v>9383.77</v>
      </c>
      <c r="D282" s="8">
        <v>12.91</v>
      </c>
      <c r="E282" s="10">
        <f t="shared" si="12"/>
        <v>2.8904605969510904E-4</v>
      </c>
      <c r="F282" s="10">
        <f t="shared" si="13"/>
        <v>1.3821693425786097E-3</v>
      </c>
      <c r="G282" s="10">
        <f t="shared" si="14"/>
        <v>4.6583935173223102E-3</v>
      </c>
    </row>
    <row r="283" spans="1:7" x14ac:dyDescent="0.2">
      <c r="A283" s="7" t="s">
        <v>282</v>
      </c>
      <c r="B283" s="8">
        <v>3325.54</v>
      </c>
      <c r="C283" s="8">
        <v>9402.4770000000008</v>
      </c>
      <c r="D283" s="8">
        <v>12.98</v>
      </c>
      <c r="E283" s="10">
        <f t="shared" si="12"/>
        <v>1.1403144471457103E-3</v>
      </c>
      <c r="F283" s="10">
        <f t="shared" si="13"/>
        <v>1.9915639545432353E-3</v>
      </c>
      <c r="G283" s="10">
        <f t="shared" si="14"/>
        <v>5.4075064173929339E-3</v>
      </c>
    </row>
    <row r="284" spans="1:7" x14ac:dyDescent="0.2">
      <c r="A284" s="7" t="s">
        <v>283</v>
      </c>
      <c r="B284" s="8">
        <v>3295.47</v>
      </c>
      <c r="C284" s="8">
        <v>9314.91</v>
      </c>
      <c r="D284" s="8">
        <v>14.56</v>
      </c>
      <c r="E284" s="10">
        <f t="shared" si="12"/>
        <v>-9.0832687899366753E-3</v>
      </c>
      <c r="F284" s="10">
        <f t="shared" si="13"/>
        <v>-9.3568230302988331E-3</v>
      </c>
      <c r="G284" s="10">
        <f t="shared" si="14"/>
        <v>0.11486833149259595</v>
      </c>
    </row>
    <row r="285" spans="1:7" x14ac:dyDescent="0.2">
      <c r="A285" s="7" t="s">
        <v>284</v>
      </c>
      <c r="B285" s="8">
        <v>3243.63</v>
      </c>
      <c r="C285" s="8">
        <v>9139.3089999999993</v>
      </c>
      <c r="D285" s="8">
        <v>18.23</v>
      </c>
      <c r="E285" s="10">
        <f t="shared" si="12"/>
        <v>-1.5855725118383686E-2</v>
      </c>
      <c r="F285" s="10">
        <f t="shared" si="13"/>
        <v>-1.9031561313572035E-2</v>
      </c>
      <c r="G285" s="10">
        <f t="shared" si="14"/>
        <v>0.22479054592203176</v>
      </c>
    </row>
    <row r="286" spans="1:7" x14ac:dyDescent="0.2">
      <c r="A286" s="7" t="s">
        <v>285</v>
      </c>
      <c r="B286" s="8">
        <v>3276.24</v>
      </c>
      <c r="C286" s="8">
        <v>9269.68</v>
      </c>
      <c r="D286" s="8">
        <v>16.28</v>
      </c>
      <c r="E286" s="10">
        <f t="shared" si="12"/>
        <v>1.0003350352589398E-2</v>
      </c>
      <c r="F286" s="10">
        <f t="shared" si="13"/>
        <v>1.4164078167531157E-2</v>
      </c>
      <c r="G286" s="10">
        <f t="shared" si="14"/>
        <v>-0.11313122811617742</v>
      </c>
    </row>
    <row r="287" spans="1:7" x14ac:dyDescent="0.2">
      <c r="A287" s="7" t="s">
        <v>286</v>
      </c>
      <c r="B287" s="8">
        <v>3273.4</v>
      </c>
      <c r="C287" s="8">
        <v>9275.1640000000007</v>
      </c>
      <c r="D287" s="8">
        <v>16.39</v>
      </c>
      <c r="E287" s="10">
        <f t="shared" si="12"/>
        <v>-8.6722329104840649E-4</v>
      </c>
      <c r="F287" s="10">
        <f t="shared" si="13"/>
        <v>5.9143125278975702E-4</v>
      </c>
      <c r="G287" s="10">
        <f t="shared" si="14"/>
        <v>6.7340321813441194E-3</v>
      </c>
    </row>
    <row r="288" spans="1:7" x14ac:dyDescent="0.2">
      <c r="A288" s="7" t="s">
        <v>287</v>
      </c>
      <c r="B288" s="8">
        <v>3283.66</v>
      </c>
      <c r="C288" s="8">
        <v>9298.9339999999993</v>
      </c>
      <c r="D288" s="8">
        <v>15.49</v>
      </c>
      <c r="E288" s="10">
        <f t="shared" si="12"/>
        <v>3.1294538629889324E-3</v>
      </c>
      <c r="F288" s="10">
        <f t="shared" si="13"/>
        <v>2.5594796556268652E-3</v>
      </c>
      <c r="G288" s="10">
        <f t="shared" si="14"/>
        <v>-5.6476738326961068E-2</v>
      </c>
    </row>
    <row r="289" spans="1:7" x14ac:dyDescent="0.2">
      <c r="A289" s="7" t="s">
        <v>288</v>
      </c>
      <c r="B289" s="8">
        <v>3225.52</v>
      </c>
      <c r="C289" s="8">
        <v>9150.9380000000001</v>
      </c>
      <c r="D289" s="8">
        <v>18.84</v>
      </c>
      <c r="E289" s="10">
        <f t="shared" si="12"/>
        <v>-1.7864476392643731E-2</v>
      </c>
      <c r="F289" s="10">
        <f t="shared" si="13"/>
        <v>-1.6043382239037094E-2</v>
      </c>
      <c r="G289" s="10">
        <f t="shared" si="14"/>
        <v>0.1957876147194397</v>
      </c>
    </row>
    <row r="290" spans="1:7" x14ac:dyDescent="0.2">
      <c r="A290" s="7" t="s">
        <v>289</v>
      </c>
      <c r="B290" s="8">
        <v>3248.92</v>
      </c>
      <c r="C290" s="8">
        <v>9273.402</v>
      </c>
      <c r="D290" s="8">
        <v>17.97</v>
      </c>
      <c r="E290" s="10">
        <f t="shared" si="12"/>
        <v>7.2284558629105433E-3</v>
      </c>
      <c r="F290" s="10">
        <f t="shared" si="13"/>
        <v>1.3293914850094271E-2</v>
      </c>
      <c r="G290" s="10">
        <f t="shared" si="14"/>
        <v>-4.7278568352749378E-2</v>
      </c>
    </row>
    <row r="291" spans="1:7" x14ac:dyDescent="0.2">
      <c r="A291" s="7" t="s">
        <v>290</v>
      </c>
      <c r="B291" s="8">
        <v>3297.59</v>
      </c>
      <c r="C291" s="8">
        <v>9467.973</v>
      </c>
      <c r="D291" s="8">
        <v>16.05</v>
      </c>
      <c r="E291" s="10">
        <f t="shared" si="12"/>
        <v>1.4869265218066252E-2</v>
      </c>
      <c r="F291" s="10">
        <f t="shared" si="13"/>
        <v>2.0764537392084618E-2</v>
      </c>
      <c r="G291" s="10">
        <f t="shared" si="14"/>
        <v>-0.11299485121944269</v>
      </c>
    </row>
    <row r="292" spans="1:7" x14ac:dyDescent="0.2">
      <c r="A292" s="7" t="s">
        <v>291</v>
      </c>
      <c r="B292" s="8">
        <v>3334.69</v>
      </c>
      <c r="C292" s="8">
        <v>9508.6839999999993</v>
      </c>
      <c r="D292" s="8">
        <v>15.15</v>
      </c>
      <c r="E292" s="10">
        <f t="shared" si="12"/>
        <v>1.1187822882933645E-2</v>
      </c>
      <c r="F292" s="10">
        <f t="shared" si="13"/>
        <v>4.290646393223063E-3</v>
      </c>
      <c r="G292" s="10">
        <f t="shared" si="14"/>
        <v>-5.770831762064673E-2</v>
      </c>
    </row>
    <row r="293" spans="1:7" x14ac:dyDescent="0.2">
      <c r="A293" s="7" t="s">
        <v>292</v>
      </c>
      <c r="B293" s="8">
        <v>3345.78</v>
      </c>
      <c r="C293" s="8">
        <v>9572.152</v>
      </c>
      <c r="D293" s="8">
        <v>14.96</v>
      </c>
      <c r="E293" s="10">
        <f t="shared" si="12"/>
        <v>3.3201287296620923E-3</v>
      </c>
      <c r="F293" s="10">
        <f t="shared" si="13"/>
        <v>6.6525632391550025E-3</v>
      </c>
      <c r="G293" s="10">
        <f t="shared" si="14"/>
        <v>-1.2620559409046939E-2</v>
      </c>
    </row>
    <row r="294" spans="1:7" x14ac:dyDescent="0.2">
      <c r="A294" s="7" t="s">
        <v>293</v>
      </c>
      <c r="B294" s="8">
        <v>3327.71</v>
      </c>
      <c r="C294" s="8">
        <v>9520.5120000000006</v>
      </c>
      <c r="D294" s="8">
        <v>15.47</v>
      </c>
      <c r="E294" s="10">
        <f t="shared" si="12"/>
        <v>-5.4154705145391972E-3</v>
      </c>
      <c r="F294" s="10">
        <f t="shared" si="13"/>
        <v>-5.4094206993174458E-3</v>
      </c>
      <c r="G294" s="10">
        <f t="shared" si="14"/>
        <v>3.3522692038643644E-2</v>
      </c>
    </row>
    <row r="295" spans="1:7" x14ac:dyDescent="0.2">
      <c r="A295" s="7" t="s">
        <v>294</v>
      </c>
      <c r="B295" s="8">
        <v>3352.09</v>
      </c>
      <c r="C295" s="8">
        <v>9628.3909999999996</v>
      </c>
      <c r="D295" s="8">
        <v>15.04</v>
      </c>
      <c r="E295" s="10">
        <f t="shared" si="12"/>
        <v>7.2996521623710205E-3</v>
      </c>
      <c r="F295" s="10">
        <f t="shared" si="13"/>
        <v>1.1267500945264313E-2</v>
      </c>
      <c r="G295" s="10">
        <f t="shared" si="14"/>
        <v>-2.8189346063281114E-2</v>
      </c>
    </row>
    <row r="296" spans="1:7" x14ac:dyDescent="0.2">
      <c r="A296" s="7" t="s">
        <v>295</v>
      </c>
      <c r="B296" s="8">
        <v>3357.75</v>
      </c>
      <c r="C296" s="8">
        <v>9638.9410000000007</v>
      </c>
      <c r="D296" s="8">
        <v>15.18</v>
      </c>
      <c r="E296" s="10">
        <f t="shared" si="12"/>
        <v>1.6870749056512096E-3</v>
      </c>
      <c r="F296" s="10">
        <f t="shared" si="13"/>
        <v>1.0951180012231624E-3</v>
      </c>
      <c r="G296" s="10">
        <f t="shared" si="14"/>
        <v>9.2654534457901911E-3</v>
      </c>
    </row>
    <row r="297" spans="1:7" x14ac:dyDescent="0.2">
      <c r="A297" s="7" t="s">
        <v>296</v>
      </c>
      <c r="B297" s="8">
        <v>3379.45</v>
      </c>
      <c r="C297" s="8">
        <v>9725.9609999999993</v>
      </c>
      <c r="D297" s="8">
        <v>13.74</v>
      </c>
      <c r="E297" s="10">
        <f t="shared" si="12"/>
        <v>6.4418675537450355E-3</v>
      </c>
      <c r="F297" s="10">
        <f t="shared" si="13"/>
        <v>8.9874542869114726E-3</v>
      </c>
      <c r="G297" s="10">
        <f t="shared" si="14"/>
        <v>-9.9667485173280598E-2</v>
      </c>
    </row>
    <row r="298" spans="1:7" x14ac:dyDescent="0.2">
      <c r="A298" s="7" t="s">
        <v>297</v>
      </c>
      <c r="B298" s="8">
        <v>3373.94</v>
      </c>
      <c r="C298" s="8">
        <v>9711.9689999999991</v>
      </c>
      <c r="D298" s="8">
        <v>14.15</v>
      </c>
      <c r="E298" s="10">
        <f t="shared" si="12"/>
        <v>-1.6317734419649113E-3</v>
      </c>
      <c r="F298" s="10">
        <f t="shared" si="13"/>
        <v>-1.4396597185682659E-3</v>
      </c>
      <c r="G298" s="10">
        <f t="shared" si="14"/>
        <v>2.9403337295043401E-2</v>
      </c>
    </row>
    <row r="299" spans="1:7" x14ac:dyDescent="0.2">
      <c r="A299" s="7" t="s">
        <v>298</v>
      </c>
      <c r="B299" s="8">
        <v>3380.16</v>
      </c>
      <c r="C299" s="8">
        <v>9731.1759999999995</v>
      </c>
      <c r="D299" s="8">
        <v>13.68</v>
      </c>
      <c r="E299" s="10">
        <f t="shared" si="12"/>
        <v>1.8418447338326407E-3</v>
      </c>
      <c r="F299" s="10">
        <f t="shared" si="13"/>
        <v>1.9757098193490682E-3</v>
      </c>
      <c r="G299" s="10">
        <f t="shared" si="14"/>
        <v>-3.3779711894842267E-2</v>
      </c>
    </row>
    <row r="300" spans="1:7" x14ac:dyDescent="0.2">
      <c r="A300" s="7" t="s">
        <v>299</v>
      </c>
      <c r="B300" s="8">
        <v>3380.16</v>
      </c>
      <c r="C300" s="8">
        <v>9731.1759999999995</v>
      </c>
      <c r="D300" s="8">
        <v>13.68</v>
      </c>
      <c r="E300" s="10">
        <f t="shared" si="12"/>
        <v>0</v>
      </c>
      <c r="F300" s="10">
        <f t="shared" si="13"/>
        <v>0</v>
      </c>
      <c r="G300" s="10">
        <f t="shared" si="14"/>
        <v>0</v>
      </c>
    </row>
    <row r="301" spans="1:7" x14ac:dyDescent="0.2">
      <c r="A301" s="7" t="s">
        <v>300</v>
      </c>
      <c r="B301" s="8">
        <v>3370.29</v>
      </c>
      <c r="C301" s="8">
        <v>9732.7420000000002</v>
      </c>
      <c r="D301" s="8">
        <v>14.83</v>
      </c>
      <c r="E301" s="10">
        <f t="shared" si="12"/>
        <v>-2.9242515783095627E-3</v>
      </c>
      <c r="F301" s="10">
        <f t="shared" si="13"/>
        <v>1.6091313201987083E-4</v>
      </c>
      <c r="G301" s="10">
        <f t="shared" si="14"/>
        <v>8.071724395543628E-2</v>
      </c>
    </row>
    <row r="302" spans="1:7" x14ac:dyDescent="0.2">
      <c r="A302" s="7" t="s">
        <v>301</v>
      </c>
      <c r="B302" s="8">
        <v>3386.15</v>
      </c>
      <c r="C302" s="8">
        <v>9817.18</v>
      </c>
      <c r="D302" s="8">
        <v>14.38</v>
      </c>
      <c r="E302" s="10">
        <f t="shared" si="12"/>
        <v>4.6947887144410351E-3</v>
      </c>
      <c r="F302" s="10">
        <f t="shared" si="13"/>
        <v>8.6382467467748126E-3</v>
      </c>
      <c r="G302" s="10">
        <f t="shared" si="14"/>
        <v>-3.0813803856940061E-2</v>
      </c>
    </row>
    <row r="303" spans="1:7" x14ac:dyDescent="0.2">
      <c r="A303" s="7" t="s">
        <v>302</v>
      </c>
      <c r="B303" s="8">
        <v>3373.23</v>
      </c>
      <c r="C303" s="8">
        <v>9750.9650000000001</v>
      </c>
      <c r="D303" s="8">
        <v>15.56</v>
      </c>
      <c r="E303" s="10">
        <f t="shared" si="12"/>
        <v>-3.8228404778309472E-3</v>
      </c>
      <c r="F303" s="10">
        <f t="shared" si="13"/>
        <v>-6.7676576115881047E-3</v>
      </c>
      <c r="G303" s="10">
        <f t="shared" si="14"/>
        <v>7.8865166457344829E-2</v>
      </c>
    </row>
    <row r="304" spans="1:7" x14ac:dyDescent="0.2">
      <c r="A304" s="7" t="s">
        <v>303</v>
      </c>
      <c r="B304" s="8">
        <v>3337.75</v>
      </c>
      <c r="C304" s="8">
        <v>9576.59</v>
      </c>
      <c r="D304" s="8">
        <v>17.079999999999998</v>
      </c>
      <c r="E304" s="10">
        <f t="shared" si="12"/>
        <v>-1.0573815022893411E-2</v>
      </c>
      <c r="F304" s="10">
        <f t="shared" si="13"/>
        <v>-1.8044675749139202E-2</v>
      </c>
      <c r="G304" s="10">
        <f t="shared" si="14"/>
        <v>9.3204669610178134E-2</v>
      </c>
    </row>
    <row r="305" spans="1:7" x14ac:dyDescent="0.2">
      <c r="A305" s="7" t="s">
        <v>304</v>
      </c>
      <c r="B305" s="8">
        <v>3225.89</v>
      </c>
      <c r="C305" s="8">
        <v>9221.2810000000009</v>
      </c>
      <c r="D305" s="8">
        <v>25.03</v>
      </c>
      <c r="E305" s="10">
        <f t="shared" si="12"/>
        <v>-3.4088046120521465E-2</v>
      </c>
      <c r="F305" s="10">
        <f t="shared" si="13"/>
        <v>-3.7807613711038253E-2</v>
      </c>
      <c r="G305" s="10">
        <f t="shared" si="14"/>
        <v>0.38216691708325923</v>
      </c>
    </row>
    <row r="306" spans="1:7" x14ac:dyDescent="0.2">
      <c r="A306" s="7" t="s">
        <v>305</v>
      </c>
      <c r="B306" s="8">
        <v>3128.21</v>
      </c>
      <c r="C306" s="8">
        <v>8965.6129999999994</v>
      </c>
      <c r="D306" s="8">
        <v>27.85</v>
      </c>
      <c r="E306" s="10">
        <f t="shared" si="12"/>
        <v>-3.0747925188099268E-2</v>
      </c>
      <c r="F306" s="10">
        <f t="shared" si="13"/>
        <v>-2.8117483269668647E-2</v>
      </c>
      <c r="G306" s="10">
        <f t="shared" si="14"/>
        <v>0.10675786092961009</v>
      </c>
    </row>
    <row r="307" spans="1:7" x14ac:dyDescent="0.2">
      <c r="A307" s="7" t="s">
        <v>306</v>
      </c>
      <c r="B307" s="8">
        <v>3116.39</v>
      </c>
      <c r="C307" s="8">
        <v>8980.7729999999992</v>
      </c>
      <c r="D307" s="8">
        <v>27.56</v>
      </c>
      <c r="E307" s="10">
        <f t="shared" si="12"/>
        <v>-3.7856753407310142E-3</v>
      </c>
      <c r="F307" s="10">
        <f t="shared" si="13"/>
        <v>1.6894770463505898E-3</v>
      </c>
      <c r="G307" s="10">
        <f t="shared" si="14"/>
        <v>-1.0467520227835274E-2</v>
      </c>
    </row>
    <row r="308" spans="1:7" x14ac:dyDescent="0.2">
      <c r="A308" s="7" t="s">
        <v>307</v>
      </c>
      <c r="B308" s="8">
        <v>2978.76</v>
      </c>
      <c r="C308" s="8">
        <v>8566.48</v>
      </c>
      <c r="D308" s="8">
        <v>39.159999999999997</v>
      </c>
      <c r="E308" s="10">
        <f t="shared" si="12"/>
        <v>-4.5168174100652832E-2</v>
      </c>
      <c r="F308" s="10">
        <f t="shared" si="13"/>
        <v>-4.7229045675202953E-2</v>
      </c>
      <c r="G308" s="10">
        <f t="shared" si="14"/>
        <v>0.35129037151685183</v>
      </c>
    </row>
    <row r="309" spans="1:7" x14ac:dyDescent="0.2">
      <c r="A309" s="7" t="s">
        <v>308</v>
      </c>
      <c r="B309" s="8">
        <v>2954.22</v>
      </c>
      <c r="C309" s="8">
        <v>8567.3670000000002</v>
      </c>
      <c r="D309" s="8">
        <v>40.11</v>
      </c>
      <c r="E309" s="10">
        <f t="shared" si="12"/>
        <v>-8.2724499142758506E-3</v>
      </c>
      <c r="F309" s="10">
        <f t="shared" si="13"/>
        <v>1.0353775200556445E-4</v>
      </c>
      <c r="G309" s="10">
        <f t="shared" si="14"/>
        <v>2.3969862119651842E-2</v>
      </c>
    </row>
    <row r="310" spans="1:7" x14ac:dyDescent="0.2">
      <c r="A310" s="7" t="s">
        <v>309</v>
      </c>
      <c r="B310" s="8">
        <v>3090.23</v>
      </c>
      <c r="C310" s="8">
        <v>8952.1640000000007</v>
      </c>
      <c r="D310" s="8">
        <v>33.42</v>
      </c>
      <c r="E310" s="10">
        <f t="shared" si="12"/>
        <v>4.5010865172777872E-2</v>
      </c>
      <c r="F310" s="10">
        <f t="shared" si="13"/>
        <v>4.393483990592556E-2</v>
      </c>
      <c r="G310" s="10">
        <f t="shared" si="14"/>
        <v>-0.18247115661471383</v>
      </c>
    </row>
    <row r="311" spans="1:7" x14ac:dyDescent="0.2">
      <c r="A311" s="7" t="s">
        <v>310</v>
      </c>
      <c r="B311" s="8">
        <v>3003.37</v>
      </c>
      <c r="C311" s="8">
        <v>8684.09</v>
      </c>
      <c r="D311" s="8">
        <v>36.82</v>
      </c>
      <c r="E311" s="10">
        <f t="shared" si="12"/>
        <v>-2.8510530261905299E-2</v>
      </c>
      <c r="F311" s="10">
        <f t="shared" si="13"/>
        <v>-3.0402674920373872E-2</v>
      </c>
      <c r="G311" s="10">
        <f t="shared" si="14"/>
        <v>9.6886652637684076E-2</v>
      </c>
    </row>
    <row r="312" spans="1:7" x14ac:dyDescent="0.2">
      <c r="A312" s="7" t="s">
        <v>311</v>
      </c>
      <c r="B312" s="8">
        <v>3130.12</v>
      </c>
      <c r="C312" s="8">
        <v>9018.09</v>
      </c>
      <c r="D312" s="8">
        <v>31.99</v>
      </c>
      <c r="E312" s="10">
        <f t="shared" si="12"/>
        <v>4.133635094064169E-2</v>
      </c>
      <c r="F312" s="10">
        <f t="shared" si="13"/>
        <v>3.7739944139062308E-2</v>
      </c>
      <c r="G312" s="10">
        <f t="shared" si="14"/>
        <v>-0.14061782184350524</v>
      </c>
    </row>
    <row r="313" spans="1:7" x14ac:dyDescent="0.2">
      <c r="A313" s="7" t="s">
        <v>312</v>
      </c>
      <c r="B313" s="8">
        <v>3023.94</v>
      </c>
      <c r="C313" s="8">
        <v>8738.5939999999991</v>
      </c>
      <c r="D313" s="8">
        <v>39.619999999999997</v>
      </c>
      <c r="E313" s="10">
        <f t="shared" si="12"/>
        <v>-3.4510725624696516E-2</v>
      </c>
      <c r="F313" s="10">
        <f t="shared" si="13"/>
        <v>-3.1483252827682093E-2</v>
      </c>
      <c r="G313" s="10">
        <f t="shared" si="14"/>
        <v>0.21391068730897819</v>
      </c>
    </row>
    <row r="314" spans="1:7" x14ac:dyDescent="0.2">
      <c r="A314" s="7" t="s">
        <v>313</v>
      </c>
      <c r="B314" s="8">
        <v>2972.37</v>
      </c>
      <c r="C314" s="8">
        <v>8575.6170000000002</v>
      </c>
      <c r="D314" s="8">
        <v>41.94</v>
      </c>
      <c r="E314" s="10">
        <f t="shared" si="12"/>
        <v>-1.7201002454620039E-2</v>
      </c>
      <c r="F314" s="10">
        <f t="shared" si="13"/>
        <v>-1.8826363345075252E-2</v>
      </c>
      <c r="G314" s="10">
        <f t="shared" si="14"/>
        <v>5.690598420336896E-2</v>
      </c>
    </row>
    <row r="315" spans="1:7" x14ac:dyDescent="0.2">
      <c r="A315" s="7" t="s">
        <v>314</v>
      </c>
      <c r="B315" s="8">
        <v>2746.56</v>
      </c>
      <c r="C315" s="8">
        <v>7950.6760000000004</v>
      </c>
      <c r="D315" s="8">
        <v>54.46</v>
      </c>
      <c r="E315" s="10">
        <f t="shared" si="12"/>
        <v>-7.9010394848266635E-2</v>
      </c>
      <c r="F315" s="10">
        <f t="shared" si="13"/>
        <v>-7.5665987318442041E-2</v>
      </c>
      <c r="G315" s="10">
        <f t="shared" si="14"/>
        <v>0.26122646177183978</v>
      </c>
    </row>
    <row r="316" spans="1:7" x14ac:dyDescent="0.2">
      <c r="A316" s="7" t="s">
        <v>315</v>
      </c>
      <c r="B316" s="8">
        <v>2882.23</v>
      </c>
      <c r="C316" s="8">
        <v>8344.2540000000008</v>
      </c>
      <c r="D316" s="8">
        <v>47.3</v>
      </c>
      <c r="E316" s="10">
        <f t="shared" si="12"/>
        <v>4.821508053580021E-2</v>
      </c>
      <c r="F316" s="10">
        <f t="shared" si="13"/>
        <v>4.8316201772814073E-2</v>
      </c>
      <c r="G316" s="10">
        <f t="shared" si="14"/>
        <v>-0.14095619174772628</v>
      </c>
    </row>
    <row r="317" spans="1:7" x14ac:dyDescent="0.2">
      <c r="A317" s="7" t="s">
        <v>316</v>
      </c>
      <c r="B317" s="8">
        <v>2741.38</v>
      </c>
      <c r="C317" s="8">
        <v>7952.0510000000004</v>
      </c>
      <c r="D317" s="8">
        <v>53.9</v>
      </c>
      <c r="E317" s="10">
        <f t="shared" si="12"/>
        <v>-5.0102856837410732E-2</v>
      </c>
      <c r="F317" s="10">
        <f t="shared" si="13"/>
        <v>-4.8143275456035146E-2</v>
      </c>
      <c r="G317" s="10">
        <f t="shared" si="14"/>
        <v>0.13062018241706422</v>
      </c>
    </row>
    <row r="318" spans="1:7" x14ac:dyDescent="0.2">
      <c r="A318" s="7" t="s">
        <v>317</v>
      </c>
      <c r="B318" s="8">
        <v>2480.64</v>
      </c>
      <c r="C318" s="8">
        <v>7201.8010000000004</v>
      </c>
      <c r="D318" s="8">
        <v>75.47</v>
      </c>
      <c r="E318" s="10">
        <f t="shared" si="12"/>
        <v>-9.9944851846007432E-2</v>
      </c>
      <c r="F318" s="10">
        <f t="shared" si="13"/>
        <v>-9.9098749183209309E-2</v>
      </c>
      <c r="G318" s="10">
        <f t="shared" si="14"/>
        <v>0.33660474838182558</v>
      </c>
    </row>
    <row r="319" spans="1:7" x14ac:dyDescent="0.2">
      <c r="A319" s="7" t="s">
        <v>318</v>
      </c>
      <c r="B319" s="8">
        <v>2711.02</v>
      </c>
      <c r="C319" s="8">
        <v>7874.875</v>
      </c>
      <c r="D319" s="8">
        <v>57.83</v>
      </c>
      <c r="E319" s="10">
        <f t="shared" si="12"/>
        <v>8.8808356440746597E-2</v>
      </c>
      <c r="F319" s="10">
        <f t="shared" si="13"/>
        <v>8.9346177938463445E-2</v>
      </c>
      <c r="G319" s="10">
        <f t="shared" si="14"/>
        <v>-0.26622755412665017</v>
      </c>
    </row>
    <row r="320" spans="1:7" x14ac:dyDescent="0.2">
      <c r="A320" s="7" t="s">
        <v>319</v>
      </c>
      <c r="B320" s="8">
        <v>2386.13</v>
      </c>
      <c r="C320" s="8">
        <v>6904.5940000000001</v>
      </c>
      <c r="D320" s="8">
        <v>82.69</v>
      </c>
      <c r="E320" s="10">
        <f t="shared" si="12"/>
        <v>-0.12765214115647325</v>
      </c>
      <c r="F320" s="10">
        <f t="shared" si="13"/>
        <v>-0.1314903244097429</v>
      </c>
      <c r="G320" s="10">
        <f t="shared" si="14"/>
        <v>0.35759100356394852</v>
      </c>
    </row>
    <row r="321" spans="1:7" x14ac:dyDescent="0.2">
      <c r="A321" s="7" t="s">
        <v>320</v>
      </c>
      <c r="B321" s="8">
        <v>2529.19</v>
      </c>
      <c r="C321" s="8">
        <v>7334.7809999999999</v>
      </c>
      <c r="D321" s="8">
        <v>75.91</v>
      </c>
      <c r="E321" s="10">
        <f t="shared" si="12"/>
        <v>5.8226286690741702E-2</v>
      </c>
      <c r="F321" s="10">
        <f t="shared" si="13"/>
        <v>6.0440567138401388E-2</v>
      </c>
      <c r="G321" s="10">
        <f t="shared" si="14"/>
        <v>-8.5550247705398541E-2</v>
      </c>
    </row>
    <row r="322" spans="1:7" x14ac:dyDescent="0.2">
      <c r="A322" s="7" t="s">
        <v>321</v>
      </c>
      <c r="B322" s="8">
        <v>2398.1</v>
      </c>
      <c r="C322" s="8">
        <v>6989.8440000000001</v>
      </c>
      <c r="D322" s="8">
        <v>76.45</v>
      </c>
      <c r="E322" s="10">
        <f t="shared" si="12"/>
        <v>-5.322233622142454E-2</v>
      </c>
      <c r="F322" s="10">
        <f t="shared" si="13"/>
        <v>-4.8169315898393572E-2</v>
      </c>
      <c r="G322" s="10">
        <f t="shared" si="14"/>
        <v>7.0885043463945795E-3</v>
      </c>
    </row>
    <row r="323" spans="1:7" x14ac:dyDescent="0.2">
      <c r="A323" s="7" t="s">
        <v>322</v>
      </c>
      <c r="B323" s="8">
        <v>2409.39</v>
      </c>
      <c r="C323" s="8">
        <v>7150.5780000000004</v>
      </c>
      <c r="D323" s="8">
        <v>72</v>
      </c>
      <c r="E323" s="10">
        <f t="shared" si="12"/>
        <v>4.6968462774209588E-3</v>
      </c>
      <c r="F323" s="10">
        <f t="shared" si="13"/>
        <v>2.2734954199335439E-2</v>
      </c>
      <c r="G323" s="10">
        <f t="shared" si="14"/>
        <v>-5.9970813359016072E-2</v>
      </c>
    </row>
    <row r="324" spans="1:7" x14ac:dyDescent="0.2">
      <c r="A324" s="7" t="s">
        <v>323</v>
      </c>
      <c r="B324" s="8">
        <v>2304.92</v>
      </c>
      <c r="C324" s="8">
        <v>6879.5159999999996</v>
      </c>
      <c r="D324" s="8">
        <v>66.040000000000006</v>
      </c>
      <c r="E324" s="10">
        <f t="shared" si="12"/>
        <v>-4.4327634743158498E-2</v>
      </c>
      <c r="F324" s="10">
        <f t="shared" si="13"/>
        <v>-3.8644891965999156E-2</v>
      </c>
      <c r="G324" s="10">
        <f t="shared" si="14"/>
        <v>-8.6405499964127996E-2</v>
      </c>
    </row>
    <row r="325" spans="1:7" x14ac:dyDescent="0.2">
      <c r="A325" s="7" t="s">
        <v>324</v>
      </c>
      <c r="B325" s="8">
        <v>2237.4</v>
      </c>
      <c r="C325" s="8">
        <v>6860.6719999999996</v>
      </c>
      <c r="D325" s="8">
        <v>61.59</v>
      </c>
      <c r="E325" s="10">
        <f t="shared" si="12"/>
        <v>-2.9731491257259945E-2</v>
      </c>
      <c r="F325" s="10">
        <f t="shared" si="13"/>
        <v>-2.7429045096676614E-3</v>
      </c>
      <c r="G325" s="10">
        <f t="shared" si="14"/>
        <v>-6.9761099352975392E-2</v>
      </c>
    </row>
    <row r="326" spans="1:7" x14ac:dyDescent="0.2">
      <c r="A326" s="7" t="s">
        <v>325</v>
      </c>
      <c r="B326" s="8">
        <v>2447.33</v>
      </c>
      <c r="C326" s="8">
        <v>7417.8549999999996</v>
      </c>
      <c r="D326" s="8">
        <v>61.67</v>
      </c>
      <c r="E326" s="10">
        <f t="shared" si="12"/>
        <v>8.9683156948216491E-2</v>
      </c>
      <c r="F326" s="10">
        <f t="shared" si="13"/>
        <v>7.8084535704851563E-2</v>
      </c>
      <c r="G326" s="10">
        <f t="shared" si="14"/>
        <v>1.2980693044495892E-3</v>
      </c>
    </row>
    <row r="327" spans="1:7" x14ac:dyDescent="0.2">
      <c r="A327" s="7" t="s">
        <v>326</v>
      </c>
      <c r="B327" s="8">
        <v>2475.56</v>
      </c>
      <c r="C327" s="8">
        <v>7384.2969999999996</v>
      </c>
      <c r="D327" s="8">
        <v>63.95</v>
      </c>
      <c r="E327" s="10">
        <f t="shared" ref="E327:E390" si="15">LN(B327/B326)</f>
        <v>1.1468998674479099E-2</v>
      </c>
      <c r="F327" s="10">
        <f t="shared" ref="F327:F390" si="16">LN(C327/C326)</f>
        <v>-4.5342133351255112E-3</v>
      </c>
      <c r="G327" s="10">
        <f t="shared" ref="G327:G390" si="17">LN(D327/D326)</f>
        <v>3.6303939021450266E-2</v>
      </c>
    </row>
    <row r="328" spans="1:7" x14ac:dyDescent="0.2">
      <c r="A328" s="7" t="s">
        <v>327</v>
      </c>
      <c r="B328" s="8">
        <v>2630.07</v>
      </c>
      <c r="C328" s="8">
        <v>7797.5349999999999</v>
      </c>
      <c r="D328" s="8">
        <v>61</v>
      </c>
      <c r="E328" s="10">
        <f t="shared" si="15"/>
        <v>6.0543828751667757E-2</v>
      </c>
      <c r="F328" s="10">
        <f t="shared" si="16"/>
        <v>5.4451939614388489E-2</v>
      </c>
      <c r="G328" s="10">
        <f t="shared" si="17"/>
        <v>-4.7227663851540459E-2</v>
      </c>
    </row>
    <row r="329" spans="1:7" x14ac:dyDescent="0.2">
      <c r="A329" s="7" t="s">
        <v>328</v>
      </c>
      <c r="B329" s="8">
        <v>2541.4699999999998</v>
      </c>
      <c r="C329" s="8">
        <v>7502.3789999999999</v>
      </c>
      <c r="D329" s="8">
        <v>65.540000000000006</v>
      </c>
      <c r="E329" s="10">
        <f t="shared" si="15"/>
        <v>-3.4267808022629478E-2</v>
      </c>
      <c r="F329" s="10">
        <f t="shared" si="16"/>
        <v>-3.8587487862913633E-2</v>
      </c>
      <c r="G329" s="10">
        <f t="shared" si="17"/>
        <v>7.1786779097357339E-2</v>
      </c>
    </row>
    <row r="330" spans="1:7" x14ac:dyDescent="0.2">
      <c r="A330" s="7" t="s">
        <v>329</v>
      </c>
      <c r="B330" s="8">
        <v>2626.65</v>
      </c>
      <c r="C330" s="8">
        <v>7774.152</v>
      </c>
      <c r="D330" s="8">
        <v>57.08</v>
      </c>
      <c r="E330" s="10">
        <f t="shared" si="15"/>
        <v>3.2966616221455518E-2</v>
      </c>
      <c r="F330" s="10">
        <f t="shared" si="16"/>
        <v>3.5584214347906484E-2</v>
      </c>
      <c r="G330" s="10">
        <f t="shared" si="17"/>
        <v>-0.13820685066203303</v>
      </c>
    </row>
    <row r="331" spans="1:7" x14ac:dyDescent="0.2">
      <c r="A331" s="7" t="s">
        <v>330</v>
      </c>
      <c r="B331" s="8">
        <v>2584.59</v>
      </c>
      <c r="C331" s="8">
        <v>7700.098</v>
      </c>
      <c r="D331" s="8">
        <v>53.54</v>
      </c>
      <c r="E331" s="10">
        <f t="shared" si="15"/>
        <v>-1.6142381973062482E-2</v>
      </c>
      <c r="F331" s="10">
        <f t="shared" si="16"/>
        <v>-9.5713285415127466E-3</v>
      </c>
      <c r="G331" s="10">
        <f t="shared" si="17"/>
        <v>-6.4024754516429236E-2</v>
      </c>
    </row>
    <row r="332" spans="1:7" x14ac:dyDescent="0.2">
      <c r="A332" s="7" t="s">
        <v>331</v>
      </c>
      <c r="B332" s="8">
        <v>2470.5</v>
      </c>
      <c r="C332" s="8">
        <v>7360.5820000000003</v>
      </c>
      <c r="D332" s="8">
        <v>57.06</v>
      </c>
      <c r="E332" s="10">
        <f t="shared" si="15"/>
        <v>-4.5146328727152268E-2</v>
      </c>
      <c r="F332" s="10">
        <f t="shared" si="16"/>
        <v>-4.5094050349981943E-2</v>
      </c>
      <c r="G332" s="10">
        <f t="shared" si="17"/>
        <v>6.367430769314765E-2</v>
      </c>
    </row>
    <row r="333" spans="1:7" x14ac:dyDescent="0.2">
      <c r="A333" s="7" t="s">
        <v>332</v>
      </c>
      <c r="B333" s="8">
        <v>2526.9</v>
      </c>
      <c r="C333" s="8">
        <v>7487.3130000000001</v>
      </c>
      <c r="D333" s="8">
        <v>50.91</v>
      </c>
      <c r="E333" s="10">
        <f t="shared" si="15"/>
        <v>2.2572695703622976E-2</v>
      </c>
      <c r="F333" s="10">
        <f t="shared" si="16"/>
        <v>1.7070982470031991E-2</v>
      </c>
      <c r="G333" s="10">
        <f t="shared" si="17"/>
        <v>-0.11404397787110943</v>
      </c>
    </row>
    <row r="334" spans="1:7" x14ac:dyDescent="0.2">
      <c r="A334" s="7" t="s">
        <v>333</v>
      </c>
      <c r="B334" s="8">
        <v>2488.65</v>
      </c>
      <c r="C334" s="8">
        <v>7373.0820000000003</v>
      </c>
      <c r="D334" s="8">
        <v>46.8</v>
      </c>
      <c r="E334" s="10">
        <f t="shared" si="15"/>
        <v>-1.5252860231953606E-2</v>
      </c>
      <c r="F334" s="10">
        <f t="shared" si="16"/>
        <v>-1.5374187565644876E-2</v>
      </c>
      <c r="G334" s="10">
        <f t="shared" si="17"/>
        <v>-8.4176164990643634E-2</v>
      </c>
    </row>
    <row r="335" spans="1:7" x14ac:dyDescent="0.2">
      <c r="A335" s="7" t="s">
        <v>334</v>
      </c>
      <c r="B335" s="8">
        <v>2663.68</v>
      </c>
      <c r="C335" s="8">
        <v>7913.2380000000003</v>
      </c>
      <c r="D335" s="8">
        <v>45.24</v>
      </c>
      <c r="E335" s="10">
        <f t="shared" si="15"/>
        <v>6.7968230567686042E-2</v>
      </c>
      <c r="F335" s="10">
        <f t="shared" si="16"/>
        <v>7.0701252657305869E-2</v>
      </c>
      <c r="G335" s="10">
        <f t="shared" si="17"/>
        <v>-3.3901551675681228E-2</v>
      </c>
    </row>
    <row r="336" spans="1:7" x14ac:dyDescent="0.2">
      <c r="A336" s="7" t="s">
        <v>335</v>
      </c>
      <c r="B336" s="8">
        <v>2659.41</v>
      </c>
      <c r="C336" s="8">
        <v>7887.2579999999998</v>
      </c>
      <c r="D336" s="8">
        <v>46.7</v>
      </c>
      <c r="E336" s="10">
        <f t="shared" si="15"/>
        <v>-1.6043316629523077E-3</v>
      </c>
      <c r="F336" s="10">
        <f t="shared" si="16"/>
        <v>-3.2885073244426719E-3</v>
      </c>
      <c r="G336" s="10">
        <f t="shared" si="17"/>
        <v>3.1762513426932003E-2</v>
      </c>
    </row>
    <row r="337" spans="1:7" x14ac:dyDescent="0.2">
      <c r="A337" s="7" t="s">
        <v>336</v>
      </c>
      <c r="B337" s="8">
        <v>2749.98</v>
      </c>
      <c r="C337" s="8">
        <v>8090.902</v>
      </c>
      <c r="D337" s="8">
        <v>43.35</v>
      </c>
      <c r="E337" s="10">
        <f t="shared" si="15"/>
        <v>3.3489345244689953E-2</v>
      </c>
      <c r="F337" s="10">
        <f t="shared" si="16"/>
        <v>2.5491674590247985E-2</v>
      </c>
      <c r="G337" s="10">
        <f t="shared" si="17"/>
        <v>-7.4437461448300754E-2</v>
      </c>
    </row>
    <row r="338" spans="1:7" x14ac:dyDescent="0.2">
      <c r="A338" s="7" t="s">
        <v>337</v>
      </c>
      <c r="B338" s="8">
        <v>2789.82</v>
      </c>
      <c r="C338" s="8">
        <v>8153.5739999999996</v>
      </c>
      <c r="D338" s="8">
        <v>41.67</v>
      </c>
      <c r="E338" s="10">
        <f t="shared" si="15"/>
        <v>1.438343869822631E-2</v>
      </c>
      <c r="F338" s="10">
        <f t="shared" si="16"/>
        <v>7.7161382061125584E-3</v>
      </c>
      <c r="G338" s="10">
        <f t="shared" si="17"/>
        <v>-3.9525257792188809E-2</v>
      </c>
    </row>
    <row r="339" spans="1:7" x14ac:dyDescent="0.2">
      <c r="A339" s="7" t="s">
        <v>338</v>
      </c>
      <c r="B339" s="8">
        <v>2789.82</v>
      </c>
      <c r="C339" s="8">
        <v>8153.5739999999996</v>
      </c>
      <c r="D339" s="8">
        <v>41.67</v>
      </c>
      <c r="E339" s="10">
        <f t="shared" si="15"/>
        <v>0</v>
      </c>
      <c r="F339" s="10">
        <f t="shared" si="16"/>
        <v>0</v>
      </c>
      <c r="G339" s="10">
        <f t="shared" si="17"/>
        <v>0</v>
      </c>
    </row>
    <row r="340" spans="1:7" x14ac:dyDescent="0.2">
      <c r="A340" s="7" t="s">
        <v>339</v>
      </c>
      <c r="B340" s="8">
        <v>2761.63</v>
      </c>
      <c r="C340" s="8">
        <v>8192.4259999999995</v>
      </c>
      <c r="D340" s="8">
        <v>41.17</v>
      </c>
      <c r="E340" s="10">
        <f t="shared" si="15"/>
        <v>-1.0155992507349275E-2</v>
      </c>
      <c r="F340" s="10">
        <f t="shared" si="16"/>
        <v>4.7537101632187445E-3</v>
      </c>
      <c r="G340" s="10">
        <f t="shared" si="17"/>
        <v>-1.2071609652548779E-2</v>
      </c>
    </row>
    <row r="341" spans="1:7" x14ac:dyDescent="0.2">
      <c r="A341" s="7" t="s">
        <v>340</v>
      </c>
      <c r="B341" s="8">
        <v>2846.06</v>
      </c>
      <c r="C341" s="8">
        <v>8515.7420000000002</v>
      </c>
      <c r="D341" s="8">
        <v>37.76</v>
      </c>
      <c r="E341" s="10">
        <f t="shared" si="15"/>
        <v>3.01144965504564E-2</v>
      </c>
      <c r="F341" s="10">
        <f t="shared" si="16"/>
        <v>3.8706381760506003E-2</v>
      </c>
      <c r="G341" s="10">
        <f t="shared" si="17"/>
        <v>-8.6459494504513526E-2</v>
      </c>
    </row>
    <row r="342" spans="1:7" x14ac:dyDescent="0.2">
      <c r="A342" s="7" t="s">
        <v>341</v>
      </c>
      <c r="B342" s="8">
        <v>2783.36</v>
      </c>
      <c r="C342" s="8">
        <v>8393.1759999999995</v>
      </c>
      <c r="D342" s="8">
        <v>40.840000000000003</v>
      </c>
      <c r="E342" s="10">
        <f t="shared" si="15"/>
        <v>-2.2276750679012372E-2</v>
      </c>
      <c r="F342" s="10">
        <f t="shared" si="16"/>
        <v>-1.4497455922069809E-2</v>
      </c>
      <c r="G342" s="10">
        <f t="shared" si="17"/>
        <v>7.8411652019164918E-2</v>
      </c>
    </row>
    <row r="343" spans="1:7" x14ac:dyDescent="0.2">
      <c r="A343" s="7" t="s">
        <v>342</v>
      </c>
      <c r="B343" s="8">
        <v>2799.55</v>
      </c>
      <c r="C343" s="8">
        <v>8532.3629999999994</v>
      </c>
      <c r="D343" s="8">
        <v>40.11</v>
      </c>
      <c r="E343" s="10">
        <f t="shared" si="15"/>
        <v>5.7998589924373595E-3</v>
      </c>
      <c r="F343" s="10">
        <f t="shared" si="16"/>
        <v>1.6447350677669961E-2</v>
      </c>
      <c r="G343" s="10">
        <f t="shared" si="17"/>
        <v>-1.8036313514503445E-2</v>
      </c>
    </row>
    <row r="344" spans="1:7" x14ac:dyDescent="0.2">
      <c r="A344" s="7" t="s">
        <v>343</v>
      </c>
      <c r="B344" s="8">
        <v>2874.56</v>
      </c>
      <c r="C344" s="8">
        <v>8650.1409999999996</v>
      </c>
      <c r="D344" s="8">
        <v>38.15</v>
      </c>
      <c r="E344" s="10">
        <f t="shared" si="15"/>
        <v>2.6440929079185473E-2</v>
      </c>
      <c r="F344" s="10">
        <f t="shared" si="16"/>
        <v>1.3709275974641416E-2</v>
      </c>
      <c r="G344" s="10">
        <f t="shared" si="17"/>
        <v>-5.0099922051495466E-2</v>
      </c>
    </row>
    <row r="345" spans="1:7" x14ac:dyDescent="0.2">
      <c r="A345" s="7" t="s">
        <v>344</v>
      </c>
      <c r="B345" s="8">
        <v>2823.16</v>
      </c>
      <c r="C345" s="8">
        <v>8560.7270000000008</v>
      </c>
      <c r="D345" s="8">
        <v>43.83</v>
      </c>
      <c r="E345" s="10">
        <f t="shared" si="15"/>
        <v>-1.8042794099790368E-2</v>
      </c>
      <c r="F345" s="10">
        <f t="shared" si="16"/>
        <v>-1.0390504935117008E-2</v>
      </c>
      <c r="G345" s="10">
        <f t="shared" si="17"/>
        <v>0.13879275670025171</v>
      </c>
    </row>
    <row r="346" spans="1:7" x14ac:dyDescent="0.2">
      <c r="A346" s="7" t="s">
        <v>345</v>
      </c>
      <c r="B346" s="8">
        <v>2736.56</v>
      </c>
      <c r="C346" s="8">
        <v>8263.23</v>
      </c>
      <c r="D346" s="8">
        <v>45.41</v>
      </c>
      <c r="E346" s="10">
        <f t="shared" si="15"/>
        <v>-3.1155167779795462E-2</v>
      </c>
      <c r="F346" s="10">
        <f t="shared" si="16"/>
        <v>-3.5369564195407689E-2</v>
      </c>
      <c r="G346" s="10">
        <f t="shared" si="17"/>
        <v>3.5413830679141889E-2</v>
      </c>
    </row>
    <row r="347" spans="1:7" x14ac:dyDescent="0.2">
      <c r="A347" s="7" t="s">
        <v>346</v>
      </c>
      <c r="B347" s="8">
        <v>2799.31</v>
      </c>
      <c r="C347" s="8">
        <v>8495.3790000000008</v>
      </c>
      <c r="D347" s="8">
        <v>41.98</v>
      </c>
      <c r="E347" s="10">
        <f t="shared" si="15"/>
        <v>2.2671301062101197E-2</v>
      </c>
      <c r="F347" s="10">
        <f t="shared" si="16"/>
        <v>2.7706816349359696E-2</v>
      </c>
      <c r="G347" s="10">
        <f t="shared" si="17"/>
        <v>-7.8539030717372879E-2</v>
      </c>
    </row>
    <row r="348" spans="1:7" x14ac:dyDescent="0.2">
      <c r="A348" s="7" t="s">
        <v>347</v>
      </c>
      <c r="B348" s="8">
        <v>2797.8</v>
      </c>
      <c r="C348" s="8">
        <v>8494.7540000000008</v>
      </c>
      <c r="D348" s="8">
        <v>41.38</v>
      </c>
      <c r="E348" s="10">
        <f t="shared" si="15"/>
        <v>-5.395641810268519E-4</v>
      </c>
      <c r="F348" s="10">
        <f t="shared" si="16"/>
        <v>-7.3572113918363559E-5</v>
      </c>
      <c r="G348" s="10">
        <f t="shared" si="17"/>
        <v>-1.4395642075089799E-2</v>
      </c>
    </row>
    <row r="349" spans="1:7" x14ac:dyDescent="0.2">
      <c r="A349" s="7" t="s">
        <v>348</v>
      </c>
      <c r="B349" s="8">
        <v>2836.74</v>
      </c>
      <c r="C349" s="8">
        <v>8634.52</v>
      </c>
      <c r="D349" s="8">
        <v>35.93</v>
      </c>
      <c r="E349" s="10">
        <f t="shared" si="15"/>
        <v>1.3822111461719605E-2</v>
      </c>
      <c r="F349" s="10">
        <f t="shared" si="16"/>
        <v>1.6319325835323344E-2</v>
      </c>
      <c r="G349" s="10">
        <f t="shared" si="17"/>
        <v>-0.14122507119196964</v>
      </c>
    </row>
    <row r="350" spans="1:7" x14ac:dyDescent="0.2">
      <c r="A350" s="7" t="s">
        <v>349</v>
      </c>
      <c r="B350" s="8">
        <v>2878.48</v>
      </c>
      <c r="C350" s="8">
        <v>8730.1640000000007</v>
      </c>
      <c r="D350" s="8">
        <v>33.29</v>
      </c>
      <c r="E350" s="10">
        <f t="shared" si="15"/>
        <v>1.4606871524449172E-2</v>
      </c>
      <c r="F350" s="10">
        <f t="shared" si="16"/>
        <v>1.1016033141955735E-2</v>
      </c>
      <c r="G350" s="10">
        <f t="shared" si="17"/>
        <v>-7.6315549538493746E-2</v>
      </c>
    </row>
    <row r="351" spans="1:7" x14ac:dyDescent="0.2">
      <c r="A351" s="7" t="s">
        <v>350</v>
      </c>
      <c r="B351" s="8">
        <v>2863.39</v>
      </c>
      <c r="C351" s="8">
        <v>8607.73</v>
      </c>
      <c r="D351" s="8">
        <v>33.57</v>
      </c>
      <c r="E351" s="10">
        <f t="shared" si="15"/>
        <v>-5.2561394601198371E-3</v>
      </c>
      <c r="F351" s="10">
        <f t="shared" si="16"/>
        <v>-1.4123518714669282E-2</v>
      </c>
      <c r="G351" s="10">
        <f t="shared" si="17"/>
        <v>8.3757594050100741E-3</v>
      </c>
    </row>
    <row r="352" spans="1:7" x14ac:dyDescent="0.2">
      <c r="A352" s="7" t="s">
        <v>351</v>
      </c>
      <c r="B352" s="8">
        <v>2939.51</v>
      </c>
      <c r="C352" s="8">
        <v>8914.7109999999993</v>
      </c>
      <c r="D352" s="8">
        <v>31.23</v>
      </c>
      <c r="E352" s="10">
        <f t="shared" si="15"/>
        <v>2.6236663207249239E-2</v>
      </c>
      <c r="F352" s="10">
        <f t="shared" si="16"/>
        <v>3.504219675889933E-2</v>
      </c>
      <c r="G352" s="10">
        <f t="shared" si="17"/>
        <v>-7.2253639696956404E-2</v>
      </c>
    </row>
    <row r="353" spans="1:7" x14ac:dyDescent="0.2">
      <c r="A353" s="7" t="s">
        <v>352</v>
      </c>
      <c r="B353" s="8">
        <v>2912.43</v>
      </c>
      <c r="C353" s="8">
        <v>8889.5509999999995</v>
      </c>
      <c r="D353" s="8">
        <v>34.15</v>
      </c>
      <c r="E353" s="10">
        <f t="shared" si="15"/>
        <v>-9.2551165252656598E-3</v>
      </c>
      <c r="F353" s="10">
        <f t="shared" si="16"/>
        <v>-2.8262914517894668E-3</v>
      </c>
      <c r="G353" s="10">
        <f t="shared" si="17"/>
        <v>8.9383414721811855E-2</v>
      </c>
    </row>
    <row r="354" spans="1:7" x14ac:dyDescent="0.2">
      <c r="A354" s="7" t="s">
        <v>353</v>
      </c>
      <c r="B354" s="8">
        <v>2830.71</v>
      </c>
      <c r="C354" s="8">
        <v>8604.9490000000005</v>
      </c>
      <c r="D354" s="8">
        <v>37.19</v>
      </c>
      <c r="E354" s="10">
        <f t="shared" si="15"/>
        <v>-2.8460220686828817E-2</v>
      </c>
      <c r="F354" s="10">
        <f t="shared" si="16"/>
        <v>-3.2539039204418613E-2</v>
      </c>
      <c r="G354" s="10">
        <f t="shared" si="17"/>
        <v>8.5277321920179644E-2</v>
      </c>
    </row>
    <row r="355" spans="1:7" x14ac:dyDescent="0.2">
      <c r="A355" s="7" t="s">
        <v>354</v>
      </c>
      <c r="B355" s="8">
        <v>2842.74</v>
      </c>
      <c r="C355" s="8">
        <v>8710.7150000000001</v>
      </c>
      <c r="D355" s="8">
        <v>35.97</v>
      </c>
      <c r="E355" s="10">
        <f t="shared" si="15"/>
        <v>4.2408122145938705E-3</v>
      </c>
      <c r="F355" s="10">
        <f t="shared" si="16"/>
        <v>1.2216374188299956E-2</v>
      </c>
      <c r="G355" s="10">
        <f t="shared" si="17"/>
        <v>-3.3354650229446101E-2</v>
      </c>
    </row>
    <row r="356" spans="1:7" x14ac:dyDescent="0.2">
      <c r="A356" s="7" t="s">
        <v>355</v>
      </c>
      <c r="B356" s="8">
        <v>2868.44</v>
      </c>
      <c r="C356" s="8">
        <v>8809.1209999999992</v>
      </c>
      <c r="D356" s="8">
        <v>33.61</v>
      </c>
      <c r="E356" s="10">
        <f t="shared" si="15"/>
        <v>8.9999521895380505E-3</v>
      </c>
      <c r="F356" s="10">
        <f t="shared" si="16"/>
        <v>1.1233784937701321E-2</v>
      </c>
      <c r="G356" s="10">
        <f t="shared" si="17"/>
        <v>-6.7861615970518291E-2</v>
      </c>
    </row>
    <row r="357" spans="1:7" x14ac:dyDescent="0.2">
      <c r="A357" s="7" t="s">
        <v>356</v>
      </c>
      <c r="B357" s="8">
        <v>2848.42</v>
      </c>
      <c r="C357" s="8">
        <v>8854.3870000000006</v>
      </c>
      <c r="D357" s="8">
        <v>34.119999999999997</v>
      </c>
      <c r="E357" s="10">
        <f t="shared" si="15"/>
        <v>-7.0038733986003436E-3</v>
      </c>
      <c r="F357" s="10">
        <f t="shared" si="16"/>
        <v>5.1253804276005068E-3</v>
      </c>
      <c r="G357" s="10">
        <f t="shared" si="17"/>
        <v>1.5060080886463946E-2</v>
      </c>
    </row>
    <row r="358" spans="1:7" x14ac:dyDescent="0.2">
      <c r="A358" s="7" t="s">
        <v>357</v>
      </c>
      <c r="B358" s="8">
        <v>2881.19</v>
      </c>
      <c r="C358" s="8">
        <v>8979.66</v>
      </c>
      <c r="D358" s="8">
        <v>31.44</v>
      </c>
      <c r="E358" s="10">
        <f t="shared" si="15"/>
        <v>1.1438948664053582E-2</v>
      </c>
      <c r="F358" s="10">
        <f t="shared" si="16"/>
        <v>1.4048977269171099E-2</v>
      </c>
      <c r="G358" s="10">
        <f t="shared" si="17"/>
        <v>-8.1802755062472393E-2</v>
      </c>
    </row>
    <row r="359" spans="1:7" x14ac:dyDescent="0.2">
      <c r="A359" s="7" t="s">
        <v>358</v>
      </c>
      <c r="B359" s="8">
        <v>2929.8</v>
      </c>
      <c r="C359" s="8">
        <v>9121.32</v>
      </c>
      <c r="D359" s="8">
        <v>27.98</v>
      </c>
      <c r="E359" s="10">
        <f t="shared" si="15"/>
        <v>1.6730758062550522E-2</v>
      </c>
      <c r="F359" s="10">
        <f t="shared" si="16"/>
        <v>1.5652510773018789E-2</v>
      </c>
      <c r="G359" s="10">
        <f t="shared" si="17"/>
        <v>-0.1165909983236707</v>
      </c>
    </row>
    <row r="360" spans="1:7" x14ac:dyDescent="0.2">
      <c r="A360" s="7" t="s">
        <v>359</v>
      </c>
      <c r="B360" s="8">
        <v>2930.32</v>
      </c>
      <c r="C360" s="8">
        <v>9192.3439999999991</v>
      </c>
      <c r="D360" s="8">
        <v>27.57</v>
      </c>
      <c r="E360" s="10">
        <f t="shared" si="15"/>
        <v>1.7747076898242637E-4</v>
      </c>
      <c r="F360" s="10">
        <f t="shared" si="16"/>
        <v>7.7564332380440923E-3</v>
      </c>
      <c r="G360" s="10">
        <f t="shared" si="17"/>
        <v>-1.4761744201629741E-2</v>
      </c>
    </row>
    <row r="361" spans="1:7" x14ac:dyDescent="0.2">
      <c r="A361" s="7" t="s">
        <v>360</v>
      </c>
      <c r="B361" s="8">
        <v>2870.12</v>
      </c>
      <c r="C361" s="8">
        <v>9002.5509999999995</v>
      </c>
      <c r="D361" s="8">
        <v>33.04</v>
      </c>
      <c r="E361" s="10">
        <f t="shared" si="15"/>
        <v>-2.0757791338386403E-2</v>
      </c>
      <c r="F361" s="10">
        <f t="shared" si="16"/>
        <v>-2.0862982075146797E-2</v>
      </c>
      <c r="G361" s="10">
        <f t="shared" si="17"/>
        <v>0.18099072361707189</v>
      </c>
    </row>
    <row r="362" spans="1:7" x14ac:dyDescent="0.2">
      <c r="A362" s="7" t="s">
        <v>361</v>
      </c>
      <c r="B362" s="8">
        <v>2820</v>
      </c>
      <c r="C362" s="8">
        <v>8863.1679999999997</v>
      </c>
      <c r="D362" s="8">
        <v>35.28</v>
      </c>
      <c r="E362" s="10">
        <f t="shared" si="15"/>
        <v>-1.7616955794106534E-2</v>
      </c>
      <c r="F362" s="10">
        <f t="shared" si="16"/>
        <v>-1.5603718834222674E-2</v>
      </c>
      <c r="G362" s="10">
        <f t="shared" si="17"/>
        <v>6.5597282485813271E-2</v>
      </c>
    </row>
    <row r="363" spans="1:7" x14ac:dyDescent="0.2">
      <c r="A363" s="7" t="s">
        <v>362</v>
      </c>
      <c r="B363" s="8">
        <v>2852.5</v>
      </c>
      <c r="C363" s="8">
        <v>8943.723</v>
      </c>
      <c r="D363" s="8">
        <v>32.61</v>
      </c>
      <c r="E363" s="10">
        <f t="shared" si="15"/>
        <v>1.1458917804071491E-2</v>
      </c>
      <c r="F363" s="10">
        <f t="shared" si="16"/>
        <v>9.047682666488973E-3</v>
      </c>
      <c r="G363" s="10">
        <f t="shared" si="17"/>
        <v>-7.8697241337362792E-2</v>
      </c>
    </row>
    <row r="364" spans="1:7" x14ac:dyDescent="0.2">
      <c r="A364" s="7" t="s">
        <v>363</v>
      </c>
      <c r="B364" s="8">
        <v>2863.7</v>
      </c>
      <c r="C364" s="8">
        <v>9014.5589999999993</v>
      </c>
      <c r="D364" s="8">
        <v>31.89</v>
      </c>
      <c r="E364" s="10">
        <f t="shared" si="15"/>
        <v>3.9186922544353266E-3</v>
      </c>
      <c r="F364" s="10">
        <f t="shared" si="16"/>
        <v>7.8889915393724596E-3</v>
      </c>
      <c r="G364" s="10">
        <f t="shared" si="17"/>
        <v>-2.2326508779261522E-2</v>
      </c>
    </row>
    <row r="365" spans="1:7" x14ac:dyDescent="0.2">
      <c r="A365" s="7" t="s">
        <v>364</v>
      </c>
      <c r="B365" s="8">
        <v>2953.91</v>
      </c>
      <c r="C365" s="8">
        <v>9234.8279999999995</v>
      </c>
      <c r="D365" s="8">
        <v>29.3</v>
      </c>
      <c r="E365" s="10">
        <f t="shared" si="15"/>
        <v>3.1015221473356874E-2</v>
      </c>
      <c r="F365" s="10">
        <f t="shared" si="16"/>
        <v>2.414105169127639E-2</v>
      </c>
      <c r="G365" s="10">
        <f t="shared" si="17"/>
        <v>-8.4704964998944657E-2</v>
      </c>
    </row>
    <row r="366" spans="1:7" x14ac:dyDescent="0.2">
      <c r="A366" s="7" t="s">
        <v>365</v>
      </c>
      <c r="B366" s="8">
        <v>2922.94</v>
      </c>
      <c r="C366" s="8">
        <v>9185.1049999999996</v>
      </c>
      <c r="D366" s="8">
        <v>30.53</v>
      </c>
      <c r="E366" s="10">
        <f t="shared" si="15"/>
        <v>-1.0539757419425795E-2</v>
      </c>
      <c r="F366" s="10">
        <f t="shared" si="16"/>
        <v>-5.3988383969533239E-3</v>
      </c>
      <c r="G366" s="10">
        <f t="shared" si="17"/>
        <v>4.1122290723764963E-2</v>
      </c>
    </row>
    <row r="367" spans="1:7" x14ac:dyDescent="0.2">
      <c r="A367" s="7" t="s">
        <v>366</v>
      </c>
      <c r="B367" s="8">
        <v>2971.61</v>
      </c>
      <c r="C367" s="8">
        <v>9375.777</v>
      </c>
      <c r="D367" s="8">
        <v>27.99</v>
      </c>
      <c r="E367" s="10">
        <f t="shared" si="15"/>
        <v>1.6513934417861521E-2</v>
      </c>
      <c r="F367" s="10">
        <f t="shared" si="16"/>
        <v>2.0546298138278955E-2</v>
      </c>
      <c r="G367" s="10">
        <f t="shared" si="17"/>
        <v>-8.6862503219424445E-2</v>
      </c>
    </row>
    <row r="368" spans="1:7" x14ac:dyDescent="0.2">
      <c r="A368" s="7" t="s">
        <v>367</v>
      </c>
      <c r="B368" s="8">
        <v>2948.51</v>
      </c>
      <c r="C368" s="8">
        <v>9284.8829999999998</v>
      </c>
      <c r="D368" s="8">
        <v>29.53</v>
      </c>
      <c r="E368" s="10">
        <f t="shared" si="15"/>
        <v>-7.803935472623133E-3</v>
      </c>
      <c r="F368" s="10">
        <f t="shared" si="16"/>
        <v>-9.7418546661461932E-3</v>
      </c>
      <c r="G368" s="10">
        <f t="shared" si="17"/>
        <v>5.3559392228469144E-2</v>
      </c>
    </row>
    <row r="369" spans="1:7" x14ac:dyDescent="0.2">
      <c r="A369" s="7" t="s">
        <v>368</v>
      </c>
      <c r="B369" s="8">
        <v>2955.45</v>
      </c>
      <c r="C369" s="8">
        <v>9324.5859999999993</v>
      </c>
      <c r="D369" s="8">
        <v>28.16</v>
      </c>
      <c r="E369" s="10">
        <f t="shared" si="15"/>
        <v>2.3509655202508628E-3</v>
      </c>
      <c r="F369" s="10">
        <f t="shared" si="16"/>
        <v>4.2669740055001973E-3</v>
      </c>
      <c r="G369" s="10">
        <f t="shared" si="17"/>
        <v>-4.7504164465989741E-2</v>
      </c>
    </row>
    <row r="370" spans="1:7" x14ac:dyDescent="0.2">
      <c r="A370" s="7" t="s">
        <v>369</v>
      </c>
      <c r="B370" s="8">
        <v>2955.45</v>
      </c>
      <c r="C370" s="8">
        <v>9324.5859999999993</v>
      </c>
      <c r="D370" s="8">
        <v>28.16</v>
      </c>
      <c r="E370" s="10">
        <f t="shared" si="15"/>
        <v>0</v>
      </c>
      <c r="F370" s="10">
        <f t="shared" si="16"/>
        <v>0</v>
      </c>
      <c r="G370" s="10">
        <f t="shared" si="17"/>
        <v>0</v>
      </c>
    </row>
    <row r="371" spans="1:7" x14ac:dyDescent="0.2">
      <c r="A371" s="7" t="s">
        <v>370</v>
      </c>
      <c r="B371" s="8">
        <v>2991.77</v>
      </c>
      <c r="C371" s="8">
        <v>9340.2189999999991</v>
      </c>
      <c r="D371" s="8">
        <v>28.01</v>
      </c>
      <c r="E371" s="10">
        <f t="shared" si="15"/>
        <v>1.2214261971750162E-2</v>
      </c>
      <c r="F371" s="10">
        <f t="shared" si="16"/>
        <v>1.6751317418641405E-3</v>
      </c>
      <c r="G371" s="10">
        <f t="shared" si="17"/>
        <v>-5.3409420178244238E-3</v>
      </c>
    </row>
    <row r="372" spans="1:7" x14ac:dyDescent="0.2">
      <c r="A372" s="7" t="s">
        <v>371</v>
      </c>
      <c r="B372" s="8">
        <v>3036.13</v>
      </c>
      <c r="C372" s="8">
        <v>9412.3590000000004</v>
      </c>
      <c r="D372" s="8">
        <v>27.62</v>
      </c>
      <c r="E372" s="10">
        <f t="shared" si="15"/>
        <v>1.4718492616296689E-2</v>
      </c>
      <c r="F372" s="10">
        <f t="shared" si="16"/>
        <v>7.6939134307931114E-3</v>
      </c>
      <c r="G372" s="10">
        <f t="shared" si="17"/>
        <v>-1.4021441290871163E-2</v>
      </c>
    </row>
    <row r="373" spans="1:7" x14ac:dyDescent="0.2">
      <c r="A373" s="7" t="s">
        <v>372</v>
      </c>
      <c r="B373" s="8">
        <v>3029.73</v>
      </c>
      <c r="C373" s="8">
        <v>9368.9879999999994</v>
      </c>
      <c r="D373" s="8">
        <v>28.59</v>
      </c>
      <c r="E373" s="10">
        <f t="shared" si="15"/>
        <v>-2.1101714760443074E-3</v>
      </c>
      <c r="F373" s="10">
        <f t="shared" si="16"/>
        <v>-4.6185267856218935E-3</v>
      </c>
      <c r="G373" s="10">
        <f t="shared" si="17"/>
        <v>3.4516858353074241E-2</v>
      </c>
    </row>
    <row r="374" spans="1:7" x14ac:dyDescent="0.2">
      <c r="A374" s="7" t="s">
        <v>373</v>
      </c>
      <c r="B374" s="8">
        <v>3044.31</v>
      </c>
      <c r="C374" s="8">
        <v>9489.8709999999992</v>
      </c>
      <c r="D374" s="8">
        <v>27.51</v>
      </c>
      <c r="E374" s="10">
        <f t="shared" si="15"/>
        <v>4.8007678588045241E-3</v>
      </c>
      <c r="F374" s="10">
        <f t="shared" si="16"/>
        <v>1.2819933124882043E-2</v>
      </c>
      <c r="G374" s="10">
        <f t="shared" si="17"/>
        <v>-3.8507431397737171E-2</v>
      </c>
    </row>
    <row r="375" spans="1:7" x14ac:dyDescent="0.2">
      <c r="A375" s="7" t="s">
        <v>374</v>
      </c>
      <c r="B375" s="8">
        <v>3055.73</v>
      </c>
      <c r="C375" s="8">
        <v>9552.0509999999995</v>
      </c>
      <c r="D375" s="8">
        <v>28.23</v>
      </c>
      <c r="E375" s="10">
        <f t="shared" si="15"/>
        <v>3.744242117017055E-3</v>
      </c>
      <c r="F375" s="10">
        <f t="shared" si="16"/>
        <v>6.5308765585843174E-3</v>
      </c>
      <c r="G375" s="10">
        <f t="shared" si="17"/>
        <v>2.5835667328914673E-2</v>
      </c>
    </row>
    <row r="376" spans="1:7" x14ac:dyDescent="0.2">
      <c r="A376" s="7" t="s">
        <v>375</v>
      </c>
      <c r="B376" s="8">
        <v>3080.82</v>
      </c>
      <c r="C376" s="8">
        <v>9608.375</v>
      </c>
      <c r="D376" s="8">
        <v>26.84</v>
      </c>
      <c r="E376" s="10">
        <f t="shared" si="15"/>
        <v>8.177278702023465E-3</v>
      </c>
      <c r="F376" s="10">
        <f t="shared" si="16"/>
        <v>5.8792181590809674E-3</v>
      </c>
      <c r="G376" s="10">
        <f t="shared" si="17"/>
        <v>-5.049193016191688E-2</v>
      </c>
    </row>
    <row r="377" spans="1:7" x14ac:dyDescent="0.2">
      <c r="A377" s="7" t="s">
        <v>376</v>
      </c>
      <c r="B377" s="8">
        <v>3122.87</v>
      </c>
      <c r="C377" s="8">
        <v>9682.91</v>
      </c>
      <c r="D377" s="8">
        <v>25.66</v>
      </c>
      <c r="E377" s="10">
        <f t="shared" si="15"/>
        <v>1.3556655475681826E-2</v>
      </c>
      <c r="F377" s="10">
        <f t="shared" si="16"/>
        <v>7.7273619550541463E-3</v>
      </c>
      <c r="G377" s="10">
        <f t="shared" si="17"/>
        <v>-4.4959952915990663E-2</v>
      </c>
    </row>
    <row r="378" spans="1:7" x14ac:dyDescent="0.2">
      <c r="A378" s="7" t="s">
        <v>377</v>
      </c>
      <c r="B378" s="8">
        <v>3112.35</v>
      </c>
      <c r="C378" s="8">
        <v>9615.8130000000001</v>
      </c>
      <c r="D378" s="8">
        <v>25.81</v>
      </c>
      <c r="E378" s="10">
        <f t="shared" si="15"/>
        <v>-3.3743829350457951E-3</v>
      </c>
      <c r="F378" s="10">
        <f t="shared" si="16"/>
        <v>-6.9535450977542372E-3</v>
      </c>
      <c r="G378" s="10">
        <f t="shared" si="17"/>
        <v>5.8286545430319926E-3</v>
      </c>
    </row>
    <row r="379" spans="1:7" x14ac:dyDescent="0.2">
      <c r="A379" s="7" t="s">
        <v>378</v>
      </c>
      <c r="B379" s="8">
        <v>3193.93</v>
      </c>
      <c r="C379" s="8">
        <v>9814.0820000000003</v>
      </c>
      <c r="D379" s="8">
        <v>24.52</v>
      </c>
      <c r="E379" s="10">
        <f t="shared" si="15"/>
        <v>2.5874065601552972E-2</v>
      </c>
      <c r="F379" s="10">
        <f t="shared" si="16"/>
        <v>2.0409362195089698E-2</v>
      </c>
      <c r="G379" s="10">
        <f t="shared" si="17"/>
        <v>-5.1272902662511874E-2</v>
      </c>
    </row>
    <row r="380" spans="1:7" x14ac:dyDescent="0.2">
      <c r="A380" s="7" t="s">
        <v>379</v>
      </c>
      <c r="B380" s="8">
        <v>3232.39</v>
      </c>
      <c r="C380" s="8">
        <v>9924.7459999999992</v>
      </c>
      <c r="D380" s="8">
        <v>25.81</v>
      </c>
      <c r="E380" s="10">
        <f t="shared" si="15"/>
        <v>1.1969668235859062E-2</v>
      </c>
      <c r="F380" s="10">
        <f t="shared" si="16"/>
        <v>1.1212941262784852E-2</v>
      </c>
      <c r="G380" s="10">
        <f t="shared" si="17"/>
        <v>5.1272902662511874E-2</v>
      </c>
    </row>
    <row r="381" spans="1:7" x14ac:dyDescent="0.2">
      <c r="A381" s="7" t="s">
        <v>380</v>
      </c>
      <c r="B381" s="8">
        <v>3207.18</v>
      </c>
      <c r="C381" s="8">
        <v>9953.7540000000008</v>
      </c>
      <c r="D381" s="8">
        <v>27.57</v>
      </c>
      <c r="E381" s="10">
        <f t="shared" si="15"/>
        <v>-7.8297553381980623E-3</v>
      </c>
      <c r="F381" s="10">
        <f t="shared" si="16"/>
        <v>2.9185321418048402E-3</v>
      </c>
      <c r="G381" s="10">
        <f t="shared" si="17"/>
        <v>6.5966211305183015E-2</v>
      </c>
    </row>
    <row r="382" spans="1:7" x14ac:dyDescent="0.2">
      <c r="A382" s="7" t="s">
        <v>381</v>
      </c>
      <c r="B382" s="8">
        <v>3190.14</v>
      </c>
      <c r="C382" s="8">
        <v>10020.348</v>
      </c>
      <c r="D382" s="8">
        <v>27.57</v>
      </c>
      <c r="E382" s="10">
        <f t="shared" si="15"/>
        <v>-5.3272433765708446E-3</v>
      </c>
      <c r="F382" s="10">
        <f t="shared" si="16"/>
        <v>6.6680591445168079E-3</v>
      </c>
      <c r="G382" s="10">
        <f t="shared" si="17"/>
        <v>0</v>
      </c>
    </row>
    <row r="383" spans="1:7" x14ac:dyDescent="0.2">
      <c r="A383" s="7" t="s">
        <v>382</v>
      </c>
      <c r="B383" s="8">
        <v>3002.1</v>
      </c>
      <c r="C383" s="8">
        <v>9492.7270000000008</v>
      </c>
      <c r="D383" s="8">
        <v>40.79</v>
      </c>
      <c r="E383" s="10">
        <f t="shared" si="15"/>
        <v>-6.0752759198692892E-2</v>
      </c>
      <c r="F383" s="10">
        <f t="shared" si="16"/>
        <v>-5.4091899138642582E-2</v>
      </c>
      <c r="G383" s="10">
        <f t="shared" si="17"/>
        <v>0.39170872829376169</v>
      </c>
    </row>
    <row r="384" spans="1:7" x14ac:dyDescent="0.2">
      <c r="A384" s="7" t="s">
        <v>383</v>
      </c>
      <c r="B384" s="8">
        <v>3041.31</v>
      </c>
      <c r="C384" s="8">
        <v>9588.8089999999993</v>
      </c>
      <c r="D384" s="8">
        <v>36.090000000000003</v>
      </c>
      <c r="E384" s="10">
        <f t="shared" si="15"/>
        <v>1.2976299868566436E-2</v>
      </c>
      <c r="F384" s="10">
        <f t="shared" si="16"/>
        <v>1.007076286246357E-2</v>
      </c>
      <c r="G384" s="10">
        <f t="shared" si="17"/>
        <v>-0.12242113467476978</v>
      </c>
    </row>
    <row r="385" spans="1:7" x14ac:dyDescent="0.2">
      <c r="A385" s="7" t="s">
        <v>384</v>
      </c>
      <c r="B385" s="8">
        <v>3066.59</v>
      </c>
      <c r="C385" s="8">
        <v>9726.0229999999992</v>
      </c>
      <c r="D385" s="8">
        <v>34.4</v>
      </c>
      <c r="E385" s="10">
        <f t="shared" si="15"/>
        <v>8.277851423430304E-3</v>
      </c>
      <c r="F385" s="10">
        <f t="shared" si="16"/>
        <v>1.4208387457820831E-2</v>
      </c>
      <c r="G385" s="10">
        <f t="shared" si="17"/>
        <v>-4.7959254275344719E-2</v>
      </c>
    </row>
    <row r="386" spans="1:7" x14ac:dyDescent="0.2">
      <c r="A386" s="7" t="s">
        <v>385</v>
      </c>
      <c r="B386" s="8">
        <v>3124.74</v>
      </c>
      <c r="C386" s="8">
        <v>9895.8670000000002</v>
      </c>
      <c r="D386" s="8">
        <v>33.67</v>
      </c>
      <c r="E386" s="10">
        <f t="shared" si="15"/>
        <v>1.878488465267299E-2</v>
      </c>
      <c r="F386" s="10">
        <f t="shared" si="16"/>
        <v>1.7312118452034751E-2</v>
      </c>
      <c r="G386" s="10">
        <f t="shared" si="17"/>
        <v>-2.1449331206369406E-2</v>
      </c>
    </row>
    <row r="387" spans="1:7" x14ac:dyDescent="0.2">
      <c r="A387" s="7" t="s">
        <v>386</v>
      </c>
      <c r="B387" s="8">
        <v>3113.49</v>
      </c>
      <c r="C387" s="8">
        <v>9910.5310000000009</v>
      </c>
      <c r="D387" s="8">
        <v>33.47</v>
      </c>
      <c r="E387" s="10">
        <f t="shared" si="15"/>
        <v>-3.6067962213368692E-3</v>
      </c>
      <c r="F387" s="10">
        <f t="shared" si="16"/>
        <v>1.4807339203547984E-3</v>
      </c>
      <c r="G387" s="10">
        <f t="shared" si="17"/>
        <v>-5.9577179497479239E-3</v>
      </c>
    </row>
    <row r="388" spans="1:7" x14ac:dyDescent="0.2">
      <c r="A388" s="7" t="s">
        <v>387</v>
      </c>
      <c r="B388" s="8">
        <v>3115.34</v>
      </c>
      <c r="C388" s="8">
        <v>9943.0509999999995</v>
      </c>
      <c r="D388" s="8">
        <v>32.94</v>
      </c>
      <c r="E388" s="10">
        <f t="shared" si="15"/>
        <v>5.9401205504019245E-4</v>
      </c>
      <c r="F388" s="10">
        <f t="shared" si="16"/>
        <v>3.2759860748496818E-3</v>
      </c>
      <c r="G388" s="10">
        <f t="shared" si="17"/>
        <v>-1.5961790473741067E-2</v>
      </c>
    </row>
    <row r="389" spans="1:7" x14ac:dyDescent="0.2">
      <c r="A389" s="7" t="s">
        <v>388</v>
      </c>
      <c r="B389" s="8">
        <v>3097.74</v>
      </c>
      <c r="C389" s="8">
        <v>9946.125</v>
      </c>
      <c r="D389" s="8">
        <v>35.119999999999997</v>
      </c>
      <c r="E389" s="10">
        <f t="shared" si="15"/>
        <v>-5.6654822009647747E-3</v>
      </c>
      <c r="F389" s="10">
        <f t="shared" si="16"/>
        <v>3.0911285861999911E-4</v>
      </c>
      <c r="G389" s="10">
        <f t="shared" si="17"/>
        <v>6.4083044017421556E-2</v>
      </c>
    </row>
    <row r="390" spans="1:7" x14ac:dyDescent="0.2">
      <c r="A390" s="7" t="s">
        <v>389</v>
      </c>
      <c r="B390" s="8">
        <v>3117.86</v>
      </c>
      <c r="C390" s="8">
        <v>10056.477000000001</v>
      </c>
      <c r="D390" s="8">
        <v>31.77</v>
      </c>
      <c r="E390" s="10">
        <f t="shared" si="15"/>
        <v>6.4740556904391263E-3</v>
      </c>
      <c r="F390" s="10">
        <f t="shared" si="16"/>
        <v>1.1033876450463267E-2</v>
      </c>
      <c r="G390" s="10">
        <f t="shared" si="17"/>
        <v>-0.10024832048549104</v>
      </c>
    </row>
    <row r="391" spans="1:7" x14ac:dyDescent="0.2">
      <c r="A391" s="7" t="s">
        <v>390</v>
      </c>
      <c r="B391" s="8">
        <v>3131.29</v>
      </c>
      <c r="C391" s="8">
        <v>10131.367</v>
      </c>
      <c r="D391" s="8">
        <v>31.37</v>
      </c>
      <c r="E391" s="10">
        <f t="shared" ref="E391:E396" si="18">LN(B391/B390)</f>
        <v>4.2981911703125365E-3</v>
      </c>
      <c r="F391" s="10">
        <f t="shared" ref="F391:F396" si="19">LN(C391/C390)</f>
        <v>7.4193503315494024E-3</v>
      </c>
      <c r="G391" s="10">
        <f t="shared" ref="G391:G396" si="20">LN(D391/D390)</f>
        <v>-1.2670426078837952E-2</v>
      </c>
    </row>
    <row r="392" spans="1:7" x14ac:dyDescent="0.2">
      <c r="A392" s="7" t="s">
        <v>391</v>
      </c>
      <c r="B392" s="8">
        <v>3050.33</v>
      </c>
      <c r="C392" s="8">
        <v>9909.1640000000007</v>
      </c>
      <c r="D392" s="8">
        <v>33.840000000000003</v>
      </c>
      <c r="E392" s="10">
        <f t="shared" si="18"/>
        <v>-2.6195278732754491E-2</v>
      </c>
      <c r="F392" s="10">
        <f t="shared" si="19"/>
        <v>-2.217626931170499E-2</v>
      </c>
      <c r="G392" s="10">
        <f t="shared" si="20"/>
        <v>7.5791512535435882E-2</v>
      </c>
    </row>
    <row r="393" spans="1:7" x14ac:dyDescent="0.2">
      <c r="A393" s="7" t="s">
        <v>392</v>
      </c>
      <c r="B393" s="8">
        <v>3083.76</v>
      </c>
      <c r="C393" s="8">
        <v>10017.004000000001</v>
      </c>
      <c r="D393" s="8">
        <v>32.22</v>
      </c>
      <c r="E393" s="10">
        <f t="shared" si="18"/>
        <v>1.0899850173409288E-2</v>
      </c>
      <c r="F393" s="10">
        <f t="shared" si="19"/>
        <v>1.0824063400342912E-2</v>
      </c>
      <c r="G393" s="10">
        <f t="shared" si="20"/>
        <v>-4.9056156989194313E-2</v>
      </c>
    </row>
    <row r="394" spans="1:7" x14ac:dyDescent="0.2">
      <c r="A394" s="7" t="s">
        <v>393</v>
      </c>
      <c r="B394" s="8">
        <v>3009.05</v>
      </c>
      <c r="C394" s="8">
        <v>9757.2189999999991</v>
      </c>
      <c r="D394" s="8">
        <v>34.729999999999997</v>
      </c>
      <c r="E394" s="10">
        <f t="shared" si="18"/>
        <v>-2.4525217335129464E-2</v>
      </c>
      <c r="F394" s="10">
        <f t="shared" si="19"/>
        <v>-2.627662765298517E-2</v>
      </c>
      <c r="G394" s="10">
        <f t="shared" si="20"/>
        <v>7.5016489007154338E-2</v>
      </c>
    </row>
    <row r="395" spans="1:7" x14ac:dyDescent="0.2">
      <c r="A395" s="7" t="s">
        <v>394</v>
      </c>
      <c r="B395" s="8">
        <v>3053.24</v>
      </c>
      <c r="C395" s="8">
        <v>9874.152</v>
      </c>
      <c r="D395" s="8">
        <v>31.78</v>
      </c>
      <c r="E395" s="10">
        <f t="shared" si="18"/>
        <v>1.4578907539069857E-2</v>
      </c>
      <c r="F395" s="10">
        <f t="shared" si="19"/>
        <v>1.1913012384414629E-2</v>
      </c>
      <c r="G395" s="10">
        <f t="shared" si="20"/>
        <v>-8.8766705647412555E-2</v>
      </c>
    </row>
    <row r="396" spans="1:7" ht="13.5" thickBot="1" x14ac:dyDescent="0.25">
      <c r="A396" s="7" t="s">
        <v>395</v>
      </c>
      <c r="B396" s="8">
        <v>3100.29</v>
      </c>
      <c r="C396" s="8">
        <v>10058.766</v>
      </c>
      <c r="D396" s="8">
        <v>30.43</v>
      </c>
      <c r="E396" s="10">
        <f t="shared" si="18"/>
        <v>1.529233363768146E-2</v>
      </c>
      <c r="F396" s="10">
        <f t="shared" si="19"/>
        <v>1.8524059449711857E-2</v>
      </c>
      <c r="G396" s="10">
        <f t="shared" si="20"/>
        <v>-4.3408197199690225E-2</v>
      </c>
    </row>
    <row r="397" spans="1:7" x14ac:dyDescent="0.2">
      <c r="D397" s="15" t="s">
        <v>398</v>
      </c>
      <c r="E397" s="11">
        <f>_xlfn.STDEV.S(E7:E396)</f>
        <v>1.7703565814737931E-2</v>
      </c>
      <c r="F397" s="11">
        <f>_xlfn.STDEV.S(F7:F396)</f>
        <v>1.8108643918232744E-2</v>
      </c>
      <c r="G397" s="12">
        <f>_xlfn.STDEV.S(G7:G396)</f>
        <v>8.6697054428542725E-2</v>
      </c>
    </row>
    <row r="398" spans="1:7" ht="13.5" thickBot="1" x14ac:dyDescent="0.25">
      <c r="D398" s="16" t="s">
        <v>399</v>
      </c>
      <c r="E398" s="13">
        <f>E397*SQRT(252)</f>
        <v>0.28103539478916689</v>
      </c>
      <c r="F398" s="13">
        <f t="shared" ref="F398" si="21">F397*SQRT(252)</f>
        <v>0.28746581032959667</v>
      </c>
      <c r="G398" s="14">
        <f>ROUND(G397*SQRT(252),4)</f>
        <v>1.3763000000000001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showGridLines="0" workbookViewId="0">
      <selection activeCell="B2" sqref="B2"/>
    </sheetView>
  </sheetViews>
  <sheetFormatPr defaultRowHeight="15" x14ac:dyDescent="0.25"/>
  <cols>
    <col min="1" max="1" width="1.140625" customWidth="1"/>
    <col min="2" max="2" width="27.85546875" bestFit="1" customWidth="1"/>
    <col min="3" max="3" width="10.7109375" customWidth="1"/>
    <col min="4" max="4" width="1" customWidth="1"/>
    <col min="12" max="12" width="5.42578125" customWidth="1"/>
  </cols>
  <sheetData>
    <row r="1" spans="2:13" ht="6" customHeight="1" thickBot="1" x14ac:dyDescent="0.3"/>
    <row r="2" spans="2:13" ht="15.75" thickBot="1" x14ac:dyDescent="0.3">
      <c r="B2" s="48" t="s">
        <v>402</v>
      </c>
      <c r="C2" s="34" t="str">
        <f>Data_Price_Vol!A396</f>
        <v>06/30/2020</v>
      </c>
      <c r="E2" s="45" t="s">
        <v>520</v>
      </c>
      <c r="F2" s="46"/>
      <c r="G2" s="46"/>
      <c r="H2" s="46"/>
      <c r="I2" s="46"/>
      <c r="J2" s="46"/>
      <c r="K2" s="46"/>
      <c r="L2" s="47"/>
    </row>
    <row r="3" spans="2:13" x14ac:dyDescent="0.25">
      <c r="B3" s="49" t="s">
        <v>511</v>
      </c>
      <c r="C3" s="35">
        <f>Data_Price_Vol!D396</f>
        <v>30.43</v>
      </c>
      <c r="E3" s="55" t="s">
        <v>521</v>
      </c>
      <c r="F3" s="56"/>
      <c r="G3" s="56"/>
      <c r="H3" s="56"/>
      <c r="I3" s="56"/>
      <c r="J3" s="56"/>
      <c r="K3" s="56"/>
      <c r="L3" s="57"/>
    </row>
    <row r="4" spans="2:13" x14ac:dyDescent="0.25">
      <c r="B4" s="49" t="s">
        <v>512</v>
      </c>
      <c r="C4" s="35">
        <f>Data_Price_Vol!D396</f>
        <v>30.43</v>
      </c>
      <c r="E4" s="29" t="s">
        <v>522</v>
      </c>
      <c r="F4" s="58"/>
      <c r="G4" s="58"/>
      <c r="H4" s="58"/>
      <c r="I4" s="58"/>
      <c r="J4" s="58"/>
      <c r="K4" s="58"/>
      <c r="L4" s="30"/>
    </row>
    <row r="5" spans="2:13" x14ac:dyDescent="0.25">
      <c r="B5" s="49" t="s">
        <v>513</v>
      </c>
      <c r="C5" s="36">
        <f>'T_Bill Rates'!B128%</f>
        <v>1.2999999999999999E-3</v>
      </c>
      <c r="E5" s="29" t="s">
        <v>523</v>
      </c>
      <c r="F5" s="58"/>
      <c r="G5" s="58"/>
      <c r="H5" s="58"/>
      <c r="I5" s="58"/>
      <c r="J5" s="58"/>
      <c r="K5" s="58"/>
      <c r="L5" s="30"/>
    </row>
    <row r="6" spans="2:13" x14ac:dyDescent="0.25">
      <c r="B6" s="49" t="s">
        <v>514</v>
      </c>
      <c r="C6" s="37">
        <v>0</v>
      </c>
      <c r="E6" s="29" t="s">
        <v>524</v>
      </c>
      <c r="F6" s="58"/>
      <c r="G6" s="58"/>
      <c r="H6" s="58"/>
      <c r="I6" s="58"/>
      <c r="J6" s="58"/>
      <c r="K6" s="58"/>
      <c r="L6" s="30"/>
    </row>
    <row r="7" spans="2:13" x14ac:dyDescent="0.25">
      <c r="B7" s="49" t="s">
        <v>515</v>
      </c>
      <c r="C7" s="36">
        <f>Data_Price_Vol!G398</f>
        <v>1.3763000000000001</v>
      </c>
      <c r="E7" s="29" t="s">
        <v>525</v>
      </c>
      <c r="F7" s="58"/>
      <c r="G7" s="58"/>
      <c r="H7" s="58"/>
      <c r="I7" s="58"/>
      <c r="J7" s="58"/>
      <c r="K7" s="58"/>
      <c r="L7" s="30"/>
    </row>
    <row r="8" spans="2:13" x14ac:dyDescent="0.25">
      <c r="B8" s="49" t="s">
        <v>516</v>
      </c>
      <c r="C8" s="38">
        <f>MAX(Data_Price_Vol!D375:D396)</f>
        <v>40.79</v>
      </c>
      <c r="E8" s="29" t="s">
        <v>526</v>
      </c>
      <c r="F8" s="58"/>
      <c r="G8" s="58"/>
      <c r="H8" s="58"/>
      <c r="I8" s="58"/>
      <c r="J8" s="58"/>
      <c r="K8" s="58"/>
      <c r="L8" s="30"/>
    </row>
    <row r="9" spans="2:13" ht="15.75" thickBot="1" x14ac:dyDescent="0.3">
      <c r="B9" s="50" t="s">
        <v>517</v>
      </c>
      <c r="C9" s="38">
        <f>ROUND(1/12,2)</f>
        <v>0.08</v>
      </c>
      <c r="E9" s="29" t="s">
        <v>533</v>
      </c>
      <c r="F9" s="58"/>
      <c r="G9" s="58"/>
      <c r="H9" s="58"/>
      <c r="I9" s="58"/>
      <c r="J9" s="58"/>
      <c r="K9" s="58"/>
      <c r="L9" s="30"/>
    </row>
    <row r="10" spans="2:13" ht="15.75" thickBot="1" x14ac:dyDescent="0.3">
      <c r="B10" s="31"/>
      <c r="C10" s="32"/>
      <c r="E10" s="59" t="s">
        <v>527</v>
      </c>
      <c r="F10" s="60"/>
      <c r="G10" s="60"/>
      <c r="H10" s="60"/>
      <c r="I10" s="60"/>
      <c r="J10" s="60"/>
      <c r="K10" s="60"/>
      <c r="L10" s="61"/>
    </row>
    <row r="11" spans="2:13" ht="15.75" thickBot="1" x14ac:dyDescent="0.3">
      <c r="B11" s="48" t="s">
        <v>518</v>
      </c>
      <c r="C11" s="36">
        <f>C5-C6</f>
        <v>1.2999999999999999E-3</v>
      </c>
    </row>
    <row r="12" spans="2:13" ht="15.75" thickBot="1" x14ac:dyDescent="0.3">
      <c r="B12" s="51" t="s">
        <v>400</v>
      </c>
      <c r="C12" s="39">
        <f>(LN(C3/C8)+(C11+(C7*C7)/2)*C9)/(C7*SQRT(C9))</f>
        <v>-0.55779365966188077</v>
      </c>
      <c r="E12" s="45" t="s">
        <v>534</v>
      </c>
      <c r="F12" s="53"/>
      <c r="G12" s="53"/>
      <c r="H12" s="53"/>
      <c r="I12" s="53"/>
      <c r="J12" s="53"/>
      <c r="K12" s="53"/>
      <c r="L12" s="53"/>
      <c r="M12" s="54"/>
    </row>
    <row r="13" spans="2:13" x14ac:dyDescent="0.25">
      <c r="B13" s="51" t="s">
        <v>401</v>
      </c>
      <c r="C13" s="39">
        <f>C12-(C7*SQRT(C9))</f>
        <v>-0.94707008484069899</v>
      </c>
      <c r="E13" s="24"/>
      <c r="F13" s="40"/>
      <c r="G13" s="40"/>
      <c r="H13" s="40"/>
      <c r="I13" s="40"/>
      <c r="J13" s="40"/>
      <c r="K13" s="40"/>
      <c r="L13" s="40"/>
      <c r="M13" s="41"/>
    </row>
    <row r="14" spans="2:13" x14ac:dyDescent="0.25">
      <c r="B14" s="51" t="s">
        <v>530</v>
      </c>
      <c r="C14" s="39">
        <f>_xlfn.NORM.DIST(C12,0,1,TRUE)</f>
        <v>0.28849264636318206</v>
      </c>
      <c r="E14" s="25"/>
      <c r="F14" s="42"/>
      <c r="G14" s="42"/>
      <c r="H14" s="42"/>
      <c r="I14" s="42"/>
      <c r="J14" s="42"/>
      <c r="K14" s="42"/>
      <c r="L14" s="42"/>
      <c r="M14" s="27"/>
    </row>
    <row r="15" spans="2:13" ht="15.75" thickBot="1" x14ac:dyDescent="0.3">
      <c r="B15" s="52" t="s">
        <v>531</v>
      </c>
      <c r="C15" s="39">
        <f>_xlfn.NORM.DIST(C13,0,1,TRUE)</f>
        <v>0.17180153363300707</v>
      </c>
      <c r="E15" s="25"/>
      <c r="F15" s="42"/>
      <c r="G15" s="42"/>
      <c r="H15" s="42"/>
      <c r="I15" s="42"/>
      <c r="J15" s="42"/>
      <c r="K15" s="42"/>
      <c r="L15" s="42"/>
      <c r="M15" s="27"/>
    </row>
    <row r="16" spans="2:13" ht="15.75" thickBot="1" x14ac:dyDescent="0.3">
      <c r="B16" s="31"/>
      <c r="C16" s="32"/>
      <c r="E16" s="25"/>
      <c r="F16" s="42"/>
      <c r="G16" s="42"/>
      <c r="H16" s="42"/>
      <c r="I16" s="42"/>
      <c r="J16" s="42"/>
      <c r="K16" s="42"/>
      <c r="L16" s="42"/>
      <c r="M16" s="27"/>
    </row>
    <row r="17" spans="2:13" ht="15.75" thickBot="1" x14ac:dyDescent="0.3">
      <c r="B17" s="33" t="s">
        <v>519</v>
      </c>
      <c r="C17" s="28">
        <f>((EXP(-C5*C9))*(C8-C4))   +   (C3*EXP((C11-C5)*C9)*C14)   -   (C8*EXP(-C5*C9)*C15)   +   (C3*EXP(-C5*C9)*((C7^2)/(2*C11)))   *    (-((C3/C8)^(-(2*C11)/(C7^2)))*(_xlfn.NORM.DIST((C12-(((2*C11)/C7)*SQRT(C9))),0,1,TRUE))+(EXP(C11*C9)*C14))</f>
        <v>14.268808901630358</v>
      </c>
      <c r="E17" s="25"/>
      <c r="F17" s="42"/>
      <c r="G17" s="42"/>
      <c r="H17" s="42"/>
      <c r="I17" s="42"/>
      <c r="J17" s="42"/>
      <c r="K17" s="42"/>
      <c r="L17" s="42"/>
      <c r="M17" s="27"/>
    </row>
    <row r="18" spans="2:13" x14ac:dyDescent="0.25">
      <c r="E18" s="25"/>
      <c r="F18" s="42"/>
      <c r="G18" s="42"/>
      <c r="H18" s="42"/>
      <c r="I18" s="42"/>
      <c r="J18" s="42"/>
      <c r="K18" s="42"/>
      <c r="L18" s="42"/>
      <c r="M18" s="27"/>
    </row>
    <row r="19" spans="2:13" x14ac:dyDescent="0.25">
      <c r="E19" s="25"/>
      <c r="F19" s="42"/>
      <c r="G19" s="42"/>
      <c r="H19" s="42"/>
      <c r="I19" s="42"/>
      <c r="J19" s="42"/>
      <c r="K19" s="42"/>
      <c r="L19" s="42"/>
      <c r="M19" s="27"/>
    </row>
    <row r="20" spans="2:13" ht="15.75" thickBot="1" x14ac:dyDescent="0.3">
      <c r="E20" s="26"/>
      <c r="F20" s="43"/>
      <c r="G20" s="43"/>
      <c r="H20" s="43"/>
      <c r="I20" s="43"/>
      <c r="J20" s="43"/>
      <c r="K20" s="43"/>
      <c r="L20" s="43"/>
      <c r="M20" s="4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B2" sqref="B2"/>
    </sheetView>
  </sheetViews>
  <sheetFormatPr defaultRowHeight="15" x14ac:dyDescent="0.25"/>
  <cols>
    <col min="1" max="1" width="1.140625" customWidth="1"/>
    <col min="2" max="2" width="27.85546875" bestFit="1" customWidth="1"/>
    <col min="3" max="3" width="10.7109375" customWidth="1"/>
    <col min="4" max="4" width="1" customWidth="1"/>
    <col min="12" max="12" width="5.42578125" customWidth="1"/>
    <col min="15" max="15" width="3" customWidth="1"/>
  </cols>
  <sheetData>
    <row r="1" spans="2:13" ht="6" customHeight="1" thickBot="1" x14ac:dyDescent="0.3"/>
    <row r="2" spans="2:13" ht="15.75" thickBot="1" x14ac:dyDescent="0.3">
      <c r="B2" s="48" t="s">
        <v>402</v>
      </c>
      <c r="C2" s="34" t="str">
        <f>Data_Price_Vol!A396</f>
        <v>06/30/2020</v>
      </c>
      <c r="E2" s="45" t="s">
        <v>520</v>
      </c>
      <c r="F2" s="46"/>
      <c r="G2" s="46"/>
      <c r="H2" s="46"/>
      <c r="I2" s="46"/>
      <c r="J2" s="46"/>
      <c r="K2" s="46"/>
      <c r="L2" s="47"/>
    </row>
    <row r="3" spans="2:13" x14ac:dyDescent="0.25">
      <c r="B3" s="49" t="s">
        <v>511</v>
      </c>
      <c r="C3" s="35">
        <f>Data_Price_Vol!D396</f>
        <v>30.43</v>
      </c>
      <c r="E3" s="55" t="s">
        <v>521</v>
      </c>
      <c r="F3" s="56"/>
      <c r="G3" s="56"/>
      <c r="H3" s="56"/>
      <c r="I3" s="56"/>
      <c r="J3" s="56"/>
      <c r="K3" s="56"/>
      <c r="L3" s="57"/>
    </row>
    <row r="4" spans="2:13" x14ac:dyDescent="0.25">
      <c r="B4" s="49" t="s">
        <v>513</v>
      </c>
      <c r="C4" s="36">
        <f>'T_Bill Rates'!B128%</f>
        <v>1.2999999999999999E-3</v>
      </c>
      <c r="E4" s="29" t="s">
        <v>523</v>
      </c>
      <c r="F4" s="58"/>
      <c r="G4" s="58"/>
      <c r="H4" s="58"/>
      <c r="I4" s="58"/>
      <c r="J4" s="58"/>
      <c r="K4" s="58"/>
      <c r="L4" s="30"/>
    </row>
    <row r="5" spans="2:13" x14ac:dyDescent="0.25">
      <c r="B5" s="49" t="s">
        <v>514</v>
      </c>
      <c r="C5" s="37">
        <v>0</v>
      </c>
      <c r="E5" s="29" t="s">
        <v>524</v>
      </c>
      <c r="F5" s="58"/>
      <c r="G5" s="58"/>
      <c r="H5" s="58"/>
      <c r="I5" s="58"/>
      <c r="J5" s="58"/>
      <c r="K5" s="58"/>
      <c r="L5" s="30"/>
    </row>
    <row r="6" spans="2:13" x14ac:dyDescent="0.25">
      <c r="B6" s="49" t="s">
        <v>515</v>
      </c>
      <c r="C6" s="36">
        <f>Data_Price_Vol!G398</f>
        <v>1.3763000000000001</v>
      </c>
      <c r="E6" s="29" t="s">
        <v>525</v>
      </c>
      <c r="F6" s="58"/>
      <c r="G6" s="58"/>
      <c r="H6" s="58"/>
      <c r="I6" s="58"/>
      <c r="J6" s="58"/>
      <c r="K6" s="58"/>
      <c r="L6" s="30"/>
    </row>
    <row r="7" spans="2:13" x14ac:dyDescent="0.25">
      <c r="B7" s="49" t="s">
        <v>528</v>
      </c>
      <c r="C7" s="38">
        <f>MIN(Data_Price_Vol!D375:D396)</f>
        <v>24.52</v>
      </c>
      <c r="E7" s="29" t="s">
        <v>529</v>
      </c>
      <c r="F7" s="58"/>
      <c r="G7" s="58"/>
      <c r="H7" s="58"/>
      <c r="I7" s="58"/>
      <c r="J7" s="58"/>
      <c r="K7" s="58"/>
      <c r="L7" s="30"/>
    </row>
    <row r="8" spans="2:13" ht="15.75" thickBot="1" x14ac:dyDescent="0.3">
      <c r="B8" s="50" t="s">
        <v>517</v>
      </c>
      <c r="C8" s="38">
        <f>ROUND(1/12,2)</f>
        <v>0.08</v>
      </c>
      <c r="E8" s="29" t="s">
        <v>533</v>
      </c>
      <c r="F8" s="58"/>
      <c r="G8" s="58"/>
      <c r="H8" s="58"/>
      <c r="I8" s="58"/>
      <c r="J8" s="58"/>
      <c r="K8" s="58"/>
      <c r="L8" s="30"/>
    </row>
    <row r="9" spans="2:13" ht="15.75" thickBot="1" x14ac:dyDescent="0.3">
      <c r="B9" s="31"/>
      <c r="C9" s="32"/>
      <c r="E9" s="59" t="s">
        <v>527</v>
      </c>
      <c r="F9" s="60"/>
      <c r="G9" s="60"/>
      <c r="H9" s="60"/>
      <c r="I9" s="60"/>
      <c r="J9" s="60"/>
      <c r="K9" s="60"/>
      <c r="L9" s="61"/>
    </row>
    <row r="10" spans="2:13" ht="15.75" thickBot="1" x14ac:dyDescent="0.3">
      <c r="B10" s="48" t="s">
        <v>518</v>
      </c>
      <c r="C10" s="36">
        <f>C4-C5</f>
        <v>1.2999999999999999E-3</v>
      </c>
    </row>
    <row r="11" spans="2:13" ht="15.75" thickBot="1" x14ac:dyDescent="0.3">
      <c r="B11" s="51" t="s">
        <v>400</v>
      </c>
      <c r="C11" s="39">
        <f>(LN(C3/C7)+(C10+(C6*C6)/2)*C8)/(C6*SQRT(C8))</f>
        <v>0.74962649049919261</v>
      </c>
      <c r="E11" s="45" t="s">
        <v>534</v>
      </c>
      <c r="F11" s="53"/>
      <c r="G11" s="53"/>
      <c r="H11" s="53"/>
      <c r="I11" s="53"/>
      <c r="J11" s="53"/>
      <c r="K11" s="53"/>
      <c r="L11" s="53"/>
      <c r="M11" s="54"/>
    </row>
    <row r="12" spans="2:13" x14ac:dyDescent="0.25">
      <c r="B12" s="51" t="s">
        <v>401</v>
      </c>
      <c r="C12" s="39">
        <f>C11-(C6*SQRT(C8))</f>
        <v>0.36035006532037445</v>
      </c>
      <c r="E12" s="24"/>
      <c r="F12" s="40"/>
      <c r="G12" s="40"/>
      <c r="H12" s="40"/>
      <c r="I12" s="40"/>
      <c r="J12" s="40"/>
      <c r="K12" s="40"/>
      <c r="L12" s="40"/>
      <c r="M12" s="41"/>
    </row>
    <row r="13" spans="2:13" x14ac:dyDescent="0.25">
      <c r="B13" s="51" t="s">
        <v>530</v>
      </c>
      <c r="C13" s="39">
        <f>_xlfn.NORM.DIST(C11,0,1,TRUE)</f>
        <v>0.77326015417801042</v>
      </c>
      <c r="E13" s="25"/>
      <c r="G13" s="42"/>
      <c r="H13" s="42"/>
      <c r="I13" s="42"/>
      <c r="J13" s="42"/>
      <c r="K13" s="42"/>
      <c r="L13" s="42"/>
      <c r="M13" s="27"/>
    </row>
    <row r="14" spans="2:13" x14ac:dyDescent="0.25">
      <c r="B14" s="51" t="s">
        <v>531</v>
      </c>
      <c r="C14" s="39">
        <f>_xlfn.NORM.DIST(C12,0,1,TRUE)</f>
        <v>0.64070731810371939</v>
      </c>
      <c r="E14" s="25"/>
      <c r="F14" s="42"/>
      <c r="G14" s="42"/>
      <c r="H14" s="42"/>
      <c r="I14" s="42"/>
      <c r="J14" s="42"/>
      <c r="K14" s="42"/>
      <c r="L14" s="42"/>
      <c r="M14" s="27"/>
    </row>
    <row r="15" spans="2:13" ht="15.75" thickBot="1" x14ac:dyDescent="0.3">
      <c r="B15" s="52" t="s">
        <v>532</v>
      </c>
      <c r="C15" s="39">
        <f>_xlfn.NORM.DIST(-C11,0,1,TRUE)</f>
        <v>0.22673984582198958</v>
      </c>
      <c r="E15" s="25"/>
      <c r="F15" s="42"/>
      <c r="G15" s="42"/>
      <c r="H15" s="42"/>
      <c r="I15" s="42"/>
      <c r="J15" s="42"/>
      <c r="K15" s="42"/>
      <c r="L15" s="42"/>
      <c r="M15" s="27"/>
    </row>
    <row r="16" spans="2:13" ht="15.75" thickBot="1" x14ac:dyDescent="0.3">
      <c r="B16" s="31"/>
      <c r="C16" s="32"/>
      <c r="E16" s="25"/>
      <c r="F16" s="42"/>
      <c r="G16" s="42"/>
      <c r="H16" s="42"/>
      <c r="I16" s="42"/>
      <c r="J16" s="42"/>
      <c r="K16" s="42"/>
      <c r="L16" s="42"/>
      <c r="M16" s="27"/>
    </row>
    <row r="17" spans="2:13" ht="15.75" thickBot="1" x14ac:dyDescent="0.3">
      <c r="B17" s="33" t="s">
        <v>535</v>
      </c>
      <c r="C17" s="28">
        <f xml:space="preserve">  (C3*EXP((C10-C4)*C8)*C13)   -   (C7*EXP(-C4*C8)*C14)    +   (C3*EXP(-C4*C8)*((C6^2)/(2*C10)))   *    (((C3/C7)^(-(2*C10)/(C6^2)))*(_xlfn.NORM.DIST((-C11+(((2*C10)/C6)*SQRT(C8))),0,1,TRUE))-(EXP(C10*C8)*C15))</f>
        <v>9.3769676115996745</v>
      </c>
      <c r="E17" s="25"/>
      <c r="G17" s="42"/>
      <c r="H17" s="42"/>
      <c r="I17" s="42"/>
      <c r="J17" s="42"/>
      <c r="K17" s="42"/>
      <c r="L17" s="42"/>
      <c r="M17" s="27"/>
    </row>
    <row r="18" spans="2:13" x14ac:dyDescent="0.25">
      <c r="E18" s="25"/>
      <c r="F18" s="42"/>
      <c r="G18" s="42"/>
      <c r="H18" s="42"/>
      <c r="I18" s="42"/>
      <c r="K18" s="42"/>
      <c r="L18" s="42"/>
      <c r="M18" s="27"/>
    </row>
    <row r="19" spans="2:13" ht="15.75" thickBot="1" x14ac:dyDescent="0.3">
      <c r="E19" s="26"/>
      <c r="F19" s="43"/>
      <c r="G19" s="43"/>
      <c r="H19" s="43"/>
      <c r="I19" s="43"/>
      <c r="J19" s="43"/>
      <c r="K19" s="43"/>
      <c r="L19" s="43"/>
      <c r="M19" s="4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workbookViewId="0">
      <pane ySplit="3" topLeftCell="A120" activePane="bottomLeft" state="frozen"/>
      <selection pane="bottomLeft" activeCell="B128" sqref="B128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509</v>
      </c>
      <c r="B1" t="s">
        <v>510</v>
      </c>
    </row>
    <row r="3" spans="1:13" x14ac:dyDescent="0.25">
      <c r="A3" s="17" t="s">
        <v>403</v>
      </c>
      <c r="B3" s="17" t="s">
        <v>404</v>
      </c>
      <c r="C3" s="17" t="s">
        <v>405</v>
      </c>
      <c r="D3" s="17" t="s">
        <v>406</v>
      </c>
      <c r="E3" s="17" t="s">
        <v>407</v>
      </c>
      <c r="F3" s="17" t="s">
        <v>408</v>
      </c>
      <c r="G3" s="17" t="s">
        <v>409</v>
      </c>
      <c r="H3" s="17" t="s">
        <v>410</v>
      </c>
      <c r="I3" s="17" t="s">
        <v>411</v>
      </c>
      <c r="J3" s="17" t="s">
        <v>412</v>
      </c>
      <c r="K3" s="17" t="s">
        <v>413</v>
      </c>
      <c r="L3" s="17" t="s">
        <v>414</v>
      </c>
      <c r="M3" s="17" t="s">
        <v>415</v>
      </c>
    </row>
    <row r="4" spans="1:13" x14ac:dyDescent="0.25">
      <c r="A4" s="18">
        <v>43862</v>
      </c>
      <c r="B4" s="19">
        <v>1.53</v>
      </c>
      <c r="C4" s="19">
        <v>1.55</v>
      </c>
      <c r="D4" s="19">
        <v>1.54</v>
      </c>
      <c r="E4" s="19">
        <v>1.57</v>
      </c>
      <c r="F4" s="19">
        <v>1.56</v>
      </c>
      <c r="G4" s="19">
        <v>1.58</v>
      </c>
      <c r="H4" s="19">
        <v>1.59</v>
      </c>
      <c r="I4" s="19">
        <v>1.67</v>
      </c>
      <c r="J4" s="19">
        <v>1.79</v>
      </c>
      <c r="K4" s="19">
        <v>1.88</v>
      </c>
      <c r="L4" s="19">
        <v>2.19</v>
      </c>
      <c r="M4" s="19">
        <v>2.33</v>
      </c>
    </row>
    <row r="5" spans="1:13" x14ac:dyDescent="0.25">
      <c r="A5" s="18">
        <v>43891</v>
      </c>
      <c r="B5" s="19">
        <v>1.52</v>
      </c>
      <c r="C5" s="19">
        <v>1.55</v>
      </c>
      <c r="D5" s="19">
        <v>1.52</v>
      </c>
      <c r="E5" s="19">
        <v>1.55</v>
      </c>
      <c r="F5" s="19">
        <v>1.55</v>
      </c>
      <c r="G5" s="19">
        <v>1.53</v>
      </c>
      <c r="H5" s="19">
        <v>1.54</v>
      </c>
      <c r="I5" s="19">
        <v>1.59</v>
      </c>
      <c r="J5" s="19">
        <v>1.71</v>
      </c>
      <c r="K5" s="19">
        <v>1.8</v>
      </c>
      <c r="L5" s="19">
        <v>2.11</v>
      </c>
      <c r="M5" s="19">
        <v>2.2599999999999998</v>
      </c>
    </row>
    <row r="6" spans="1:13" x14ac:dyDescent="0.25">
      <c r="A6" s="18">
        <v>43983</v>
      </c>
      <c r="B6" s="19">
        <v>1.54</v>
      </c>
      <c r="C6" s="19">
        <v>1.54</v>
      </c>
      <c r="D6" s="19">
        <v>1.56</v>
      </c>
      <c r="E6" s="19">
        <v>1.56</v>
      </c>
      <c r="F6" s="19">
        <v>1.54</v>
      </c>
      <c r="G6" s="19">
        <v>1.54</v>
      </c>
      <c r="H6" s="19">
        <v>1.56</v>
      </c>
      <c r="I6" s="19">
        <v>1.61</v>
      </c>
      <c r="J6" s="19">
        <v>1.72</v>
      </c>
      <c r="K6" s="19">
        <v>1.81</v>
      </c>
      <c r="L6" s="19">
        <v>2.13</v>
      </c>
      <c r="M6" s="19">
        <v>2.2799999999999998</v>
      </c>
    </row>
    <row r="7" spans="1:13" x14ac:dyDescent="0.25">
      <c r="A7" s="18">
        <v>44013</v>
      </c>
      <c r="B7" s="19">
        <v>1.52</v>
      </c>
      <c r="C7" s="19">
        <v>1.53</v>
      </c>
      <c r="D7" s="19">
        <v>1.54</v>
      </c>
      <c r="E7" s="19">
        <v>1.56</v>
      </c>
      <c r="F7" s="19">
        <v>1.53</v>
      </c>
      <c r="G7" s="19">
        <v>1.54</v>
      </c>
      <c r="H7" s="19">
        <v>1.55</v>
      </c>
      <c r="I7" s="19">
        <v>1.62</v>
      </c>
      <c r="J7" s="19">
        <v>1.74</v>
      </c>
      <c r="K7" s="19">
        <v>1.83</v>
      </c>
      <c r="L7" s="19">
        <v>2.16</v>
      </c>
      <c r="M7" s="19">
        <v>2.31</v>
      </c>
    </row>
    <row r="8" spans="1:13" x14ac:dyDescent="0.25">
      <c r="A8" s="18">
        <v>44044</v>
      </c>
      <c r="B8" s="19">
        <v>1.5</v>
      </c>
      <c r="C8" s="19">
        <v>1.53</v>
      </c>
      <c r="D8" s="19">
        <v>1.54</v>
      </c>
      <c r="E8" s="19">
        <v>1.56</v>
      </c>
      <c r="F8" s="19">
        <v>1.55</v>
      </c>
      <c r="G8" s="19">
        <v>1.58</v>
      </c>
      <c r="H8" s="19">
        <v>1.61</v>
      </c>
      <c r="I8" s="19">
        <v>1.67</v>
      </c>
      <c r="J8" s="19">
        <v>1.78</v>
      </c>
      <c r="K8" s="19">
        <v>1.87</v>
      </c>
      <c r="L8" s="19">
        <v>2.21</v>
      </c>
      <c r="M8" s="19">
        <v>2.35</v>
      </c>
    </row>
    <row r="9" spans="1:13" x14ac:dyDescent="0.25">
      <c r="A9" s="18">
        <v>44075</v>
      </c>
      <c r="B9" s="19">
        <v>1.53</v>
      </c>
      <c r="C9" s="19">
        <v>1.55</v>
      </c>
      <c r="D9" s="19">
        <v>1.54</v>
      </c>
      <c r="E9" s="19">
        <v>1.56</v>
      </c>
      <c r="F9" s="19">
        <v>1.54</v>
      </c>
      <c r="G9" s="19">
        <v>1.58</v>
      </c>
      <c r="H9" s="19">
        <v>1.59</v>
      </c>
      <c r="I9" s="19">
        <v>1.65</v>
      </c>
      <c r="J9" s="19">
        <v>1.77</v>
      </c>
      <c r="K9" s="19">
        <v>1.85</v>
      </c>
      <c r="L9" s="19">
        <v>2.17</v>
      </c>
      <c r="M9" s="19">
        <v>2.38</v>
      </c>
    </row>
    <row r="10" spans="1:13" x14ac:dyDescent="0.25">
      <c r="A10" s="18">
        <v>44105</v>
      </c>
      <c r="B10" s="19">
        <v>1.52</v>
      </c>
      <c r="C10" s="19">
        <v>1.55</v>
      </c>
      <c r="D10" s="19">
        <v>1.54</v>
      </c>
      <c r="E10" s="19">
        <v>1.55</v>
      </c>
      <c r="F10" s="19">
        <v>1.53</v>
      </c>
      <c r="G10" s="19">
        <v>1.56</v>
      </c>
      <c r="H10" s="19">
        <v>1.59</v>
      </c>
      <c r="I10" s="19">
        <v>1.63</v>
      </c>
      <c r="J10" s="19">
        <v>1.74</v>
      </c>
      <c r="K10" s="19">
        <v>1.83</v>
      </c>
      <c r="L10" s="19">
        <v>2.14</v>
      </c>
      <c r="M10" s="19">
        <v>2.2799999999999998</v>
      </c>
    </row>
    <row r="11" spans="1:13" x14ac:dyDescent="0.25">
      <c r="A11" s="19" t="s">
        <v>416</v>
      </c>
      <c r="B11" s="19">
        <v>1.54</v>
      </c>
      <c r="C11" s="19">
        <v>1.56</v>
      </c>
      <c r="D11" s="19">
        <v>1.57</v>
      </c>
      <c r="E11" s="19">
        <v>1.57</v>
      </c>
      <c r="F11" s="19">
        <v>1.53</v>
      </c>
      <c r="G11" s="19">
        <v>1.58</v>
      </c>
      <c r="H11" s="19">
        <v>1.6</v>
      </c>
      <c r="I11" s="19">
        <v>1.65</v>
      </c>
      <c r="J11" s="19">
        <v>1.76</v>
      </c>
      <c r="K11" s="19">
        <v>1.85</v>
      </c>
      <c r="L11" s="19">
        <v>2.16</v>
      </c>
      <c r="M11" s="19">
        <v>2.2999999999999998</v>
      </c>
    </row>
    <row r="12" spans="1:13" x14ac:dyDescent="0.25">
      <c r="A12" s="19" t="s">
        <v>417</v>
      </c>
      <c r="B12" s="19">
        <v>1.53</v>
      </c>
      <c r="C12" s="19">
        <v>1.56</v>
      </c>
      <c r="D12" s="19">
        <v>1.57</v>
      </c>
      <c r="E12" s="19">
        <v>1.57</v>
      </c>
      <c r="F12" s="19">
        <v>1.53</v>
      </c>
      <c r="G12" s="19">
        <v>1.58</v>
      </c>
      <c r="H12" s="19">
        <v>1.59</v>
      </c>
      <c r="I12" s="19">
        <v>1.63</v>
      </c>
      <c r="J12" s="19">
        <v>1.74</v>
      </c>
      <c r="K12" s="19">
        <v>1.82</v>
      </c>
      <c r="L12" s="19">
        <v>2.12</v>
      </c>
      <c r="M12" s="19">
        <v>2.27</v>
      </c>
    </row>
    <row r="13" spans="1:13" x14ac:dyDescent="0.25">
      <c r="A13" s="19" t="s">
        <v>418</v>
      </c>
      <c r="B13" s="19">
        <v>1.53</v>
      </c>
      <c r="C13" s="19">
        <v>1.56</v>
      </c>
      <c r="D13" s="19">
        <v>1.57</v>
      </c>
      <c r="E13" s="19">
        <v>1.58</v>
      </c>
      <c r="F13" s="19">
        <v>1.54</v>
      </c>
      <c r="G13" s="19">
        <v>1.56</v>
      </c>
      <c r="H13" s="19">
        <v>1.56</v>
      </c>
      <c r="I13" s="19">
        <v>1.6</v>
      </c>
      <c r="J13" s="19">
        <v>1.71</v>
      </c>
      <c r="K13" s="19">
        <v>1.79</v>
      </c>
      <c r="L13" s="19">
        <v>2.09</v>
      </c>
      <c r="M13" s="19">
        <v>2.23</v>
      </c>
    </row>
    <row r="14" spans="1:13" x14ac:dyDescent="0.25">
      <c r="A14" s="19" t="s">
        <v>419</v>
      </c>
      <c r="B14" s="19">
        <v>1.54</v>
      </c>
      <c r="C14" s="19">
        <v>1.56</v>
      </c>
      <c r="D14" s="19">
        <v>1.55</v>
      </c>
      <c r="E14" s="19">
        <v>1.56</v>
      </c>
      <c r="F14" s="19">
        <v>1.54</v>
      </c>
      <c r="G14" s="19">
        <v>1.58</v>
      </c>
      <c r="H14" s="19">
        <v>1.58</v>
      </c>
      <c r="I14" s="19">
        <v>1.63</v>
      </c>
      <c r="J14" s="19">
        <v>1.73</v>
      </c>
      <c r="K14" s="19">
        <v>1.81</v>
      </c>
      <c r="L14" s="19">
        <v>2.11</v>
      </c>
      <c r="M14" s="19">
        <v>2.2599999999999998</v>
      </c>
    </row>
    <row r="15" spans="1:13" x14ac:dyDescent="0.25">
      <c r="A15" s="19" t="s">
        <v>420</v>
      </c>
      <c r="B15" s="19">
        <v>1.54</v>
      </c>
      <c r="C15" s="19">
        <v>1.56</v>
      </c>
      <c r="D15" s="19">
        <v>1.56</v>
      </c>
      <c r="E15" s="19">
        <v>1.57</v>
      </c>
      <c r="F15" s="19">
        <v>1.56</v>
      </c>
      <c r="G15" s="19">
        <v>1.58</v>
      </c>
      <c r="H15" s="19">
        <v>1.56</v>
      </c>
      <c r="I15" s="19">
        <v>1.63</v>
      </c>
      <c r="J15" s="19">
        <v>1.74</v>
      </c>
      <c r="K15" s="19">
        <v>1.84</v>
      </c>
      <c r="L15" s="19">
        <v>2.16</v>
      </c>
      <c r="M15" s="19">
        <v>2.29</v>
      </c>
    </row>
    <row r="16" spans="1:13" x14ac:dyDescent="0.25">
      <c r="A16" s="19" t="s">
        <v>421</v>
      </c>
      <c r="B16" s="19">
        <v>1.52</v>
      </c>
      <c r="C16" s="19">
        <v>1.54</v>
      </c>
      <c r="D16" s="19">
        <v>1.56</v>
      </c>
      <c r="E16" s="19">
        <v>1.57</v>
      </c>
      <c r="F16" s="19">
        <v>1.54</v>
      </c>
      <c r="G16" s="19">
        <v>1.53</v>
      </c>
      <c r="H16" s="19">
        <v>1.53</v>
      </c>
      <c r="I16" s="19">
        <v>1.57</v>
      </c>
      <c r="J16" s="19">
        <v>1.69</v>
      </c>
      <c r="K16" s="19">
        <v>1.78</v>
      </c>
      <c r="L16" s="19">
        <v>2.1</v>
      </c>
      <c r="M16" s="19">
        <v>2.23</v>
      </c>
    </row>
    <row r="17" spans="1:13" x14ac:dyDescent="0.25">
      <c r="A17" s="19" t="s">
        <v>422</v>
      </c>
      <c r="B17" s="19">
        <v>1.52</v>
      </c>
      <c r="C17" s="19">
        <v>1.53</v>
      </c>
      <c r="D17" s="19">
        <v>1.55</v>
      </c>
      <c r="E17" s="19">
        <v>1.56</v>
      </c>
      <c r="F17" s="19">
        <v>1.55</v>
      </c>
      <c r="G17" s="19">
        <v>1.53</v>
      </c>
      <c r="H17" s="19">
        <v>1.52</v>
      </c>
      <c r="I17" s="19">
        <v>1.57</v>
      </c>
      <c r="J17" s="19">
        <v>1.68</v>
      </c>
      <c r="K17" s="19">
        <v>1.77</v>
      </c>
      <c r="L17" s="19">
        <v>2.0699999999999998</v>
      </c>
      <c r="M17" s="19">
        <v>2.2200000000000002</v>
      </c>
    </row>
    <row r="18" spans="1:13" x14ac:dyDescent="0.25">
      <c r="A18" s="19" t="s">
        <v>423</v>
      </c>
      <c r="B18" s="19">
        <v>1.55</v>
      </c>
      <c r="C18" s="19">
        <v>1.57</v>
      </c>
      <c r="D18" s="19">
        <v>1.55</v>
      </c>
      <c r="E18" s="19">
        <v>1.56</v>
      </c>
      <c r="F18" s="19">
        <v>1.55</v>
      </c>
      <c r="G18" s="19">
        <v>1.51</v>
      </c>
      <c r="H18" s="19">
        <v>1.51</v>
      </c>
      <c r="I18" s="19">
        <v>1.55</v>
      </c>
      <c r="J18" s="19">
        <v>1.65</v>
      </c>
      <c r="K18" s="19">
        <v>1.74</v>
      </c>
      <c r="L18" s="19">
        <v>2.0299999999999998</v>
      </c>
      <c r="M18" s="19">
        <v>2.1800000000000002</v>
      </c>
    </row>
    <row r="19" spans="1:13" x14ac:dyDescent="0.25">
      <c r="A19" s="19" t="s">
        <v>424</v>
      </c>
      <c r="B19" s="19">
        <v>1.54</v>
      </c>
      <c r="C19" s="19">
        <v>1.55</v>
      </c>
      <c r="D19" s="19">
        <v>1.54</v>
      </c>
      <c r="E19" s="19">
        <v>1.55</v>
      </c>
      <c r="F19" s="19">
        <v>1.55</v>
      </c>
      <c r="G19" s="19">
        <v>1.49</v>
      </c>
      <c r="H19" s="19">
        <v>1.48</v>
      </c>
      <c r="I19" s="19">
        <v>1.51</v>
      </c>
      <c r="J19" s="19">
        <v>1.61</v>
      </c>
      <c r="K19" s="19">
        <v>1.7</v>
      </c>
      <c r="L19" s="19">
        <v>2</v>
      </c>
      <c r="M19" s="19">
        <v>2.14</v>
      </c>
    </row>
    <row r="20" spans="1:13" x14ac:dyDescent="0.25">
      <c r="A20" s="19" t="s">
        <v>425</v>
      </c>
      <c r="B20" s="19">
        <v>1.53</v>
      </c>
      <c r="C20" s="19">
        <v>1.55</v>
      </c>
      <c r="D20" s="19">
        <v>1.55</v>
      </c>
      <c r="E20" s="19">
        <v>1.57</v>
      </c>
      <c r="F20" s="19">
        <v>1.53</v>
      </c>
      <c r="G20" s="19">
        <v>1.44</v>
      </c>
      <c r="H20" s="19">
        <v>1.41</v>
      </c>
      <c r="I20" s="19">
        <v>1.44</v>
      </c>
      <c r="J20" s="19">
        <v>1.52</v>
      </c>
      <c r="K20" s="19">
        <v>1.61</v>
      </c>
      <c r="L20" s="19">
        <v>1.91</v>
      </c>
      <c r="M20" s="19">
        <v>2.0499999999999998</v>
      </c>
    </row>
    <row r="21" spans="1:13" x14ac:dyDescent="0.25">
      <c r="A21" s="19" t="s">
        <v>426</v>
      </c>
      <c r="B21" s="19">
        <v>1.53</v>
      </c>
      <c r="C21" s="19">
        <v>1.57</v>
      </c>
      <c r="D21" s="19">
        <v>1.57</v>
      </c>
      <c r="E21" s="19">
        <v>1.58</v>
      </c>
      <c r="F21" s="19">
        <v>1.53</v>
      </c>
      <c r="G21" s="19">
        <v>1.45</v>
      </c>
      <c r="H21" s="19">
        <v>1.45</v>
      </c>
      <c r="I21" s="19">
        <v>1.47</v>
      </c>
      <c r="J21" s="19">
        <v>1.56</v>
      </c>
      <c r="K21" s="19">
        <v>1.65</v>
      </c>
      <c r="L21" s="19">
        <v>1.95</v>
      </c>
      <c r="M21" s="19">
        <v>2.1</v>
      </c>
    </row>
    <row r="22" spans="1:13" x14ac:dyDescent="0.25">
      <c r="A22" s="19" t="s">
        <v>427</v>
      </c>
      <c r="B22" s="19">
        <v>1.52</v>
      </c>
      <c r="C22" s="19">
        <v>1.55</v>
      </c>
      <c r="D22" s="19">
        <v>1.56</v>
      </c>
      <c r="E22" s="19">
        <v>1.57</v>
      </c>
      <c r="F22" s="19">
        <v>1.51</v>
      </c>
      <c r="G22" s="19">
        <v>1.42</v>
      </c>
      <c r="H22" s="19">
        <v>1.39</v>
      </c>
      <c r="I22" s="19">
        <v>1.41</v>
      </c>
      <c r="J22" s="19">
        <v>1.51</v>
      </c>
      <c r="K22" s="19">
        <v>1.6</v>
      </c>
      <c r="L22" s="19">
        <v>1.89</v>
      </c>
      <c r="M22" s="19">
        <v>2.0499999999999998</v>
      </c>
    </row>
    <row r="23" spans="1:13" x14ac:dyDescent="0.25">
      <c r="A23" s="19" t="s">
        <v>428</v>
      </c>
      <c r="B23" s="19">
        <v>1.59</v>
      </c>
      <c r="C23" s="19">
        <v>1.58</v>
      </c>
      <c r="D23" s="19">
        <v>1.57</v>
      </c>
      <c r="E23" s="19">
        <v>1.57</v>
      </c>
      <c r="F23" s="19">
        <v>1.48</v>
      </c>
      <c r="G23" s="19">
        <v>1.41</v>
      </c>
      <c r="H23" s="19">
        <v>1.37</v>
      </c>
      <c r="I23" s="19">
        <v>1.39</v>
      </c>
      <c r="J23" s="19">
        <v>1.49</v>
      </c>
      <c r="K23" s="19">
        <v>1.57</v>
      </c>
      <c r="L23" s="19">
        <v>1.88</v>
      </c>
      <c r="M23" s="19">
        <v>2.04</v>
      </c>
    </row>
    <row r="24" spans="1:13" x14ac:dyDescent="0.25">
      <c r="A24" s="19" t="s">
        <v>429</v>
      </c>
      <c r="B24" s="19">
        <v>1.56</v>
      </c>
      <c r="C24" s="19">
        <v>1.57</v>
      </c>
      <c r="D24" s="19">
        <v>1.55</v>
      </c>
      <c r="E24" s="19">
        <v>1.54</v>
      </c>
      <c r="F24" s="19">
        <v>1.45</v>
      </c>
      <c r="G24" s="19">
        <v>1.33</v>
      </c>
      <c r="H24" s="19">
        <v>1.3</v>
      </c>
      <c r="I24" s="19">
        <v>1.32</v>
      </c>
      <c r="J24" s="19">
        <v>1.42</v>
      </c>
      <c r="K24" s="19">
        <v>1.51</v>
      </c>
      <c r="L24" s="19">
        <v>1.83</v>
      </c>
      <c r="M24" s="19">
        <v>1.99</v>
      </c>
    </row>
    <row r="25" spans="1:13" x14ac:dyDescent="0.25">
      <c r="A25" s="18">
        <v>43892</v>
      </c>
      <c r="B25" s="19">
        <v>1.56</v>
      </c>
      <c r="C25" s="19">
        <v>1.57</v>
      </c>
      <c r="D25" s="19">
        <v>1.57</v>
      </c>
      <c r="E25" s="19">
        <v>1.56</v>
      </c>
      <c r="F25" s="19">
        <v>1.46</v>
      </c>
      <c r="G25" s="19">
        <v>1.36</v>
      </c>
      <c r="H25" s="19">
        <v>1.34</v>
      </c>
      <c r="I25" s="19">
        <v>1.35</v>
      </c>
      <c r="J25" s="19">
        <v>1.45</v>
      </c>
      <c r="K25" s="19">
        <v>1.54</v>
      </c>
      <c r="L25" s="19">
        <v>1.84</v>
      </c>
      <c r="M25" s="19">
        <v>2.0099999999999998</v>
      </c>
    </row>
    <row r="26" spans="1:13" x14ac:dyDescent="0.25">
      <c r="A26" s="18">
        <v>43923</v>
      </c>
      <c r="B26" s="19">
        <v>1.55</v>
      </c>
      <c r="C26" s="19">
        <v>1.57</v>
      </c>
      <c r="D26" s="19">
        <v>1.57</v>
      </c>
      <c r="E26" s="19">
        <v>1.57</v>
      </c>
      <c r="F26" s="19">
        <v>1.48</v>
      </c>
      <c r="G26" s="19">
        <v>1.41</v>
      </c>
      <c r="H26" s="19">
        <v>1.4</v>
      </c>
      <c r="I26" s="19">
        <v>1.42</v>
      </c>
      <c r="J26" s="19">
        <v>1.52</v>
      </c>
      <c r="K26" s="19">
        <v>1.61</v>
      </c>
      <c r="L26" s="19">
        <v>1.91</v>
      </c>
      <c r="M26" s="19">
        <v>2.08</v>
      </c>
    </row>
    <row r="27" spans="1:13" x14ac:dyDescent="0.25">
      <c r="A27" s="18">
        <v>43953</v>
      </c>
      <c r="B27" s="19">
        <v>1.55</v>
      </c>
      <c r="C27" s="19">
        <v>1.56</v>
      </c>
      <c r="D27" s="19">
        <v>1.57</v>
      </c>
      <c r="E27" s="19">
        <v>1.57</v>
      </c>
      <c r="F27" s="19">
        <v>1.49</v>
      </c>
      <c r="G27" s="19">
        <v>1.44</v>
      </c>
      <c r="H27" s="19">
        <v>1.43</v>
      </c>
      <c r="I27" s="19">
        <v>1.46</v>
      </c>
      <c r="J27" s="19">
        <v>1.57</v>
      </c>
      <c r="K27" s="19">
        <v>1.66</v>
      </c>
      <c r="L27" s="19">
        <v>1.97</v>
      </c>
      <c r="M27" s="19">
        <v>2.14</v>
      </c>
    </row>
    <row r="28" spans="1:13" x14ac:dyDescent="0.25">
      <c r="A28" s="18">
        <v>43984</v>
      </c>
      <c r="B28" s="19">
        <v>1.59</v>
      </c>
      <c r="C28" s="19">
        <v>1.59</v>
      </c>
      <c r="D28" s="19">
        <v>1.57</v>
      </c>
      <c r="E28" s="19">
        <v>1.58</v>
      </c>
      <c r="F28" s="19">
        <v>1.51</v>
      </c>
      <c r="G28" s="19">
        <v>1.44</v>
      </c>
      <c r="H28" s="19">
        <v>1.43</v>
      </c>
      <c r="I28" s="19">
        <v>1.45</v>
      </c>
      <c r="J28" s="19">
        <v>1.56</v>
      </c>
      <c r="K28" s="19">
        <v>1.65</v>
      </c>
      <c r="L28" s="19">
        <v>1.94</v>
      </c>
      <c r="M28" s="19">
        <v>2.11</v>
      </c>
    </row>
    <row r="29" spans="1:13" x14ac:dyDescent="0.25">
      <c r="A29" s="18">
        <v>44014</v>
      </c>
      <c r="B29" s="19">
        <v>1.57</v>
      </c>
      <c r="C29" s="19">
        <v>1.58</v>
      </c>
      <c r="D29" s="19">
        <v>1.56</v>
      </c>
      <c r="E29" s="19">
        <v>1.57</v>
      </c>
      <c r="F29" s="19">
        <v>1.49</v>
      </c>
      <c r="G29" s="19">
        <v>1.41</v>
      </c>
      <c r="H29" s="19">
        <v>1.39</v>
      </c>
      <c r="I29" s="19">
        <v>1.41</v>
      </c>
      <c r="J29" s="19">
        <v>1.51</v>
      </c>
      <c r="K29" s="19">
        <v>1.59</v>
      </c>
      <c r="L29" s="19">
        <v>1.89</v>
      </c>
      <c r="M29" s="19">
        <v>2.0499999999999998</v>
      </c>
    </row>
    <row r="30" spans="1:13" x14ac:dyDescent="0.25">
      <c r="A30" s="18">
        <v>44106</v>
      </c>
      <c r="B30" s="19">
        <v>1.58</v>
      </c>
      <c r="C30" s="19">
        <v>1.58</v>
      </c>
      <c r="D30" s="19">
        <v>1.58</v>
      </c>
      <c r="E30" s="19">
        <v>1.58</v>
      </c>
      <c r="F30" s="19">
        <v>1.45</v>
      </c>
      <c r="G30" s="19">
        <v>1.37</v>
      </c>
      <c r="H30" s="19">
        <v>1.36</v>
      </c>
      <c r="I30" s="19">
        <v>1.38</v>
      </c>
      <c r="J30" s="19">
        <v>1.47</v>
      </c>
      <c r="K30" s="19">
        <v>1.56</v>
      </c>
      <c r="L30" s="19">
        <v>1.87</v>
      </c>
      <c r="M30" s="19">
        <v>2.0299999999999998</v>
      </c>
    </row>
    <row r="31" spans="1:13" x14ac:dyDescent="0.25">
      <c r="A31" s="18">
        <v>44137</v>
      </c>
      <c r="B31" s="19">
        <v>1.57</v>
      </c>
      <c r="C31" s="19">
        <v>1.58</v>
      </c>
      <c r="D31" s="19">
        <v>1.57</v>
      </c>
      <c r="E31" s="19">
        <v>1.55</v>
      </c>
      <c r="F31" s="19">
        <v>1.48</v>
      </c>
      <c r="G31" s="19">
        <v>1.41</v>
      </c>
      <c r="H31" s="19">
        <v>1.39</v>
      </c>
      <c r="I31" s="19">
        <v>1.4</v>
      </c>
      <c r="J31" s="19">
        <v>1.5</v>
      </c>
      <c r="K31" s="19">
        <v>1.59</v>
      </c>
      <c r="L31" s="19">
        <v>1.89</v>
      </c>
      <c r="M31" s="19">
        <v>2.0499999999999998</v>
      </c>
    </row>
    <row r="32" spans="1:13" x14ac:dyDescent="0.25">
      <c r="A32" s="18">
        <v>44167</v>
      </c>
      <c r="B32" s="19">
        <v>1.57</v>
      </c>
      <c r="C32" s="19">
        <v>1.59</v>
      </c>
      <c r="D32" s="19">
        <v>1.58</v>
      </c>
      <c r="E32" s="19">
        <v>1.56</v>
      </c>
      <c r="F32" s="19">
        <v>1.49</v>
      </c>
      <c r="G32" s="19">
        <v>1.44</v>
      </c>
      <c r="H32" s="19">
        <v>1.42</v>
      </c>
      <c r="I32" s="19">
        <v>1.45</v>
      </c>
      <c r="J32" s="19">
        <v>1.55</v>
      </c>
      <c r="K32" s="19">
        <v>1.62</v>
      </c>
      <c r="L32" s="19">
        <v>1.93</v>
      </c>
      <c r="M32" s="19">
        <v>2.09</v>
      </c>
    </row>
    <row r="33" spans="1:13" x14ac:dyDescent="0.25">
      <c r="A33" s="19" t="s">
        <v>430</v>
      </c>
      <c r="B33" s="19">
        <v>1.59</v>
      </c>
      <c r="C33" s="19">
        <v>1.59</v>
      </c>
      <c r="D33" s="19">
        <v>1.59</v>
      </c>
      <c r="E33" s="19">
        <v>1.56</v>
      </c>
      <c r="F33" s="19">
        <v>1.48</v>
      </c>
      <c r="G33" s="19">
        <v>1.44</v>
      </c>
      <c r="H33" s="19">
        <v>1.42</v>
      </c>
      <c r="I33" s="19">
        <v>1.43</v>
      </c>
      <c r="J33" s="19">
        <v>1.53</v>
      </c>
      <c r="K33" s="19">
        <v>1.61</v>
      </c>
      <c r="L33" s="19">
        <v>1.91</v>
      </c>
      <c r="M33" s="19">
        <v>2.0699999999999998</v>
      </c>
    </row>
    <row r="34" spans="1:13" x14ac:dyDescent="0.25">
      <c r="A34" s="19" t="s">
        <v>431</v>
      </c>
      <c r="B34" s="19">
        <v>1.6</v>
      </c>
      <c r="C34" s="19">
        <v>1.6</v>
      </c>
      <c r="D34" s="19">
        <v>1.58</v>
      </c>
      <c r="E34" s="19">
        <v>1.56</v>
      </c>
      <c r="F34" s="19">
        <v>1.49</v>
      </c>
      <c r="G34" s="19">
        <v>1.42</v>
      </c>
      <c r="H34" s="19">
        <v>1.4</v>
      </c>
      <c r="I34" s="19">
        <v>1.42</v>
      </c>
      <c r="J34" s="19">
        <v>1.51</v>
      </c>
      <c r="K34" s="19">
        <v>1.59</v>
      </c>
      <c r="L34" s="19">
        <v>1.89</v>
      </c>
      <c r="M34" s="19">
        <v>2.04</v>
      </c>
    </row>
    <row r="35" spans="1:13" x14ac:dyDescent="0.25">
      <c r="A35" s="19" t="s">
        <v>432</v>
      </c>
      <c r="B35" s="19">
        <v>1.61</v>
      </c>
      <c r="C35" s="19">
        <v>1.6</v>
      </c>
      <c r="D35" s="19">
        <v>1.58</v>
      </c>
      <c r="E35" s="19">
        <v>1.56</v>
      </c>
      <c r="F35" s="19">
        <v>1.47</v>
      </c>
      <c r="G35" s="19">
        <v>1.41</v>
      </c>
      <c r="H35" s="19">
        <v>1.37</v>
      </c>
      <c r="I35" s="19">
        <v>1.39</v>
      </c>
      <c r="J35" s="19">
        <v>1.48</v>
      </c>
      <c r="K35" s="19">
        <v>1.55</v>
      </c>
      <c r="L35" s="19">
        <v>1.85</v>
      </c>
      <c r="M35" s="19">
        <v>2</v>
      </c>
    </row>
    <row r="36" spans="1:13" x14ac:dyDescent="0.25">
      <c r="A36" s="19" t="s">
        <v>433</v>
      </c>
      <c r="B36" s="19">
        <v>1.61</v>
      </c>
      <c r="C36" s="19">
        <v>1.61</v>
      </c>
      <c r="D36" s="19">
        <v>1.58</v>
      </c>
      <c r="E36" s="19">
        <v>1.56</v>
      </c>
      <c r="F36" s="19">
        <v>1.47</v>
      </c>
      <c r="G36" s="19">
        <v>1.42</v>
      </c>
      <c r="H36" s="19">
        <v>1.39</v>
      </c>
      <c r="I36" s="19">
        <v>1.41</v>
      </c>
      <c r="J36" s="19">
        <v>1.5</v>
      </c>
      <c r="K36" s="19">
        <v>1.56</v>
      </c>
      <c r="L36" s="19">
        <v>1.86</v>
      </c>
      <c r="M36" s="19">
        <v>2.0099999999999998</v>
      </c>
    </row>
    <row r="37" spans="1:13" x14ac:dyDescent="0.25">
      <c r="A37" s="19" t="s">
        <v>434</v>
      </c>
      <c r="B37" s="19">
        <v>1.61</v>
      </c>
      <c r="C37" s="19">
        <v>1.6</v>
      </c>
      <c r="D37" s="19">
        <v>1.58</v>
      </c>
      <c r="E37" s="19">
        <v>1.55</v>
      </c>
      <c r="F37" s="19">
        <v>1.46</v>
      </c>
      <c r="G37" s="19">
        <v>1.39</v>
      </c>
      <c r="H37" s="19">
        <v>1.35</v>
      </c>
      <c r="I37" s="19">
        <v>1.37</v>
      </c>
      <c r="J37" s="19">
        <v>1.45</v>
      </c>
      <c r="K37" s="19">
        <v>1.52</v>
      </c>
      <c r="L37" s="19">
        <v>1.81</v>
      </c>
      <c r="M37" s="19">
        <v>1.97</v>
      </c>
    </row>
    <row r="38" spans="1:13" x14ac:dyDescent="0.25">
      <c r="A38" s="19" t="s">
        <v>435</v>
      </c>
      <c r="B38" s="19">
        <v>1.6</v>
      </c>
      <c r="C38" s="19">
        <v>1.6</v>
      </c>
      <c r="D38" s="19">
        <v>1.56</v>
      </c>
      <c r="E38" s="19">
        <v>1.53</v>
      </c>
      <c r="F38" s="19">
        <v>1.43</v>
      </c>
      <c r="G38" s="19">
        <v>1.34</v>
      </c>
      <c r="H38" s="19">
        <v>1.3</v>
      </c>
      <c r="I38" s="19">
        <v>1.3</v>
      </c>
      <c r="J38" s="19">
        <v>1.39</v>
      </c>
      <c r="K38" s="19">
        <v>1.46</v>
      </c>
      <c r="L38" s="19">
        <v>1.75</v>
      </c>
      <c r="M38" s="19">
        <v>1.9</v>
      </c>
    </row>
    <row r="39" spans="1:13" x14ac:dyDescent="0.25">
      <c r="A39" s="19" t="s">
        <v>436</v>
      </c>
      <c r="B39" s="19">
        <v>1.6</v>
      </c>
      <c r="C39" s="19">
        <v>1.59</v>
      </c>
      <c r="D39" s="19">
        <v>1.53</v>
      </c>
      <c r="E39" s="19">
        <v>1.49</v>
      </c>
      <c r="F39" s="19">
        <v>1.35</v>
      </c>
      <c r="G39" s="19">
        <v>1.26</v>
      </c>
      <c r="H39" s="19">
        <v>1.21</v>
      </c>
      <c r="I39" s="19">
        <v>1.21</v>
      </c>
      <c r="J39" s="19">
        <v>1.3</v>
      </c>
      <c r="K39" s="19">
        <v>1.38</v>
      </c>
      <c r="L39" s="19">
        <v>1.68</v>
      </c>
      <c r="M39" s="19">
        <v>1.84</v>
      </c>
    </row>
    <row r="40" spans="1:13" x14ac:dyDescent="0.25">
      <c r="A40" s="19" t="s">
        <v>437</v>
      </c>
      <c r="B40" s="19">
        <v>1.59</v>
      </c>
      <c r="C40" s="19">
        <v>1.58</v>
      </c>
      <c r="D40" s="19">
        <v>1.53</v>
      </c>
      <c r="E40" s="19">
        <v>1.47</v>
      </c>
      <c r="F40" s="19">
        <v>1.3</v>
      </c>
      <c r="G40" s="19">
        <v>1.2</v>
      </c>
      <c r="H40" s="19">
        <v>1.1599999999999999</v>
      </c>
      <c r="I40" s="19">
        <v>1.1599999999999999</v>
      </c>
      <c r="J40" s="19">
        <v>1.25</v>
      </c>
      <c r="K40" s="19">
        <v>1.33</v>
      </c>
      <c r="L40" s="19">
        <v>1.63</v>
      </c>
      <c r="M40" s="19">
        <v>1.8</v>
      </c>
    </row>
    <row r="41" spans="1:13" x14ac:dyDescent="0.25">
      <c r="A41" s="19" t="s">
        <v>438</v>
      </c>
      <c r="B41" s="19">
        <v>1.59</v>
      </c>
      <c r="C41" s="19">
        <v>1.56</v>
      </c>
      <c r="D41" s="19">
        <v>1.53</v>
      </c>
      <c r="E41" s="19">
        <v>1.42</v>
      </c>
      <c r="F41" s="19">
        <v>1.26</v>
      </c>
      <c r="G41" s="19">
        <v>1.1599999999999999</v>
      </c>
      <c r="H41" s="19">
        <v>1.1399999999999999</v>
      </c>
      <c r="I41" s="19">
        <v>1.1399999999999999</v>
      </c>
      <c r="J41" s="19">
        <v>1.25</v>
      </c>
      <c r="K41" s="19">
        <v>1.33</v>
      </c>
      <c r="L41" s="19">
        <v>1.64</v>
      </c>
      <c r="M41" s="19">
        <v>1.81</v>
      </c>
    </row>
    <row r="42" spans="1:13" x14ac:dyDescent="0.25">
      <c r="A42" s="19" t="s">
        <v>439</v>
      </c>
      <c r="B42" s="19">
        <v>1.56</v>
      </c>
      <c r="C42" s="19">
        <v>1.53</v>
      </c>
      <c r="D42" s="19">
        <v>1.45</v>
      </c>
      <c r="E42" s="19">
        <v>1.33</v>
      </c>
      <c r="F42" s="19">
        <v>1.18</v>
      </c>
      <c r="G42" s="19">
        <v>1.1100000000000001</v>
      </c>
      <c r="H42" s="19">
        <v>1.08</v>
      </c>
      <c r="I42" s="19">
        <v>1.1100000000000001</v>
      </c>
      <c r="J42" s="19">
        <v>1.22</v>
      </c>
      <c r="K42" s="19">
        <v>1.3</v>
      </c>
      <c r="L42" s="19">
        <v>1.61</v>
      </c>
      <c r="M42" s="19">
        <v>1.79</v>
      </c>
    </row>
    <row r="43" spans="1:13" x14ac:dyDescent="0.25">
      <c r="A43" s="19" t="s">
        <v>440</v>
      </c>
      <c r="B43" s="19">
        <v>1.45</v>
      </c>
      <c r="C43" s="19">
        <v>1.37</v>
      </c>
      <c r="D43" s="19">
        <v>1.27</v>
      </c>
      <c r="E43" s="19">
        <v>1.1100000000000001</v>
      </c>
      <c r="F43" s="19">
        <v>0.97</v>
      </c>
      <c r="G43" s="19">
        <v>0.86</v>
      </c>
      <c r="H43" s="19">
        <v>0.85</v>
      </c>
      <c r="I43" s="19">
        <v>0.89</v>
      </c>
      <c r="J43" s="19">
        <v>1.03</v>
      </c>
      <c r="K43" s="19">
        <v>1.1299999999999999</v>
      </c>
      <c r="L43" s="19">
        <v>1.46</v>
      </c>
      <c r="M43" s="19">
        <v>1.65</v>
      </c>
    </row>
    <row r="44" spans="1:13" x14ac:dyDescent="0.25">
      <c r="A44" s="18">
        <v>43864</v>
      </c>
      <c r="B44" s="19">
        <v>1.41</v>
      </c>
      <c r="C44" s="19">
        <v>1.27</v>
      </c>
      <c r="D44" s="19">
        <v>1.1299999999999999</v>
      </c>
      <c r="E44" s="19">
        <v>0.95</v>
      </c>
      <c r="F44" s="19">
        <v>0.89</v>
      </c>
      <c r="G44" s="19">
        <v>0.84</v>
      </c>
      <c r="H44" s="19">
        <v>0.85</v>
      </c>
      <c r="I44" s="19">
        <v>0.88</v>
      </c>
      <c r="J44" s="19">
        <v>1.01</v>
      </c>
      <c r="K44" s="19">
        <v>1.1000000000000001</v>
      </c>
      <c r="L44" s="19">
        <v>1.46</v>
      </c>
      <c r="M44" s="19">
        <v>1.66</v>
      </c>
    </row>
    <row r="45" spans="1:13" x14ac:dyDescent="0.25">
      <c r="A45" s="18">
        <v>43893</v>
      </c>
      <c r="B45" s="19">
        <v>1.1100000000000001</v>
      </c>
      <c r="C45" s="19">
        <v>1.05</v>
      </c>
      <c r="D45" s="19">
        <v>0.95</v>
      </c>
      <c r="E45" s="19">
        <v>0.83</v>
      </c>
      <c r="F45" s="19">
        <v>0.73</v>
      </c>
      <c r="G45" s="19">
        <v>0.71</v>
      </c>
      <c r="H45" s="19">
        <v>0.72</v>
      </c>
      <c r="I45" s="19">
        <v>0.77</v>
      </c>
      <c r="J45" s="19">
        <v>0.91</v>
      </c>
      <c r="K45" s="19">
        <v>1.02</v>
      </c>
      <c r="L45" s="19">
        <v>1.44</v>
      </c>
      <c r="M45" s="19">
        <v>1.64</v>
      </c>
    </row>
    <row r="46" spans="1:13" x14ac:dyDescent="0.25">
      <c r="A46" s="18">
        <v>43924</v>
      </c>
      <c r="B46" s="19">
        <v>1</v>
      </c>
      <c r="C46" s="19">
        <v>0.87</v>
      </c>
      <c r="D46" s="19">
        <v>0.72</v>
      </c>
      <c r="E46" s="19">
        <v>0.68</v>
      </c>
      <c r="F46" s="19">
        <v>0.59</v>
      </c>
      <c r="G46" s="19">
        <v>0.67</v>
      </c>
      <c r="H46" s="19">
        <v>0.68</v>
      </c>
      <c r="I46" s="19">
        <v>0.75</v>
      </c>
      <c r="J46" s="19">
        <v>0.9</v>
      </c>
      <c r="K46" s="19">
        <v>1.02</v>
      </c>
      <c r="L46" s="19">
        <v>1.45</v>
      </c>
      <c r="M46" s="19">
        <v>1.67</v>
      </c>
    </row>
    <row r="47" spans="1:13" x14ac:dyDescent="0.25">
      <c r="A47" s="18">
        <v>43954</v>
      </c>
      <c r="B47" s="19">
        <v>0.92</v>
      </c>
      <c r="C47" s="19">
        <v>0.83</v>
      </c>
      <c r="D47" s="19">
        <v>0.62</v>
      </c>
      <c r="E47" s="19">
        <v>0.53</v>
      </c>
      <c r="F47" s="19">
        <v>0.48</v>
      </c>
      <c r="G47" s="19">
        <v>0.59</v>
      </c>
      <c r="H47" s="19">
        <v>0.61</v>
      </c>
      <c r="I47" s="19">
        <v>0.67</v>
      </c>
      <c r="J47" s="19">
        <v>0.81</v>
      </c>
      <c r="K47" s="19">
        <v>0.92</v>
      </c>
      <c r="L47" s="19">
        <v>1.34</v>
      </c>
      <c r="M47" s="19">
        <v>1.56</v>
      </c>
    </row>
    <row r="48" spans="1:13" x14ac:dyDescent="0.25">
      <c r="A48" s="18">
        <v>43985</v>
      </c>
      <c r="B48" s="19">
        <v>0.79</v>
      </c>
      <c r="C48" s="19">
        <v>0.64</v>
      </c>
      <c r="D48" s="19">
        <v>0.45</v>
      </c>
      <c r="E48" s="19">
        <v>0.41</v>
      </c>
      <c r="F48" s="19">
        <v>0.39</v>
      </c>
      <c r="G48" s="19">
        <v>0.49</v>
      </c>
      <c r="H48" s="19">
        <v>0.53</v>
      </c>
      <c r="I48" s="19">
        <v>0.57999999999999996</v>
      </c>
      <c r="J48" s="19">
        <v>0.69</v>
      </c>
      <c r="K48" s="19">
        <v>0.74</v>
      </c>
      <c r="L48" s="19">
        <v>1.0900000000000001</v>
      </c>
      <c r="M48" s="19">
        <v>1.25</v>
      </c>
    </row>
    <row r="49" spans="1:13" x14ac:dyDescent="0.25">
      <c r="A49" s="18">
        <v>44077</v>
      </c>
      <c r="B49" s="19">
        <v>0.56999999999999995</v>
      </c>
      <c r="C49" s="19">
        <v>0.52</v>
      </c>
      <c r="D49" s="19">
        <v>0.33</v>
      </c>
      <c r="E49" s="19">
        <v>0.27</v>
      </c>
      <c r="F49" s="19">
        <v>0.31</v>
      </c>
      <c r="G49" s="19">
        <v>0.38</v>
      </c>
      <c r="H49" s="19">
        <v>0.4</v>
      </c>
      <c r="I49" s="19">
        <v>0.46</v>
      </c>
      <c r="J49" s="19">
        <v>0.56000000000000005</v>
      </c>
      <c r="K49" s="19">
        <v>0.54</v>
      </c>
      <c r="L49" s="19">
        <v>0.87</v>
      </c>
      <c r="M49" s="19">
        <v>0.99</v>
      </c>
    </row>
    <row r="50" spans="1:13" x14ac:dyDescent="0.25">
      <c r="A50" s="18">
        <v>44107</v>
      </c>
      <c r="B50" s="19">
        <v>0.56999999999999995</v>
      </c>
      <c r="C50" s="19">
        <v>0.55000000000000004</v>
      </c>
      <c r="D50" s="19">
        <v>0.44</v>
      </c>
      <c r="E50" s="19">
        <v>0.43</v>
      </c>
      <c r="F50" s="19">
        <v>0.43</v>
      </c>
      <c r="G50" s="19">
        <v>0.5</v>
      </c>
      <c r="H50" s="19">
        <v>0.57999999999999996</v>
      </c>
      <c r="I50" s="19">
        <v>0.63</v>
      </c>
      <c r="J50" s="19">
        <v>0.73</v>
      </c>
      <c r="K50" s="19">
        <v>0.76</v>
      </c>
      <c r="L50" s="19">
        <v>1.1599999999999999</v>
      </c>
      <c r="M50" s="19">
        <v>1.28</v>
      </c>
    </row>
    <row r="51" spans="1:13" x14ac:dyDescent="0.25">
      <c r="A51" s="18">
        <v>44138</v>
      </c>
      <c r="B51" s="19">
        <v>0.42</v>
      </c>
      <c r="C51" s="19">
        <v>0.42</v>
      </c>
      <c r="D51" s="19">
        <v>0.42</v>
      </c>
      <c r="E51" s="19">
        <v>0.4</v>
      </c>
      <c r="F51" s="19">
        <v>0.4</v>
      </c>
      <c r="G51" s="19">
        <v>0.5</v>
      </c>
      <c r="H51" s="19">
        <v>0.57999999999999996</v>
      </c>
      <c r="I51" s="19">
        <v>0.66</v>
      </c>
      <c r="J51" s="19">
        <v>0.78</v>
      </c>
      <c r="K51" s="19">
        <v>0.82</v>
      </c>
      <c r="L51" s="19">
        <v>1.1299999999999999</v>
      </c>
      <c r="M51" s="19">
        <v>1.3</v>
      </c>
    </row>
    <row r="52" spans="1:13" x14ac:dyDescent="0.25">
      <c r="A52" s="18">
        <v>44168</v>
      </c>
      <c r="B52" s="19">
        <v>0.41</v>
      </c>
      <c r="C52" s="19">
        <v>0.33</v>
      </c>
      <c r="D52" s="19">
        <v>0.33</v>
      </c>
      <c r="E52" s="19">
        <v>0.37</v>
      </c>
      <c r="F52" s="19">
        <v>0.39</v>
      </c>
      <c r="G52" s="19">
        <v>0.5</v>
      </c>
      <c r="H52" s="19">
        <v>0.57999999999999996</v>
      </c>
      <c r="I52" s="19">
        <v>0.66</v>
      </c>
      <c r="J52" s="19">
        <v>0.82</v>
      </c>
      <c r="K52" s="19">
        <v>0.88</v>
      </c>
      <c r="L52" s="19">
        <v>1.27</v>
      </c>
      <c r="M52" s="19">
        <v>1.49</v>
      </c>
    </row>
    <row r="53" spans="1:13" x14ac:dyDescent="0.25">
      <c r="A53" s="19" t="s">
        <v>441</v>
      </c>
      <c r="B53" s="19">
        <v>0.33</v>
      </c>
      <c r="C53" s="19">
        <v>0.3</v>
      </c>
      <c r="D53" s="19">
        <v>0.28000000000000003</v>
      </c>
      <c r="E53" s="19">
        <v>0.38</v>
      </c>
      <c r="F53" s="19">
        <v>0.38</v>
      </c>
      <c r="G53" s="19">
        <v>0.49</v>
      </c>
      <c r="H53" s="19">
        <v>0.57999999999999996</v>
      </c>
      <c r="I53" s="19">
        <v>0.7</v>
      </c>
      <c r="J53" s="19">
        <v>0.89</v>
      </c>
      <c r="K53" s="19">
        <v>0.94</v>
      </c>
      <c r="L53" s="19">
        <v>1.31</v>
      </c>
      <c r="M53" s="19">
        <v>1.56</v>
      </c>
    </row>
    <row r="54" spans="1:13" x14ac:dyDescent="0.25">
      <c r="A54" s="19" t="s">
        <v>442</v>
      </c>
      <c r="B54" s="19">
        <v>0.25</v>
      </c>
      <c r="C54" s="19">
        <v>0.25</v>
      </c>
      <c r="D54" s="19">
        <v>0.24</v>
      </c>
      <c r="E54" s="19">
        <v>0.28999999999999998</v>
      </c>
      <c r="F54" s="19">
        <v>0.28999999999999998</v>
      </c>
      <c r="G54" s="19">
        <v>0.36</v>
      </c>
      <c r="H54" s="19">
        <v>0.43</v>
      </c>
      <c r="I54" s="19">
        <v>0.49</v>
      </c>
      <c r="J54" s="19">
        <v>0.67</v>
      </c>
      <c r="K54" s="19">
        <v>0.73</v>
      </c>
      <c r="L54" s="19">
        <v>1.1000000000000001</v>
      </c>
      <c r="M54" s="19">
        <v>1.34</v>
      </c>
    </row>
    <row r="55" spans="1:13" x14ac:dyDescent="0.25">
      <c r="A55" s="19" t="s">
        <v>443</v>
      </c>
      <c r="B55" s="19">
        <v>0.12</v>
      </c>
      <c r="C55" s="19">
        <v>0.18</v>
      </c>
      <c r="D55" s="19">
        <v>0.19</v>
      </c>
      <c r="E55" s="19">
        <v>0.24</v>
      </c>
      <c r="F55" s="19">
        <v>0.3</v>
      </c>
      <c r="G55" s="19">
        <v>0.47</v>
      </c>
      <c r="H55" s="19">
        <v>0.54</v>
      </c>
      <c r="I55" s="19">
        <v>0.66</v>
      </c>
      <c r="J55" s="19">
        <v>0.91</v>
      </c>
      <c r="K55" s="19">
        <v>1.02</v>
      </c>
      <c r="L55" s="19">
        <v>1.45</v>
      </c>
      <c r="M55" s="19">
        <v>1.63</v>
      </c>
    </row>
    <row r="56" spans="1:13" x14ac:dyDescent="0.25">
      <c r="A56" s="19" t="s">
        <v>444</v>
      </c>
      <c r="B56" s="19">
        <v>0.04</v>
      </c>
      <c r="C56" s="19">
        <v>0.03</v>
      </c>
      <c r="D56" s="19">
        <v>0.02</v>
      </c>
      <c r="E56" s="19">
        <v>0.08</v>
      </c>
      <c r="F56" s="19">
        <v>0.21</v>
      </c>
      <c r="G56" s="19">
        <v>0.54</v>
      </c>
      <c r="H56" s="19">
        <v>0.66</v>
      </c>
      <c r="I56" s="19">
        <v>0.79</v>
      </c>
      <c r="J56" s="19">
        <v>1.08</v>
      </c>
      <c r="K56" s="19">
        <v>1.18</v>
      </c>
      <c r="L56" s="19">
        <v>1.6</v>
      </c>
      <c r="M56" s="19">
        <v>1.77</v>
      </c>
    </row>
    <row r="57" spans="1:13" x14ac:dyDescent="0.25">
      <c r="A57" s="19" t="s">
        <v>445</v>
      </c>
      <c r="B57" s="19">
        <v>0.04</v>
      </c>
      <c r="C57" s="19">
        <v>0.04</v>
      </c>
      <c r="D57" s="19">
        <v>0.04</v>
      </c>
      <c r="E57" s="19">
        <v>0.06</v>
      </c>
      <c r="F57" s="19">
        <v>0.2</v>
      </c>
      <c r="G57" s="19">
        <v>0.44</v>
      </c>
      <c r="H57" s="19">
        <v>0.53</v>
      </c>
      <c r="I57" s="19">
        <v>0.66</v>
      </c>
      <c r="J57" s="19">
        <v>1</v>
      </c>
      <c r="K57" s="19">
        <v>1.1200000000000001</v>
      </c>
      <c r="L57" s="19">
        <v>1.56</v>
      </c>
      <c r="M57" s="19">
        <v>1.78</v>
      </c>
    </row>
    <row r="58" spans="1:13" x14ac:dyDescent="0.25">
      <c r="A58" s="19" t="s">
        <v>446</v>
      </c>
      <c r="B58" s="19">
        <v>0.04</v>
      </c>
      <c r="C58" s="19">
        <v>0.05</v>
      </c>
      <c r="D58" s="19">
        <v>0.05</v>
      </c>
      <c r="E58" s="19">
        <v>0.05</v>
      </c>
      <c r="F58" s="19">
        <v>0.15</v>
      </c>
      <c r="G58" s="19">
        <v>0.37</v>
      </c>
      <c r="H58" s="19">
        <v>0.41</v>
      </c>
      <c r="I58" s="19">
        <v>0.52</v>
      </c>
      <c r="J58" s="19">
        <v>0.82</v>
      </c>
      <c r="K58" s="19">
        <v>0.92</v>
      </c>
      <c r="L58" s="19">
        <v>1.35</v>
      </c>
      <c r="M58" s="19">
        <v>1.55</v>
      </c>
    </row>
    <row r="59" spans="1:13" x14ac:dyDescent="0.25">
      <c r="A59" s="19" t="s">
        <v>447</v>
      </c>
      <c r="B59" s="19">
        <v>0.01</v>
      </c>
      <c r="C59" s="19">
        <v>0.04</v>
      </c>
      <c r="D59" s="19">
        <v>0.02</v>
      </c>
      <c r="E59" s="19">
        <v>0.08</v>
      </c>
      <c r="F59" s="19">
        <v>0.17</v>
      </c>
      <c r="G59" s="19">
        <v>0.28000000000000003</v>
      </c>
      <c r="H59" s="19">
        <v>0.31</v>
      </c>
      <c r="I59" s="19">
        <v>0.38</v>
      </c>
      <c r="J59" s="19">
        <v>0.63</v>
      </c>
      <c r="K59" s="19">
        <v>0.76</v>
      </c>
      <c r="L59" s="19">
        <v>1.1200000000000001</v>
      </c>
      <c r="M59" s="19">
        <v>1.33</v>
      </c>
    </row>
    <row r="60" spans="1:13" x14ac:dyDescent="0.25">
      <c r="A60" s="19" t="s">
        <v>448</v>
      </c>
      <c r="B60" s="19">
        <v>0.01</v>
      </c>
      <c r="C60" s="19">
        <v>0.01</v>
      </c>
      <c r="D60" s="19">
        <v>0.01</v>
      </c>
      <c r="E60" s="19">
        <v>0.09</v>
      </c>
      <c r="F60" s="19">
        <v>0.25</v>
      </c>
      <c r="G60" s="19">
        <v>0.38</v>
      </c>
      <c r="H60" s="19">
        <v>0.44</v>
      </c>
      <c r="I60" s="19">
        <v>0.52</v>
      </c>
      <c r="J60" s="19">
        <v>0.75</v>
      </c>
      <c r="K60" s="19">
        <v>0.84</v>
      </c>
      <c r="L60" s="19">
        <v>1.19</v>
      </c>
      <c r="M60" s="19">
        <v>1.39</v>
      </c>
    </row>
    <row r="61" spans="1:13" x14ac:dyDescent="0.25">
      <c r="A61" s="19" t="s">
        <v>449</v>
      </c>
      <c r="B61" s="19">
        <v>0</v>
      </c>
      <c r="C61" s="19">
        <v>0</v>
      </c>
      <c r="D61" s="19">
        <v>0</v>
      </c>
      <c r="E61" s="19">
        <v>7.0000000000000007E-2</v>
      </c>
      <c r="F61" s="19">
        <v>0.19</v>
      </c>
      <c r="G61" s="19">
        <v>0.34</v>
      </c>
      <c r="H61" s="19">
        <v>0.41</v>
      </c>
      <c r="I61" s="19">
        <v>0.56000000000000005</v>
      </c>
      <c r="J61" s="19">
        <v>0.77</v>
      </c>
      <c r="K61" s="19">
        <v>0.88</v>
      </c>
      <c r="L61" s="19">
        <v>1.23</v>
      </c>
      <c r="M61" s="19">
        <v>1.45</v>
      </c>
    </row>
    <row r="62" spans="1:13" x14ac:dyDescent="0.25">
      <c r="A62" s="19" t="s">
        <v>450</v>
      </c>
      <c r="B62" s="19">
        <v>0.01</v>
      </c>
      <c r="C62" s="19">
        <v>0.01</v>
      </c>
      <c r="D62" s="19">
        <v>0</v>
      </c>
      <c r="E62" s="19">
        <v>0.04</v>
      </c>
      <c r="F62" s="19">
        <v>0.13</v>
      </c>
      <c r="G62" s="19">
        <v>0.3</v>
      </c>
      <c r="H62" s="19">
        <v>0.36</v>
      </c>
      <c r="I62" s="19">
        <v>0.51</v>
      </c>
      <c r="J62" s="19">
        <v>0.72</v>
      </c>
      <c r="K62" s="19">
        <v>0.83</v>
      </c>
      <c r="L62" s="19">
        <v>1.2</v>
      </c>
      <c r="M62" s="19">
        <v>1.42</v>
      </c>
    </row>
    <row r="63" spans="1:13" x14ac:dyDescent="0.25">
      <c r="A63" s="19" t="s">
        <v>451</v>
      </c>
      <c r="B63" s="19">
        <v>0.01</v>
      </c>
      <c r="C63" s="19">
        <v>0.03</v>
      </c>
      <c r="D63" s="19">
        <v>0.03</v>
      </c>
      <c r="E63" s="19">
        <v>0.02</v>
      </c>
      <c r="F63" s="19">
        <v>0.11</v>
      </c>
      <c r="G63" s="19">
        <v>0.25</v>
      </c>
      <c r="H63" s="19">
        <v>0.3</v>
      </c>
      <c r="I63" s="19">
        <v>0.41</v>
      </c>
      <c r="J63" s="19">
        <v>0.6</v>
      </c>
      <c r="K63" s="19">
        <v>0.72</v>
      </c>
      <c r="L63" s="19">
        <v>1.0900000000000001</v>
      </c>
      <c r="M63" s="19">
        <v>1.29</v>
      </c>
    </row>
    <row r="64" spans="1:13" x14ac:dyDescent="0.25">
      <c r="A64" s="19" t="s">
        <v>452</v>
      </c>
      <c r="B64" s="19">
        <v>0.04</v>
      </c>
      <c r="C64" s="19">
        <v>7.0000000000000007E-2</v>
      </c>
      <c r="D64" s="19">
        <v>0.12</v>
      </c>
      <c r="E64" s="19">
        <v>0.12</v>
      </c>
      <c r="F64" s="19">
        <v>0.14000000000000001</v>
      </c>
      <c r="G64" s="19">
        <v>0.23</v>
      </c>
      <c r="H64" s="19">
        <v>0.28999999999999998</v>
      </c>
      <c r="I64" s="19">
        <v>0.39</v>
      </c>
      <c r="J64" s="19">
        <v>0.56999999999999995</v>
      </c>
      <c r="K64" s="19">
        <v>0.7</v>
      </c>
      <c r="L64" s="19">
        <v>1.1000000000000001</v>
      </c>
      <c r="M64" s="19">
        <v>1.31</v>
      </c>
    </row>
    <row r="65" spans="1:13" x14ac:dyDescent="0.25">
      <c r="A65" s="19" t="s">
        <v>453</v>
      </c>
      <c r="B65" s="19">
        <v>0.05</v>
      </c>
      <c r="C65" s="19">
        <v>0.12</v>
      </c>
      <c r="D65" s="19">
        <v>0.11</v>
      </c>
      <c r="E65" s="19">
        <v>0.15</v>
      </c>
      <c r="F65" s="19">
        <v>0.17</v>
      </c>
      <c r="G65" s="19">
        <v>0.23</v>
      </c>
      <c r="H65" s="19">
        <v>0.28999999999999998</v>
      </c>
      <c r="I65" s="19">
        <v>0.37</v>
      </c>
      <c r="J65" s="19">
        <v>0.55000000000000004</v>
      </c>
      <c r="K65" s="19">
        <v>0.7</v>
      </c>
      <c r="L65" s="19">
        <v>1.1499999999999999</v>
      </c>
      <c r="M65" s="19">
        <v>1.35</v>
      </c>
    </row>
    <row r="66" spans="1:13" x14ac:dyDescent="0.25">
      <c r="A66" s="18">
        <v>43834</v>
      </c>
      <c r="B66" s="19">
        <v>0.03</v>
      </c>
      <c r="C66" s="19">
        <v>7.0000000000000007E-2</v>
      </c>
      <c r="D66" s="19">
        <v>0.09</v>
      </c>
      <c r="E66" s="19">
        <v>0.14000000000000001</v>
      </c>
      <c r="F66" s="19">
        <v>0.16</v>
      </c>
      <c r="G66" s="19">
        <v>0.23</v>
      </c>
      <c r="H66" s="19">
        <v>0.28000000000000003</v>
      </c>
      <c r="I66" s="19">
        <v>0.37</v>
      </c>
      <c r="J66" s="19">
        <v>0.51</v>
      </c>
      <c r="K66" s="19">
        <v>0.62</v>
      </c>
      <c r="L66" s="19">
        <v>1.04</v>
      </c>
      <c r="M66" s="19">
        <v>1.27</v>
      </c>
    </row>
    <row r="67" spans="1:13" x14ac:dyDescent="0.25">
      <c r="A67" s="18">
        <v>43865</v>
      </c>
      <c r="B67" s="19">
        <v>0.09</v>
      </c>
      <c r="C67" s="19">
        <v>0.1</v>
      </c>
      <c r="D67" s="19">
        <v>0.09</v>
      </c>
      <c r="E67" s="19">
        <v>0.15</v>
      </c>
      <c r="F67" s="19">
        <v>0.14000000000000001</v>
      </c>
      <c r="G67" s="19">
        <v>0.23</v>
      </c>
      <c r="H67" s="19">
        <v>0.28999999999999998</v>
      </c>
      <c r="I67" s="19">
        <v>0.39</v>
      </c>
      <c r="J67" s="19">
        <v>0.53</v>
      </c>
      <c r="K67" s="19">
        <v>0.63</v>
      </c>
      <c r="L67" s="19">
        <v>1.04</v>
      </c>
      <c r="M67" s="19">
        <v>1.26</v>
      </c>
    </row>
    <row r="68" spans="1:13" x14ac:dyDescent="0.25">
      <c r="A68" s="18">
        <v>43894</v>
      </c>
      <c r="B68" s="19">
        <v>0.09</v>
      </c>
      <c r="C68" s="19">
        <v>0.11</v>
      </c>
      <c r="D68" s="19">
        <v>0.1</v>
      </c>
      <c r="E68" s="19">
        <v>0.15</v>
      </c>
      <c r="F68" s="19">
        <v>0.15</v>
      </c>
      <c r="G68" s="19">
        <v>0.23</v>
      </c>
      <c r="H68" s="19">
        <v>0.3</v>
      </c>
      <c r="I68" s="19">
        <v>0.39</v>
      </c>
      <c r="J68" s="19">
        <v>0.52</v>
      </c>
      <c r="K68" s="19">
        <v>0.62</v>
      </c>
      <c r="L68" s="19">
        <v>1.05</v>
      </c>
      <c r="M68" s="19">
        <v>1.24</v>
      </c>
    </row>
    <row r="69" spans="1:13" x14ac:dyDescent="0.25">
      <c r="A69" s="18">
        <v>43986</v>
      </c>
      <c r="B69" s="19">
        <v>0.09</v>
      </c>
      <c r="C69" s="19">
        <v>0.13</v>
      </c>
      <c r="D69" s="19">
        <v>0.15</v>
      </c>
      <c r="E69" s="19">
        <v>0.17</v>
      </c>
      <c r="F69" s="19">
        <v>0.2</v>
      </c>
      <c r="G69" s="19">
        <v>0.27</v>
      </c>
      <c r="H69" s="19">
        <v>0.35</v>
      </c>
      <c r="I69" s="19">
        <v>0.44</v>
      </c>
      <c r="J69" s="19">
        <v>0.57999999999999996</v>
      </c>
      <c r="K69" s="19">
        <v>0.67</v>
      </c>
      <c r="L69" s="19">
        <v>1.08</v>
      </c>
      <c r="M69" s="19">
        <v>1.27</v>
      </c>
    </row>
    <row r="70" spans="1:13" x14ac:dyDescent="0.25">
      <c r="A70" s="18">
        <v>44016</v>
      </c>
      <c r="B70" s="19">
        <v>0.1</v>
      </c>
      <c r="C70" s="19">
        <v>0.13</v>
      </c>
      <c r="D70" s="19">
        <v>0.14000000000000001</v>
      </c>
      <c r="E70" s="19">
        <v>0.2</v>
      </c>
      <c r="F70" s="19">
        <v>0.2</v>
      </c>
      <c r="G70" s="19">
        <v>0.28000000000000003</v>
      </c>
      <c r="H70" s="19">
        <v>0.36</v>
      </c>
      <c r="I70" s="19">
        <v>0.48</v>
      </c>
      <c r="J70" s="19">
        <v>0.64</v>
      </c>
      <c r="K70" s="19">
        <v>0.75</v>
      </c>
      <c r="L70" s="19">
        <v>1.1299999999999999</v>
      </c>
      <c r="M70" s="19">
        <v>1.32</v>
      </c>
    </row>
    <row r="71" spans="1:13" x14ac:dyDescent="0.25">
      <c r="A71" s="18">
        <v>44047</v>
      </c>
      <c r="B71" s="19">
        <v>0.14000000000000001</v>
      </c>
      <c r="C71" s="19">
        <v>0.17</v>
      </c>
      <c r="D71" s="19">
        <v>0.22</v>
      </c>
      <c r="E71" s="19">
        <v>0.24</v>
      </c>
      <c r="F71" s="19">
        <v>0.23</v>
      </c>
      <c r="G71" s="19">
        <v>0.27</v>
      </c>
      <c r="H71" s="19">
        <v>0.34</v>
      </c>
      <c r="I71" s="19">
        <v>0.47</v>
      </c>
      <c r="J71" s="19">
        <v>0.65</v>
      </c>
      <c r="K71" s="19">
        <v>0.77</v>
      </c>
      <c r="L71" s="19">
        <v>1.18</v>
      </c>
      <c r="M71" s="19">
        <v>1.37</v>
      </c>
    </row>
    <row r="72" spans="1:13" x14ac:dyDescent="0.25">
      <c r="A72" s="18">
        <v>44078</v>
      </c>
      <c r="B72" s="19">
        <v>0.2</v>
      </c>
      <c r="C72" s="19">
        <v>0.27</v>
      </c>
      <c r="D72" s="19">
        <v>0.25</v>
      </c>
      <c r="E72" s="19">
        <v>0.24</v>
      </c>
      <c r="F72" s="19">
        <v>0.25</v>
      </c>
      <c r="G72" s="19">
        <v>0.23</v>
      </c>
      <c r="H72" s="19">
        <v>0.28999999999999998</v>
      </c>
      <c r="I72" s="19">
        <v>0.41</v>
      </c>
      <c r="J72" s="19">
        <v>0.6</v>
      </c>
      <c r="K72" s="19">
        <v>0.73</v>
      </c>
      <c r="L72" s="19">
        <v>1.1499999999999999</v>
      </c>
      <c r="M72" s="19">
        <v>1.35</v>
      </c>
    </row>
    <row r="73" spans="1:13" x14ac:dyDescent="0.25">
      <c r="A73" s="19" t="s">
        <v>454</v>
      </c>
      <c r="B73" s="19">
        <v>0.17</v>
      </c>
      <c r="C73" s="19">
        <v>0.28999999999999998</v>
      </c>
      <c r="D73" s="19">
        <v>0.26</v>
      </c>
      <c r="E73" s="19">
        <v>0.27</v>
      </c>
      <c r="F73" s="19">
        <v>0.27</v>
      </c>
      <c r="G73" s="19">
        <v>0.25</v>
      </c>
      <c r="H73" s="19">
        <v>0.31</v>
      </c>
      <c r="I73" s="19">
        <v>0.44</v>
      </c>
      <c r="J73" s="19">
        <v>0.63</v>
      </c>
      <c r="K73" s="19">
        <v>0.76</v>
      </c>
      <c r="L73" s="19">
        <v>1.19</v>
      </c>
      <c r="M73" s="19">
        <v>1.39</v>
      </c>
    </row>
    <row r="74" spans="1:13" x14ac:dyDescent="0.25">
      <c r="A74" s="19" t="s">
        <v>455</v>
      </c>
      <c r="B74" s="19">
        <v>0.17</v>
      </c>
      <c r="C74" s="19">
        <v>0.19</v>
      </c>
      <c r="D74" s="19">
        <v>0.2</v>
      </c>
      <c r="E74" s="19">
        <v>0.24</v>
      </c>
      <c r="F74" s="19">
        <v>0.25</v>
      </c>
      <c r="G74" s="19">
        <v>0.23</v>
      </c>
      <c r="H74" s="19">
        <v>0.28999999999999998</v>
      </c>
      <c r="I74" s="19">
        <v>0.42</v>
      </c>
      <c r="J74" s="19">
        <v>0.61</v>
      </c>
      <c r="K74" s="19">
        <v>0.76</v>
      </c>
      <c r="L74" s="19">
        <v>1.19</v>
      </c>
      <c r="M74" s="19">
        <v>1.41</v>
      </c>
    </row>
    <row r="75" spans="1:13" x14ac:dyDescent="0.25">
      <c r="A75" s="19" t="s">
        <v>456</v>
      </c>
      <c r="B75" s="19">
        <v>0.14000000000000001</v>
      </c>
      <c r="C75" s="19">
        <v>0.15</v>
      </c>
      <c r="D75" s="19">
        <v>0.14000000000000001</v>
      </c>
      <c r="E75" s="19">
        <v>0.19</v>
      </c>
      <c r="F75" s="19">
        <v>0.19</v>
      </c>
      <c r="G75" s="19">
        <v>0.2</v>
      </c>
      <c r="H75" s="19">
        <v>0.24</v>
      </c>
      <c r="I75" s="19">
        <v>0.34</v>
      </c>
      <c r="J75" s="19">
        <v>0.49</v>
      </c>
      <c r="K75" s="19">
        <v>0.63</v>
      </c>
      <c r="L75" s="19">
        <v>1.06</v>
      </c>
      <c r="M75" s="19">
        <v>1.27</v>
      </c>
    </row>
    <row r="76" spans="1:13" x14ac:dyDescent="0.25">
      <c r="A76" s="19" t="s">
        <v>457</v>
      </c>
      <c r="B76" s="19">
        <v>0.14000000000000001</v>
      </c>
      <c r="C76" s="19">
        <v>0.15</v>
      </c>
      <c r="D76" s="19">
        <v>0.14000000000000001</v>
      </c>
      <c r="E76" s="19">
        <v>0.18</v>
      </c>
      <c r="F76" s="19">
        <v>0.17</v>
      </c>
      <c r="G76" s="19">
        <v>0.2</v>
      </c>
      <c r="H76" s="19">
        <v>0.25</v>
      </c>
      <c r="I76" s="19">
        <v>0.35</v>
      </c>
      <c r="J76" s="19">
        <v>0.5</v>
      </c>
      <c r="K76" s="19">
        <v>0.61</v>
      </c>
      <c r="L76" s="19">
        <v>1.01</v>
      </c>
      <c r="M76" s="19">
        <v>1.21</v>
      </c>
    </row>
    <row r="77" spans="1:13" x14ac:dyDescent="0.25">
      <c r="A77" s="19" t="s">
        <v>458</v>
      </c>
      <c r="B77" s="19">
        <v>0.12</v>
      </c>
      <c r="C77" s="19">
        <v>0.12</v>
      </c>
      <c r="D77" s="19">
        <v>0.12</v>
      </c>
      <c r="E77" s="19">
        <v>0.16</v>
      </c>
      <c r="F77" s="19">
        <v>0.16</v>
      </c>
      <c r="G77" s="19">
        <v>0.2</v>
      </c>
      <c r="H77" s="19">
        <v>0.26</v>
      </c>
      <c r="I77" s="19">
        <v>0.36</v>
      </c>
      <c r="J77" s="19">
        <v>0.53</v>
      </c>
      <c r="K77" s="19">
        <v>0.65</v>
      </c>
      <c r="L77" s="19">
        <v>1.08</v>
      </c>
      <c r="M77" s="19">
        <v>1.27</v>
      </c>
    </row>
    <row r="78" spans="1:13" x14ac:dyDescent="0.25">
      <c r="A78" s="19" t="s">
        <v>459</v>
      </c>
      <c r="B78" s="19">
        <v>0.1</v>
      </c>
      <c r="C78" s="19">
        <v>0.1</v>
      </c>
      <c r="D78" s="19">
        <v>0.12</v>
      </c>
      <c r="E78" s="19">
        <v>0.15</v>
      </c>
      <c r="F78" s="19">
        <v>0.15</v>
      </c>
      <c r="G78" s="19">
        <v>0.2</v>
      </c>
      <c r="H78" s="19">
        <v>0.26</v>
      </c>
      <c r="I78" s="19">
        <v>0.35</v>
      </c>
      <c r="J78" s="19">
        <v>0.51</v>
      </c>
      <c r="K78" s="19">
        <v>0.63</v>
      </c>
      <c r="L78" s="19">
        <v>1.04</v>
      </c>
      <c r="M78" s="19">
        <v>1.23</v>
      </c>
    </row>
    <row r="79" spans="1:13" x14ac:dyDescent="0.25">
      <c r="A79" s="19" t="s">
        <v>460</v>
      </c>
      <c r="B79" s="19">
        <v>0.08</v>
      </c>
      <c r="C79" s="19">
        <v>0.08</v>
      </c>
      <c r="D79" s="19">
        <v>0.11</v>
      </c>
      <c r="E79" s="19">
        <v>0.14000000000000001</v>
      </c>
      <c r="F79" s="19">
        <v>0.17</v>
      </c>
      <c r="G79" s="19">
        <v>0.2</v>
      </c>
      <c r="H79" s="19">
        <v>0.24</v>
      </c>
      <c r="I79" s="19">
        <v>0.34</v>
      </c>
      <c r="J79" s="19">
        <v>0.48</v>
      </c>
      <c r="K79" s="19">
        <v>0.57999999999999996</v>
      </c>
      <c r="L79" s="19">
        <v>0.98</v>
      </c>
      <c r="M79" s="19">
        <v>1.17</v>
      </c>
    </row>
    <row r="80" spans="1:13" x14ac:dyDescent="0.25">
      <c r="A80" s="19" t="s">
        <v>461</v>
      </c>
      <c r="B80" s="19">
        <v>0.09</v>
      </c>
      <c r="C80" s="19">
        <v>0.09</v>
      </c>
      <c r="D80" s="19">
        <v>0.12</v>
      </c>
      <c r="E80" s="19">
        <v>0.14000000000000001</v>
      </c>
      <c r="F80" s="19">
        <v>0.16</v>
      </c>
      <c r="G80" s="19">
        <v>0.22</v>
      </c>
      <c r="H80" s="19">
        <v>0.26</v>
      </c>
      <c r="I80" s="19">
        <v>0.37</v>
      </c>
      <c r="J80" s="19">
        <v>0.52</v>
      </c>
      <c r="K80" s="19">
        <v>0.63</v>
      </c>
      <c r="L80" s="19">
        <v>1.03</v>
      </c>
      <c r="M80" s="19">
        <v>1.22</v>
      </c>
    </row>
    <row r="81" spans="1:13" x14ac:dyDescent="0.25">
      <c r="A81" s="19" t="s">
        <v>462</v>
      </c>
      <c r="B81" s="19">
        <v>0.09</v>
      </c>
      <c r="C81" s="19">
        <v>0.12</v>
      </c>
      <c r="D81" s="19">
        <v>0.11</v>
      </c>
      <c r="E81" s="19">
        <v>0.14000000000000001</v>
      </c>
      <c r="F81" s="19">
        <v>0.17</v>
      </c>
      <c r="G81" s="19">
        <v>0.22</v>
      </c>
      <c r="H81" s="19">
        <v>0.26</v>
      </c>
      <c r="I81" s="19">
        <v>0.37</v>
      </c>
      <c r="J81" s="19">
        <v>0.51</v>
      </c>
      <c r="K81" s="19">
        <v>0.61</v>
      </c>
      <c r="L81" s="19">
        <v>0.99</v>
      </c>
      <c r="M81" s="19">
        <v>1.18</v>
      </c>
    </row>
    <row r="82" spans="1:13" x14ac:dyDescent="0.25">
      <c r="A82" s="19" t="s">
        <v>463</v>
      </c>
      <c r="B82" s="19">
        <v>0.1</v>
      </c>
      <c r="C82" s="19">
        <v>0.11</v>
      </c>
      <c r="D82" s="19">
        <v>0.12</v>
      </c>
      <c r="E82" s="19">
        <v>0.14000000000000001</v>
      </c>
      <c r="F82" s="19">
        <v>0.18</v>
      </c>
      <c r="G82" s="19">
        <v>0.22</v>
      </c>
      <c r="H82" s="19">
        <v>0.26</v>
      </c>
      <c r="I82" s="19">
        <v>0.36</v>
      </c>
      <c r="J82" s="19">
        <v>0.51</v>
      </c>
      <c r="K82" s="19">
        <v>0.6</v>
      </c>
      <c r="L82" s="19">
        <v>0.98</v>
      </c>
      <c r="M82" s="19">
        <v>1.17</v>
      </c>
    </row>
    <row r="83" spans="1:13" x14ac:dyDescent="0.25">
      <c r="A83" s="19" t="s">
        <v>464</v>
      </c>
      <c r="B83" s="19">
        <v>0.09</v>
      </c>
      <c r="C83" s="19">
        <v>0.13</v>
      </c>
      <c r="D83" s="19">
        <v>0.12</v>
      </c>
      <c r="E83" s="19">
        <v>0.15</v>
      </c>
      <c r="F83" s="19">
        <v>0.17</v>
      </c>
      <c r="G83" s="19">
        <v>0.24</v>
      </c>
      <c r="H83" s="19">
        <v>0.28999999999999998</v>
      </c>
      <c r="I83" s="19">
        <v>0.41</v>
      </c>
      <c r="J83" s="19">
        <v>0.56000000000000005</v>
      </c>
      <c r="K83" s="19">
        <v>0.67</v>
      </c>
      <c r="L83" s="19">
        <v>1.06</v>
      </c>
      <c r="M83" s="19">
        <v>1.25</v>
      </c>
    </row>
    <row r="84" spans="1:13" x14ac:dyDescent="0.25">
      <c r="A84" s="19" t="s">
        <v>465</v>
      </c>
      <c r="B84" s="19">
        <v>0.08</v>
      </c>
      <c r="C84" s="19">
        <v>0.09</v>
      </c>
      <c r="D84" s="19">
        <v>0.11</v>
      </c>
      <c r="E84" s="19">
        <v>0.13</v>
      </c>
      <c r="F84" s="19">
        <v>0.16</v>
      </c>
      <c r="G84" s="19">
        <v>0.2</v>
      </c>
      <c r="H84" s="19">
        <v>0.26</v>
      </c>
      <c r="I84" s="19">
        <v>0.37</v>
      </c>
      <c r="J84" s="19">
        <v>0.52</v>
      </c>
      <c r="K84" s="19">
        <v>0.62</v>
      </c>
      <c r="L84" s="19">
        <v>1</v>
      </c>
      <c r="M84" s="19">
        <v>1.2</v>
      </c>
    </row>
    <row r="85" spans="1:13" x14ac:dyDescent="0.25">
      <c r="A85" s="19" t="s">
        <v>466</v>
      </c>
      <c r="B85" s="19">
        <v>0.1</v>
      </c>
      <c r="C85" s="19">
        <v>0.09</v>
      </c>
      <c r="D85" s="19">
        <v>0.1</v>
      </c>
      <c r="E85" s="19">
        <v>0.12</v>
      </c>
      <c r="F85" s="19">
        <v>0.18</v>
      </c>
      <c r="G85" s="19">
        <v>0.2</v>
      </c>
      <c r="H85" s="19">
        <v>0.24</v>
      </c>
      <c r="I85" s="19">
        <v>0.36</v>
      </c>
      <c r="J85" s="19">
        <v>0.52</v>
      </c>
      <c r="K85" s="19">
        <v>0.63</v>
      </c>
      <c r="L85" s="19">
        <v>1.02</v>
      </c>
      <c r="M85" s="19">
        <v>1.24</v>
      </c>
    </row>
    <row r="86" spans="1:13" x14ac:dyDescent="0.25">
      <c r="A86" s="19" t="s">
        <v>467</v>
      </c>
      <c r="B86" s="19">
        <v>0.1</v>
      </c>
      <c r="C86" s="19">
        <v>0.1</v>
      </c>
      <c r="D86" s="19">
        <v>0.09</v>
      </c>
      <c r="E86" s="19">
        <v>0.11</v>
      </c>
      <c r="F86" s="19">
        <v>0.16</v>
      </c>
      <c r="G86" s="19">
        <v>0.2</v>
      </c>
      <c r="H86" s="19">
        <v>0.24</v>
      </c>
      <c r="I86" s="19">
        <v>0.36</v>
      </c>
      <c r="J86" s="19">
        <v>0.53</v>
      </c>
      <c r="K86" s="19">
        <v>0.64</v>
      </c>
      <c r="L86" s="19">
        <v>1.05</v>
      </c>
      <c r="M86" s="19">
        <v>1.28</v>
      </c>
    </row>
    <row r="87" spans="1:13" x14ac:dyDescent="0.25">
      <c r="A87" s="18">
        <v>43835</v>
      </c>
      <c r="B87" s="19">
        <v>0.1</v>
      </c>
      <c r="C87" s="19">
        <v>0.11</v>
      </c>
      <c r="D87" s="19">
        <v>0.12</v>
      </c>
      <c r="E87" s="19">
        <v>0.12</v>
      </c>
      <c r="F87" s="19">
        <v>0.17</v>
      </c>
      <c r="G87" s="19">
        <v>0.2</v>
      </c>
      <c r="H87" s="19">
        <v>0.25</v>
      </c>
      <c r="I87" s="19">
        <v>0.36</v>
      </c>
      <c r="J87" s="19">
        <v>0.53</v>
      </c>
      <c r="K87" s="19">
        <v>0.64</v>
      </c>
      <c r="L87" s="19">
        <v>1.04</v>
      </c>
      <c r="M87" s="19">
        <v>1.27</v>
      </c>
    </row>
    <row r="88" spans="1:13" x14ac:dyDescent="0.25">
      <c r="A88" s="18">
        <v>43926</v>
      </c>
      <c r="B88" s="19">
        <v>0.1</v>
      </c>
      <c r="C88" s="19">
        <v>0.1</v>
      </c>
      <c r="D88" s="19">
        <v>0.13</v>
      </c>
      <c r="E88" s="19">
        <v>0.14000000000000001</v>
      </c>
      <c r="F88" s="19">
        <v>0.16</v>
      </c>
      <c r="G88" s="19">
        <v>0.19</v>
      </c>
      <c r="H88" s="19">
        <v>0.24</v>
      </c>
      <c r="I88" s="19">
        <v>0.36</v>
      </c>
      <c r="J88" s="19">
        <v>0.52</v>
      </c>
      <c r="K88" s="19">
        <v>0.64</v>
      </c>
      <c r="L88" s="19">
        <v>1.05</v>
      </c>
      <c r="M88" s="19">
        <v>1.29</v>
      </c>
    </row>
    <row r="89" spans="1:13" x14ac:dyDescent="0.25">
      <c r="A89" s="18">
        <v>43956</v>
      </c>
      <c r="B89" s="19">
        <v>0.09</v>
      </c>
      <c r="C89" s="19">
        <v>0.11</v>
      </c>
      <c r="D89" s="19">
        <v>0.13</v>
      </c>
      <c r="E89" s="19">
        <v>0.15</v>
      </c>
      <c r="F89" s="19">
        <v>0.16</v>
      </c>
      <c r="G89" s="19">
        <v>0.19</v>
      </c>
      <c r="H89" s="19">
        <v>0.24</v>
      </c>
      <c r="I89" s="19">
        <v>0.36</v>
      </c>
      <c r="J89" s="19">
        <v>0.53</v>
      </c>
      <c r="K89" s="19">
        <v>0.66</v>
      </c>
      <c r="L89" s="19">
        <v>1.07</v>
      </c>
      <c r="M89" s="19">
        <v>1.32</v>
      </c>
    </row>
    <row r="90" spans="1:13" x14ac:dyDescent="0.25">
      <c r="A90" s="18">
        <v>43987</v>
      </c>
      <c r="B90" s="19">
        <v>0.08</v>
      </c>
      <c r="C90" s="19">
        <v>0.1</v>
      </c>
      <c r="D90" s="19">
        <v>0.12</v>
      </c>
      <c r="E90" s="19">
        <v>0.16</v>
      </c>
      <c r="F90" s="19">
        <v>0.16</v>
      </c>
      <c r="G90" s="19">
        <v>0.17</v>
      </c>
      <c r="H90" s="19">
        <v>0.24</v>
      </c>
      <c r="I90" s="19">
        <v>0.37</v>
      </c>
      <c r="J90" s="19">
        <v>0.56999999999999995</v>
      </c>
      <c r="K90" s="19">
        <v>0.72</v>
      </c>
      <c r="L90" s="19">
        <v>1.1599999999999999</v>
      </c>
      <c r="M90" s="19">
        <v>1.41</v>
      </c>
    </row>
    <row r="91" spans="1:13" x14ac:dyDescent="0.25">
      <c r="A91" s="18">
        <v>44017</v>
      </c>
      <c r="B91" s="19">
        <v>0.1</v>
      </c>
      <c r="C91" s="19">
        <v>0.11</v>
      </c>
      <c r="D91" s="19">
        <v>0.11</v>
      </c>
      <c r="E91" s="19">
        <v>0.14000000000000001</v>
      </c>
      <c r="F91" s="19">
        <v>0.15</v>
      </c>
      <c r="G91" s="19">
        <v>0.13</v>
      </c>
      <c r="H91" s="19">
        <v>0.19</v>
      </c>
      <c r="I91" s="19">
        <v>0.28999999999999998</v>
      </c>
      <c r="J91" s="19">
        <v>0.49</v>
      </c>
      <c r="K91" s="19">
        <v>0.63</v>
      </c>
      <c r="L91" s="19">
        <v>1.05</v>
      </c>
      <c r="M91" s="19">
        <v>1.31</v>
      </c>
    </row>
    <row r="92" spans="1:13" x14ac:dyDescent="0.25">
      <c r="A92" s="18">
        <v>44048</v>
      </c>
      <c r="B92" s="19">
        <v>0.1</v>
      </c>
      <c r="C92" s="19">
        <v>0.11</v>
      </c>
      <c r="D92" s="19">
        <v>0.12</v>
      </c>
      <c r="E92" s="19">
        <v>0.15</v>
      </c>
      <c r="F92" s="19">
        <v>0.15</v>
      </c>
      <c r="G92" s="19">
        <v>0.16</v>
      </c>
      <c r="H92" s="19">
        <v>0.21</v>
      </c>
      <c r="I92" s="19">
        <v>0.33</v>
      </c>
      <c r="J92" s="19">
        <v>0.53</v>
      </c>
      <c r="K92" s="19">
        <v>0.69</v>
      </c>
      <c r="L92" s="19">
        <v>1.1200000000000001</v>
      </c>
      <c r="M92" s="19">
        <v>1.39</v>
      </c>
    </row>
    <row r="93" spans="1:13" x14ac:dyDescent="0.25">
      <c r="A93" s="18">
        <v>44140</v>
      </c>
      <c r="B93" s="19">
        <v>0.09</v>
      </c>
      <c r="C93" s="19">
        <v>0.11</v>
      </c>
      <c r="D93" s="19">
        <v>0.12</v>
      </c>
      <c r="E93" s="19">
        <v>0.16</v>
      </c>
      <c r="F93" s="19">
        <v>0.16</v>
      </c>
      <c r="G93" s="19">
        <v>0.17</v>
      </c>
      <c r="H93" s="19">
        <v>0.24</v>
      </c>
      <c r="I93" s="19">
        <v>0.36</v>
      </c>
      <c r="J93" s="19">
        <v>0.56000000000000005</v>
      </c>
      <c r="K93" s="19">
        <v>0.73</v>
      </c>
      <c r="L93" s="19">
        <v>1.1599999999999999</v>
      </c>
      <c r="M93" s="19">
        <v>1.43</v>
      </c>
    </row>
    <row r="94" spans="1:13" x14ac:dyDescent="0.25">
      <c r="A94" s="18">
        <v>44170</v>
      </c>
      <c r="B94" s="19">
        <v>0.1</v>
      </c>
      <c r="C94" s="19">
        <v>0.11</v>
      </c>
      <c r="D94" s="19">
        <v>0.13</v>
      </c>
      <c r="E94" s="19">
        <v>0.16</v>
      </c>
      <c r="F94" s="19">
        <v>0.16</v>
      </c>
      <c r="G94" s="19">
        <v>0.17</v>
      </c>
      <c r="H94" s="19">
        <v>0.22</v>
      </c>
      <c r="I94" s="19">
        <v>0.34</v>
      </c>
      <c r="J94" s="19">
        <v>0.53</v>
      </c>
      <c r="K94" s="19">
        <v>0.69</v>
      </c>
      <c r="L94" s="19">
        <v>1.1100000000000001</v>
      </c>
      <c r="M94" s="19">
        <v>1.38</v>
      </c>
    </row>
    <row r="95" spans="1:13" x14ac:dyDescent="0.25">
      <c r="A95" s="19" t="s">
        <v>468</v>
      </c>
      <c r="B95" s="19">
        <v>0.1</v>
      </c>
      <c r="C95" s="19">
        <v>0.1</v>
      </c>
      <c r="D95" s="19">
        <v>0.13</v>
      </c>
      <c r="E95" s="19">
        <v>0.15</v>
      </c>
      <c r="F95" s="19">
        <v>0.15</v>
      </c>
      <c r="G95" s="19">
        <v>0.16</v>
      </c>
      <c r="H95" s="19">
        <v>0.2</v>
      </c>
      <c r="I95" s="19">
        <v>0.31</v>
      </c>
      <c r="J95" s="19">
        <v>0.5</v>
      </c>
      <c r="K95" s="19">
        <v>0.64</v>
      </c>
      <c r="L95" s="19">
        <v>1.07</v>
      </c>
      <c r="M95" s="19">
        <v>1.35</v>
      </c>
    </row>
    <row r="96" spans="1:13" x14ac:dyDescent="0.25">
      <c r="A96" s="19" t="s">
        <v>469</v>
      </c>
      <c r="B96" s="19">
        <v>0.09</v>
      </c>
      <c r="C96" s="19">
        <v>0.1</v>
      </c>
      <c r="D96" s="19">
        <v>0.12</v>
      </c>
      <c r="E96" s="19">
        <v>0.15</v>
      </c>
      <c r="F96" s="19">
        <v>0.15</v>
      </c>
      <c r="G96" s="19">
        <v>0.16</v>
      </c>
      <c r="H96" s="19">
        <v>0.2</v>
      </c>
      <c r="I96" s="19">
        <v>0.31</v>
      </c>
      <c r="J96" s="19">
        <v>0.48</v>
      </c>
      <c r="K96" s="19">
        <v>0.63</v>
      </c>
      <c r="L96" s="19">
        <v>1.03</v>
      </c>
      <c r="M96" s="19">
        <v>1.3</v>
      </c>
    </row>
    <row r="97" spans="1:13" x14ac:dyDescent="0.25">
      <c r="A97" s="19" t="s">
        <v>470</v>
      </c>
      <c r="B97" s="19">
        <v>0.09</v>
      </c>
      <c r="C97" s="19">
        <v>0.09</v>
      </c>
      <c r="D97" s="19">
        <v>0.12</v>
      </c>
      <c r="E97" s="19">
        <v>0.15</v>
      </c>
      <c r="F97" s="19">
        <v>0.15</v>
      </c>
      <c r="G97" s="19">
        <v>0.16</v>
      </c>
      <c r="H97" s="19">
        <v>0.19</v>
      </c>
      <c r="I97" s="19">
        <v>0.31</v>
      </c>
      <c r="J97" s="19">
        <v>0.49</v>
      </c>
      <c r="K97" s="19">
        <v>0.64</v>
      </c>
      <c r="L97" s="19">
        <v>1.05</v>
      </c>
      <c r="M97" s="19">
        <v>1.32</v>
      </c>
    </row>
    <row r="98" spans="1:13" x14ac:dyDescent="0.25">
      <c r="A98" s="19" t="s">
        <v>471</v>
      </c>
      <c r="B98" s="19">
        <v>0.1</v>
      </c>
      <c r="C98" s="19">
        <v>0.11</v>
      </c>
      <c r="D98" s="19">
        <v>0.13</v>
      </c>
      <c r="E98" s="19">
        <v>0.15</v>
      </c>
      <c r="F98" s="19">
        <v>0.17</v>
      </c>
      <c r="G98" s="19">
        <v>0.18</v>
      </c>
      <c r="H98" s="19">
        <v>0.24</v>
      </c>
      <c r="I98" s="19">
        <v>0.38</v>
      </c>
      <c r="J98" s="19">
        <v>0.56999999999999995</v>
      </c>
      <c r="K98" s="19">
        <v>0.73</v>
      </c>
      <c r="L98" s="19">
        <v>1.17</v>
      </c>
      <c r="M98" s="19">
        <v>1.44</v>
      </c>
    </row>
    <row r="99" spans="1:13" x14ac:dyDescent="0.25">
      <c r="A99" s="19" t="s">
        <v>472</v>
      </c>
      <c r="B99" s="19">
        <v>0.09</v>
      </c>
      <c r="C99" s="19">
        <v>0.11</v>
      </c>
      <c r="D99" s="19">
        <v>0.13</v>
      </c>
      <c r="E99" s="19">
        <v>0.15</v>
      </c>
      <c r="F99" s="19">
        <v>0.16</v>
      </c>
      <c r="G99" s="19">
        <v>0.17</v>
      </c>
      <c r="H99" s="19">
        <v>0.22</v>
      </c>
      <c r="I99" s="19">
        <v>0.35</v>
      </c>
      <c r="J99" s="19">
        <v>0.54</v>
      </c>
      <c r="K99" s="19">
        <v>0.7</v>
      </c>
      <c r="L99" s="19">
        <v>1.1499999999999999</v>
      </c>
      <c r="M99" s="19">
        <v>1.43</v>
      </c>
    </row>
    <row r="100" spans="1:13" x14ac:dyDescent="0.25">
      <c r="A100" s="19" t="s">
        <v>473</v>
      </c>
      <c r="B100" s="19">
        <v>0.08</v>
      </c>
      <c r="C100" s="19">
        <v>0.11</v>
      </c>
      <c r="D100" s="19">
        <v>0.12</v>
      </c>
      <c r="E100" s="19">
        <v>0.14000000000000001</v>
      </c>
      <c r="F100" s="19">
        <v>0.16</v>
      </c>
      <c r="G100" s="19">
        <v>0.16</v>
      </c>
      <c r="H100" s="19">
        <v>0.21</v>
      </c>
      <c r="I100" s="19">
        <v>0.34</v>
      </c>
      <c r="J100" s="19">
        <v>0.53</v>
      </c>
      <c r="K100" s="19">
        <v>0.68</v>
      </c>
      <c r="L100" s="19">
        <v>1.19</v>
      </c>
      <c r="M100" s="19">
        <v>1.4</v>
      </c>
    </row>
    <row r="101" spans="1:13" x14ac:dyDescent="0.25">
      <c r="A101" s="19" t="s">
        <v>474</v>
      </c>
      <c r="B101" s="19">
        <v>0.09</v>
      </c>
      <c r="C101" s="19">
        <v>0.11</v>
      </c>
      <c r="D101" s="19">
        <v>0.12</v>
      </c>
      <c r="E101" s="19">
        <v>0.14000000000000001</v>
      </c>
      <c r="F101" s="19">
        <v>0.16</v>
      </c>
      <c r="G101" s="19">
        <v>0.17</v>
      </c>
      <c r="H101" s="19">
        <v>0.21</v>
      </c>
      <c r="I101" s="19">
        <v>0.35</v>
      </c>
      <c r="J101" s="19">
        <v>0.53</v>
      </c>
      <c r="K101" s="19">
        <v>0.68</v>
      </c>
      <c r="L101" s="19">
        <v>1.1599999999999999</v>
      </c>
      <c r="M101" s="19">
        <v>1.4</v>
      </c>
    </row>
    <row r="102" spans="1:13" x14ac:dyDescent="0.25">
      <c r="A102" s="19" t="s">
        <v>475</v>
      </c>
      <c r="B102" s="19">
        <v>0.09</v>
      </c>
      <c r="C102" s="19">
        <v>0.11</v>
      </c>
      <c r="D102" s="19">
        <v>0.12</v>
      </c>
      <c r="E102" s="19">
        <v>0.16</v>
      </c>
      <c r="F102" s="19">
        <v>0.17</v>
      </c>
      <c r="G102" s="19">
        <v>0.17</v>
      </c>
      <c r="H102" s="19">
        <v>0.21</v>
      </c>
      <c r="I102" s="19">
        <v>0.34</v>
      </c>
      <c r="J102" s="19">
        <v>0.51</v>
      </c>
      <c r="K102" s="19">
        <v>0.66</v>
      </c>
      <c r="L102" s="19">
        <v>1.1200000000000001</v>
      </c>
      <c r="M102" s="19">
        <v>1.37</v>
      </c>
    </row>
    <row r="103" spans="1:13" x14ac:dyDescent="0.25">
      <c r="A103" s="19" t="s">
        <v>476</v>
      </c>
      <c r="B103" s="19">
        <v>0.1</v>
      </c>
      <c r="C103" s="19">
        <v>0.12</v>
      </c>
      <c r="D103" s="19">
        <v>0.14000000000000001</v>
      </c>
      <c r="E103" s="19">
        <v>0.17</v>
      </c>
      <c r="F103" s="19">
        <v>0.17</v>
      </c>
      <c r="G103" s="19">
        <v>0.18</v>
      </c>
      <c r="H103" s="19">
        <v>0.22</v>
      </c>
      <c r="I103" s="19">
        <v>0.35</v>
      </c>
      <c r="J103" s="19">
        <v>0.53</v>
      </c>
      <c r="K103" s="19">
        <v>0.69</v>
      </c>
      <c r="L103" s="19">
        <v>1.19</v>
      </c>
      <c r="M103" s="19">
        <v>1.43</v>
      </c>
    </row>
    <row r="104" spans="1:13" x14ac:dyDescent="0.25">
      <c r="A104" s="19" t="s">
        <v>477</v>
      </c>
      <c r="B104" s="19">
        <v>0.11</v>
      </c>
      <c r="C104" s="19">
        <v>0.14000000000000001</v>
      </c>
      <c r="D104" s="19">
        <v>0.15</v>
      </c>
      <c r="E104" s="19">
        <v>0.17</v>
      </c>
      <c r="F104" s="19">
        <v>0.18</v>
      </c>
      <c r="G104" s="19">
        <v>0.19</v>
      </c>
      <c r="H104" s="19">
        <v>0.22</v>
      </c>
      <c r="I104" s="19">
        <v>0.34</v>
      </c>
      <c r="J104" s="19">
        <v>0.52</v>
      </c>
      <c r="K104" s="19">
        <v>0.68</v>
      </c>
      <c r="L104" s="19">
        <v>1.19</v>
      </c>
      <c r="M104" s="19">
        <v>1.44</v>
      </c>
    </row>
    <row r="105" spans="1:13" x14ac:dyDescent="0.25">
      <c r="A105" s="19" t="s">
        <v>478</v>
      </c>
      <c r="B105" s="19">
        <v>0.14000000000000001</v>
      </c>
      <c r="C105" s="19">
        <v>0.15</v>
      </c>
      <c r="D105" s="19">
        <v>0.15</v>
      </c>
      <c r="E105" s="19">
        <v>0.18</v>
      </c>
      <c r="F105" s="19">
        <v>0.17</v>
      </c>
      <c r="G105" s="19">
        <v>0.17</v>
      </c>
      <c r="H105" s="19">
        <v>0.22</v>
      </c>
      <c r="I105" s="19">
        <v>0.34</v>
      </c>
      <c r="J105" s="19">
        <v>0.54</v>
      </c>
      <c r="K105" s="19">
        <v>0.7</v>
      </c>
      <c r="L105" s="19">
        <v>1.23</v>
      </c>
      <c r="M105" s="19">
        <v>1.47</v>
      </c>
    </row>
    <row r="106" spans="1:13" x14ac:dyDescent="0.25">
      <c r="A106" s="19" t="s">
        <v>479</v>
      </c>
      <c r="B106" s="19">
        <v>0.13</v>
      </c>
      <c r="C106" s="19">
        <v>0.14000000000000001</v>
      </c>
      <c r="D106" s="19">
        <v>0.14000000000000001</v>
      </c>
      <c r="E106" s="19">
        <v>0.18</v>
      </c>
      <c r="F106" s="19">
        <v>0.17</v>
      </c>
      <c r="G106" s="19">
        <v>0.16</v>
      </c>
      <c r="H106" s="19">
        <v>0.19</v>
      </c>
      <c r="I106" s="19">
        <v>0.3</v>
      </c>
      <c r="J106" s="19">
        <v>0.5</v>
      </c>
      <c r="K106" s="19">
        <v>0.65</v>
      </c>
      <c r="L106" s="19">
        <v>1.18</v>
      </c>
      <c r="M106" s="19">
        <v>1.41</v>
      </c>
    </row>
    <row r="107" spans="1:13" x14ac:dyDescent="0.25">
      <c r="A107" s="18">
        <v>43836</v>
      </c>
      <c r="B107" s="19">
        <v>0.12</v>
      </c>
      <c r="C107" s="19">
        <v>0.14000000000000001</v>
      </c>
      <c r="D107" s="19">
        <v>0.14000000000000001</v>
      </c>
      <c r="E107" s="19">
        <v>0.18</v>
      </c>
      <c r="F107" s="19">
        <v>0.17</v>
      </c>
      <c r="G107" s="19">
        <v>0.14000000000000001</v>
      </c>
      <c r="H107" s="19">
        <v>0.2</v>
      </c>
      <c r="I107" s="19">
        <v>0.31</v>
      </c>
      <c r="J107" s="19">
        <v>0.5</v>
      </c>
      <c r="K107" s="19">
        <v>0.66</v>
      </c>
      <c r="L107" s="19">
        <v>1.22</v>
      </c>
      <c r="M107" s="19">
        <v>1.46</v>
      </c>
    </row>
    <row r="108" spans="1:13" x14ac:dyDescent="0.25">
      <c r="A108" s="18">
        <v>43867</v>
      </c>
      <c r="B108" s="19">
        <v>0.12</v>
      </c>
      <c r="C108" s="19">
        <v>0.13</v>
      </c>
      <c r="D108" s="19">
        <v>0.15</v>
      </c>
      <c r="E108" s="19">
        <v>0.18</v>
      </c>
      <c r="F108" s="19">
        <v>0.17</v>
      </c>
      <c r="G108" s="19">
        <v>0.17</v>
      </c>
      <c r="H108" s="19">
        <v>0.2</v>
      </c>
      <c r="I108" s="19">
        <v>0.32</v>
      </c>
      <c r="J108" s="19">
        <v>0.52</v>
      </c>
      <c r="K108" s="19">
        <v>0.68</v>
      </c>
      <c r="L108" s="19">
        <v>1.24</v>
      </c>
      <c r="M108" s="19">
        <v>1.48</v>
      </c>
    </row>
    <row r="109" spans="1:13" x14ac:dyDescent="0.25">
      <c r="A109" s="18">
        <v>43896</v>
      </c>
      <c r="B109" s="19">
        <v>0.12</v>
      </c>
      <c r="C109" s="19">
        <v>0.14000000000000001</v>
      </c>
      <c r="D109" s="19">
        <v>0.16</v>
      </c>
      <c r="E109" s="19">
        <v>0.19</v>
      </c>
      <c r="F109" s="19">
        <v>0.17</v>
      </c>
      <c r="G109" s="19">
        <v>0.19</v>
      </c>
      <c r="H109" s="19">
        <v>0.26</v>
      </c>
      <c r="I109" s="19">
        <v>0.38</v>
      </c>
      <c r="J109" s="19">
        <v>0.59</v>
      </c>
      <c r="K109" s="19">
        <v>0.77</v>
      </c>
      <c r="L109" s="19">
        <v>1.32</v>
      </c>
      <c r="M109" s="19">
        <v>1.56</v>
      </c>
    </row>
    <row r="110" spans="1:13" x14ac:dyDescent="0.25">
      <c r="A110" s="18">
        <v>43927</v>
      </c>
      <c r="B110" s="19">
        <v>0.13</v>
      </c>
      <c r="C110" s="19">
        <v>0.15</v>
      </c>
      <c r="D110" s="19">
        <v>0.15</v>
      </c>
      <c r="E110" s="19">
        <v>0.18</v>
      </c>
      <c r="F110" s="19">
        <v>0.17</v>
      </c>
      <c r="G110" s="19">
        <v>0.19</v>
      </c>
      <c r="H110" s="19">
        <v>0.26</v>
      </c>
      <c r="I110" s="19">
        <v>0.4</v>
      </c>
      <c r="J110" s="19">
        <v>0.63</v>
      </c>
      <c r="K110" s="19">
        <v>0.82</v>
      </c>
      <c r="L110" s="19">
        <v>1.38</v>
      </c>
      <c r="M110" s="19">
        <v>1.61</v>
      </c>
    </row>
    <row r="111" spans="1:13" x14ac:dyDescent="0.25">
      <c r="A111" s="18">
        <v>43957</v>
      </c>
      <c r="B111" s="19">
        <v>0.13</v>
      </c>
      <c r="C111" s="19">
        <v>0.14000000000000001</v>
      </c>
      <c r="D111" s="19">
        <v>0.15</v>
      </c>
      <c r="E111" s="19">
        <v>0.18</v>
      </c>
      <c r="F111" s="19">
        <v>0.18</v>
      </c>
      <c r="G111" s="19">
        <v>0.22</v>
      </c>
      <c r="H111" s="19">
        <v>0.28999999999999998</v>
      </c>
      <c r="I111" s="19">
        <v>0.47</v>
      </c>
      <c r="J111" s="19">
        <v>0.71</v>
      </c>
      <c r="K111" s="19">
        <v>0.91</v>
      </c>
      <c r="L111" s="19">
        <v>1.46</v>
      </c>
      <c r="M111" s="19">
        <v>1.68</v>
      </c>
    </row>
    <row r="112" spans="1:13" x14ac:dyDescent="0.25">
      <c r="A112" s="18">
        <v>44049</v>
      </c>
      <c r="B112" s="19">
        <v>0.15</v>
      </c>
      <c r="C112" s="19">
        <v>0.15</v>
      </c>
      <c r="D112" s="19">
        <v>0.17</v>
      </c>
      <c r="E112" s="19">
        <v>0.19</v>
      </c>
      <c r="F112" s="19">
        <v>0.19</v>
      </c>
      <c r="G112" s="19">
        <v>0.22</v>
      </c>
      <c r="H112" s="19">
        <v>0.28999999999999998</v>
      </c>
      <c r="I112" s="19">
        <v>0.45</v>
      </c>
      <c r="J112" s="19">
        <v>0.69</v>
      </c>
      <c r="K112" s="19">
        <v>0.88</v>
      </c>
      <c r="L112" s="19">
        <v>1.43</v>
      </c>
      <c r="M112" s="19">
        <v>1.65</v>
      </c>
    </row>
    <row r="113" spans="1:13" x14ac:dyDescent="0.25">
      <c r="A113" s="18">
        <v>44080</v>
      </c>
      <c r="B113" s="19">
        <v>0.14000000000000001</v>
      </c>
      <c r="C113" s="19">
        <v>0.17</v>
      </c>
      <c r="D113" s="19">
        <v>0.19</v>
      </c>
      <c r="E113" s="19">
        <v>0.19</v>
      </c>
      <c r="F113" s="19">
        <v>0.19</v>
      </c>
      <c r="G113" s="19">
        <v>0.2</v>
      </c>
      <c r="H113" s="19">
        <v>0.25</v>
      </c>
      <c r="I113" s="19">
        <v>0.4</v>
      </c>
      <c r="J113" s="19">
        <v>0.65</v>
      </c>
      <c r="K113" s="19">
        <v>0.84</v>
      </c>
      <c r="L113" s="19">
        <v>1.37</v>
      </c>
      <c r="M113" s="19">
        <v>1.59</v>
      </c>
    </row>
    <row r="114" spans="1:13" x14ac:dyDescent="0.25">
      <c r="A114" s="18">
        <v>44110</v>
      </c>
      <c r="B114" s="19">
        <v>0.13</v>
      </c>
      <c r="C114" s="19">
        <v>0.16</v>
      </c>
      <c r="D114" s="19">
        <v>0.17</v>
      </c>
      <c r="E114" s="19">
        <v>0.19</v>
      </c>
      <c r="F114" s="19">
        <v>0.18</v>
      </c>
      <c r="G114" s="19">
        <v>0.17</v>
      </c>
      <c r="H114" s="19">
        <v>0.22</v>
      </c>
      <c r="I114" s="19">
        <v>0.33</v>
      </c>
      <c r="J114" s="19">
        <v>0.56000000000000005</v>
      </c>
      <c r="K114" s="19">
        <v>0.75</v>
      </c>
      <c r="L114" s="19">
        <v>1.31</v>
      </c>
      <c r="M114" s="19">
        <v>1.53</v>
      </c>
    </row>
    <row r="115" spans="1:13" x14ac:dyDescent="0.25">
      <c r="A115" s="18">
        <v>44141</v>
      </c>
      <c r="B115" s="19">
        <v>0.14000000000000001</v>
      </c>
      <c r="C115" s="19">
        <v>0.16</v>
      </c>
      <c r="D115" s="19">
        <v>0.17</v>
      </c>
      <c r="E115" s="19">
        <v>0.18</v>
      </c>
      <c r="F115" s="19">
        <v>0.19</v>
      </c>
      <c r="G115" s="19">
        <v>0.19</v>
      </c>
      <c r="H115" s="19">
        <v>0.22</v>
      </c>
      <c r="I115" s="19">
        <v>0.32</v>
      </c>
      <c r="J115" s="19">
        <v>0.51</v>
      </c>
      <c r="K115" s="19">
        <v>0.66</v>
      </c>
      <c r="L115" s="19">
        <v>1.19</v>
      </c>
      <c r="M115" s="19">
        <v>1.41</v>
      </c>
    </row>
    <row r="116" spans="1:13" x14ac:dyDescent="0.25">
      <c r="A116" s="18">
        <v>44171</v>
      </c>
      <c r="B116" s="19">
        <v>0.14000000000000001</v>
      </c>
      <c r="C116" s="19">
        <v>0.15</v>
      </c>
      <c r="D116" s="19">
        <v>0.16</v>
      </c>
      <c r="E116" s="19">
        <v>0.18</v>
      </c>
      <c r="F116" s="19">
        <v>0.18</v>
      </c>
      <c r="G116" s="19">
        <v>0.19</v>
      </c>
      <c r="H116" s="19">
        <v>0.22</v>
      </c>
      <c r="I116" s="19">
        <v>0.33</v>
      </c>
      <c r="J116" s="19">
        <v>0.54</v>
      </c>
      <c r="K116" s="19">
        <v>0.71</v>
      </c>
      <c r="L116" s="19">
        <v>1.24</v>
      </c>
      <c r="M116" s="19">
        <v>1.45</v>
      </c>
    </row>
    <row r="117" spans="1:13" x14ac:dyDescent="0.25">
      <c r="A117" s="19" t="s">
        <v>480</v>
      </c>
      <c r="B117" s="19">
        <v>0.15</v>
      </c>
      <c r="C117" s="19">
        <v>0.16</v>
      </c>
      <c r="D117" s="19">
        <v>0.18</v>
      </c>
      <c r="E117" s="19">
        <v>0.19</v>
      </c>
      <c r="F117" s="19">
        <v>0.17</v>
      </c>
      <c r="G117" s="19">
        <v>0.19</v>
      </c>
      <c r="H117" s="19">
        <v>0.22</v>
      </c>
      <c r="I117" s="19">
        <v>0.33</v>
      </c>
      <c r="J117" s="19">
        <v>0.54</v>
      </c>
      <c r="K117" s="19">
        <v>0.71</v>
      </c>
      <c r="L117" s="19">
        <v>1.24</v>
      </c>
      <c r="M117" s="19">
        <v>1.45</v>
      </c>
    </row>
    <row r="118" spans="1:13" x14ac:dyDescent="0.25">
      <c r="A118" s="19" t="s">
        <v>481</v>
      </c>
      <c r="B118" s="19">
        <v>0.14000000000000001</v>
      </c>
      <c r="C118" s="19">
        <v>0.15</v>
      </c>
      <c r="D118" s="19">
        <v>0.17</v>
      </c>
      <c r="E118" s="19">
        <v>0.19</v>
      </c>
      <c r="F118" s="19">
        <v>0.18</v>
      </c>
      <c r="G118" s="19">
        <v>0.21</v>
      </c>
      <c r="H118" s="19">
        <v>0.23</v>
      </c>
      <c r="I118" s="19">
        <v>0.34</v>
      </c>
      <c r="J118" s="19">
        <v>0.56000000000000005</v>
      </c>
      <c r="K118" s="19">
        <v>0.75</v>
      </c>
      <c r="L118" s="19">
        <v>1.31</v>
      </c>
      <c r="M118" s="19">
        <v>1.54</v>
      </c>
    </row>
    <row r="119" spans="1:13" x14ac:dyDescent="0.25">
      <c r="A119" s="19" t="s">
        <v>482</v>
      </c>
      <c r="B119" s="19">
        <v>0.13</v>
      </c>
      <c r="C119" s="19">
        <v>0.15</v>
      </c>
      <c r="D119" s="19">
        <v>0.17</v>
      </c>
      <c r="E119" s="19">
        <v>0.18</v>
      </c>
      <c r="F119" s="19">
        <v>0.19</v>
      </c>
      <c r="G119" s="19">
        <v>0.19</v>
      </c>
      <c r="H119" s="19">
        <v>0.23</v>
      </c>
      <c r="I119" s="19">
        <v>0.34</v>
      </c>
      <c r="J119" s="19">
        <v>0.55000000000000004</v>
      </c>
      <c r="K119" s="19">
        <v>0.74</v>
      </c>
      <c r="L119" s="19">
        <v>1.3</v>
      </c>
      <c r="M119" s="19">
        <v>1.52</v>
      </c>
    </row>
    <row r="120" spans="1:13" x14ac:dyDescent="0.25">
      <c r="A120" s="19" t="s">
        <v>483</v>
      </c>
      <c r="B120" s="19">
        <v>0.13</v>
      </c>
      <c r="C120" s="19">
        <v>0.14000000000000001</v>
      </c>
      <c r="D120" s="19">
        <v>0.16</v>
      </c>
      <c r="E120" s="19">
        <v>0.17</v>
      </c>
      <c r="F120" s="19">
        <v>0.19</v>
      </c>
      <c r="G120" s="19">
        <v>0.19</v>
      </c>
      <c r="H120" s="19">
        <v>0.22</v>
      </c>
      <c r="I120" s="19">
        <v>0.34</v>
      </c>
      <c r="J120" s="19">
        <v>0.54</v>
      </c>
      <c r="K120" s="19">
        <v>0.71</v>
      </c>
      <c r="L120" s="19">
        <v>1.24</v>
      </c>
      <c r="M120" s="19">
        <v>1.47</v>
      </c>
    </row>
    <row r="121" spans="1:13" x14ac:dyDescent="0.25">
      <c r="A121" s="19" t="s">
        <v>484</v>
      </c>
      <c r="B121" s="19">
        <v>0.13</v>
      </c>
      <c r="C121" s="19">
        <v>0.14000000000000001</v>
      </c>
      <c r="D121" s="19">
        <v>0.15</v>
      </c>
      <c r="E121" s="19">
        <v>0.17</v>
      </c>
      <c r="F121" s="19">
        <v>0.18</v>
      </c>
      <c r="G121" s="19">
        <v>0.19</v>
      </c>
      <c r="H121" s="19">
        <v>0.22</v>
      </c>
      <c r="I121" s="19">
        <v>0.33</v>
      </c>
      <c r="J121" s="19">
        <v>0.53</v>
      </c>
      <c r="K121" s="19">
        <v>0.7</v>
      </c>
      <c r="L121" s="19">
        <v>1.23</v>
      </c>
      <c r="M121" s="19">
        <v>1.47</v>
      </c>
    </row>
    <row r="122" spans="1:13" x14ac:dyDescent="0.25">
      <c r="A122" s="19" t="s">
        <v>485</v>
      </c>
      <c r="B122" s="19">
        <v>0.14000000000000001</v>
      </c>
      <c r="C122" s="19">
        <v>0.15</v>
      </c>
      <c r="D122" s="19">
        <v>0.16</v>
      </c>
      <c r="E122" s="19">
        <v>0.18</v>
      </c>
      <c r="F122" s="19">
        <v>0.17</v>
      </c>
      <c r="G122" s="19">
        <v>0.19</v>
      </c>
      <c r="H122" s="19">
        <v>0.22</v>
      </c>
      <c r="I122" s="19">
        <v>0.34</v>
      </c>
      <c r="J122" s="19">
        <v>0.54</v>
      </c>
      <c r="K122" s="19">
        <v>0.71</v>
      </c>
      <c r="L122" s="19">
        <v>1.23</v>
      </c>
      <c r="M122" s="19">
        <v>1.46</v>
      </c>
    </row>
    <row r="123" spans="1:13" x14ac:dyDescent="0.25">
      <c r="A123" s="19" t="s">
        <v>486</v>
      </c>
      <c r="B123" s="19">
        <v>0.12</v>
      </c>
      <c r="C123" s="19">
        <v>0.14000000000000001</v>
      </c>
      <c r="D123" s="19">
        <v>0.16</v>
      </c>
      <c r="E123" s="19">
        <v>0.17</v>
      </c>
      <c r="F123" s="19">
        <v>0.18</v>
      </c>
      <c r="G123" s="19">
        <v>0.18</v>
      </c>
      <c r="H123" s="19">
        <v>0.22</v>
      </c>
      <c r="I123" s="19">
        <v>0.33</v>
      </c>
      <c r="J123" s="19">
        <v>0.54</v>
      </c>
      <c r="K123" s="19">
        <v>0.72</v>
      </c>
      <c r="L123" s="19">
        <v>1.25</v>
      </c>
      <c r="M123" s="19">
        <v>1.49</v>
      </c>
    </row>
    <row r="124" spans="1:13" x14ac:dyDescent="0.25">
      <c r="A124" s="19" t="s">
        <v>487</v>
      </c>
      <c r="B124" s="19">
        <v>0.11</v>
      </c>
      <c r="C124" s="19">
        <v>0.14000000000000001</v>
      </c>
      <c r="D124" s="19">
        <v>0.15</v>
      </c>
      <c r="E124" s="19">
        <v>0.17</v>
      </c>
      <c r="F124" s="19">
        <v>0.17</v>
      </c>
      <c r="G124" s="19">
        <v>0.19</v>
      </c>
      <c r="H124" s="19">
        <v>0.21</v>
      </c>
      <c r="I124" s="19">
        <v>0.33</v>
      </c>
      <c r="J124" s="19">
        <v>0.52</v>
      </c>
      <c r="K124" s="19">
        <v>0.69</v>
      </c>
      <c r="L124" s="19">
        <v>1.21</v>
      </c>
      <c r="M124" s="19">
        <v>1.44</v>
      </c>
    </row>
    <row r="125" spans="1:13" x14ac:dyDescent="0.25">
      <c r="A125" s="19" t="s">
        <v>488</v>
      </c>
      <c r="B125" s="19">
        <v>0.13</v>
      </c>
      <c r="C125" s="19">
        <v>0.14000000000000001</v>
      </c>
      <c r="D125" s="19">
        <v>0.16</v>
      </c>
      <c r="E125" s="19">
        <v>0.17</v>
      </c>
      <c r="F125" s="19">
        <v>0.17</v>
      </c>
      <c r="G125" s="19">
        <v>0.17</v>
      </c>
      <c r="H125" s="19">
        <v>0.21</v>
      </c>
      <c r="I125" s="19">
        <v>0.32</v>
      </c>
      <c r="J125" s="19">
        <v>0.53</v>
      </c>
      <c r="K125" s="19">
        <v>0.68</v>
      </c>
      <c r="L125" s="19">
        <v>1.2</v>
      </c>
      <c r="M125" s="19">
        <v>1.43</v>
      </c>
    </row>
    <row r="126" spans="1:13" x14ac:dyDescent="0.25">
      <c r="A126" s="19" t="s">
        <v>489</v>
      </c>
      <c r="B126" s="19">
        <v>0.12</v>
      </c>
      <c r="C126" s="19">
        <v>0.15</v>
      </c>
      <c r="D126" s="19">
        <v>0.14000000000000001</v>
      </c>
      <c r="E126" s="19">
        <v>0.17</v>
      </c>
      <c r="F126" s="19">
        <v>0.17</v>
      </c>
      <c r="G126" s="19">
        <v>0.17</v>
      </c>
      <c r="H126" s="19">
        <v>0.19</v>
      </c>
      <c r="I126" s="19">
        <v>0.3</v>
      </c>
      <c r="J126" s="19">
        <v>0.49</v>
      </c>
      <c r="K126" s="19">
        <v>0.64</v>
      </c>
      <c r="L126" s="19">
        <v>1.1499999999999999</v>
      </c>
      <c r="M126" s="19">
        <v>1.37</v>
      </c>
    </row>
    <row r="127" spans="1:13" ht="15.75" thickBot="1" x14ac:dyDescent="0.3">
      <c r="A127" s="19" t="s">
        <v>490</v>
      </c>
      <c r="B127" s="19">
        <v>0.11</v>
      </c>
      <c r="C127" s="19">
        <v>0.14000000000000001</v>
      </c>
      <c r="D127" s="19">
        <v>0.14000000000000001</v>
      </c>
      <c r="E127" s="19">
        <v>0.18</v>
      </c>
      <c r="F127" s="19">
        <v>0.16</v>
      </c>
      <c r="G127" s="19">
        <v>0.16</v>
      </c>
      <c r="H127" s="19">
        <v>0.18</v>
      </c>
      <c r="I127" s="19">
        <v>0.28000000000000003</v>
      </c>
      <c r="J127" s="19">
        <v>0.47</v>
      </c>
      <c r="K127" s="19">
        <v>0.64</v>
      </c>
      <c r="L127" s="19">
        <v>1.1599999999999999</v>
      </c>
      <c r="M127" s="19">
        <v>1.39</v>
      </c>
    </row>
    <row r="128" spans="1:13" ht="15.75" thickBot="1" x14ac:dyDescent="0.3">
      <c r="A128" s="20" t="s">
        <v>491</v>
      </c>
      <c r="B128" s="23">
        <v>0.13</v>
      </c>
      <c r="C128" s="21">
        <v>0.14000000000000001</v>
      </c>
      <c r="D128" s="21">
        <v>0.16</v>
      </c>
      <c r="E128" s="21">
        <v>0.18</v>
      </c>
      <c r="F128" s="21">
        <v>0.16</v>
      </c>
      <c r="G128" s="21">
        <v>0.16</v>
      </c>
      <c r="H128" s="21">
        <v>0.18</v>
      </c>
      <c r="I128" s="21">
        <v>0.28999999999999998</v>
      </c>
      <c r="J128" s="21">
        <v>0.49</v>
      </c>
      <c r="K128" s="21">
        <v>0.66</v>
      </c>
      <c r="L128" s="21">
        <v>1.18</v>
      </c>
      <c r="M128" s="22">
        <v>1.41</v>
      </c>
    </row>
    <row r="129" spans="1:13" x14ac:dyDescent="0.25">
      <c r="A129" s="18">
        <v>43837</v>
      </c>
      <c r="B129" s="19">
        <v>0.12</v>
      </c>
      <c r="C129" s="19">
        <v>0.12</v>
      </c>
      <c r="D129" s="19">
        <v>0.14000000000000001</v>
      </c>
      <c r="E129" s="19">
        <v>0.17</v>
      </c>
      <c r="F129" s="19">
        <v>0.16</v>
      </c>
      <c r="G129" s="19">
        <v>0.17</v>
      </c>
      <c r="H129" s="19">
        <v>0.19</v>
      </c>
      <c r="I129" s="19">
        <v>0.31</v>
      </c>
      <c r="J129" s="19">
        <v>0.52</v>
      </c>
      <c r="K129" s="19">
        <v>0.69</v>
      </c>
      <c r="L129" s="19">
        <v>1.2</v>
      </c>
      <c r="M129" s="19">
        <v>1.43</v>
      </c>
    </row>
    <row r="130" spans="1:13" x14ac:dyDescent="0.25">
      <c r="A130" s="18">
        <v>43868</v>
      </c>
      <c r="B130" s="19">
        <v>0.13</v>
      </c>
      <c r="C130" s="19">
        <v>0.14000000000000001</v>
      </c>
      <c r="D130" s="19">
        <v>0.14000000000000001</v>
      </c>
      <c r="E130" s="19">
        <v>0.16</v>
      </c>
      <c r="F130" s="19">
        <v>0.16</v>
      </c>
      <c r="G130" s="19">
        <v>0.16</v>
      </c>
      <c r="H130" s="19">
        <v>0.19</v>
      </c>
      <c r="I130" s="19">
        <v>0.28999999999999998</v>
      </c>
      <c r="J130" s="19">
        <v>0.5</v>
      </c>
      <c r="K130" s="19">
        <v>0.68</v>
      </c>
      <c r="L130" s="19">
        <v>1.2</v>
      </c>
      <c r="M130" s="19">
        <v>1.43</v>
      </c>
    </row>
    <row r="131" spans="1:13" x14ac:dyDescent="0.25">
      <c r="A131" s="18">
        <v>43989</v>
      </c>
      <c r="B131" s="19">
        <v>0.12</v>
      </c>
      <c r="C131" s="19">
        <v>0.14000000000000001</v>
      </c>
      <c r="D131" s="19">
        <v>0.15</v>
      </c>
      <c r="E131" s="19">
        <v>0.16</v>
      </c>
      <c r="F131" s="19">
        <v>0.16</v>
      </c>
      <c r="G131" s="19">
        <v>0.16</v>
      </c>
      <c r="H131" s="19">
        <v>0.19</v>
      </c>
      <c r="I131" s="19">
        <v>0.31</v>
      </c>
      <c r="J131" s="19">
        <v>0.51</v>
      </c>
      <c r="K131" s="19">
        <v>0.69</v>
      </c>
      <c r="L131" s="19">
        <v>1.21</v>
      </c>
      <c r="M131" s="19">
        <v>1.45</v>
      </c>
    </row>
    <row r="132" spans="1:13" x14ac:dyDescent="0.25">
      <c r="A132" s="18">
        <v>44019</v>
      </c>
      <c r="B132" s="19">
        <v>0.12</v>
      </c>
      <c r="C132" s="19">
        <v>0.14000000000000001</v>
      </c>
      <c r="D132" s="19">
        <v>0.15</v>
      </c>
      <c r="E132" s="19">
        <v>0.17</v>
      </c>
      <c r="F132" s="19">
        <v>0.15</v>
      </c>
      <c r="G132" s="19">
        <v>0.16</v>
      </c>
      <c r="H132" s="19">
        <v>0.19</v>
      </c>
      <c r="I132" s="19">
        <v>0.28999999999999998</v>
      </c>
      <c r="J132" s="19">
        <v>0.48</v>
      </c>
      <c r="K132" s="19">
        <v>0.65</v>
      </c>
      <c r="L132" s="19">
        <v>1.1499999999999999</v>
      </c>
      <c r="M132" s="19">
        <v>1.38</v>
      </c>
    </row>
    <row r="133" spans="1:13" x14ac:dyDescent="0.25">
      <c r="A133" s="18">
        <v>44050</v>
      </c>
      <c r="B133" s="19">
        <v>0.11</v>
      </c>
      <c r="C133" s="19">
        <v>0.13</v>
      </c>
      <c r="D133" s="19">
        <v>0.15</v>
      </c>
      <c r="E133" s="19">
        <v>0.17</v>
      </c>
      <c r="F133" s="19">
        <v>0.15</v>
      </c>
      <c r="G133" s="19">
        <v>0.16</v>
      </c>
      <c r="H133" s="19">
        <v>0.19</v>
      </c>
      <c r="I133" s="19">
        <v>0.3</v>
      </c>
      <c r="J133" s="19">
        <v>0.49</v>
      </c>
      <c r="K133" s="19">
        <v>0.67</v>
      </c>
      <c r="L133" s="19">
        <v>1.1599999999999999</v>
      </c>
      <c r="M133" s="19">
        <v>1.39</v>
      </c>
    </row>
    <row r="134" spans="1:13" x14ac:dyDescent="0.25">
      <c r="A134" s="18">
        <v>44081</v>
      </c>
      <c r="B134" s="19">
        <v>0.11</v>
      </c>
      <c r="C134" s="19">
        <v>0.12</v>
      </c>
      <c r="D134" s="19">
        <v>0.13</v>
      </c>
      <c r="E134" s="19">
        <v>0.16</v>
      </c>
      <c r="F134" s="19">
        <v>0.15</v>
      </c>
      <c r="G134" s="19">
        <v>0.16</v>
      </c>
      <c r="H134" s="19">
        <v>0.18</v>
      </c>
      <c r="I134" s="19">
        <v>0.28000000000000003</v>
      </c>
      <c r="J134" s="19">
        <v>0.46</v>
      </c>
      <c r="K134" s="19">
        <v>0.62</v>
      </c>
      <c r="L134" s="19">
        <v>1.0900000000000001</v>
      </c>
      <c r="M134" s="19">
        <v>1.32</v>
      </c>
    </row>
    <row r="135" spans="1:13" x14ac:dyDescent="0.25">
      <c r="A135" s="18">
        <v>44111</v>
      </c>
      <c r="B135" s="19">
        <v>0.1</v>
      </c>
      <c r="C135" s="19">
        <v>0.12</v>
      </c>
      <c r="D135" s="19">
        <v>0.13</v>
      </c>
      <c r="E135" s="19">
        <v>0.15</v>
      </c>
      <c r="F135" s="19">
        <v>0.15</v>
      </c>
      <c r="G135" s="19">
        <v>0.16</v>
      </c>
      <c r="H135" s="19">
        <v>0.19</v>
      </c>
      <c r="I135" s="19">
        <v>0.3</v>
      </c>
      <c r="J135" s="19">
        <v>0.49</v>
      </c>
      <c r="K135" s="19">
        <v>0.65</v>
      </c>
      <c r="L135" s="19">
        <v>1.1200000000000001</v>
      </c>
      <c r="M135" s="19">
        <v>1.33</v>
      </c>
    </row>
    <row r="136" spans="1:13" x14ac:dyDescent="0.25">
      <c r="A136" s="19" t="s">
        <v>492</v>
      </c>
      <c r="B136" s="19">
        <v>0.11</v>
      </c>
      <c r="C136" s="19">
        <v>0.12</v>
      </c>
      <c r="D136" s="19">
        <v>0.14000000000000001</v>
      </c>
      <c r="E136" s="19">
        <v>0.15</v>
      </c>
      <c r="F136" s="19">
        <v>0.16</v>
      </c>
      <c r="G136" s="19">
        <v>0.16</v>
      </c>
      <c r="H136" s="19">
        <v>0.19</v>
      </c>
      <c r="I136" s="19">
        <v>0.3</v>
      </c>
      <c r="J136" s="19">
        <v>0.48</v>
      </c>
      <c r="K136" s="19">
        <v>0.64</v>
      </c>
      <c r="L136" s="19">
        <v>1.1100000000000001</v>
      </c>
      <c r="M136" s="19">
        <v>1.33</v>
      </c>
    </row>
    <row r="137" spans="1:13" x14ac:dyDescent="0.25">
      <c r="A137" s="19" t="s">
        <v>493</v>
      </c>
      <c r="B137" s="19">
        <v>0.11</v>
      </c>
      <c r="C137" s="19">
        <v>0.14000000000000001</v>
      </c>
      <c r="D137" s="19">
        <v>0.15</v>
      </c>
      <c r="E137" s="19">
        <v>0.14000000000000001</v>
      </c>
      <c r="F137" s="19">
        <v>0.17</v>
      </c>
      <c r="G137" s="19">
        <v>0.14000000000000001</v>
      </c>
      <c r="H137" s="19">
        <v>0.19</v>
      </c>
      <c r="I137" s="19">
        <v>0.28000000000000003</v>
      </c>
      <c r="J137" s="19">
        <v>0.47</v>
      </c>
      <c r="K137" s="19">
        <v>0.63</v>
      </c>
      <c r="L137" s="19">
        <v>1.0900000000000001</v>
      </c>
      <c r="M137" s="19">
        <v>1.3</v>
      </c>
    </row>
    <row r="138" spans="1:13" x14ac:dyDescent="0.25">
      <c r="A138" s="19" t="s">
        <v>494</v>
      </c>
      <c r="B138" s="19">
        <v>0.12</v>
      </c>
      <c r="C138" s="19">
        <v>0.13</v>
      </c>
      <c r="D138" s="19">
        <v>0.16</v>
      </c>
      <c r="E138" s="19">
        <v>0.15</v>
      </c>
      <c r="F138" s="19">
        <v>0.15</v>
      </c>
      <c r="G138" s="19">
        <v>0.16</v>
      </c>
      <c r="H138" s="19">
        <v>0.18</v>
      </c>
      <c r="I138" s="19">
        <v>0.28000000000000003</v>
      </c>
      <c r="J138" s="19">
        <v>0.47</v>
      </c>
      <c r="K138" s="19">
        <v>0.64</v>
      </c>
      <c r="L138" s="19">
        <v>1.1100000000000001</v>
      </c>
      <c r="M138" s="19">
        <v>1.33</v>
      </c>
    </row>
    <row r="139" spans="1:13" x14ac:dyDescent="0.25">
      <c r="A139" s="19" t="s">
        <v>495</v>
      </c>
      <c r="B139" s="19">
        <v>0.12</v>
      </c>
      <c r="C139" s="19">
        <v>0.11</v>
      </c>
      <c r="D139" s="19">
        <v>0.11</v>
      </c>
      <c r="E139" s="19">
        <v>0.13</v>
      </c>
      <c r="F139" s="19">
        <v>0.14000000000000001</v>
      </c>
      <c r="G139" s="19">
        <v>0.16</v>
      </c>
      <c r="H139" s="19">
        <v>0.17</v>
      </c>
      <c r="I139" s="19">
        <v>0.28000000000000003</v>
      </c>
      <c r="J139" s="19">
        <v>0.46</v>
      </c>
      <c r="K139" s="19">
        <v>0.62</v>
      </c>
      <c r="L139" s="19">
        <v>1.0900000000000001</v>
      </c>
      <c r="M139" s="19">
        <v>1.31</v>
      </c>
    </row>
    <row r="140" spans="1:13" x14ac:dyDescent="0.25">
      <c r="A140" s="19" t="s">
        <v>496</v>
      </c>
      <c r="B140" s="19">
        <v>0.11</v>
      </c>
      <c r="C140" s="19">
        <v>0.11</v>
      </c>
      <c r="D140" s="19">
        <v>0.11</v>
      </c>
      <c r="E140" s="19">
        <v>0.13</v>
      </c>
      <c r="F140" s="19">
        <v>0.14000000000000001</v>
      </c>
      <c r="G140" s="19">
        <v>0.14000000000000001</v>
      </c>
      <c r="H140" s="19">
        <v>0.18</v>
      </c>
      <c r="I140" s="19">
        <v>0.28999999999999998</v>
      </c>
      <c r="J140" s="19">
        <v>0.47</v>
      </c>
      <c r="K140" s="19">
        <v>0.64</v>
      </c>
      <c r="L140" s="19">
        <v>1.1100000000000001</v>
      </c>
      <c r="M140" s="19">
        <v>1.33</v>
      </c>
    </row>
    <row r="141" spans="1:13" x14ac:dyDescent="0.25">
      <c r="A141" s="19" t="s">
        <v>497</v>
      </c>
      <c r="B141" s="19">
        <v>0.11</v>
      </c>
      <c r="C141" s="19">
        <v>0.12</v>
      </c>
      <c r="D141" s="19">
        <v>0.13</v>
      </c>
      <c r="E141" s="19">
        <v>0.14000000000000001</v>
      </c>
      <c r="F141" s="19">
        <v>0.14000000000000001</v>
      </c>
      <c r="G141" s="19">
        <v>0.16</v>
      </c>
      <c r="H141" s="19">
        <v>0.18</v>
      </c>
      <c r="I141" s="19">
        <v>0.28999999999999998</v>
      </c>
      <c r="J141" s="19">
        <v>0.47</v>
      </c>
      <c r="K141" s="19">
        <v>0.62</v>
      </c>
      <c r="L141" s="19">
        <v>1.1000000000000001</v>
      </c>
      <c r="M141" s="19">
        <v>1.32</v>
      </c>
    </row>
    <row r="142" spans="1:13" x14ac:dyDescent="0.25">
      <c r="A142" s="19" t="s">
        <v>498</v>
      </c>
      <c r="B142" s="19">
        <v>0.09</v>
      </c>
      <c r="C142" s="19">
        <v>0.11</v>
      </c>
      <c r="D142" s="19">
        <v>0.13</v>
      </c>
      <c r="E142" s="19">
        <v>0.13</v>
      </c>
      <c r="F142" s="19">
        <v>0.15</v>
      </c>
      <c r="G142" s="19">
        <v>0.14000000000000001</v>
      </c>
      <c r="H142" s="19">
        <v>0.17</v>
      </c>
      <c r="I142" s="19">
        <v>0.27</v>
      </c>
      <c r="J142" s="19">
        <v>0.45</v>
      </c>
      <c r="K142" s="19">
        <v>0.61</v>
      </c>
      <c r="L142" s="19">
        <v>1.0900000000000001</v>
      </c>
      <c r="M142" s="19">
        <v>1.31</v>
      </c>
    </row>
    <row r="143" spans="1:13" x14ac:dyDescent="0.25">
      <c r="A143" s="19" t="s">
        <v>499</v>
      </c>
      <c r="B143" s="19">
        <v>0.09</v>
      </c>
      <c r="C143" s="19">
        <v>0.12</v>
      </c>
      <c r="D143" s="19">
        <v>0.13</v>
      </c>
      <c r="E143" s="19">
        <v>0.14000000000000001</v>
      </c>
      <c r="F143" s="19">
        <v>0.14000000000000001</v>
      </c>
      <c r="G143" s="19">
        <v>0.14000000000000001</v>
      </c>
      <c r="H143" s="19">
        <v>0.17</v>
      </c>
      <c r="I143" s="19">
        <v>0.27</v>
      </c>
      <c r="J143" s="19">
        <v>0.45</v>
      </c>
      <c r="K143" s="19">
        <v>0.6</v>
      </c>
      <c r="L143" s="19">
        <v>1.08</v>
      </c>
      <c r="M143" s="19">
        <v>1.29</v>
      </c>
    </row>
    <row r="144" spans="1:13" x14ac:dyDescent="0.25">
      <c r="A144" s="19" t="s">
        <v>500</v>
      </c>
      <c r="B144" s="19">
        <v>0.09</v>
      </c>
      <c r="C144" s="19">
        <v>0.11</v>
      </c>
      <c r="D144" s="19">
        <v>0.12</v>
      </c>
      <c r="E144" s="19">
        <v>0.13</v>
      </c>
      <c r="F144" s="19">
        <v>0.14000000000000001</v>
      </c>
      <c r="G144" s="19">
        <v>0.16</v>
      </c>
      <c r="H144" s="19">
        <v>0.16</v>
      </c>
      <c r="I144" s="19">
        <v>0.27</v>
      </c>
      <c r="J144" s="19">
        <v>0.44</v>
      </c>
      <c r="K144" s="19">
        <v>0.59</v>
      </c>
      <c r="L144" s="19">
        <v>1.03</v>
      </c>
      <c r="M144" s="19">
        <v>1.24</v>
      </c>
    </row>
    <row r="145" spans="1:13" x14ac:dyDescent="0.25">
      <c r="A145" s="19" t="s">
        <v>501</v>
      </c>
      <c r="B145" s="19">
        <v>0.1</v>
      </c>
      <c r="C145" s="19">
        <v>0.11</v>
      </c>
      <c r="D145" s="19">
        <v>0.11</v>
      </c>
      <c r="E145" s="19">
        <v>0.14000000000000001</v>
      </c>
      <c r="F145" s="19">
        <v>0.16</v>
      </c>
      <c r="G145" s="19">
        <v>0.14000000000000001</v>
      </c>
      <c r="H145" s="19">
        <v>0.17</v>
      </c>
      <c r="I145" s="19">
        <v>0.27</v>
      </c>
      <c r="J145" s="19">
        <v>0.44</v>
      </c>
      <c r="K145" s="19">
        <v>0.59</v>
      </c>
      <c r="L145" s="19">
        <v>1.03</v>
      </c>
      <c r="M145" s="19">
        <v>1.23</v>
      </c>
    </row>
    <row r="146" spans="1:13" x14ac:dyDescent="0.25">
      <c r="A146" s="19" t="s">
        <v>502</v>
      </c>
      <c r="B146" s="19">
        <v>0.1</v>
      </c>
      <c r="C146" s="19">
        <v>0.1</v>
      </c>
      <c r="D146" s="19">
        <v>0.11</v>
      </c>
      <c r="E146" s="19">
        <v>0.14000000000000001</v>
      </c>
      <c r="F146" s="19">
        <v>0.14000000000000001</v>
      </c>
      <c r="G146" s="19">
        <v>0.15</v>
      </c>
      <c r="H146" s="19">
        <v>0.18</v>
      </c>
      <c r="I146" s="19">
        <v>0.3</v>
      </c>
      <c r="J146" s="19">
        <v>0.46</v>
      </c>
      <c r="K146" s="19">
        <v>0.62</v>
      </c>
      <c r="L146" s="19">
        <v>1.05</v>
      </c>
      <c r="M146" s="19">
        <v>1.25</v>
      </c>
    </row>
    <row r="147" spans="1:13" x14ac:dyDescent="0.25">
      <c r="A147" s="19" t="s">
        <v>503</v>
      </c>
      <c r="B147" s="19">
        <v>0.09</v>
      </c>
      <c r="C147" s="19">
        <v>0.11</v>
      </c>
      <c r="D147" s="19">
        <v>0.11</v>
      </c>
      <c r="E147" s="19">
        <v>0.12</v>
      </c>
      <c r="F147" s="19">
        <v>0.14000000000000001</v>
      </c>
      <c r="G147" s="19">
        <v>0.14000000000000001</v>
      </c>
      <c r="H147" s="19">
        <v>0.16</v>
      </c>
      <c r="I147" s="19">
        <v>0.26</v>
      </c>
      <c r="J147" s="19">
        <v>0.44</v>
      </c>
      <c r="K147" s="19">
        <v>0.59</v>
      </c>
      <c r="L147" s="19">
        <v>1.01</v>
      </c>
      <c r="M147" s="19">
        <v>1.22</v>
      </c>
    </row>
    <row r="148" spans="1:13" x14ac:dyDescent="0.25">
      <c r="A148" s="19" t="s">
        <v>504</v>
      </c>
      <c r="B148" s="19">
        <v>0.09</v>
      </c>
      <c r="C148" s="19">
        <v>0.1</v>
      </c>
      <c r="D148" s="19">
        <v>0.11</v>
      </c>
      <c r="E148" s="19">
        <v>0.12</v>
      </c>
      <c r="F148" s="19">
        <v>0.13</v>
      </c>
      <c r="G148" s="19">
        <v>0.12</v>
      </c>
      <c r="H148" s="19">
        <v>0.15</v>
      </c>
      <c r="I148" s="19">
        <v>0.25</v>
      </c>
      <c r="J148" s="19">
        <v>0.43</v>
      </c>
      <c r="K148" s="19">
        <v>0.57999999999999996</v>
      </c>
      <c r="L148" s="19">
        <v>1.03</v>
      </c>
      <c r="M148" s="19">
        <v>1.24</v>
      </c>
    </row>
    <row r="149" spans="1:13" x14ac:dyDescent="0.25">
      <c r="A149" s="19" t="s">
        <v>505</v>
      </c>
      <c r="B149" s="19">
        <v>0.1</v>
      </c>
      <c r="C149" s="19">
        <v>0.1</v>
      </c>
      <c r="D149" s="19">
        <v>0.09</v>
      </c>
      <c r="E149" s="19">
        <v>0.11</v>
      </c>
      <c r="F149" s="19">
        <v>0.11</v>
      </c>
      <c r="G149" s="19">
        <v>0.11</v>
      </c>
      <c r="H149" s="19">
        <v>0.14000000000000001</v>
      </c>
      <c r="I149" s="19">
        <v>0.23</v>
      </c>
      <c r="J149" s="19">
        <v>0.4</v>
      </c>
      <c r="K149" s="19">
        <v>0.55000000000000004</v>
      </c>
      <c r="L149" s="19">
        <v>0.98</v>
      </c>
      <c r="M149" s="19">
        <v>1.2</v>
      </c>
    </row>
    <row r="150" spans="1:13" x14ac:dyDescent="0.25">
      <c r="A150" s="19" t="s">
        <v>506</v>
      </c>
      <c r="B150" s="19">
        <v>0.09</v>
      </c>
      <c r="C150" s="19">
        <v>0.09</v>
      </c>
      <c r="D150" s="19">
        <v>0.09</v>
      </c>
      <c r="E150" s="19">
        <v>0.1</v>
      </c>
      <c r="F150" s="19">
        <v>0.11</v>
      </c>
      <c r="G150" s="19">
        <v>0.11</v>
      </c>
      <c r="H150" s="19">
        <v>0.11</v>
      </c>
      <c r="I150" s="19">
        <v>0.21</v>
      </c>
      <c r="J150" s="19">
        <v>0.39</v>
      </c>
      <c r="K150" s="19">
        <v>0.55000000000000004</v>
      </c>
      <c r="L150" s="19">
        <v>0.98</v>
      </c>
      <c r="M150" s="19">
        <v>1.2</v>
      </c>
    </row>
    <row r="151" spans="1:13" x14ac:dyDescent="0.25">
      <c r="A151" s="18">
        <v>43898</v>
      </c>
      <c r="B151" s="19">
        <v>0.09</v>
      </c>
      <c r="C151" s="19">
        <v>0.09</v>
      </c>
      <c r="D151" s="19">
        <v>0.1</v>
      </c>
      <c r="E151" s="19">
        <v>0.11</v>
      </c>
      <c r="F151" s="19">
        <v>0.12</v>
      </c>
      <c r="G151" s="19">
        <v>0.11</v>
      </c>
      <c r="H151" s="19">
        <v>0.13</v>
      </c>
      <c r="I151" s="19">
        <v>0.22</v>
      </c>
      <c r="J151" s="19">
        <v>0.4</v>
      </c>
      <c r="K151" s="19">
        <v>0.56000000000000005</v>
      </c>
      <c r="L151" s="19">
        <v>1.01</v>
      </c>
      <c r="M151" s="19">
        <v>1.23</v>
      </c>
    </row>
    <row r="152" spans="1:13" x14ac:dyDescent="0.25">
      <c r="A152" s="18">
        <v>43929</v>
      </c>
      <c r="B152" s="19">
        <v>0.09</v>
      </c>
      <c r="C152" s="19">
        <v>0.09</v>
      </c>
      <c r="D152" s="19">
        <v>0.09</v>
      </c>
      <c r="E152" s="19">
        <v>0.11</v>
      </c>
      <c r="F152" s="19">
        <v>0.14000000000000001</v>
      </c>
      <c r="G152" s="19">
        <v>0.11</v>
      </c>
      <c r="H152" s="19">
        <v>0.1</v>
      </c>
      <c r="I152" s="19">
        <v>0.19</v>
      </c>
      <c r="J152" s="19">
        <v>0.36</v>
      </c>
      <c r="K152" s="19">
        <v>0.52</v>
      </c>
      <c r="L152" s="19">
        <v>0.96</v>
      </c>
      <c r="M152" s="19">
        <v>1.19</v>
      </c>
    </row>
    <row r="153" spans="1:13" x14ac:dyDescent="0.25">
      <c r="A153" s="18">
        <v>43959</v>
      </c>
      <c r="B153" s="19">
        <v>0.08</v>
      </c>
      <c r="C153" s="19">
        <v>0.09</v>
      </c>
      <c r="D153" s="19">
        <v>0.1</v>
      </c>
      <c r="E153" s="19">
        <v>0.12</v>
      </c>
      <c r="F153" s="19">
        <v>0.12</v>
      </c>
      <c r="G153" s="19">
        <v>0.11</v>
      </c>
      <c r="H153" s="19">
        <v>0.13</v>
      </c>
      <c r="I153" s="19">
        <v>0.22</v>
      </c>
      <c r="J153" s="19">
        <v>0.39</v>
      </c>
      <c r="K153" s="19">
        <v>0.55000000000000004</v>
      </c>
      <c r="L153" s="19">
        <v>1</v>
      </c>
      <c r="M153" s="19">
        <v>1.22</v>
      </c>
    </row>
    <row r="154" spans="1:13" x14ac:dyDescent="0.25">
      <c r="A154" s="18">
        <v>43990</v>
      </c>
      <c r="B154" s="19">
        <v>7.0000000000000007E-2</v>
      </c>
      <c r="C154" s="19">
        <v>0.11</v>
      </c>
      <c r="D154" s="19">
        <v>0.1</v>
      </c>
      <c r="E154" s="19">
        <v>0.11</v>
      </c>
      <c r="F154" s="19">
        <v>0.14000000000000001</v>
      </c>
      <c r="G154" s="19">
        <v>0.11</v>
      </c>
      <c r="H154" s="19">
        <v>0.13</v>
      </c>
      <c r="I154" s="19">
        <v>0.21</v>
      </c>
      <c r="J154" s="19">
        <v>0.39</v>
      </c>
      <c r="K154" s="19">
        <v>0.55000000000000004</v>
      </c>
      <c r="L154" s="19">
        <v>0.98</v>
      </c>
      <c r="M154" s="19">
        <v>1.2</v>
      </c>
    </row>
    <row r="155" spans="1:13" x14ac:dyDescent="0.25">
      <c r="A155" s="18">
        <v>44020</v>
      </c>
      <c r="B155" s="19">
        <v>0.08</v>
      </c>
      <c r="C155" s="19">
        <v>0.09</v>
      </c>
      <c r="D155" s="19">
        <v>0.1</v>
      </c>
      <c r="E155" s="19">
        <v>0.12</v>
      </c>
      <c r="F155" s="19">
        <v>0.14000000000000001</v>
      </c>
      <c r="G155" s="19">
        <v>0.13</v>
      </c>
      <c r="H155" s="19">
        <v>0.14000000000000001</v>
      </c>
      <c r="I155" s="19">
        <v>0.23</v>
      </c>
      <c r="J155" s="19">
        <v>0.41</v>
      </c>
      <c r="K155" s="19">
        <v>0.56999999999999995</v>
      </c>
      <c r="L155" s="19">
        <v>1.01</v>
      </c>
      <c r="M155" s="19">
        <v>1.23</v>
      </c>
    </row>
    <row r="156" spans="1:13" x14ac:dyDescent="0.25">
      <c r="A156" s="18">
        <v>44112</v>
      </c>
      <c r="B156" s="19">
        <v>0.09</v>
      </c>
      <c r="C156" s="19">
        <v>0.11</v>
      </c>
      <c r="D156" s="19">
        <v>0.11</v>
      </c>
      <c r="E156" s="19">
        <v>0.13</v>
      </c>
      <c r="F156" s="19">
        <v>0.13</v>
      </c>
      <c r="G156" s="19">
        <v>0.14000000000000001</v>
      </c>
      <c r="H156" s="19">
        <v>0.15</v>
      </c>
      <c r="I156" s="19">
        <v>0.24</v>
      </c>
      <c r="J156" s="19">
        <v>0.42</v>
      </c>
      <c r="K156" s="19">
        <v>0.59</v>
      </c>
      <c r="L156" s="19">
        <v>1.04</v>
      </c>
      <c r="M156" s="19">
        <v>1.25</v>
      </c>
    </row>
    <row r="157" spans="1:13" x14ac:dyDescent="0.25">
      <c r="A157" s="18">
        <v>44143</v>
      </c>
      <c r="B157" s="19">
        <v>0.08</v>
      </c>
      <c r="C157" s="19">
        <v>0.1</v>
      </c>
      <c r="D157" s="19">
        <v>0.11</v>
      </c>
      <c r="E157" s="19">
        <v>0.12</v>
      </c>
      <c r="F157" s="19">
        <v>0.15</v>
      </c>
      <c r="G157" s="19">
        <v>0.16</v>
      </c>
      <c r="H157" s="19">
        <v>0.18</v>
      </c>
      <c r="I157" s="19">
        <v>0.27</v>
      </c>
      <c r="J157" s="19">
        <v>0.46</v>
      </c>
      <c r="K157" s="19">
        <v>0.64</v>
      </c>
      <c r="L157" s="19">
        <v>1.1000000000000001</v>
      </c>
      <c r="M157" s="19">
        <v>1.32</v>
      </c>
    </row>
    <row r="158" spans="1:13" x14ac:dyDescent="0.25">
      <c r="A158" s="18">
        <v>44173</v>
      </c>
      <c r="B158" s="19">
        <v>0.08</v>
      </c>
      <c r="C158" s="19">
        <v>0.1</v>
      </c>
      <c r="D158" s="19">
        <v>0.11</v>
      </c>
      <c r="E158" s="19">
        <v>0.12</v>
      </c>
      <c r="F158" s="19">
        <v>0.13</v>
      </c>
      <c r="G158" s="19">
        <v>0.16</v>
      </c>
      <c r="H158" s="19">
        <v>0.19</v>
      </c>
      <c r="I158" s="19">
        <v>0.3</v>
      </c>
      <c r="J158" s="19">
        <v>0.5</v>
      </c>
      <c r="K158" s="19">
        <v>0.69</v>
      </c>
      <c r="L158" s="19">
        <v>1.1499999999999999</v>
      </c>
      <c r="M158" s="19">
        <v>1.37</v>
      </c>
    </row>
    <row r="159" spans="1:13" x14ac:dyDescent="0.25">
      <c r="A159" s="19" t="s">
        <v>507</v>
      </c>
      <c r="B159" s="19">
        <v>0.08</v>
      </c>
      <c r="C159" s="19">
        <v>0.1</v>
      </c>
      <c r="D159" s="19">
        <v>0.1</v>
      </c>
      <c r="E159" s="19">
        <v>0.12</v>
      </c>
      <c r="F159" s="19">
        <v>0.14000000000000001</v>
      </c>
      <c r="G159" s="19">
        <v>0.16</v>
      </c>
      <c r="H159" s="19">
        <v>0.19</v>
      </c>
      <c r="I159" s="19">
        <v>0.32</v>
      </c>
      <c r="J159" s="19">
        <v>0.52</v>
      </c>
      <c r="K159" s="19">
        <v>0.71</v>
      </c>
      <c r="L159" s="19">
        <v>1.2</v>
      </c>
      <c r="M159" s="19">
        <v>1.42</v>
      </c>
    </row>
    <row r="160" spans="1:13" x14ac:dyDescent="0.25">
      <c r="A160" s="19" t="s">
        <v>508</v>
      </c>
      <c r="B160" s="19">
        <v>0.09</v>
      </c>
      <c r="C160" s="19">
        <v>0.1</v>
      </c>
      <c r="D160" s="19">
        <v>0.1</v>
      </c>
      <c r="E160" s="19">
        <v>0.12</v>
      </c>
      <c r="F160" s="19">
        <v>0.13</v>
      </c>
      <c r="G160" s="19">
        <v>0.14000000000000001</v>
      </c>
      <c r="H160" s="19">
        <v>0.18</v>
      </c>
      <c r="I160" s="19">
        <v>0.28999999999999998</v>
      </c>
      <c r="J160" s="19">
        <v>0.51</v>
      </c>
      <c r="K160" s="19">
        <v>0.71</v>
      </c>
      <c r="L160" s="19">
        <v>1.21</v>
      </c>
      <c r="M160" s="19">
        <v>1.45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Data_Price_Vol</vt:lpstr>
      <vt:lpstr>Hindsight_Fixed</vt:lpstr>
      <vt:lpstr>Hindsight_Floating</vt:lpstr>
      <vt:lpstr>T_Bill Rates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RAJESHWAR</dc:creator>
  <cp:lastModifiedBy>RAJESHWAR</cp:lastModifiedBy>
  <dcterms:created xsi:type="dcterms:W3CDTF">2020-08-13T10:14:08Z</dcterms:created>
  <dcterms:modified xsi:type="dcterms:W3CDTF">2020-08-18T15:18:23Z</dcterms:modified>
</cp:coreProperties>
</file>