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tables/table1.xml" ContentType="application/vnd.openxmlformats-officedocument.spreadsheetml.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tables/table2.xml" ContentType="application/vnd.openxmlformats-officedocument.spreadsheetml.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slicers/slicer3.xml" ContentType="application/vnd.ms-excel.slicer+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charts/chartEx2.xml" ContentType="application/vnd.ms-office.chartex+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F:\Excelr\Projects\New Insurance Project (1) (6)\New Insurance Project\Dataset\"/>
    </mc:Choice>
  </mc:AlternateContent>
  <xr:revisionPtr revIDLastSave="0" documentId="13_ncr:1_{058AB806-26A5-4F04-A866-D1B1D32175D8}" xr6:coauthVersionLast="47" xr6:coauthVersionMax="47" xr10:uidLastSave="{00000000-0000-0000-0000-000000000000}"/>
  <bookViews>
    <workbookView xWindow="-120" yWindow="-120" windowWidth="29040" windowHeight="15720" firstSheet="8" activeTab="14" xr2:uid="{CF5E4B7F-8AC8-4F2B-8BD9-EA2E671569CA}"/>
  </bookViews>
  <sheets>
    <sheet name="No Of Invoice By Acc Exe" sheetId="1" r:id="rId1"/>
    <sheet name="invoice_202001231041" sheetId="2" r:id="rId2"/>
    <sheet name="meeting_list_202001231041" sheetId="5" r:id="rId3"/>
    <sheet name="Yearly Meeting Count" sheetId="3" r:id="rId4"/>
    <sheet name="No of Meetings By Acc Exe" sheetId="4" r:id="rId5"/>
    <sheet name="Placed Achievement" sheetId="6" r:id="rId6"/>
    <sheet name="Pivot Tables Branch kpis" sheetId="7" r:id="rId7"/>
    <sheet name="New" sheetId="8" r:id="rId8"/>
    <sheet name="Cross Sell" sheetId="9" r:id="rId9"/>
    <sheet name="Renewal" sheetId="10" r:id="rId10"/>
    <sheet name="Stage Funnel By Revenue" sheetId="11" r:id="rId11"/>
    <sheet name="Top 5 Open opportunities" sheetId="12" r:id="rId12"/>
    <sheet name="Data" sheetId="13" r:id="rId13"/>
    <sheet name="Charts" sheetId="14" r:id="rId14"/>
    <sheet name="Dashboard" sheetId="15" r:id="rId15"/>
  </sheets>
  <externalReferences>
    <externalReference r:id="rId16"/>
  </externalReferences>
  <definedNames>
    <definedName name="_xlnm._FilterDatabase" localSheetId="12" hidden="1">Data!$A$1:$N$50</definedName>
    <definedName name="_xlnm._FilterDatabase" localSheetId="1" hidden="1">invoice_202001231041!$A$1:$M$205</definedName>
    <definedName name="_xlnm._FilterDatabase" localSheetId="2" hidden="1">meeting_list_202001231041!$B$1:$E$35</definedName>
    <definedName name="_xlchart.v2.0" hidden="1">'Stage Funnel By Revenue'!$A$11:$A$13</definedName>
    <definedName name="_xlchart.v2.1" hidden="1">'Stage Funnel By Revenue'!$B$10</definedName>
    <definedName name="_xlchart.v2.2" hidden="1">'Stage Funnel By Revenue'!$B$11:$B$13</definedName>
    <definedName name="_xlchart.v2.3" hidden="1">'Stage Funnel By Revenue'!$A$11:$A$13</definedName>
    <definedName name="_xlchart.v2.4" hidden="1">'Stage Funnel By Revenue'!$B$10</definedName>
    <definedName name="_xlchart.v2.5" hidden="1">'Stage Funnel By Revenue'!$B$11:$B$13</definedName>
    <definedName name="Slicer_Account_Executive">#N/A</definedName>
    <definedName name="Slicer_Account_Executive1">#N/A</definedName>
  </definedNames>
  <calcPr calcId="191029"/>
  <pivotCaches>
    <pivotCache cacheId="0" r:id="rId17"/>
    <pivotCache cacheId="1" r:id="rId18"/>
    <pivotCache cacheId="2" r:id="rId19"/>
    <pivotCache cacheId="3" r:id="rId20"/>
    <pivotCache cacheId="4" r:id="rId21"/>
    <pivotCache cacheId="5" r:id="rId22"/>
    <pivotCache cacheId="6" r:id="rId23"/>
    <pivotCache cacheId="7" r:id="rId24"/>
    <pivotCache cacheId="8" r:id="rId25"/>
    <pivotCache cacheId="9" r:id="rId26"/>
  </pivotCaches>
  <extLst>
    <ext xmlns:x14="http://schemas.microsoft.com/office/spreadsheetml/2009/9/main" uri="{BBE1A952-AA13-448e-AADC-164F8A28A991}">
      <x14:slicerCaches>
        <x14:slicerCache r:id="rId27"/>
        <x14:slicerCache r:id="rId2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5" i="9" l="1"/>
  <c r="I7" i="8"/>
  <c r="F50" i="13"/>
  <c r="F49" i="13"/>
  <c r="F48" i="13"/>
  <c r="F47" i="13"/>
  <c r="F46" i="13"/>
  <c r="F45" i="13"/>
  <c r="F44" i="13"/>
  <c r="F43" i="13"/>
  <c r="F42" i="13"/>
  <c r="F41" i="13"/>
  <c r="F40" i="13"/>
  <c r="F39" i="13"/>
  <c r="F38" i="13"/>
  <c r="F37" i="13"/>
  <c r="F36" i="13"/>
  <c r="F35" i="13"/>
  <c r="F34" i="13"/>
  <c r="F33" i="13"/>
  <c r="F32" i="13"/>
  <c r="F31" i="13"/>
  <c r="F30" i="13"/>
  <c r="F29" i="13"/>
  <c r="F28" i="13"/>
  <c r="F27" i="13"/>
  <c r="F26" i="13"/>
  <c r="F25" i="13"/>
  <c r="F24" i="13"/>
  <c r="F23" i="13"/>
  <c r="F22" i="13"/>
  <c r="F21" i="13"/>
  <c r="F20" i="13"/>
  <c r="F19" i="13"/>
  <c r="F18" i="13"/>
  <c r="F17" i="13"/>
  <c r="F16" i="13"/>
  <c r="F15" i="13"/>
  <c r="F14" i="13"/>
  <c r="F13" i="13"/>
  <c r="F12" i="13"/>
  <c r="F11" i="13"/>
  <c r="F10" i="13"/>
  <c r="F9" i="13"/>
  <c r="F8" i="13"/>
  <c r="F7" i="13"/>
  <c r="F6" i="13"/>
  <c r="F5" i="13"/>
  <c r="F4" i="13"/>
  <c r="F3" i="13"/>
  <c r="F2" i="13"/>
  <c r="D8" i="10"/>
  <c r="D7" i="10"/>
  <c r="D6" i="10"/>
  <c r="D8" i="9"/>
  <c r="D7" i="9"/>
  <c r="D6" i="9"/>
  <c r="D9" i="8"/>
  <c r="D8" i="8"/>
  <c r="D7" i="8"/>
  <c r="K26" i="7"/>
  <c r="J26" i="7"/>
  <c r="K25" i="7"/>
  <c r="J25" i="7"/>
  <c r="K24" i="7"/>
  <c r="J24" i="7"/>
  <c r="C4" i="6"/>
  <c r="B4" i="6"/>
  <c r="D4" i="6" s="1"/>
  <c r="C3" i="6"/>
  <c r="B3" i="6"/>
  <c r="D3" i="6" s="1"/>
  <c r="C2" i="6"/>
  <c r="B2" i="6"/>
  <c r="D2" i="6" s="1"/>
  <c r="I24" i="7"/>
  <c r="H18" i="7"/>
  <c r="I26" i="7"/>
  <c r="H17" i="7"/>
  <c r="H16" i="7"/>
  <c r="I25" i="7"/>
</calcChain>
</file>

<file path=xl/sharedStrings.xml><?xml version="1.0" encoding="utf-8"?>
<sst xmlns="http://schemas.openxmlformats.org/spreadsheetml/2006/main" count="2075" uniqueCount="528">
  <si>
    <t>Count of invoice_number</t>
  </si>
  <si>
    <t>Column Labels</t>
  </si>
  <si>
    <t>Executives</t>
  </si>
  <si>
    <t>Cross Sell</t>
  </si>
  <si>
    <t>New</t>
  </si>
  <si>
    <t>Renewal</t>
  </si>
  <si>
    <t>Grand Total</t>
  </si>
  <si>
    <t>Abhinav Shivam</t>
  </si>
  <si>
    <t>Animesh Rawat</t>
  </si>
  <si>
    <t>Gilbert</t>
  </si>
  <si>
    <t>Juli</t>
  </si>
  <si>
    <t>Ketan Jain</t>
  </si>
  <si>
    <t>Mark</t>
  </si>
  <si>
    <t>Vidit Shah</t>
  </si>
  <si>
    <t>Vinay</t>
  </si>
  <si>
    <t>invoice_number</t>
  </si>
  <si>
    <t>invoice_date</t>
  </si>
  <si>
    <t>revenue_transaction_type</t>
  </si>
  <si>
    <t>branch_name</t>
  </si>
  <si>
    <t>solution_group</t>
  </si>
  <si>
    <t>Account Exe ID</t>
  </si>
  <si>
    <t>Account Executive</t>
  </si>
  <si>
    <t>income_class</t>
  </si>
  <si>
    <t>Client Name</t>
  </si>
  <si>
    <t>policy_number</t>
  </si>
  <si>
    <t>Deal Count</t>
  </si>
  <si>
    <t>Amount</t>
  </si>
  <si>
    <t>income_due_date</t>
  </si>
  <si>
    <t>Fees</t>
  </si>
  <si>
    <t>Ahmedabad</t>
  </si>
  <si>
    <t>Liability</t>
  </si>
  <si>
    <t>Sanjay Trivedi</t>
  </si>
  <si>
    <t>Brokerage</t>
  </si>
  <si>
    <t>Global Client Network (GNB Inward)</t>
  </si>
  <si>
    <t>Anita Sethi</t>
  </si>
  <si>
    <t>Ashok Chatterjee</t>
  </si>
  <si>
    <t>OG-19-2202-1018-00000060</t>
  </si>
  <si>
    <t>Rani Agarwal</t>
  </si>
  <si>
    <t>OG-19-2202-3383-00000010</t>
  </si>
  <si>
    <t>Arjun Rao</t>
  </si>
  <si>
    <t>020P000098803000</t>
  </si>
  <si>
    <t>Employee Benefits (EB)</t>
  </si>
  <si>
    <t>Anil Naik</t>
  </si>
  <si>
    <t>Simran Trivedi</t>
  </si>
  <si>
    <t>OG-19-2202-3383-00000009</t>
  </si>
  <si>
    <t>Dhruv Chopra</t>
  </si>
  <si>
    <t>OG-19-2202-3383-00000008</t>
  </si>
  <si>
    <t>Jaya Chopra</t>
  </si>
  <si>
    <t>Kiran Goyal</t>
  </si>
  <si>
    <t>H0048996</t>
  </si>
  <si>
    <t>Pravin Sengupta</t>
  </si>
  <si>
    <t>'001P000202300000</t>
  </si>
  <si>
    <t>Snehal Das</t>
  </si>
  <si>
    <t>'001P000203500000</t>
  </si>
  <si>
    <t>Rajesh Malhotra</t>
  </si>
  <si>
    <t>Archana Bhatia</t>
  </si>
  <si>
    <t>Ashok Reddy</t>
  </si>
  <si>
    <t>2999202758217600000"</t>
  </si>
  <si>
    <t>Construction, Power &amp; Infrastructure</t>
  </si>
  <si>
    <t>Madhuri Bhatia</t>
  </si>
  <si>
    <t>Pranav Mishra</t>
  </si>
  <si>
    <t>Rina Goyal</t>
  </si>
  <si>
    <t>Geeta Gupta</t>
  </si>
  <si>
    <t>OG-19-2202-1002-00001981</t>
  </si>
  <si>
    <t>Sudhir Roy</t>
  </si>
  <si>
    <t>OG-19-2202-1002-00001901</t>
  </si>
  <si>
    <t>Rani Kaul</t>
  </si>
  <si>
    <t>Kavita Sharma</t>
  </si>
  <si>
    <t>H0056637</t>
  </si>
  <si>
    <t>Marine</t>
  </si>
  <si>
    <t>Shikha Sethi</t>
  </si>
  <si>
    <t>'99000021180100000013</t>
  </si>
  <si>
    <t>Amit Bhargava</t>
  </si>
  <si>
    <t>P0019200001/9999/100301</t>
  </si>
  <si>
    <t>Alka Goel</t>
  </si>
  <si>
    <t>0000000008502066-01</t>
  </si>
  <si>
    <t>Harish Sharma</t>
  </si>
  <si>
    <t>Gaurav Goel</t>
  </si>
  <si>
    <t>Ravi Naik</t>
  </si>
  <si>
    <t>OG-19-2202-4010-00002245</t>
  </si>
  <si>
    <t>Kamlesh Prasad</t>
  </si>
  <si>
    <t>OG-19-2202-1018-00000059</t>
  </si>
  <si>
    <t>Nikhil Verma</t>
  </si>
  <si>
    <t>Vaishali Desai</t>
  </si>
  <si>
    <t>505373-01</t>
  </si>
  <si>
    <t>Atul Naik</t>
  </si>
  <si>
    <t>H0067187</t>
  </si>
  <si>
    <t>Meena Bhargava</t>
  </si>
  <si>
    <t>Mona Chopra</t>
  </si>
  <si>
    <t>Mohit Tiwari</t>
  </si>
  <si>
    <t>'99000044190700000001</t>
  </si>
  <si>
    <t>Tina Dutta</t>
  </si>
  <si>
    <t>100200080123/01/00</t>
  </si>
  <si>
    <t>Hemant Das</t>
  </si>
  <si>
    <t>OG-19-2202-1018-00000054</t>
  </si>
  <si>
    <t>Sanjana Bhargava</t>
  </si>
  <si>
    <t>OG-19-2202-1018-00000053</t>
  </si>
  <si>
    <t>Kamlesh Trivedi</t>
  </si>
  <si>
    <t>OG-19-2202-4001-00011127</t>
  </si>
  <si>
    <t>Nikita Tiwari</t>
  </si>
  <si>
    <t>237164239 00</t>
  </si>
  <si>
    <t>Kapil Kapoor</t>
  </si>
  <si>
    <t>Harish Rana</t>
  </si>
  <si>
    <t>Nikhil Pandit</t>
  </si>
  <si>
    <t>2304001082-01</t>
  </si>
  <si>
    <t>Vivek Rana</t>
  </si>
  <si>
    <t>Hemant Nair</t>
  </si>
  <si>
    <t>0600010004 01</t>
  </si>
  <si>
    <t>Veena Bhargava</t>
  </si>
  <si>
    <t>0000000008907502-01</t>
  </si>
  <si>
    <t>Trade Credit &amp;amp; Political Risk</t>
  </si>
  <si>
    <t>Shivam Shah</t>
  </si>
  <si>
    <t>Bhavna Bhandari</t>
  </si>
  <si>
    <t>Tarun Shah</t>
  </si>
  <si>
    <t>Hemant Chauhan</t>
  </si>
  <si>
    <t>Geeta Verma</t>
  </si>
  <si>
    <t>Property / BI</t>
  </si>
  <si>
    <t>Ashok Patel</t>
  </si>
  <si>
    <t>'99000046192400000001</t>
  </si>
  <si>
    <t>Gayatri Reddy</t>
  </si>
  <si>
    <t>'99000011180100000303</t>
  </si>
  <si>
    <t>Snehal Patel</t>
  </si>
  <si>
    <t>OG-19-2202-1018-00000055</t>
  </si>
  <si>
    <t>Vivek Yadav</t>
  </si>
  <si>
    <t>0640002231 04</t>
  </si>
  <si>
    <t>Kiran Saxena</t>
  </si>
  <si>
    <t>Uday Reddy</t>
  </si>
  <si>
    <t>0301004265-1</t>
  </si>
  <si>
    <t>Anita Pandit</t>
  </si>
  <si>
    <t>0600010004 02</t>
  </si>
  <si>
    <t>Hina Malhotra</t>
  </si>
  <si>
    <t>'99000044190300000004</t>
  </si>
  <si>
    <t>Alka Patel</t>
  </si>
  <si>
    <t>'99000044180700000012</t>
  </si>
  <si>
    <t>Shruti Roy</t>
  </si>
  <si>
    <t>'99000011180100000340</t>
  </si>
  <si>
    <t>Archana Singh</t>
  </si>
  <si>
    <t>'99000044185800000014</t>
  </si>
  <si>
    <t>Mukul Goyal</t>
  </si>
  <si>
    <t>4092/151965577/01/000</t>
  </si>
  <si>
    <t>Namita Bajaj</t>
  </si>
  <si>
    <t>5002/131802941/02/000</t>
  </si>
  <si>
    <t>Nikita Joshi</t>
  </si>
  <si>
    <t>Tejas Shah</t>
  </si>
  <si>
    <t>4016/120415654/03/00</t>
  </si>
  <si>
    <t>Kavita Rao</t>
  </si>
  <si>
    <t>Hemant Shah</t>
  </si>
  <si>
    <t>Prabhat Naik</t>
  </si>
  <si>
    <t>4006/131284920/02/000</t>
  </si>
  <si>
    <t>Nikhil Tiwari</t>
  </si>
  <si>
    <t>NBI Domestic</t>
  </si>
  <si>
    <t>Neha Trivedi</t>
  </si>
  <si>
    <t>4001/117090005/03/000</t>
  </si>
  <si>
    <t>Shruti Agarwal</t>
  </si>
  <si>
    <t>Kiran Desai</t>
  </si>
  <si>
    <t>Kanchan Iyer</t>
  </si>
  <si>
    <t>2600015265 00</t>
  </si>
  <si>
    <t>Bhavna Kapoor</t>
  </si>
  <si>
    <t>4016/133979727/02/000</t>
  </si>
  <si>
    <t>Ritika Reddy</t>
  </si>
  <si>
    <t>0640002231 03</t>
  </si>
  <si>
    <t>Suresh Das</t>
  </si>
  <si>
    <t>'99000011180100000339</t>
  </si>
  <si>
    <t>Shikha Chauhan</t>
  </si>
  <si>
    <t>Hemant Dutta</t>
  </si>
  <si>
    <t>4005/134645920/02/000</t>
  </si>
  <si>
    <t>Dinesh Pandey</t>
  </si>
  <si>
    <t>4101190600000030-00</t>
  </si>
  <si>
    <t>Archana Iyer</t>
  </si>
  <si>
    <t>'99000036181500000054</t>
  </si>
  <si>
    <t>Deepak Menon</t>
  </si>
  <si>
    <t>Vivek Gupta</t>
  </si>
  <si>
    <t>Rina Shah</t>
  </si>
  <si>
    <t>AG00059046000100</t>
  </si>
  <si>
    <t>Uday Prasad</t>
  </si>
  <si>
    <t>Nitin Kapoor</t>
  </si>
  <si>
    <t>2412/202063061201000</t>
  </si>
  <si>
    <t>Harish Kaul</t>
  </si>
  <si>
    <t>4101190700000015-00</t>
  </si>
  <si>
    <t>Neeraj Arora</t>
  </si>
  <si>
    <t>Mukul Kumar</t>
  </si>
  <si>
    <t>Gauri Naik</t>
  </si>
  <si>
    <t>Harish Menon</t>
  </si>
  <si>
    <t>Mohit Gupta</t>
  </si>
  <si>
    <t>Amit Arora</t>
  </si>
  <si>
    <t>Nikita Pandit</t>
  </si>
  <si>
    <t>Vikas Gupta</t>
  </si>
  <si>
    <t>Kamlesh Pillai</t>
  </si>
  <si>
    <t>Umesh Agarwal</t>
  </si>
  <si>
    <t>YB00020403000100</t>
  </si>
  <si>
    <t>Ankur Gandhi</t>
  </si>
  <si>
    <t>Dinesh Kaul</t>
  </si>
  <si>
    <t>Ankur Naik</t>
  </si>
  <si>
    <t>Alex Johnson</t>
  </si>
  <si>
    <t>4016 138636598 02 000</t>
  </si>
  <si>
    <t>Emily Thompson</t>
  </si>
  <si>
    <t>OG-20-2202-0425-00000017</t>
  </si>
  <si>
    <t>Liam Smith</t>
  </si>
  <si>
    <t>OG-20-2202-9931-00032558</t>
  </si>
  <si>
    <t>Ava Davis</t>
  </si>
  <si>
    <t>OG-20-2202-4004-00000064</t>
  </si>
  <si>
    <t>Noah Wilson</t>
  </si>
  <si>
    <t>2412 2020 7182 9001 000</t>
  </si>
  <si>
    <t>Olivia Brown</t>
  </si>
  <si>
    <t>William Martinez</t>
  </si>
  <si>
    <t>Sophia Garcia</t>
  </si>
  <si>
    <t>OG-20-2202-3304-00000009</t>
  </si>
  <si>
    <t>James Miller</t>
  </si>
  <si>
    <t>OG-20-2202-3383-00000002</t>
  </si>
  <si>
    <t>Mia Rodriguez</t>
  </si>
  <si>
    <t>OG-20-2202-4002-00000010</t>
  </si>
  <si>
    <t>Benjamin Anderson</t>
  </si>
  <si>
    <t>OG-20-2202-4010-00000869</t>
  </si>
  <si>
    <t>Charlotte Taylor</t>
  </si>
  <si>
    <t>1011/142530053/01/000</t>
  </si>
  <si>
    <t>Lucas Hernandez</t>
  </si>
  <si>
    <t>Amelia Moore</t>
  </si>
  <si>
    <t>OG-19-2202-1018-00000052</t>
  </si>
  <si>
    <t>Henry Thomas</t>
  </si>
  <si>
    <t>OG-20-2202-3315-00000009</t>
  </si>
  <si>
    <t>Harper Martin</t>
  </si>
  <si>
    <t>Alexander Jackson</t>
  </si>
  <si>
    <t>Ella White</t>
  </si>
  <si>
    <t>Michael Lee</t>
  </si>
  <si>
    <t>0301004728-2019</t>
  </si>
  <si>
    <t>Grace Harris</t>
  </si>
  <si>
    <t>Daniel Clark</t>
  </si>
  <si>
    <t>Scarlett Lewis</t>
  </si>
  <si>
    <t>Small Medium Enterpries (SME)</t>
  </si>
  <si>
    <t>Matthew Walker</t>
  </si>
  <si>
    <t>Madison Robinson</t>
  </si>
  <si>
    <t>David Hall</t>
  </si>
  <si>
    <t>Lily Young</t>
  </si>
  <si>
    <t>Samuel Allen</t>
  </si>
  <si>
    <t>Chloe King</t>
  </si>
  <si>
    <t>0000000010619837-01</t>
  </si>
  <si>
    <t>Joseph Scott</t>
  </si>
  <si>
    <t>0000000007404252-02</t>
  </si>
  <si>
    <t>Evelyn Wright</t>
  </si>
  <si>
    <t>Andrew Adams</t>
  </si>
  <si>
    <t>OG-19-2202-3383-00000007</t>
  </si>
  <si>
    <t>Aria Baker</t>
  </si>
  <si>
    <t>Christopher Campbell</t>
  </si>
  <si>
    <t>ER00004563000100</t>
  </si>
  <si>
    <t>Zoe Rivera</t>
  </si>
  <si>
    <t>Anthony Mitchell</t>
  </si>
  <si>
    <t>1003/126704810/02/000</t>
  </si>
  <si>
    <t>Mila Flores</t>
  </si>
  <si>
    <t>Joshua Roberts</t>
  </si>
  <si>
    <t>Nora Sanders</t>
  </si>
  <si>
    <t>Ryan Murphy</t>
  </si>
  <si>
    <t>Ellie Patterson</t>
  </si>
  <si>
    <t>Ethan Hughes</t>
  </si>
  <si>
    <t>OG-20-2202-1005-00000171-2019</t>
  </si>
  <si>
    <t>Layla Price</t>
  </si>
  <si>
    <t>OG-20-2202-4004-00000062</t>
  </si>
  <si>
    <t>Elijah Cox</t>
  </si>
  <si>
    <t>Penelope Butler</t>
  </si>
  <si>
    <t>OG-19-2202-1018-00000047</t>
  </si>
  <si>
    <t>Sebastian Long</t>
  </si>
  <si>
    <t>'99000044180300000048</t>
  </si>
  <si>
    <t>Riley Brooks</t>
  </si>
  <si>
    <t>Jack Richardson</t>
  </si>
  <si>
    <t>180876-0000-01</t>
  </si>
  <si>
    <t>Lily Wood</t>
  </si>
  <si>
    <t>Dylan Stewart</t>
  </si>
  <si>
    <t>Audrey Morgan</t>
  </si>
  <si>
    <t>'0655001664 03</t>
  </si>
  <si>
    <t>Luke Barnes</t>
  </si>
  <si>
    <t>'0304001755</t>
  </si>
  <si>
    <t>Bella Sanchez</t>
  </si>
  <si>
    <t>Mason Bell</t>
  </si>
  <si>
    <t>Lillian Parker</t>
  </si>
  <si>
    <t>'99000044180300000078</t>
  </si>
  <si>
    <t>Owen Reed</t>
  </si>
  <si>
    <t>Sadie Jenkins</t>
  </si>
  <si>
    <t>OG-20-2202-3315-00000012</t>
  </si>
  <si>
    <t>Gabriel Cooper</t>
  </si>
  <si>
    <t>Aubrey Coleman</t>
  </si>
  <si>
    <t>Aiden Bailey</t>
  </si>
  <si>
    <t>Hannah Evans</t>
  </si>
  <si>
    <t>Isaac Morris</t>
  </si>
  <si>
    <t>2019-L0138835-FWC</t>
  </si>
  <si>
    <t>Mila Carter</t>
  </si>
  <si>
    <t>2019-L0139704-PBL</t>
  </si>
  <si>
    <t>Logan Kelly</t>
  </si>
  <si>
    <t>2018-F0513845-BSS</t>
  </si>
  <si>
    <t>Camila Howard</t>
  </si>
  <si>
    <t>OG-20-2202-4004-00000043</t>
  </si>
  <si>
    <t>Jayden Hughes</t>
  </si>
  <si>
    <t>Savannah Ward</t>
  </si>
  <si>
    <t>Caleb Bryant</t>
  </si>
  <si>
    <t>Zoe Fisher</t>
  </si>
  <si>
    <t>Nathan Martinez</t>
  </si>
  <si>
    <t>Addison Henderson</t>
  </si>
  <si>
    <t>PFS/I3353707/71/01/006343</t>
  </si>
  <si>
    <t>Hunter Collins</t>
  </si>
  <si>
    <t>Paisley Price</t>
  </si>
  <si>
    <t>Julian Hayes</t>
  </si>
  <si>
    <t>Bella Gonzales</t>
  </si>
  <si>
    <t>Christian Spencer</t>
  </si>
  <si>
    <t>Scarlett Webb</t>
  </si>
  <si>
    <t>OG-20-2202-4097-00000201</t>
  </si>
  <si>
    <t>Dominic Graham</t>
  </si>
  <si>
    <t>OG-20-2202-4097-00000170</t>
  </si>
  <si>
    <t>Violet Pearson</t>
  </si>
  <si>
    <t>OG-19-2202-1005-00000153</t>
  </si>
  <si>
    <t>Jonathan Peterson</t>
  </si>
  <si>
    <t>OG-20-2202-4097-00000171</t>
  </si>
  <si>
    <t>Maya Simmons</t>
  </si>
  <si>
    <t>'99000044180300000047</t>
  </si>
  <si>
    <t>Connor Foster</t>
  </si>
  <si>
    <t>Aurora Hamilton</t>
  </si>
  <si>
    <t>Adrian Ross</t>
  </si>
  <si>
    <t>Natalia Stone</t>
  </si>
  <si>
    <t>'99000044180300000076</t>
  </si>
  <si>
    <t>Miles Andrews</t>
  </si>
  <si>
    <t>'0300004329</t>
  </si>
  <si>
    <t>Hazel McCarthy</t>
  </si>
  <si>
    <t>TBA</t>
  </si>
  <si>
    <t>Aaron Nichols</t>
  </si>
  <si>
    <t>'23060036180200000022</t>
  </si>
  <si>
    <t>Piper Holland</t>
  </si>
  <si>
    <t>Evan Bishop</t>
  </si>
  <si>
    <t>Lucy Reid</t>
  </si>
  <si>
    <t>'91000036191700000002</t>
  </si>
  <si>
    <t>Cameron Lawson</t>
  </si>
  <si>
    <t>Nora Freeman</t>
  </si>
  <si>
    <t>0830016972 02</t>
  </si>
  <si>
    <t>Tyler Stevens</t>
  </si>
  <si>
    <t>Sydney Gibson</t>
  </si>
  <si>
    <t>4101191100000008-00</t>
  </si>
  <si>
    <t>Caleb Watts</t>
  </si>
  <si>
    <t>Ruby Holland</t>
  </si>
  <si>
    <t>MCO/I3350570/71/01/006343</t>
  </si>
  <si>
    <t>Robert Black</t>
  </si>
  <si>
    <t>'11120044180300000011</t>
  </si>
  <si>
    <t>Alice Wheeler</t>
  </si>
  <si>
    <t>LPGPA0000000200/01</t>
  </si>
  <si>
    <t>Justin Kim</t>
  </si>
  <si>
    <t>'99000046192400000039</t>
  </si>
  <si>
    <t>Emerging Corporates Group (ECG)</t>
  </si>
  <si>
    <t>Molly Zimmerman</t>
  </si>
  <si>
    <t>Mahendara</t>
  </si>
  <si>
    <t>Shruti</t>
  </si>
  <si>
    <t>32099602-01</t>
  </si>
  <si>
    <t>Janish</t>
  </si>
  <si>
    <t>Aman Tyagi</t>
  </si>
  <si>
    <t>'2302003268</t>
  </si>
  <si>
    <t>Yearly Meeting Count</t>
  </si>
  <si>
    <t>Years</t>
  </si>
  <si>
    <t>Meetings</t>
  </si>
  <si>
    <t>years</t>
  </si>
  <si>
    <t>Count of meeting_date</t>
  </si>
  <si>
    <t>2019</t>
  </si>
  <si>
    <t>2020</t>
  </si>
  <si>
    <t>Executive</t>
  </si>
  <si>
    <t>Shivani Sharma</t>
  </si>
  <si>
    <t>Manish Sharma</t>
  </si>
  <si>
    <t>Raju Kumar</t>
  </si>
  <si>
    <t>global_attendees</t>
  </si>
  <si>
    <t>meeting_date</t>
  </si>
  <si>
    <t>Income Classes</t>
  </si>
  <si>
    <t>Brokerage Revenue</t>
  </si>
  <si>
    <t>Fees Revenue</t>
  </si>
  <si>
    <t>Total Placed Achievement</t>
  </si>
  <si>
    <t>Kpi 1. No of Invoice by Account Exec</t>
  </si>
  <si>
    <t>Kpi 2-Yearly Meeting Count</t>
  </si>
  <si>
    <t>Acc. Exe</t>
  </si>
  <si>
    <t>No Of Invoice</t>
  </si>
  <si>
    <t>Meeting Count</t>
  </si>
  <si>
    <t>Sum of Amount</t>
  </si>
  <si>
    <t>(blank)</t>
  </si>
  <si>
    <t>Target</t>
  </si>
  <si>
    <t>Sum of New Budget</t>
  </si>
  <si>
    <t>Sum of Cross sell bugdet</t>
  </si>
  <si>
    <t>Sum of Renewal Budget</t>
  </si>
  <si>
    <t>New Business</t>
  </si>
  <si>
    <t>Achievement</t>
  </si>
  <si>
    <t xml:space="preserve">Kpi 3 </t>
  </si>
  <si>
    <t>Income Class</t>
  </si>
  <si>
    <t>Achieved</t>
  </si>
  <si>
    <t>Invoice</t>
  </si>
  <si>
    <t>Values</t>
  </si>
  <si>
    <t>Invoive</t>
  </si>
  <si>
    <t>Stages</t>
  </si>
  <si>
    <t>Sum of revenue_amount</t>
  </si>
  <si>
    <t>Qualify Opportunity</t>
  </si>
  <si>
    <t>Negotiate</t>
  </si>
  <si>
    <t>Propose Solution</t>
  </si>
  <si>
    <t>Revenue</t>
  </si>
  <si>
    <t>Rank</t>
  </si>
  <si>
    <t>(Multiple Items)</t>
  </si>
  <si>
    <t>stage</t>
  </si>
  <si>
    <t>Opportunities</t>
  </si>
  <si>
    <t>EL-Group Mediclaim</t>
  </si>
  <si>
    <t>DB -Mega Policy</t>
  </si>
  <si>
    <t>CVP GMC</t>
  </si>
  <si>
    <t>DS- Employees GMC</t>
  </si>
  <si>
    <t>FM-Group Mediclaim</t>
  </si>
  <si>
    <t>BE-Mega policy</t>
  </si>
  <si>
    <t>DB -Terrorism Policy</t>
  </si>
  <si>
    <t>opportunity_name</t>
  </si>
  <si>
    <t>opportunity_id</t>
  </si>
  <si>
    <t>Account Exe Id</t>
  </si>
  <si>
    <t>premium_amount</t>
  </si>
  <si>
    <t>revenue_amount</t>
  </si>
  <si>
    <t>closing_date</t>
  </si>
  <si>
    <t>branch</t>
  </si>
  <si>
    <t>specialty</t>
  </si>
  <si>
    <t>product_group</t>
  </si>
  <si>
    <t>product_sub_group</t>
  </si>
  <si>
    <t>risk_details</t>
  </si>
  <si>
    <t>Fire</t>
  </si>
  <si>
    <t>OPP1900002070</t>
  </si>
  <si>
    <t>Constructions &amp;amp; Infrastructure</t>
  </si>
  <si>
    <t>Fire &amp;amp; Special Perils</t>
  </si>
  <si>
    <t>OPP1900001042</t>
  </si>
  <si>
    <t>Employee Benefits</t>
  </si>
  <si>
    <t>Mediclaim</t>
  </si>
  <si>
    <t>Group Medical</t>
  </si>
  <si>
    <t>OPP1900001945</t>
  </si>
  <si>
    <t>OPP1900001365</t>
  </si>
  <si>
    <t>Miscellaneous</t>
  </si>
  <si>
    <t>OPP1900001390</t>
  </si>
  <si>
    <t>OPP1900001392</t>
  </si>
  <si>
    <t>OPP1900001942</t>
  </si>
  <si>
    <t>OPP1900001946</t>
  </si>
  <si>
    <t>Crises Mgmt / Terr / Political Risks / K&amp;amp;R</t>
  </si>
  <si>
    <t>Terrorism</t>
  </si>
  <si>
    <t>Political Risks</t>
  </si>
  <si>
    <t>SABOTAGE &amp;amp; TERRORISM &amp;amp; Political Violence</t>
  </si>
  <si>
    <t>OP-GMC</t>
  </si>
  <si>
    <t>OPP1900001803</t>
  </si>
  <si>
    <t>VS.-Marine</t>
  </si>
  <si>
    <t>OPP1900001056</t>
  </si>
  <si>
    <t>Marine Hull</t>
  </si>
  <si>
    <t>Charterers' Liability Policy</t>
  </si>
  <si>
    <t>Sin GMC</t>
  </si>
  <si>
    <t>OPP1900001366</t>
  </si>
  <si>
    <t>ITNL - IAR (Operational Roads)</t>
  </si>
  <si>
    <t>OPP1900001906</t>
  </si>
  <si>
    <t>Industrial All Risks</t>
  </si>
  <si>
    <t>Sandesh - PDBI</t>
  </si>
  <si>
    <t>OPP1900001939</t>
  </si>
  <si>
    <t>BC - PDBI</t>
  </si>
  <si>
    <t>OPP1900001943</t>
  </si>
  <si>
    <t>CP-PDBI</t>
  </si>
  <si>
    <t>OPP1900001944</t>
  </si>
  <si>
    <t>G R -GMC</t>
  </si>
  <si>
    <t>OPP1900001072</t>
  </si>
  <si>
    <t>SGL- GMC</t>
  </si>
  <si>
    <t>OPP1900001054</t>
  </si>
  <si>
    <t>KB GMC</t>
  </si>
  <si>
    <t>OPP1900001222</t>
  </si>
  <si>
    <t>BL - Marine STOP</t>
  </si>
  <si>
    <t>OPP1900001048</t>
  </si>
  <si>
    <t>II-Marine</t>
  </si>
  <si>
    <t>OPP1900001050</t>
  </si>
  <si>
    <t>PIL-Credit Insurance</t>
  </si>
  <si>
    <t>OPP1900001051</t>
  </si>
  <si>
    <t>Trade Credit Insurance</t>
  </si>
  <si>
    <t>PIL-CGL</t>
  </si>
  <si>
    <t>OPP1900001052</t>
  </si>
  <si>
    <t>Financial Lines</t>
  </si>
  <si>
    <t>Commercial General Liability</t>
  </si>
  <si>
    <t>PIL -Marine</t>
  </si>
  <si>
    <t>OPP1900001053</t>
  </si>
  <si>
    <t>Sandesh - Marine</t>
  </si>
  <si>
    <t>OPP1900001055</t>
  </si>
  <si>
    <t>EI- GMC</t>
  </si>
  <si>
    <t>OPP1900001364</t>
  </si>
  <si>
    <t>Stem GMC</t>
  </si>
  <si>
    <t>OPP1900001391</t>
  </si>
  <si>
    <t>BVGMC</t>
  </si>
  <si>
    <t>OPP1900001393</t>
  </si>
  <si>
    <t>OPP1900001843</t>
  </si>
  <si>
    <t>Marine Cargo</t>
  </si>
  <si>
    <t>Marine Combo policy ( EXIM +Inland)</t>
  </si>
  <si>
    <t>ag - Property Insurance</t>
  </si>
  <si>
    <t>OPP1900001941</t>
  </si>
  <si>
    <t>G R -CAR</t>
  </si>
  <si>
    <t>OPP1900001950</t>
  </si>
  <si>
    <t>Engineering</t>
  </si>
  <si>
    <t>Contractors All Risk</t>
  </si>
  <si>
    <t>PDBI</t>
  </si>
  <si>
    <t>OPP1900002004</t>
  </si>
  <si>
    <t>PI(Operational Road)</t>
  </si>
  <si>
    <t>OPP1900002092</t>
  </si>
  <si>
    <t>II -  GMC</t>
  </si>
  <si>
    <t>OPP1900001057</t>
  </si>
  <si>
    <t>DB- Cyber Liability</t>
  </si>
  <si>
    <t>OPP1900001138</t>
  </si>
  <si>
    <t>Cyber Liability Insurance</t>
  </si>
  <si>
    <t>SI-CAR</t>
  </si>
  <si>
    <t>OPP1900001975</t>
  </si>
  <si>
    <t>BD PDBI</t>
  </si>
  <si>
    <t>OPP1900001937</t>
  </si>
  <si>
    <t>VS-PDBI</t>
  </si>
  <si>
    <t>OPP1900001940</t>
  </si>
  <si>
    <t>KG-CAR</t>
  </si>
  <si>
    <t>OPP1900001947</t>
  </si>
  <si>
    <t>Infra-CAR</t>
  </si>
  <si>
    <t>OPP1900002039</t>
  </si>
  <si>
    <t>SFSP</t>
  </si>
  <si>
    <t>OPP1900002098</t>
  </si>
  <si>
    <t>VS.-D &amp; O</t>
  </si>
  <si>
    <t>OPP1900002104</t>
  </si>
  <si>
    <t>Director &amp;amp; Officers / Management  Liability</t>
  </si>
  <si>
    <t>GL-CGL</t>
  </si>
  <si>
    <t>OPP1900001655</t>
  </si>
  <si>
    <t>GL-Crime</t>
  </si>
  <si>
    <t>OPP1900001656</t>
  </si>
  <si>
    <t>Commercial Crime Insurance</t>
  </si>
  <si>
    <t>GRTC-CAR</t>
  </si>
  <si>
    <t>OPP1900001976</t>
  </si>
  <si>
    <t>BV GPA</t>
  </si>
  <si>
    <t>OPP1900001394</t>
  </si>
  <si>
    <t>Group Personal Accident</t>
  </si>
  <si>
    <t>AL GPA</t>
  </si>
  <si>
    <t>OPP1900001047</t>
  </si>
  <si>
    <t>CI-CAR/EAR Policy</t>
  </si>
  <si>
    <t>OPP1900001938</t>
  </si>
  <si>
    <t>II - GPA</t>
  </si>
  <si>
    <t>OPP1900001058</t>
  </si>
  <si>
    <t>Maine Open</t>
  </si>
  <si>
    <t>OPP1900001923</t>
  </si>
  <si>
    <t>Count of opportunity_id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</si>
</sst>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 [$₹-4009]\ * #,##0.00_ ;_ [$₹-4009]\ * \-#,##0.00_ ;_ [$₹-4009]\ * &quot;-&quot;??_ ;_ @_ "/>
    <numFmt numFmtId="165" formatCode="#.00,,&quot;L&quot;"/>
    <numFmt numFmtId="166" formatCode="#0.00,,&quot;L&quot;"/>
  </numFmts>
  <fonts count="5" x14ac:knownFonts="1">
    <font>
      <sz val="11"/>
      <color theme="1"/>
      <name val="Calibri"/>
      <family val="2"/>
      <scheme val="minor"/>
    </font>
    <font>
      <b/>
      <sz val="11"/>
      <color theme="1"/>
      <name val="Calibri"/>
      <family val="2"/>
      <scheme val="minor"/>
    </font>
    <font>
      <sz val="11"/>
      <color rgb="FF000000"/>
      <name val="Calibri"/>
      <family val="2"/>
      <scheme val="minor"/>
    </font>
    <font>
      <b/>
      <sz val="12"/>
      <color theme="1"/>
      <name val="Calibri"/>
      <family val="2"/>
      <scheme val="minor"/>
    </font>
    <font>
      <sz val="11"/>
      <color theme="1"/>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00B050"/>
        <bgColor indexed="64"/>
      </patternFill>
    </fill>
    <fill>
      <patternFill patternType="solid">
        <fgColor theme="9"/>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9" fontId="4" fillId="0" borderId="0" applyFont="0" applyFill="0" applyBorder="0" applyAlignment="0" applyProtection="0"/>
  </cellStyleXfs>
  <cellXfs count="23">
    <xf numFmtId="0" fontId="0" fillId="0" borderId="0" xfId="0"/>
    <xf numFmtId="0" fontId="0" fillId="0" borderId="0" xfId="0" applyAlignment="1">
      <alignment horizontal="left"/>
    </xf>
    <xf numFmtId="0" fontId="1" fillId="2" borderId="0" xfId="0" applyFont="1" applyFill="1"/>
    <xf numFmtId="0" fontId="1" fillId="2" borderId="0" xfId="0" applyFont="1" applyFill="1" applyAlignment="1">
      <alignment horizontal="center" vertical="top"/>
    </xf>
    <xf numFmtId="0" fontId="1" fillId="0" borderId="0" xfId="0" applyFont="1"/>
    <xf numFmtId="14" fontId="0" fillId="0" borderId="0" xfId="0" applyNumberFormat="1"/>
    <xf numFmtId="0" fontId="2" fillId="0" borderId="0" xfId="0" applyFont="1"/>
    <xf numFmtId="0" fontId="3" fillId="4" borderId="1" xfId="0" applyFont="1" applyFill="1" applyBorder="1"/>
    <xf numFmtId="0" fontId="0" fillId="0" borderId="1" xfId="0" applyBorder="1" applyAlignment="1">
      <alignment horizontal="left"/>
    </xf>
    <xf numFmtId="0" fontId="0" fillId="0" borderId="1" xfId="0" applyBorder="1"/>
    <xf numFmtId="164" fontId="0" fillId="0" borderId="0" xfId="0" applyNumberFormat="1"/>
    <xf numFmtId="165" fontId="0" fillId="0" borderId="1" xfId="0" applyNumberFormat="1" applyBorder="1"/>
    <xf numFmtId="166" fontId="0" fillId="0" borderId="1" xfId="0" applyNumberFormat="1" applyBorder="1"/>
    <xf numFmtId="0" fontId="0" fillId="0" borderId="0" xfId="0" pivotButton="1"/>
    <xf numFmtId="0" fontId="0" fillId="7" borderId="0" xfId="0" applyFill="1"/>
    <xf numFmtId="9" fontId="0" fillId="0" borderId="0" xfId="1" applyFont="1"/>
    <xf numFmtId="0" fontId="3" fillId="3" borderId="1" xfId="0" applyFont="1" applyFill="1" applyBorder="1" applyAlignment="1">
      <alignment horizontal="center"/>
    </xf>
    <xf numFmtId="0" fontId="0" fillId="0" borderId="0" xfId="0" applyAlignment="1">
      <alignment horizontal="center" wrapText="1"/>
    </xf>
    <xf numFmtId="0" fontId="0" fillId="0" borderId="0" xfId="0" applyAlignment="1">
      <alignment horizontal="center"/>
    </xf>
    <xf numFmtId="0" fontId="0" fillId="0" borderId="2" xfId="0"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0" fontId="0" fillId="0" borderId="0" xfId="0" applyNumberFormat="1"/>
  </cellXfs>
  <cellStyles count="2">
    <cellStyle name="Normal" xfId="0" builtinId="0"/>
    <cellStyle name="Percent" xfId="1" builtinId="5"/>
  </cellStyles>
  <dxfs count="4">
    <dxf>
      <font>
        <b/>
        <i val="0"/>
        <sz val="10"/>
        <name val="Calibri Light"/>
        <family val="2"/>
        <scheme val="major"/>
      </font>
      <fill>
        <patternFill patternType="none">
          <bgColor auto="1"/>
        </patternFill>
      </fill>
    </dxf>
    <dxf>
      <font>
        <sz val="10"/>
        <color theme="0"/>
      </font>
      <fill>
        <patternFill patternType="none">
          <bgColor auto="1"/>
        </patternFill>
      </fill>
    </dxf>
    <dxf>
      <font>
        <b val="0"/>
        <i val="0"/>
        <sz val="11"/>
        <color theme="0"/>
      </font>
      <fill>
        <patternFill patternType="none">
          <bgColor auto="1"/>
        </patternFill>
      </fill>
      <border diagonalUp="0" diagonalDown="0">
        <left/>
        <right/>
        <top/>
        <bottom/>
        <vertical/>
        <horizontal/>
      </border>
    </dxf>
    <dxf>
      <font>
        <color theme="1"/>
      </font>
      <fill>
        <patternFill patternType="solid">
          <fgColor indexed="64"/>
          <bgColor rgb="FF374357"/>
        </patternFill>
      </fill>
      <border diagonalUp="0" diagonalDown="0">
        <left/>
        <right/>
        <top/>
        <bottom/>
        <vertical/>
        <horizontal/>
      </border>
    </dxf>
  </dxfs>
  <tableStyles count="2" defaultTableStyle="TableStyleMedium2" defaultPivotStyle="PivotStyleLight16">
    <tableStyle name="Custom Style 1" pivot="0" table="0" count="10" xr9:uid="{4CBC1BF1-E639-47A6-9F95-EE57989095B8}">
      <tableStyleElement type="wholeTable" dxfId="3"/>
      <tableStyleElement type="headerRow" dxfId="2"/>
    </tableStyle>
    <tableStyle name="New Slicer " pivot="0" table="0" count="3" xr9:uid="{44DB790F-B132-4B26-B524-09AA29025CB7}">
      <tableStyleElement type="wholeTable" dxfId="1"/>
      <tableStyleElement type="headerRow" dxfId="0"/>
    </tableStyle>
  </tableStyles>
  <colors>
    <mruColors>
      <color rgb="FF1F2B3E"/>
      <color rgb="FFE0E0E0"/>
      <color rgb="FFACC2EF"/>
      <color rgb="FF1F3A5F"/>
      <color rgb="FF374357"/>
      <color rgb="FF3D5A80"/>
      <color rgb="FF4D648D"/>
      <color rgb="FF0F1C2E"/>
    </mruColors>
  </colors>
  <extLst>
    <ext xmlns:x14="http://schemas.microsoft.com/office/spreadsheetml/2009/9/main" uri="{46F421CA-312F-682f-3DD2-61675219B42D}">
      <x14:dxfs count="9">
        <dxf>
          <font>
            <b val="0"/>
            <i/>
            <sz val="11"/>
            <name val="Calibri"/>
            <family val="2"/>
            <scheme val="minor"/>
          </font>
          <fill>
            <patternFill>
              <bgColor rgb="FF1F2B3E"/>
            </patternFill>
          </fill>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val="0"/>
            <i/>
            <sz val="10"/>
            <color theme="1"/>
          </font>
          <fill>
            <patternFill patternType="solid">
              <fgColor auto="1"/>
              <bgColor rgb="FFE0E0E0"/>
            </patternFill>
          </fill>
          <border diagonalUp="0" diagonalDown="0">
            <left/>
            <right/>
            <top/>
            <bottom/>
            <vertical/>
            <horizontal/>
          </border>
        </dxf>
        <dxf>
          <font>
            <color rgb="FF000000"/>
          </font>
          <fill>
            <patternFill patternType="solid">
              <fgColor auto="1"/>
              <bgColor rgb="FFE0E0E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b val="0"/>
            <i val="0"/>
            <sz val="10"/>
            <color theme="0"/>
          </font>
          <fill>
            <patternFill patternType="none">
              <fgColor indexed="64"/>
              <bgColor auto="1"/>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sz val="10"/>
            <color theme="0"/>
          </font>
          <fill>
            <patternFill patternType="none">
              <fgColor indexed="64"/>
              <bgColor auto="1"/>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Custom Style 1">
          <x14:slicerStyleElements>
            <x14:slicerStyleElement type="unselectedItemWithData" dxfId="8"/>
            <x14:slicerStyleElement type="unselectedItemWithNoData" dxfId="7"/>
            <x14:slicerStyleElement type="selectedItemWithData" dxfId="6"/>
            <x14:slicerStyleElement type="selectedItemWithNoData" dxfId="5"/>
            <x14:slicerStyleElement type="hoveredUnselectedItemWithData" dxfId="4"/>
            <x14:slicerStyleElement type="hoveredSelectedItemWithData" dxfId="3"/>
            <x14:slicerStyleElement type="hoveredUnselectedItemWithNoData" dxfId="2"/>
            <x14:slicerStyleElement type="hoveredSelectedItemWithNoData" dxfId="1"/>
          </x14:slicerStyleElements>
        </x14:slicerStyle>
        <x14:slicerStyle name="New Slicer ">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2.xml"/><Relationship Id="rId26" Type="http://schemas.openxmlformats.org/officeDocument/2006/relationships/pivotCacheDefinition" Target="pivotCache/pivotCacheDefinition10.xml"/><Relationship Id="rId3" Type="http://schemas.openxmlformats.org/officeDocument/2006/relationships/worksheet" Target="worksheets/sheet3.xml"/><Relationship Id="rId21" Type="http://schemas.openxmlformats.org/officeDocument/2006/relationships/pivotCacheDefinition" Target="pivotCache/pivotCacheDefinition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openxmlformats.org/officeDocument/2006/relationships/pivotCacheDefinition" Target="pivotCache/pivotCacheDefinition9.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pivotCacheDefinition" Target="pivotCache/pivotCacheDefinition4.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8.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7.xml"/><Relationship Id="rId28"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pivotCacheDefinition" Target="pivotCache/pivotCacheDefinition3.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6.xml"/><Relationship Id="rId27" Type="http://schemas.microsoft.com/office/2007/relationships/slicerCache" Target="slicerCaches/slicerCache1.xml"/><Relationship Id="rId30"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[Insuarance Dashboard.xlsx]No Of Invoice By Acc Exe!PivotTable1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No Of Invoice By Acc Exe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'No Of Invoice By Acc Exe'!$B$3:$B$4</c:f>
              <c:strCache>
                <c:ptCount val="1"/>
                <c:pt idx="0">
                  <c:v>Cross Sell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'No Of Invoice By Acc Exe'!$A$5:$A$13</c:f>
              <c:strCache>
                <c:ptCount val="8"/>
                <c:pt idx="0">
                  <c:v>Abhinav Shivam</c:v>
                </c:pt>
                <c:pt idx="1">
                  <c:v>Animesh Rawat</c:v>
                </c:pt>
                <c:pt idx="2">
                  <c:v>Gilbert</c:v>
                </c:pt>
                <c:pt idx="3">
                  <c:v>Juli</c:v>
                </c:pt>
                <c:pt idx="4">
                  <c:v>Ketan Jain</c:v>
                </c:pt>
                <c:pt idx="5">
                  <c:v>Mark</c:v>
                </c:pt>
                <c:pt idx="6">
                  <c:v>Vidit Shah</c:v>
                </c:pt>
                <c:pt idx="7">
                  <c:v>Vinay</c:v>
                </c:pt>
              </c:strCache>
            </c:strRef>
          </c:cat>
          <c:val>
            <c:numRef>
              <c:f>'No Of Invoice By Acc Exe'!$B$5:$B$13</c:f>
              <c:numCache>
                <c:formatCode>General</c:formatCode>
                <c:ptCount val="8"/>
                <c:pt idx="0">
                  <c:v>10</c:v>
                </c:pt>
                <c:pt idx="1">
                  <c:v>20</c:v>
                </c:pt>
                <c:pt idx="3">
                  <c:v>2</c:v>
                </c:pt>
                <c:pt idx="4">
                  <c:v>9</c:v>
                </c:pt>
                <c:pt idx="5">
                  <c:v>2</c:v>
                </c:pt>
                <c:pt idx="6">
                  <c:v>12</c:v>
                </c:pt>
                <c:pt idx="7">
                  <c:v>19</c:v>
                </c:pt>
              </c:numCache>
            </c:numRef>
          </c:val>
          <c:extLst>
            <c:ext xmlns:c16="http://schemas.microsoft.com/office/drawing/2014/chart" uri="{C3380CC4-5D6E-409C-BE32-E72D297353CC}">
              <c16:uniqueId val="{00000000-5920-4D58-AD8B-3B45CC0DDD3E}"/>
            </c:ext>
          </c:extLst>
        </c:ser>
        <c:ser>
          <c:idx val="1"/>
          <c:order val="1"/>
          <c:tx>
            <c:strRef>
              <c:f>'No Of Invoice By Acc Exe'!$C$3:$C$4</c:f>
              <c:strCache>
                <c:ptCount val="1"/>
                <c:pt idx="0">
                  <c:v>New</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'No Of Invoice By Acc Exe'!$A$5:$A$13</c:f>
              <c:strCache>
                <c:ptCount val="8"/>
                <c:pt idx="0">
                  <c:v>Abhinav Shivam</c:v>
                </c:pt>
                <c:pt idx="1">
                  <c:v>Animesh Rawat</c:v>
                </c:pt>
                <c:pt idx="2">
                  <c:v>Gilbert</c:v>
                </c:pt>
                <c:pt idx="3">
                  <c:v>Juli</c:v>
                </c:pt>
                <c:pt idx="4">
                  <c:v>Ketan Jain</c:v>
                </c:pt>
                <c:pt idx="5">
                  <c:v>Mark</c:v>
                </c:pt>
                <c:pt idx="6">
                  <c:v>Vidit Shah</c:v>
                </c:pt>
                <c:pt idx="7">
                  <c:v>Vinay</c:v>
                </c:pt>
              </c:strCache>
            </c:strRef>
          </c:cat>
          <c:val>
            <c:numRef>
              <c:f>'No Of Invoice By Acc Exe'!$C$5:$C$13</c:f>
              <c:numCache>
                <c:formatCode>General</c:formatCode>
                <c:ptCount val="8"/>
                <c:pt idx="2">
                  <c:v>2</c:v>
                </c:pt>
                <c:pt idx="3">
                  <c:v>15</c:v>
                </c:pt>
                <c:pt idx="4">
                  <c:v>9</c:v>
                </c:pt>
                <c:pt idx="5">
                  <c:v>1</c:v>
                </c:pt>
                <c:pt idx="7">
                  <c:v>1</c:v>
                </c:pt>
              </c:numCache>
            </c:numRef>
          </c:val>
          <c:extLst>
            <c:ext xmlns:c16="http://schemas.microsoft.com/office/drawing/2014/chart" uri="{C3380CC4-5D6E-409C-BE32-E72D297353CC}">
              <c16:uniqueId val="{00000001-5920-4D58-AD8B-3B45CC0DDD3E}"/>
            </c:ext>
          </c:extLst>
        </c:ser>
        <c:ser>
          <c:idx val="2"/>
          <c:order val="2"/>
          <c:tx>
            <c:strRef>
              <c:f>'No Of Invoice By Acc Exe'!$D$3:$D$4</c:f>
              <c:strCache>
                <c:ptCount val="1"/>
                <c:pt idx="0">
                  <c:v>Renewal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'No Of Invoice By Acc Exe'!$A$5:$A$13</c:f>
              <c:strCache>
                <c:ptCount val="8"/>
                <c:pt idx="0">
                  <c:v>Abhinav Shivam</c:v>
                </c:pt>
                <c:pt idx="1">
                  <c:v>Animesh Rawat</c:v>
                </c:pt>
                <c:pt idx="2">
                  <c:v>Gilbert</c:v>
                </c:pt>
                <c:pt idx="3">
                  <c:v>Juli</c:v>
                </c:pt>
                <c:pt idx="4">
                  <c:v>Ketan Jain</c:v>
                </c:pt>
                <c:pt idx="5">
                  <c:v>Mark</c:v>
                </c:pt>
                <c:pt idx="6">
                  <c:v>Vidit Shah</c:v>
                </c:pt>
                <c:pt idx="7">
                  <c:v>Vinay</c:v>
                </c:pt>
              </c:strCache>
            </c:strRef>
          </c:cat>
          <c:val>
            <c:numRef>
              <c:f>'No Of Invoice By Acc Exe'!$D$5:$D$13</c:f>
              <c:numCache>
                <c:formatCode>General</c:formatCode>
                <c:ptCount val="8"/>
                <c:pt idx="2">
                  <c:v>61</c:v>
                </c:pt>
                <c:pt idx="3">
                  <c:v>5</c:v>
                </c:pt>
                <c:pt idx="4">
                  <c:v>18</c:v>
                </c:pt>
                <c:pt idx="6">
                  <c:v>15</c:v>
                </c:pt>
                <c:pt idx="7">
                  <c:v>3</c:v>
                </c:pt>
              </c:numCache>
            </c:numRef>
          </c:val>
          <c:extLst>
            <c:ext xmlns:c16="http://schemas.microsoft.com/office/drawing/2014/chart" uri="{C3380CC4-5D6E-409C-BE32-E72D297353CC}">
              <c16:uniqueId val="{00000002-5920-4D58-AD8B-3B45CC0DDD3E}"/>
            </c:ext>
          </c:extLst>
        </c:ser>
        <c:dLbls>
          <c:dLblPos val="ctr"/>
          <c:showLegendKey val="0"/>
          <c:showVal val="1"/>
          <c:showCatName val="0"/>
          <c:showSerName val="0"/>
          <c:showPercent val="0"/>
          <c:showBubbleSize val="0"/>
        </c:dLbls>
        <c:gapWidth val="150"/>
        <c:overlap val="100"/>
        <c:axId val="40861119"/>
        <c:axId val="40848639"/>
      </c:barChart>
      <c:catAx>
        <c:axId val="4086111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848639"/>
        <c:crosses val="autoZero"/>
        <c:auto val="1"/>
        <c:lblAlgn val="ctr"/>
        <c:lblOffset val="100"/>
        <c:noMultiLvlLbl val="0"/>
      </c:catAx>
      <c:valAx>
        <c:axId val="408486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861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[Insuarance Dashboard.xlsx]Yearly Meeting Count!PivotTable2</c:name>
    <c:fmtId val="13"/>
  </c:pivotSource>
  <c:chart>
    <c:autoTitleDeleted val="1"/>
    <c:pivotFmts>
      <c:pivotFmt>
        <c:idx val="0"/>
        <c:spPr>
          <a:gradFill flip="none" rotWithShape="1">
            <a:gsLst>
              <a:gs pos="0">
                <a:srgbClr val="ACC2EF">
                  <a:shade val="30000"/>
                  <a:satMod val="115000"/>
                </a:srgbClr>
              </a:gs>
              <a:gs pos="50000">
                <a:srgbClr val="ACC2EF">
                  <a:shade val="67500"/>
                  <a:satMod val="115000"/>
                </a:srgbClr>
              </a:gs>
              <a:gs pos="100000">
                <a:srgbClr val="ACC2EF">
                  <a:shade val="100000"/>
                  <a:satMod val="115000"/>
                </a:srgbClr>
              </a:gs>
            </a:gsLst>
            <a:lin ang="54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rgbClr val="ACC2EF">
                  <a:shade val="30000"/>
                  <a:satMod val="115000"/>
                </a:srgbClr>
              </a:gs>
              <a:gs pos="50000">
                <a:srgbClr val="ACC2EF">
                  <a:shade val="67500"/>
                  <a:satMod val="115000"/>
                </a:srgbClr>
              </a:gs>
              <a:gs pos="100000">
                <a:srgbClr val="ACC2EF">
                  <a:shade val="100000"/>
                  <a:satMod val="115000"/>
                </a:srgbClr>
              </a:gs>
            </a:gsLst>
            <a:lin ang="54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rgbClr val="ACC2EF">
                  <a:shade val="30000"/>
                  <a:satMod val="115000"/>
                </a:srgbClr>
              </a:gs>
              <a:gs pos="50000">
                <a:srgbClr val="ACC2EF">
                  <a:shade val="67500"/>
                  <a:satMod val="115000"/>
                </a:srgbClr>
              </a:gs>
              <a:gs pos="100000">
                <a:srgbClr val="ACC2EF">
                  <a:shade val="100000"/>
                  <a:satMod val="115000"/>
                </a:srgbClr>
              </a:gs>
            </a:gsLst>
            <a:lin ang="54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'Yearly Meeting Count'!$B$16</c:f>
              <c:strCache>
                <c:ptCount val="1"/>
                <c:pt idx="0">
                  <c:v>Total</c:v>
                </c:pt>
              </c:strCache>
            </c:strRef>
          </c:tx>
          <c:spPr>
            <a:gradFill flip="none" rotWithShape="1">
              <a:gsLst>
                <a:gs pos="0">
                  <a:srgbClr val="ACC2EF">
                    <a:shade val="30000"/>
                    <a:satMod val="115000"/>
                  </a:srgbClr>
                </a:gs>
                <a:gs pos="50000">
                  <a:srgbClr val="ACC2EF">
                    <a:shade val="67500"/>
                    <a:satMod val="115000"/>
                  </a:srgbClr>
                </a:gs>
                <a:gs pos="100000">
                  <a:srgbClr val="ACC2EF">
                    <a:shade val="100000"/>
                    <a:satMod val="115000"/>
                  </a:srgbClr>
                </a:gs>
              </a:gsLst>
              <a:lin ang="54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'Yearly Meeting Count'!$A$17:$A$19</c:f>
              <c:strCache>
                <c:ptCount val="2"/>
                <c:pt idx="0">
                  <c:v>2019</c:v>
                </c:pt>
                <c:pt idx="1">
                  <c:v>2020</c:v>
                </c:pt>
              </c:strCache>
            </c:strRef>
          </c:cat>
          <c:val>
            <c:numRef>
              <c:f>'Yearly Meeting Count'!$B$17:$B$19</c:f>
              <c:numCache>
                <c:formatCode>General</c:formatCode>
                <c:ptCount val="2"/>
                <c:pt idx="0">
                  <c:v>3</c:v>
                </c:pt>
                <c:pt idx="1">
                  <c:v>31</c:v>
                </c:pt>
              </c:numCache>
            </c:numRef>
          </c:val>
          <c:extLst>
            <c:ext xmlns:c16="http://schemas.microsoft.com/office/drawing/2014/chart" uri="{C3380CC4-5D6E-409C-BE32-E72D297353CC}">
              <c16:uniqueId val="{00000000-F38D-4076-968A-0163C78F8CBE}"/>
            </c:ext>
          </c:extLst>
        </c:ser>
        <c:dLbls>
          <c:dLblPos val="outEnd"/>
          <c:showLegendKey val="0"/>
          <c:showVal val="1"/>
          <c:showCatName val="0"/>
          <c:showSerName val="0"/>
          <c:showPercent val="0"/>
          <c:showBubbleSize val="0"/>
        </c:dLbls>
        <c:gapWidth val="219"/>
        <c:overlap val="-27"/>
        <c:axId val="1668791744"/>
        <c:axId val="1668738464"/>
      </c:barChart>
      <c:catAx>
        <c:axId val="16687917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1668738464"/>
        <c:crosses val="autoZero"/>
        <c:auto val="1"/>
        <c:lblAlgn val="ctr"/>
        <c:lblOffset val="100"/>
        <c:noMultiLvlLbl val="0"/>
      </c:catAx>
      <c:valAx>
        <c:axId val="1668738464"/>
        <c:scaling>
          <c:orientation val="minMax"/>
        </c:scaling>
        <c:delete val="1"/>
        <c:axPos val="l"/>
        <c:numFmt formatCode="General" sourceLinked="1"/>
        <c:majorTickMark val="out"/>
        <c:minorTickMark val="none"/>
        <c:tickLblPos val="nextTo"/>
        <c:crossAx val="1668791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[Insuarance Dashboard.xlsx]Top 5 Open opportunities!PivotTable1</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Top N Open Opportunity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rgbClr val="ACC2EF">
                  <a:shade val="30000"/>
                  <a:satMod val="115000"/>
                </a:srgbClr>
              </a:gs>
              <a:gs pos="50000">
                <a:srgbClr val="ACC2EF">
                  <a:shade val="67500"/>
                  <a:satMod val="115000"/>
                </a:srgbClr>
              </a:gs>
              <a:gs pos="100000">
                <a:srgbClr val="ACC2EF">
                  <a:shade val="100000"/>
                  <a:satMod val="115000"/>
                </a:srgb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rgbClr val="ACC2EF">
                  <a:shade val="30000"/>
                  <a:satMod val="115000"/>
                </a:srgbClr>
              </a:gs>
              <a:gs pos="50000">
                <a:srgbClr val="ACC2EF">
                  <a:shade val="67500"/>
                  <a:satMod val="115000"/>
                </a:srgbClr>
              </a:gs>
              <a:gs pos="100000">
                <a:srgbClr val="ACC2EF">
                  <a:shade val="100000"/>
                  <a:satMod val="115000"/>
                </a:srgb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rgbClr val="ACC2EF">
                  <a:shade val="30000"/>
                  <a:satMod val="115000"/>
                </a:srgbClr>
              </a:gs>
              <a:gs pos="50000">
                <a:srgbClr val="ACC2EF">
                  <a:shade val="67500"/>
                  <a:satMod val="115000"/>
                </a:srgbClr>
              </a:gs>
              <a:gs pos="100000">
                <a:srgbClr val="ACC2EF">
                  <a:shade val="100000"/>
                  <a:satMod val="115000"/>
                </a:srgb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Open opportunities'!$B$4</c:f>
              <c:strCache>
                <c:ptCount val="1"/>
                <c:pt idx="0">
                  <c:v>Total</c:v>
                </c:pt>
              </c:strCache>
            </c:strRef>
          </c:tx>
          <c:spPr>
            <a:gradFill flip="none" rotWithShape="1">
              <a:gsLst>
                <a:gs pos="0">
                  <a:srgbClr val="ACC2EF">
                    <a:shade val="30000"/>
                    <a:satMod val="115000"/>
                  </a:srgbClr>
                </a:gs>
                <a:gs pos="50000">
                  <a:srgbClr val="ACC2EF">
                    <a:shade val="67500"/>
                    <a:satMod val="115000"/>
                  </a:srgbClr>
                </a:gs>
                <a:gs pos="100000">
                  <a:srgbClr val="ACC2EF">
                    <a:shade val="100000"/>
                    <a:satMod val="115000"/>
                  </a:srgb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Open opportunities'!$A$5:$A$12</c:f>
              <c:strCache>
                <c:ptCount val="7"/>
                <c:pt idx="0">
                  <c:v>DB -Terrorism Policy</c:v>
                </c:pt>
                <c:pt idx="1">
                  <c:v>FM-Group Mediclaim</c:v>
                </c:pt>
                <c:pt idx="2">
                  <c:v>DS- Employees GMC</c:v>
                </c:pt>
                <c:pt idx="3">
                  <c:v>BE-Mega policy</c:v>
                </c:pt>
                <c:pt idx="4">
                  <c:v>CVP GMC</c:v>
                </c:pt>
                <c:pt idx="5">
                  <c:v>DB -Mega Policy</c:v>
                </c:pt>
                <c:pt idx="6">
                  <c:v>EL-Group Mediclaim</c:v>
                </c:pt>
              </c:strCache>
            </c:strRef>
          </c:cat>
          <c:val>
            <c:numRef>
              <c:f>'Top 5 Open opportunities'!$B$5:$B$12</c:f>
              <c:numCache>
                <c:formatCode>General</c:formatCode>
                <c:ptCount val="7"/>
                <c:pt idx="0">
                  <c:v>300000</c:v>
                </c:pt>
                <c:pt idx="1">
                  <c:v>300000</c:v>
                </c:pt>
                <c:pt idx="2">
                  <c:v>300000</c:v>
                </c:pt>
                <c:pt idx="3">
                  <c:v>300000</c:v>
                </c:pt>
                <c:pt idx="4">
                  <c:v>350000</c:v>
                </c:pt>
                <c:pt idx="5">
                  <c:v>400000</c:v>
                </c:pt>
                <c:pt idx="6">
                  <c:v>400000</c:v>
                </c:pt>
              </c:numCache>
            </c:numRef>
          </c:val>
          <c:extLst>
            <c:ext xmlns:c16="http://schemas.microsoft.com/office/drawing/2014/chart" uri="{C3380CC4-5D6E-409C-BE32-E72D297353CC}">
              <c16:uniqueId val="{00000000-F576-46B6-BE8B-E0C8FFE89FD0}"/>
            </c:ext>
          </c:extLst>
        </c:ser>
        <c:dLbls>
          <c:dLblPos val="outEnd"/>
          <c:showLegendKey val="0"/>
          <c:showVal val="1"/>
          <c:showCatName val="0"/>
          <c:showSerName val="0"/>
          <c:showPercent val="0"/>
          <c:showBubbleSize val="0"/>
        </c:dLbls>
        <c:gapWidth val="182"/>
        <c:axId val="1823842400"/>
        <c:axId val="1823837120"/>
      </c:barChart>
      <c:catAx>
        <c:axId val="18238424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1823837120"/>
        <c:crosses val="autoZero"/>
        <c:auto val="1"/>
        <c:lblAlgn val="ctr"/>
        <c:lblOffset val="100"/>
        <c:noMultiLvlLbl val="0"/>
      </c:catAx>
      <c:valAx>
        <c:axId val="1823837120"/>
        <c:scaling>
          <c:orientation val="minMax"/>
        </c:scaling>
        <c:delete val="1"/>
        <c:axPos val="b"/>
        <c:numFmt formatCode="General" sourceLinked="1"/>
        <c:majorTickMark val="none"/>
        <c:minorTickMark val="none"/>
        <c:tickLblPos val="nextTo"/>
        <c:crossAx val="1823842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gradFill flip="none" rotWithShape="1">
              <a:gsLst>
                <a:gs pos="0">
                  <a:srgbClr val="ACC2EF">
                    <a:shade val="30000"/>
                    <a:satMod val="115000"/>
                  </a:srgbClr>
                </a:gs>
                <a:gs pos="50000">
                  <a:srgbClr val="ACC2EF">
                    <a:shade val="67500"/>
                    <a:satMod val="115000"/>
                  </a:srgbClr>
                </a:gs>
                <a:gs pos="100000">
                  <a:srgbClr val="ACC2EF">
                    <a:shade val="100000"/>
                    <a:satMod val="115000"/>
                  </a:srgb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New!$C$7:$C$9</c:f>
              <c:strCache>
                <c:ptCount val="3"/>
                <c:pt idx="0">
                  <c:v>Target</c:v>
                </c:pt>
                <c:pt idx="1">
                  <c:v>Achievement</c:v>
                </c:pt>
                <c:pt idx="2">
                  <c:v>Invoive</c:v>
                </c:pt>
              </c:strCache>
            </c:strRef>
          </c:cat>
          <c:val>
            <c:numRef>
              <c:f>New!$D$7:$D$9</c:f>
              <c:numCache>
                <c:formatCode>#.00,,"L"</c:formatCode>
                <c:ptCount val="3"/>
                <c:pt idx="0">
                  <c:v>19673793</c:v>
                </c:pt>
                <c:pt idx="1">
                  <c:v>3531629.3099999991</c:v>
                </c:pt>
                <c:pt idx="2" formatCode="#0.00,,&quot;L&quot;">
                  <c:v>827822</c:v>
                </c:pt>
              </c:numCache>
            </c:numRef>
          </c:val>
          <c:extLst>
            <c:ext xmlns:c16="http://schemas.microsoft.com/office/drawing/2014/chart" uri="{C3380CC4-5D6E-409C-BE32-E72D297353CC}">
              <c16:uniqueId val="{00000000-53EB-4E06-96F8-E2660C25DB20}"/>
            </c:ext>
          </c:extLst>
        </c:ser>
        <c:dLbls>
          <c:dLblPos val="outEnd"/>
          <c:showLegendKey val="0"/>
          <c:showVal val="1"/>
          <c:showCatName val="0"/>
          <c:showSerName val="0"/>
          <c:showPercent val="0"/>
          <c:showBubbleSize val="0"/>
        </c:dLbls>
        <c:gapWidth val="182"/>
        <c:axId val="1823863520"/>
        <c:axId val="1823859680"/>
      </c:barChart>
      <c:catAx>
        <c:axId val="1823863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1823859680"/>
        <c:crosses val="autoZero"/>
        <c:auto val="1"/>
        <c:lblAlgn val="ctr"/>
        <c:lblOffset val="100"/>
        <c:noMultiLvlLbl val="0"/>
      </c:catAx>
      <c:valAx>
        <c:axId val="1823859680"/>
        <c:scaling>
          <c:orientation val="minMax"/>
        </c:scaling>
        <c:delete val="1"/>
        <c:axPos val="b"/>
        <c:numFmt formatCode="#.00,,&quot;L&quot;" sourceLinked="1"/>
        <c:majorTickMark val="none"/>
        <c:minorTickMark val="none"/>
        <c:tickLblPos val="nextTo"/>
        <c:crossAx val="182386352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gradFill flip="none" rotWithShape="1">
              <a:gsLst>
                <a:gs pos="0">
                  <a:srgbClr val="ACC2EF">
                    <a:shade val="30000"/>
                    <a:satMod val="115000"/>
                  </a:srgbClr>
                </a:gs>
                <a:gs pos="50000">
                  <a:srgbClr val="ACC2EF">
                    <a:shade val="67500"/>
                    <a:satMod val="115000"/>
                  </a:srgbClr>
                </a:gs>
                <a:gs pos="100000">
                  <a:srgbClr val="ACC2EF">
                    <a:shade val="100000"/>
                    <a:satMod val="115000"/>
                  </a:srgb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'Cross Sell'!$C$6:$C$8</c:f>
              <c:strCache>
                <c:ptCount val="3"/>
                <c:pt idx="0">
                  <c:v>Target</c:v>
                </c:pt>
                <c:pt idx="1">
                  <c:v>Achievement</c:v>
                </c:pt>
                <c:pt idx="2">
                  <c:v>Invoive</c:v>
                </c:pt>
              </c:strCache>
            </c:strRef>
          </c:cat>
          <c:val>
            <c:numRef>
              <c:f>'Cross Sell'!$D$6:$D$8</c:f>
              <c:numCache>
                <c:formatCode>#.00,,"L"</c:formatCode>
                <c:ptCount val="3"/>
                <c:pt idx="0">
                  <c:v>20083111</c:v>
                </c:pt>
                <c:pt idx="1">
                  <c:v>13041253.300000001</c:v>
                </c:pt>
                <c:pt idx="2" formatCode="#0.00,,&quot;L&quot;">
                  <c:v>3040813</c:v>
                </c:pt>
              </c:numCache>
            </c:numRef>
          </c:val>
          <c:extLst>
            <c:ext xmlns:c16="http://schemas.microsoft.com/office/drawing/2014/chart" uri="{C3380CC4-5D6E-409C-BE32-E72D297353CC}">
              <c16:uniqueId val="{00000000-5B72-4CAC-BDCB-E5D4141EDB42}"/>
            </c:ext>
          </c:extLst>
        </c:ser>
        <c:dLbls>
          <c:dLblPos val="outEnd"/>
          <c:showLegendKey val="0"/>
          <c:showVal val="1"/>
          <c:showCatName val="0"/>
          <c:showSerName val="0"/>
          <c:showPercent val="0"/>
          <c:showBubbleSize val="0"/>
        </c:dLbls>
        <c:gapWidth val="182"/>
        <c:axId val="1823898560"/>
        <c:axId val="1823901440"/>
      </c:barChart>
      <c:catAx>
        <c:axId val="1823898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1823901440"/>
        <c:crosses val="autoZero"/>
        <c:auto val="1"/>
        <c:lblAlgn val="ctr"/>
        <c:lblOffset val="100"/>
        <c:noMultiLvlLbl val="0"/>
      </c:catAx>
      <c:valAx>
        <c:axId val="1823901440"/>
        <c:scaling>
          <c:orientation val="minMax"/>
        </c:scaling>
        <c:delete val="1"/>
        <c:axPos val="b"/>
        <c:numFmt formatCode="#.00,,&quot;L&quot;" sourceLinked="1"/>
        <c:majorTickMark val="none"/>
        <c:minorTickMark val="none"/>
        <c:tickLblPos val="nextTo"/>
        <c:crossAx val="182389856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gradFill flip="none" rotWithShape="1">
              <a:gsLst>
                <a:gs pos="0">
                  <a:srgbClr val="ACC2EF">
                    <a:shade val="30000"/>
                    <a:satMod val="115000"/>
                  </a:srgbClr>
                </a:gs>
                <a:gs pos="50000">
                  <a:srgbClr val="ACC2EF">
                    <a:shade val="67500"/>
                    <a:satMod val="115000"/>
                  </a:srgbClr>
                </a:gs>
                <a:gs pos="100000">
                  <a:srgbClr val="ACC2EF">
                    <a:shade val="100000"/>
                    <a:satMod val="115000"/>
                  </a:srgb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Renewal!$C$6:$C$8</c:f>
              <c:strCache>
                <c:ptCount val="3"/>
                <c:pt idx="0">
                  <c:v>Target</c:v>
                </c:pt>
                <c:pt idx="1">
                  <c:v>Achievement</c:v>
                </c:pt>
                <c:pt idx="2">
                  <c:v>Invoive</c:v>
                </c:pt>
              </c:strCache>
            </c:strRef>
          </c:cat>
          <c:val>
            <c:numRef>
              <c:f>Renewal!$D$6:$D$8</c:f>
              <c:numCache>
                <c:formatCode>#.00,,"L"</c:formatCode>
                <c:ptCount val="3"/>
                <c:pt idx="0">
                  <c:v>12319455</c:v>
                </c:pt>
                <c:pt idx="1">
                  <c:v>18507270.640000015</c:v>
                </c:pt>
                <c:pt idx="2" formatCode="#0.00,,&quot;L&quot;">
                  <c:v>8394071</c:v>
                </c:pt>
              </c:numCache>
            </c:numRef>
          </c:val>
          <c:extLst>
            <c:ext xmlns:c16="http://schemas.microsoft.com/office/drawing/2014/chart" uri="{C3380CC4-5D6E-409C-BE32-E72D297353CC}">
              <c16:uniqueId val="{00000000-B751-48EB-A8A6-4C05B0A0CBAA}"/>
            </c:ext>
          </c:extLst>
        </c:ser>
        <c:dLbls>
          <c:dLblPos val="outEnd"/>
          <c:showLegendKey val="0"/>
          <c:showVal val="1"/>
          <c:showCatName val="0"/>
          <c:showSerName val="0"/>
          <c:showPercent val="0"/>
          <c:showBubbleSize val="0"/>
        </c:dLbls>
        <c:gapWidth val="182"/>
        <c:axId val="1823903360"/>
        <c:axId val="1823905280"/>
      </c:barChart>
      <c:catAx>
        <c:axId val="18239033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1823905280"/>
        <c:crosses val="autoZero"/>
        <c:auto val="1"/>
        <c:lblAlgn val="ctr"/>
        <c:lblOffset val="100"/>
        <c:noMultiLvlLbl val="0"/>
      </c:catAx>
      <c:valAx>
        <c:axId val="1823905280"/>
        <c:scaling>
          <c:orientation val="minMax"/>
        </c:scaling>
        <c:delete val="1"/>
        <c:axPos val="b"/>
        <c:numFmt formatCode="#.00,,&quot;L&quot;" sourceLinked="1"/>
        <c:majorTickMark val="none"/>
        <c:minorTickMark val="none"/>
        <c:tickLblPos val="nextTo"/>
        <c:crossAx val="182390336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[Insuarance Dashboard.xlsx]No of Meetings By Acc Exe!PivotTable1</c:name>
    <c:fmtId val="13"/>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0">
                <a:solidFill>
                  <a:schemeClr val="bg1"/>
                </a:solidFill>
              </a:rPr>
              <a:t>Meetings By Acc Exe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gradFill flip="none" rotWithShape="1">
            <a:gsLst>
              <a:gs pos="0">
                <a:srgbClr val="ACC2EF">
                  <a:shade val="30000"/>
                  <a:satMod val="115000"/>
                </a:srgbClr>
              </a:gs>
              <a:gs pos="50000">
                <a:srgbClr val="ACC2EF">
                  <a:shade val="67500"/>
                  <a:satMod val="115000"/>
                </a:srgbClr>
              </a:gs>
              <a:gs pos="100000">
                <a:srgbClr val="ACC2EF">
                  <a:shade val="100000"/>
                  <a:satMod val="115000"/>
                </a:srgb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rgbClr val="ACC2EF">
                  <a:shade val="30000"/>
                  <a:satMod val="115000"/>
                </a:srgbClr>
              </a:gs>
              <a:gs pos="50000">
                <a:srgbClr val="ACC2EF">
                  <a:shade val="67500"/>
                  <a:satMod val="115000"/>
                </a:srgbClr>
              </a:gs>
              <a:gs pos="100000">
                <a:srgbClr val="ACC2EF">
                  <a:shade val="100000"/>
                  <a:satMod val="115000"/>
                </a:srgb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rgbClr val="ACC2EF">
                  <a:shade val="30000"/>
                  <a:satMod val="115000"/>
                </a:srgbClr>
              </a:gs>
              <a:gs pos="50000">
                <a:srgbClr val="ACC2EF">
                  <a:shade val="67500"/>
                  <a:satMod val="115000"/>
                </a:srgbClr>
              </a:gs>
              <a:gs pos="100000">
                <a:srgbClr val="ACC2EF">
                  <a:shade val="100000"/>
                  <a:satMod val="115000"/>
                </a:srgb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'No of Meetings By Acc Exe'!$B$3</c:f>
              <c:strCache>
                <c:ptCount val="1"/>
                <c:pt idx="0">
                  <c:v>Total</c:v>
                </c:pt>
              </c:strCache>
            </c:strRef>
          </c:tx>
          <c:spPr>
            <a:gradFill flip="none" rotWithShape="1">
              <a:gsLst>
                <a:gs pos="0">
                  <a:srgbClr val="ACC2EF">
                    <a:shade val="30000"/>
                    <a:satMod val="115000"/>
                  </a:srgbClr>
                </a:gs>
                <a:gs pos="50000">
                  <a:srgbClr val="ACC2EF">
                    <a:shade val="67500"/>
                    <a:satMod val="115000"/>
                  </a:srgbClr>
                </a:gs>
                <a:gs pos="100000">
                  <a:srgbClr val="ACC2EF">
                    <a:shade val="100000"/>
                    <a:satMod val="115000"/>
                  </a:srgb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of Meetings By Acc Exe'!$A$4:$A$13</c:f>
              <c:strCache>
                <c:ptCount val="9"/>
                <c:pt idx="0">
                  <c:v>Raju Kumar</c:v>
                </c:pt>
                <c:pt idx="1">
                  <c:v>Mark</c:v>
                </c:pt>
                <c:pt idx="2">
                  <c:v>Manish Sharma</c:v>
                </c:pt>
                <c:pt idx="3">
                  <c:v>Gilbert</c:v>
                </c:pt>
                <c:pt idx="4">
                  <c:v>Animesh Rawat</c:v>
                </c:pt>
                <c:pt idx="5">
                  <c:v>Ketan Jain</c:v>
                </c:pt>
                <c:pt idx="6">
                  <c:v>Shivani Sharma</c:v>
                </c:pt>
                <c:pt idx="7">
                  <c:v>Vinay</c:v>
                </c:pt>
                <c:pt idx="8">
                  <c:v>Abhinav Shivam</c:v>
                </c:pt>
              </c:strCache>
            </c:strRef>
          </c:cat>
          <c:val>
            <c:numRef>
              <c:f>'No of Meetings By Acc Exe'!$B$4:$B$13</c:f>
              <c:numCache>
                <c:formatCode>General</c:formatCode>
                <c:ptCount val="9"/>
                <c:pt idx="0">
                  <c:v>2</c:v>
                </c:pt>
                <c:pt idx="1">
                  <c:v>2</c:v>
                </c:pt>
                <c:pt idx="2">
                  <c:v>3</c:v>
                </c:pt>
                <c:pt idx="3">
                  <c:v>3</c:v>
                </c:pt>
                <c:pt idx="4">
                  <c:v>4</c:v>
                </c:pt>
                <c:pt idx="5">
                  <c:v>4</c:v>
                </c:pt>
                <c:pt idx="6">
                  <c:v>4</c:v>
                </c:pt>
                <c:pt idx="7">
                  <c:v>5</c:v>
                </c:pt>
                <c:pt idx="8">
                  <c:v>7</c:v>
                </c:pt>
              </c:numCache>
            </c:numRef>
          </c:val>
          <c:extLst>
            <c:ext xmlns:c16="http://schemas.microsoft.com/office/drawing/2014/chart" uri="{C3380CC4-5D6E-409C-BE32-E72D297353CC}">
              <c16:uniqueId val="{00000000-A2FA-4C75-BB4C-E0D49657BB06}"/>
            </c:ext>
          </c:extLst>
        </c:ser>
        <c:dLbls>
          <c:dLblPos val="outEnd"/>
          <c:showLegendKey val="0"/>
          <c:showVal val="1"/>
          <c:showCatName val="0"/>
          <c:showSerName val="0"/>
          <c:showPercent val="0"/>
          <c:showBubbleSize val="0"/>
        </c:dLbls>
        <c:gapWidth val="182"/>
        <c:axId val="1823852960"/>
        <c:axId val="1823853440"/>
      </c:barChart>
      <c:catAx>
        <c:axId val="18238529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1823853440"/>
        <c:crosses val="autoZero"/>
        <c:auto val="1"/>
        <c:lblAlgn val="ctr"/>
        <c:lblOffset val="100"/>
        <c:noMultiLvlLbl val="0"/>
      </c:catAx>
      <c:valAx>
        <c:axId val="1823853440"/>
        <c:scaling>
          <c:orientation val="minMax"/>
        </c:scaling>
        <c:delete val="1"/>
        <c:axPos val="b"/>
        <c:numFmt formatCode="General" sourceLinked="1"/>
        <c:majorTickMark val="none"/>
        <c:minorTickMark val="none"/>
        <c:tickLblPos val="nextTo"/>
        <c:crossAx val="1823852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[Insuarance Dashboard.xlsx]No Of Invoice By Acc Exe!PivotTable1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a:solidFill>
                  <a:schemeClr val="bg1"/>
                </a:solidFill>
              </a:rPr>
              <a:t>Invoices By Acc Executives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ACC2E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3D5A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1F3A5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09779246344207"/>
          <c:y val="0.15151143790849672"/>
          <c:w val="0.67642763404574424"/>
          <c:h val="0.80355392156862748"/>
        </c:manualLayout>
      </c:layout>
      <c:barChart>
        <c:barDir val="bar"/>
        <c:grouping val="stacked"/>
        <c:varyColors val="0"/>
        <c:ser>
          <c:idx val="0"/>
          <c:order val="0"/>
          <c:tx>
            <c:strRef>
              <c:f>'No Of Invoice By Acc Exe'!$B$3:$B$4</c:f>
              <c:strCache>
                <c:ptCount val="1"/>
                <c:pt idx="0">
                  <c:v>Cross Sell</c:v>
                </c:pt>
              </c:strCache>
            </c:strRef>
          </c:tx>
          <c:spPr>
            <a:solidFill>
              <a:srgbClr val="ACC2E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Of Invoice By Acc Exe'!$A$5:$A$13</c:f>
              <c:strCache>
                <c:ptCount val="8"/>
                <c:pt idx="0">
                  <c:v>Abhinav Shivam</c:v>
                </c:pt>
                <c:pt idx="1">
                  <c:v>Animesh Rawat</c:v>
                </c:pt>
                <c:pt idx="2">
                  <c:v>Gilbert</c:v>
                </c:pt>
                <c:pt idx="3">
                  <c:v>Juli</c:v>
                </c:pt>
                <c:pt idx="4">
                  <c:v>Ketan Jain</c:v>
                </c:pt>
                <c:pt idx="5">
                  <c:v>Mark</c:v>
                </c:pt>
                <c:pt idx="6">
                  <c:v>Vidit Shah</c:v>
                </c:pt>
                <c:pt idx="7">
                  <c:v>Vinay</c:v>
                </c:pt>
              </c:strCache>
            </c:strRef>
          </c:cat>
          <c:val>
            <c:numRef>
              <c:f>'No Of Invoice By Acc Exe'!$B$5:$B$13</c:f>
              <c:numCache>
                <c:formatCode>General</c:formatCode>
                <c:ptCount val="8"/>
                <c:pt idx="0">
                  <c:v>10</c:v>
                </c:pt>
                <c:pt idx="1">
                  <c:v>20</c:v>
                </c:pt>
                <c:pt idx="3">
                  <c:v>2</c:v>
                </c:pt>
                <c:pt idx="4">
                  <c:v>9</c:v>
                </c:pt>
                <c:pt idx="5">
                  <c:v>2</c:v>
                </c:pt>
                <c:pt idx="6">
                  <c:v>12</c:v>
                </c:pt>
                <c:pt idx="7">
                  <c:v>19</c:v>
                </c:pt>
              </c:numCache>
            </c:numRef>
          </c:val>
          <c:extLst>
            <c:ext xmlns:c16="http://schemas.microsoft.com/office/drawing/2014/chart" uri="{C3380CC4-5D6E-409C-BE32-E72D297353CC}">
              <c16:uniqueId val="{00000000-0AAE-4227-A4A9-B8A82B365293}"/>
            </c:ext>
          </c:extLst>
        </c:ser>
        <c:ser>
          <c:idx val="1"/>
          <c:order val="1"/>
          <c:tx>
            <c:strRef>
              <c:f>'No Of Invoice By Acc Exe'!$C$3:$C$4</c:f>
              <c:strCache>
                <c:ptCount val="1"/>
                <c:pt idx="0">
                  <c:v>New</c:v>
                </c:pt>
              </c:strCache>
            </c:strRef>
          </c:tx>
          <c:spPr>
            <a:solidFill>
              <a:srgbClr val="3D5A8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Of Invoice By Acc Exe'!$A$5:$A$13</c:f>
              <c:strCache>
                <c:ptCount val="8"/>
                <c:pt idx="0">
                  <c:v>Abhinav Shivam</c:v>
                </c:pt>
                <c:pt idx="1">
                  <c:v>Animesh Rawat</c:v>
                </c:pt>
                <c:pt idx="2">
                  <c:v>Gilbert</c:v>
                </c:pt>
                <c:pt idx="3">
                  <c:v>Juli</c:v>
                </c:pt>
                <c:pt idx="4">
                  <c:v>Ketan Jain</c:v>
                </c:pt>
                <c:pt idx="5">
                  <c:v>Mark</c:v>
                </c:pt>
                <c:pt idx="6">
                  <c:v>Vidit Shah</c:v>
                </c:pt>
                <c:pt idx="7">
                  <c:v>Vinay</c:v>
                </c:pt>
              </c:strCache>
            </c:strRef>
          </c:cat>
          <c:val>
            <c:numRef>
              <c:f>'No Of Invoice By Acc Exe'!$C$5:$C$13</c:f>
              <c:numCache>
                <c:formatCode>General</c:formatCode>
                <c:ptCount val="8"/>
                <c:pt idx="2">
                  <c:v>2</c:v>
                </c:pt>
                <c:pt idx="3">
                  <c:v>15</c:v>
                </c:pt>
                <c:pt idx="4">
                  <c:v>9</c:v>
                </c:pt>
                <c:pt idx="5">
                  <c:v>1</c:v>
                </c:pt>
                <c:pt idx="7">
                  <c:v>1</c:v>
                </c:pt>
              </c:numCache>
            </c:numRef>
          </c:val>
          <c:extLst>
            <c:ext xmlns:c16="http://schemas.microsoft.com/office/drawing/2014/chart" uri="{C3380CC4-5D6E-409C-BE32-E72D297353CC}">
              <c16:uniqueId val="{00000001-0AAE-4227-A4A9-B8A82B365293}"/>
            </c:ext>
          </c:extLst>
        </c:ser>
        <c:ser>
          <c:idx val="2"/>
          <c:order val="2"/>
          <c:tx>
            <c:strRef>
              <c:f>'No Of Invoice By Acc Exe'!$D$3:$D$4</c:f>
              <c:strCache>
                <c:ptCount val="1"/>
                <c:pt idx="0">
                  <c:v>Renewal</c:v>
                </c:pt>
              </c:strCache>
            </c:strRef>
          </c:tx>
          <c:spPr>
            <a:solidFill>
              <a:srgbClr val="1F3A5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Of Invoice By Acc Exe'!$A$5:$A$13</c:f>
              <c:strCache>
                <c:ptCount val="8"/>
                <c:pt idx="0">
                  <c:v>Abhinav Shivam</c:v>
                </c:pt>
                <c:pt idx="1">
                  <c:v>Animesh Rawat</c:v>
                </c:pt>
                <c:pt idx="2">
                  <c:v>Gilbert</c:v>
                </c:pt>
                <c:pt idx="3">
                  <c:v>Juli</c:v>
                </c:pt>
                <c:pt idx="4">
                  <c:v>Ketan Jain</c:v>
                </c:pt>
                <c:pt idx="5">
                  <c:v>Mark</c:v>
                </c:pt>
                <c:pt idx="6">
                  <c:v>Vidit Shah</c:v>
                </c:pt>
                <c:pt idx="7">
                  <c:v>Vinay</c:v>
                </c:pt>
              </c:strCache>
            </c:strRef>
          </c:cat>
          <c:val>
            <c:numRef>
              <c:f>'No Of Invoice By Acc Exe'!$D$5:$D$13</c:f>
              <c:numCache>
                <c:formatCode>General</c:formatCode>
                <c:ptCount val="8"/>
                <c:pt idx="2">
                  <c:v>61</c:v>
                </c:pt>
                <c:pt idx="3">
                  <c:v>5</c:v>
                </c:pt>
                <c:pt idx="4">
                  <c:v>18</c:v>
                </c:pt>
                <c:pt idx="6">
                  <c:v>15</c:v>
                </c:pt>
                <c:pt idx="7">
                  <c:v>3</c:v>
                </c:pt>
              </c:numCache>
            </c:numRef>
          </c:val>
          <c:extLst>
            <c:ext xmlns:c16="http://schemas.microsoft.com/office/drawing/2014/chart" uri="{C3380CC4-5D6E-409C-BE32-E72D297353CC}">
              <c16:uniqueId val="{00000002-0AAE-4227-A4A9-B8A82B365293}"/>
            </c:ext>
          </c:extLst>
        </c:ser>
        <c:dLbls>
          <c:dLblPos val="ctr"/>
          <c:showLegendKey val="0"/>
          <c:showVal val="1"/>
          <c:showCatName val="0"/>
          <c:showSerName val="0"/>
          <c:showPercent val="0"/>
          <c:showBubbleSize val="0"/>
        </c:dLbls>
        <c:gapWidth val="150"/>
        <c:overlap val="100"/>
        <c:axId val="1823866880"/>
        <c:axId val="1823876960"/>
      </c:barChart>
      <c:catAx>
        <c:axId val="1823866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1823876960"/>
        <c:crosses val="autoZero"/>
        <c:auto val="1"/>
        <c:lblAlgn val="ctr"/>
        <c:lblOffset val="100"/>
        <c:noMultiLvlLbl val="0"/>
      </c:catAx>
      <c:valAx>
        <c:axId val="1823876960"/>
        <c:scaling>
          <c:orientation val="minMax"/>
          <c:max val="70"/>
        </c:scaling>
        <c:delete val="1"/>
        <c:axPos val="b"/>
        <c:numFmt formatCode="General" sourceLinked="1"/>
        <c:majorTickMark val="none"/>
        <c:minorTickMark val="none"/>
        <c:tickLblPos val="nextTo"/>
        <c:crossAx val="1823866880"/>
        <c:crosses val="autoZero"/>
        <c:crossBetween val="between"/>
        <c:majorUnit val="5"/>
      </c:valAx>
      <c:spPr>
        <a:noFill/>
        <a:ln>
          <a:noFill/>
        </a:ln>
        <a:effectLst/>
      </c:spPr>
    </c:plotArea>
    <c:legend>
      <c:legendPos val="r"/>
      <c:layout>
        <c:manualLayout>
          <c:xMode val="edge"/>
          <c:yMode val="edge"/>
          <c:x val="0.78454841582302215"/>
          <c:y val="0.13125932787813285"/>
          <c:w val="0.14104682227221596"/>
          <c:h val="0.2068029180176007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New</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New!$D$6</c:f>
              <c:strCache>
                <c:ptCount val="1"/>
              </c:strCache>
            </c:strRef>
          </c:tx>
          <c:spPr>
            <a:solidFill>
              <a:schemeClr val="accent6"/>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New!$C$7:$C$9</c:f>
              <c:strCache>
                <c:ptCount val="3"/>
                <c:pt idx="0">
                  <c:v>Target</c:v>
                </c:pt>
                <c:pt idx="1">
                  <c:v>Achievement</c:v>
                </c:pt>
                <c:pt idx="2">
                  <c:v>Invoive</c:v>
                </c:pt>
              </c:strCache>
            </c:strRef>
          </c:cat>
          <c:val>
            <c:numRef>
              <c:f>New!$D$7:$D$9</c:f>
              <c:numCache>
                <c:formatCode>#.00,,"L"</c:formatCode>
                <c:ptCount val="3"/>
                <c:pt idx="0">
                  <c:v>19673793</c:v>
                </c:pt>
                <c:pt idx="1">
                  <c:v>3531629.3099999991</c:v>
                </c:pt>
                <c:pt idx="2" formatCode="#0.00,,&quot;L&quot;">
                  <c:v>827822</c:v>
                </c:pt>
              </c:numCache>
            </c:numRef>
          </c:val>
          <c:extLst>
            <c:ext xmlns:c16="http://schemas.microsoft.com/office/drawing/2014/chart" uri="{C3380CC4-5D6E-409C-BE32-E72D297353CC}">
              <c16:uniqueId val="{00000000-7B83-4A5E-9349-307A855A4B71}"/>
            </c:ext>
          </c:extLst>
        </c:ser>
        <c:dLbls>
          <c:dLblPos val="outEnd"/>
          <c:showLegendKey val="0"/>
          <c:showVal val="1"/>
          <c:showCatName val="0"/>
          <c:showSerName val="0"/>
          <c:showPercent val="0"/>
          <c:showBubbleSize val="0"/>
        </c:dLbls>
        <c:gapWidth val="115"/>
        <c:overlap val="-20"/>
        <c:axId val="670070095"/>
        <c:axId val="670065295"/>
      </c:barChart>
      <c:catAx>
        <c:axId val="67007009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0065295"/>
        <c:crosses val="autoZero"/>
        <c:auto val="1"/>
        <c:lblAlgn val="ctr"/>
        <c:lblOffset val="100"/>
        <c:noMultiLvlLbl val="0"/>
      </c:catAx>
      <c:valAx>
        <c:axId val="670065295"/>
        <c:scaling>
          <c:orientation val="minMax"/>
        </c:scaling>
        <c:delete val="0"/>
        <c:axPos val="b"/>
        <c:numFmt formatCode="#.00,,&quot;L&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0070095"/>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Cross Sell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'Cross Sell'!$D$5</c:f>
              <c:strCache>
                <c:ptCount val="1"/>
              </c:strCache>
            </c:strRef>
          </c:tx>
          <c:spPr>
            <a:solidFill>
              <a:schemeClr val="accent2"/>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'Cross Sell'!$C$6:$C$8</c:f>
              <c:strCache>
                <c:ptCount val="3"/>
                <c:pt idx="0">
                  <c:v>Target</c:v>
                </c:pt>
                <c:pt idx="1">
                  <c:v>Achievement</c:v>
                </c:pt>
                <c:pt idx="2">
                  <c:v>Invoive</c:v>
                </c:pt>
              </c:strCache>
            </c:strRef>
          </c:cat>
          <c:val>
            <c:numRef>
              <c:f>'Cross Sell'!$D$6:$D$8</c:f>
              <c:numCache>
                <c:formatCode>#.00,,"L"</c:formatCode>
                <c:ptCount val="3"/>
                <c:pt idx="0">
                  <c:v>20083111</c:v>
                </c:pt>
                <c:pt idx="1">
                  <c:v>13041253.300000001</c:v>
                </c:pt>
                <c:pt idx="2" formatCode="#0.00,,&quot;L&quot;">
                  <c:v>3040813</c:v>
                </c:pt>
              </c:numCache>
            </c:numRef>
          </c:val>
          <c:extLst>
            <c:ext xmlns:c16="http://schemas.microsoft.com/office/drawing/2014/chart" uri="{C3380CC4-5D6E-409C-BE32-E72D297353CC}">
              <c16:uniqueId val="{00000000-7631-474C-9602-82D024822F80}"/>
            </c:ext>
          </c:extLst>
        </c:ser>
        <c:dLbls>
          <c:dLblPos val="outEnd"/>
          <c:showLegendKey val="0"/>
          <c:showVal val="1"/>
          <c:showCatName val="0"/>
          <c:showSerName val="0"/>
          <c:showPercent val="0"/>
          <c:showBubbleSize val="0"/>
        </c:dLbls>
        <c:gapWidth val="115"/>
        <c:overlap val="-20"/>
        <c:axId val="667361007"/>
        <c:axId val="667349487"/>
      </c:barChart>
      <c:catAx>
        <c:axId val="66736100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7349487"/>
        <c:crosses val="autoZero"/>
        <c:auto val="1"/>
        <c:lblAlgn val="ctr"/>
        <c:lblOffset val="100"/>
        <c:noMultiLvlLbl val="0"/>
      </c:catAx>
      <c:valAx>
        <c:axId val="667349487"/>
        <c:scaling>
          <c:orientation val="minMax"/>
        </c:scaling>
        <c:delete val="0"/>
        <c:axPos val="b"/>
        <c:numFmt formatCode="#.00,,&quot;L&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7361007"/>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Renewal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Renewal!$D$5</c:f>
              <c:strCache>
                <c:ptCount val="1"/>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Renewal!$C$6:$C$8</c:f>
              <c:strCache>
                <c:ptCount val="3"/>
                <c:pt idx="0">
                  <c:v>Target</c:v>
                </c:pt>
                <c:pt idx="1">
                  <c:v>Achievement</c:v>
                </c:pt>
                <c:pt idx="2">
                  <c:v>Invoive</c:v>
                </c:pt>
              </c:strCache>
            </c:strRef>
          </c:cat>
          <c:val>
            <c:numRef>
              <c:f>Renewal!$D$6:$D$8</c:f>
              <c:numCache>
                <c:formatCode>#.00,,"L"</c:formatCode>
                <c:ptCount val="3"/>
                <c:pt idx="0">
                  <c:v>12319455</c:v>
                </c:pt>
                <c:pt idx="1">
                  <c:v>18507270.640000015</c:v>
                </c:pt>
                <c:pt idx="2" formatCode="#0.00,,&quot;L&quot;">
                  <c:v>8394071</c:v>
                </c:pt>
              </c:numCache>
            </c:numRef>
          </c:val>
          <c:extLst>
            <c:ext xmlns:c16="http://schemas.microsoft.com/office/drawing/2014/chart" uri="{C3380CC4-5D6E-409C-BE32-E72D297353CC}">
              <c16:uniqueId val="{00000000-4C63-4C55-AC43-CB4D86E16880}"/>
            </c:ext>
          </c:extLst>
        </c:ser>
        <c:dLbls>
          <c:dLblPos val="outEnd"/>
          <c:showLegendKey val="0"/>
          <c:showVal val="1"/>
          <c:showCatName val="0"/>
          <c:showSerName val="0"/>
          <c:showPercent val="0"/>
          <c:showBubbleSize val="0"/>
        </c:dLbls>
        <c:gapWidth val="115"/>
        <c:overlap val="-20"/>
        <c:axId val="667336527"/>
        <c:axId val="667337007"/>
      </c:barChart>
      <c:catAx>
        <c:axId val="66733652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7337007"/>
        <c:crosses val="autoZero"/>
        <c:auto val="1"/>
        <c:lblAlgn val="ctr"/>
        <c:lblOffset val="100"/>
        <c:noMultiLvlLbl val="0"/>
      </c:catAx>
      <c:valAx>
        <c:axId val="667337007"/>
        <c:scaling>
          <c:orientation val="minMax"/>
        </c:scaling>
        <c:delete val="0"/>
        <c:axPos val="b"/>
        <c:numFmt formatCode="#.00,,&quot;L&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7336527"/>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[Insuarance Dashboard.xlsx]No of Meetings By Acc Exe!PivotTable1</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No of Meetings</a:t>
            </a:r>
            <a:r>
              <a:rPr lang="en-US" baseline="0"/>
              <a:t> By Acc Exe</a:t>
            </a:r>
            <a:endParaRPr lang="en-US"/>
          </a:p>
        </c:rich>
      </c:tx>
      <c:layout>
        <c:manualLayout>
          <c:xMode val="edge"/>
          <c:yMode val="edge"/>
          <c:x val="0.10837789661319074"/>
          <c:y val="4.901960784313725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7030A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030A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7030A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7030A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030A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'No of Meetings By Acc Exe'!$B$3</c:f>
              <c:strCache>
                <c:ptCount val="1"/>
                <c:pt idx="0">
                  <c:v>Total</c:v>
                </c:pt>
              </c:strCache>
            </c:strRef>
          </c:tx>
          <c:spPr>
            <a:solidFill>
              <a:srgbClr val="7030A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'No of Meetings By Acc Exe'!$A$4:$A$13</c:f>
              <c:strCache>
                <c:ptCount val="9"/>
                <c:pt idx="0">
                  <c:v>Raju Kumar</c:v>
                </c:pt>
                <c:pt idx="1">
                  <c:v>Mark</c:v>
                </c:pt>
                <c:pt idx="2">
                  <c:v>Manish Sharma</c:v>
                </c:pt>
                <c:pt idx="3">
                  <c:v>Gilbert</c:v>
                </c:pt>
                <c:pt idx="4">
                  <c:v>Animesh Rawat</c:v>
                </c:pt>
                <c:pt idx="5">
                  <c:v>Ketan Jain</c:v>
                </c:pt>
                <c:pt idx="6">
                  <c:v>Shivani Sharma</c:v>
                </c:pt>
                <c:pt idx="7">
                  <c:v>Vinay</c:v>
                </c:pt>
                <c:pt idx="8">
                  <c:v>Abhinav Shivam</c:v>
                </c:pt>
              </c:strCache>
            </c:strRef>
          </c:cat>
          <c:val>
            <c:numRef>
              <c:f>'No of Meetings By Acc Exe'!$B$4:$B$13</c:f>
              <c:numCache>
                <c:formatCode>General</c:formatCode>
                <c:ptCount val="9"/>
                <c:pt idx="0">
                  <c:v>2</c:v>
                </c:pt>
                <c:pt idx="1">
                  <c:v>2</c:v>
                </c:pt>
                <c:pt idx="2">
                  <c:v>3</c:v>
                </c:pt>
                <c:pt idx="3">
                  <c:v>3</c:v>
                </c:pt>
                <c:pt idx="4">
                  <c:v>4</c:v>
                </c:pt>
                <c:pt idx="5">
                  <c:v>4</c:v>
                </c:pt>
                <c:pt idx="6">
                  <c:v>4</c:v>
                </c:pt>
                <c:pt idx="7">
                  <c:v>5</c:v>
                </c:pt>
                <c:pt idx="8">
                  <c:v>7</c:v>
                </c:pt>
              </c:numCache>
            </c:numRef>
          </c:val>
          <c:extLst>
            <c:ext xmlns:c16="http://schemas.microsoft.com/office/drawing/2014/chart" uri="{C3380CC4-5D6E-409C-BE32-E72D297353CC}">
              <c16:uniqueId val="{00000000-2EFB-498A-A6DB-0E90B9ED9802}"/>
            </c:ext>
          </c:extLst>
        </c:ser>
        <c:dLbls>
          <c:dLblPos val="outEnd"/>
          <c:showLegendKey val="0"/>
          <c:showVal val="1"/>
          <c:showCatName val="0"/>
          <c:showSerName val="0"/>
          <c:showPercent val="0"/>
          <c:showBubbleSize val="0"/>
        </c:dLbls>
        <c:gapWidth val="100"/>
        <c:overlap val="-24"/>
        <c:axId val="384809392"/>
        <c:axId val="384807952"/>
      </c:barChart>
      <c:catAx>
        <c:axId val="38480939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4807952"/>
        <c:crosses val="autoZero"/>
        <c:auto val="1"/>
        <c:lblAlgn val="ctr"/>
        <c:lblOffset val="100"/>
        <c:noMultiLvlLbl val="0"/>
      </c:catAx>
      <c:valAx>
        <c:axId val="3848079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4809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[Insuarance Dashboard.xlsx]Yearly Meeting Count!PivotTable2</c:name>
    <c:fmtId val="9"/>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681444231235803E-2"/>
          <c:y val="0.10174978127734033"/>
          <c:w val="0.87818383167220382"/>
          <c:h val="0.51102237220347468"/>
        </c:manualLayout>
      </c:layout>
      <c:barChart>
        <c:barDir val="col"/>
        <c:grouping val="clustered"/>
        <c:varyColors val="0"/>
        <c:ser>
          <c:idx val="0"/>
          <c:order val="0"/>
          <c:tx>
            <c:strRef>
              <c:f>'Yearly Meeting Count'!$B$16</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'Yearly Meeting Count'!$A$17:$A$19</c:f>
              <c:strCache>
                <c:ptCount val="2"/>
                <c:pt idx="0">
                  <c:v>2019</c:v>
                </c:pt>
                <c:pt idx="1">
                  <c:v>2020</c:v>
                </c:pt>
              </c:strCache>
            </c:strRef>
          </c:cat>
          <c:val>
            <c:numRef>
              <c:f>'Yearly Meeting Count'!$B$17:$B$19</c:f>
              <c:numCache>
                <c:formatCode>General</c:formatCode>
                <c:ptCount val="2"/>
                <c:pt idx="0">
                  <c:v>3</c:v>
                </c:pt>
                <c:pt idx="1">
                  <c:v>31</c:v>
                </c:pt>
              </c:numCache>
            </c:numRef>
          </c:val>
          <c:extLst>
            <c:ext xmlns:c16="http://schemas.microsoft.com/office/drawing/2014/chart" uri="{C3380CC4-5D6E-409C-BE32-E72D297353CC}">
              <c16:uniqueId val="{00000000-BC36-4FE0-9A18-0339A4F9A9E0}"/>
            </c:ext>
          </c:extLst>
        </c:ser>
        <c:dLbls>
          <c:dLblPos val="outEnd"/>
          <c:showLegendKey val="0"/>
          <c:showVal val="1"/>
          <c:showCatName val="0"/>
          <c:showSerName val="0"/>
          <c:showPercent val="0"/>
          <c:showBubbleSize val="0"/>
        </c:dLbls>
        <c:gapWidth val="219"/>
        <c:overlap val="-27"/>
        <c:axId val="1936798768"/>
        <c:axId val="1936799248"/>
      </c:barChart>
      <c:catAx>
        <c:axId val="19367987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1936799248"/>
        <c:crosses val="autoZero"/>
        <c:auto val="1"/>
        <c:lblAlgn val="ctr"/>
        <c:lblOffset val="100"/>
        <c:noMultiLvlLbl val="0"/>
      </c:catAx>
      <c:valAx>
        <c:axId val="1936799248"/>
        <c:scaling>
          <c:orientation val="minMax"/>
        </c:scaling>
        <c:delete val="1"/>
        <c:axPos val="l"/>
        <c:numFmt formatCode="General" sourceLinked="1"/>
        <c:majorTickMark val="out"/>
        <c:minorTickMark val="none"/>
        <c:tickLblPos val="nextTo"/>
        <c:crossAx val="1936798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[Insuarance Dashboard.xlsx]Top 5 Open opportunities!PivotTable1</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N</a:t>
            </a:r>
            <a:r>
              <a:rPr lang="en-US" baseline="0"/>
              <a:t> </a:t>
            </a:r>
            <a:r>
              <a:rPr lang="en-US"/>
              <a:t>Open Opportunities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002060"/>
          </a:soli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Open opportunities'!$B$4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5 Open opportunities'!$A$5:$A$12</c:f>
              <c:strCache>
                <c:ptCount val="7"/>
                <c:pt idx="0">
                  <c:v>DB -Terrorism Policy</c:v>
                </c:pt>
                <c:pt idx="1">
                  <c:v>FM-Group Mediclaim</c:v>
                </c:pt>
                <c:pt idx="2">
                  <c:v>DS- Employees GMC</c:v>
                </c:pt>
                <c:pt idx="3">
                  <c:v>BE-Mega policy</c:v>
                </c:pt>
                <c:pt idx="4">
                  <c:v>CVP GMC</c:v>
                </c:pt>
                <c:pt idx="5">
                  <c:v>DB -Mega Policy</c:v>
                </c:pt>
                <c:pt idx="6">
                  <c:v>EL-Group Mediclaim</c:v>
                </c:pt>
              </c:strCache>
            </c:strRef>
          </c:cat>
          <c:val>
            <c:numRef>
              <c:f>'Top 5 Open opportunities'!$B$5:$B$12</c:f>
              <c:numCache>
                <c:formatCode>General</c:formatCode>
                <c:ptCount val="7"/>
                <c:pt idx="0">
                  <c:v>300000</c:v>
                </c:pt>
                <c:pt idx="1">
                  <c:v>300000</c:v>
                </c:pt>
                <c:pt idx="2">
                  <c:v>300000</c:v>
                </c:pt>
                <c:pt idx="3">
                  <c:v>300000</c:v>
                </c:pt>
                <c:pt idx="4">
                  <c:v>350000</c:v>
                </c:pt>
                <c:pt idx="5">
                  <c:v>400000</c:v>
                </c:pt>
                <c:pt idx="6">
                  <c:v>400000</c:v>
                </c:pt>
              </c:numCache>
            </c:numRef>
          </c:val>
          <c:extLst>
            <c:ext xmlns:c16="http://schemas.microsoft.com/office/drawing/2014/chart" uri="{C3380CC4-5D6E-409C-BE32-E72D297353CC}">
              <c16:uniqueId val="{00000000-46B6-4274-85B4-FF41FF44C247}"/>
            </c:ext>
          </c:extLst>
        </c:ser>
        <c:dLbls>
          <c:dLblPos val="outEnd"/>
          <c:showLegendKey val="0"/>
          <c:showVal val="1"/>
          <c:showCatName val="0"/>
          <c:showSerName val="0"/>
          <c:showPercent val="0"/>
          <c:showBubbleSize val="0"/>
        </c:dLbls>
        <c:gapWidth val="100"/>
        <c:axId val="828178367"/>
        <c:axId val="828178847"/>
      </c:barChart>
      <c:catAx>
        <c:axId val="82817836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28178847"/>
        <c:crosses val="autoZero"/>
        <c:auto val="1"/>
        <c:lblAlgn val="ctr"/>
        <c:lblOffset val="100"/>
        <c:noMultiLvlLbl val="0"/>
      </c:catAx>
      <c:valAx>
        <c:axId val="8281788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28178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[Insuarance Dashboard.xlsx]Top 5 Open opportunities!PivotTable2</c:name>
    <c:fmtId val="6"/>
  </c:pivotSource>
  <c:chart>
    <c:autoTitleDeleted val="1"/>
    <c:pivotFmts>
      <c:pivotFmt>
        <c:idx val="0"/>
        <c:spPr>
          <a:solidFill>
            <a:srgbClr val="ACC2E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ACC2E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rgbClr val="ACC2EF">
                  <a:shade val="30000"/>
                  <a:satMod val="115000"/>
                </a:srgbClr>
              </a:gs>
              <a:gs pos="50000">
                <a:srgbClr val="ACC2EF">
                  <a:shade val="67500"/>
                  <a:satMod val="115000"/>
                </a:srgbClr>
              </a:gs>
              <a:gs pos="100000">
                <a:srgbClr val="ACC2EF">
                  <a:shade val="100000"/>
                  <a:satMod val="115000"/>
                </a:srgbClr>
              </a:gs>
            </a:gsLst>
            <a:lin ang="54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5 Open opportunities'!$D$4</c:f>
              <c:strCache>
                <c:ptCount val="1"/>
                <c:pt idx="0">
                  <c:v>Total</c:v>
                </c:pt>
              </c:strCache>
            </c:strRef>
          </c:tx>
          <c:spPr>
            <a:gradFill flip="none" rotWithShape="1">
              <a:gsLst>
                <a:gs pos="0">
                  <a:srgbClr val="ACC2EF">
                    <a:shade val="30000"/>
                    <a:satMod val="115000"/>
                  </a:srgbClr>
                </a:gs>
                <a:gs pos="50000">
                  <a:srgbClr val="ACC2EF">
                    <a:shade val="67500"/>
                    <a:satMod val="115000"/>
                  </a:srgbClr>
                </a:gs>
                <a:gs pos="100000">
                  <a:srgbClr val="ACC2EF">
                    <a:shade val="100000"/>
                    <a:satMod val="115000"/>
                  </a:srgbClr>
                </a:gs>
              </a:gsLst>
              <a:lin ang="54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Open opportunities'!$D$5</c:f>
              <c:strCache>
                <c:ptCount val="1"/>
                <c:pt idx="0">
                  <c:v>Total</c:v>
                </c:pt>
              </c:strCache>
            </c:strRef>
          </c:cat>
          <c:val>
            <c:numRef>
              <c:f>'Top 5 Open opportunities'!$D$5</c:f>
              <c:numCache>
                <c:formatCode>General</c:formatCode>
                <c:ptCount val="1"/>
                <c:pt idx="0">
                  <c:v>49</c:v>
                </c:pt>
              </c:numCache>
            </c:numRef>
          </c:val>
          <c:extLst>
            <c:ext xmlns:c16="http://schemas.microsoft.com/office/drawing/2014/chart" uri="{C3380CC4-5D6E-409C-BE32-E72D297353CC}">
              <c16:uniqueId val="{00000000-A97C-4B20-9398-C24B922CF048}"/>
            </c:ext>
          </c:extLst>
        </c:ser>
        <c:dLbls>
          <c:dLblPos val="outEnd"/>
          <c:showLegendKey val="0"/>
          <c:showVal val="1"/>
          <c:showCatName val="0"/>
          <c:showSerName val="0"/>
          <c:showPercent val="0"/>
          <c:showBubbleSize val="0"/>
        </c:dLbls>
        <c:gapWidth val="219"/>
        <c:overlap val="-27"/>
        <c:axId val="1668744224"/>
        <c:axId val="1668730304"/>
      </c:barChart>
      <c:catAx>
        <c:axId val="1668744224"/>
        <c:scaling>
          <c:orientation val="minMax"/>
        </c:scaling>
        <c:delete val="1"/>
        <c:axPos val="b"/>
        <c:numFmt formatCode="General" sourceLinked="1"/>
        <c:majorTickMark val="none"/>
        <c:minorTickMark val="none"/>
        <c:tickLblPos val="nextTo"/>
        <c:crossAx val="1668730304"/>
        <c:crosses val="autoZero"/>
        <c:auto val="1"/>
        <c:lblAlgn val="ctr"/>
        <c:lblOffset val="100"/>
        <c:noMultiLvlLbl val="0"/>
      </c:catAx>
      <c:valAx>
        <c:axId val="1668730304"/>
        <c:scaling>
          <c:orientation val="minMax"/>
        </c:scaling>
        <c:delete val="1"/>
        <c:axPos val="l"/>
        <c:numFmt formatCode="General" sourceLinked="1"/>
        <c:majorTickMark val="none"/>
        <c:minorTickMark val="none"/>
        <c:tickLblPos val="nextTo"/>
        <c:crossAx val="1668744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[Insuarance Dashboard.xlsx]Top 5 Open opportunities!PivotTable3</c:name>
    <c:fmtId val="10"/>
  </c:pivotSource>
  <c:chart>
    <c:autoTitleDeleted val="1"/>
    <c:pivotFmts>
      <c:pivotFmt>
        <c:idx val="0"/>
        <c:spPr>
          <a:solidFill>
            <a:srgbClr val="ACC2E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ACC2E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rgbClr val="ACC2EF">
                  <a:shade val="30000"/>
                  <a:satMod val="115000"/>
                </a:srgbClr>
              </a:gs>
              <a:gs pos="50000">
                <a:srgbClr val="ACC2EF">
                  <a:shade val="67500"/>
                  <a:satMod val="115000"/>
                </a:srgbClr>
              </a:gs>
              <a:gs pos="100000">
                <a:srgbClr val="ACC2EF">
                  <a:shade val="100000"/>
                  <a:satMod val="115000"/>
                </a:srgbClr>
              </a:gs>
            </a:gsLst>
            <a:lin ang="54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5 Open opportunities'!$F$4</c:f>
              <c:strCache>
                <c:ptCount val="1"/>
                <c:pt idx="0">
                  <c:v>Total</c:v>
                </c:pt>
              </c:strCache>
            </c:strRef>
          </c:tx>
          <c:spPr>
            <a:gradFill flip="none" rotWithShape="1">
              <a:gsLst>
                <a:gs pos="0">
                  <a:srgbClr val="ACC2EF">
                    <a:shade val="30000"/>
                    <a:satMod val="115000"/>
                  </a:srgbClr>
                </a:gs>
                <a:gs pos="50000">
                  <a:srgbClr val="ACC2EF">
                    <a:shade val="67500"/>
                    <a:satMod val="115000"/>
                  </a:srgbClr>
                </a:gs>
                <a:gs pos="100000">
                  <a:srgbClr val="ACC2EF">
                    <a:shade val="100000"/>
                    <a:satMod val="115000"/>
                  </a:srgbClr>
                </a:gs>
              </a:gsLst>
              <a:lin ang="54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Open opportunities'!$F$5</c:f>
              <c:strCache>
                <c:ptCount val="1"/>
                <c:pt idx="0">
                  <c:v>Total</c:v>
                </c:pt>
              </c:strCache>
            </c:strRef>
          </c:cat>
          <c:val>
            <c:numRef>
              <c:f>'Top 5 Open opportunities'!$F$5</c:f>
              <c:numCache>
                <c:formatCode>General</c:formatCode>
                <c:ptCount val="1"/>
                <c:pt idx="0">
                  <c:v>44</c:v>
                </c:pt>
              </c:numCache>
            </c:numRef>
          </c:val>
          <c:extLst>
            <c:ext xmlns:c16="http://schemas.microsoft.com/office/drawing/2014/chart" uri="{C3380CC4-5D6E-409C-BE32-E72D297353CC}">
              <c16:uniqueId val="{00000000-31B9-426A-B74E-0B47E0FAD578}"/>
            </c:ext>
          </c:extLst>
        </c:ser>
        <c:dLbls>
          <c:dLblPos val="outEnd"/>
          <c:showLegendKey val="0"/>
          <c:showVal val="1"/>
          <c:showCatName val="0"/>
          <c:showSerName val="0"/>
          <c:showPercent val="0"/>
          <c:showBubbleSize val="0"/>
        </c:dLbls>
        <c:gapWidth val="219"/>
        <c:overlap val="-27"/>
        <c:axId val="1668749024"/>
        <c:axId val="1668749504"/>
      </c:barChart>
      <c:catAx>
        <c:axId val="1668749024"/>
        <c:scaling>
          <c:orientation val="minMax"/>
        </c:scaling>
        <c:delete val="1"/>
        <c:axPos val="b"/>
        <c:numFmt formatCode="General" sourceLinked="1"/>
        <c:majorTickMark val="none"/>
        <c:minorTickMark val="none"/>
        <c:tickLblPos val="nextTo"/>
        <c:crossAx val="1668749504"/>
        <c:crosses val="autoZero"/>
        <c:auto val="1"/>
        <c:lblAlgn val="ctr"/>
        <c:lblOffset val="100"/>
        <c:noMultiLvlLbl val="0"/>
      </c:catAx>
      <c:valAx>
        <c:axId val="1668749504"/>
        <c:scaling>
          <c:orientation val="minMax"/>
        </c:scaling>
        <c:delete val="1"/>
        <c:axPos val="l"/>
        <c:numFmt formatCode="General" sourceLinked="1"/>
        <c:majorTickMark val="none"/>
        <c:minorTickMark val="none"/>
        <c:tickLblPos val="nextTo"/>
        <c:crossAx val="1668749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tx>
        <cx:txData>
          <cx:v>Stage Funnel By Revenue</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Stage Funnel By Revenue</a:t>
          </a:r>
        </a:p>
      </cx:txPr>
    </cx:title>
    <cx:plotArea>
      <cx:plotAreaRegion>
        <cx:series layoutId="funnel" uniqueId="{1EB6734C-AF08-49D3-A5B9-407FC440E2F5}">
          <cx:tx>
            <cx:txData>
              <cx:f>_xlchart.v2.1</cx:f>
              <cx:v>Revenue</cx:v>
            </cx:txData>
          </cx:tx>
          <cx:dataLabels>
            <cx:txPr>
              <a:bodyPr spcFirstLastPara="1" vertOverflow="ellipsis" horzOverflow="overflow" wrap="square" lIns="0" tIns="0" rIns="0" bIns="0" anchor="ctr" anchorCtr="1"/>
              <a:lstStyle/>
              <a:p>
                <a:pPr algn="ctr" rtl="0">
                  <a:defRPr sz="1200"/>
                </a:pPr>
                <a:endParaRPr lang="en-US" sz="1200" b="0" i="0" u="none" strike="noStrike" baseline="0">
                  <a:solidFill>
                    <a:sysClr val="window" lastClr="FFFFFF">
                      <a:lumMod val="95000"/>
                    </a:sysClr>
                  </a:solidFill>
                  <a:latin typeface="Calibri" panose="020F0502020204030204"/>
                </a:endParaRPr>
              </a:p>
            </cx:txPr>
            <cx:visibility seriesName="0" categoryName="0" value="1"/>
          </cx:dataLabels>
          <cx:dataId val="0"/>
        </cx:series>
      </cx:plotAreaRegion>
      <cx:axis id="0">
        <cx:catScaling gapWidth="0.5"/>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title pos="t" align="ctr" overlay="0">
      <cx:tx>
        <cx:txData>
          <cx:v>Stage Funnel By Revenue</cx:v>
        </cx:txData>
      </cx:tx>
      <cx:txPr>
        <a:bodyPr spcFirstLastPara="1" vertOverflow="ellipsis" horzOverflow="overflow" wrap="square" lIns="0" tIns="0" rIns="0" bIns="0" anchor="ctr" anchorCtr="1"/>
        <a:lstStyle/>
        <a:p>
          <a:pPr algn="ctr" rtl="0">
            <a:defRPr/>
          </a:pPr>
          <a:r>
            <a:rPr lang="en-US" sz="1400" b="0" i="0" u="none" strike="noStrike" baseline="0">
              <a:solidFill>
                <a:schemeClr val="bg1"/>
              </a:solidFill>
              <a:latin typeface="Calibri" panose="020F0502020204030204"/>
            </a:rPr>
            <a:t>Stage Funnel By Revenue</a:t>
          </a:r>
        </a:p>
      </cx:txPr>
    </cx:title>
    <cx:plotArea>
      <cx:plotAreaRegion>
        <cx:series layoutId="funnel" uniqueId="{99A1DEF3-A603-417C-B755-AAC225979202}">
          <cx:tx>
            <cx:txData>
              <cx:f>_xlchart.v2.4</cx:f>
              <cx:v>Revenue</cx:v>
            </cx:txData>
          </cx:tx>
          <cx:spPr>
            <a:gradFill flip="none" rotWithShape="1">
              <a:gsLst>
                <a:gs pos="0">
                  <a:srgbClr val="ACC2EF">
                    <a:shade val="30000"/>
                    <a:satMod val="115000"/>
                  </a:srgbClr>
                </a:gs>
                <a:gs pos="50000">
                  <a:srgbClr val="ACC2EF">
                    <a:shade val="67500"/>
                    <a:satMod val="115000"/>
                  </a:srgbClr>
                </a:gs>
                <a:gs pos="100000">
                  <a:srgbClr val="ACC2EF">
                    <a:shade val="100000"/>
                    <a:satMod val="115000"/>
                  </a:srgbClr>
                </a:gs>
              </a:gsLst>
              <a:lin ang="10800000" scaled="1"/>
              <a:tileRect/>
            </a:gradFill>
          </cx:spPr>
          <cx:dataLabels>
            <cx:txPr>
              <a:bodyPr spcFirstLastPara="1" vertOverflow="ellipsis" horzOverflow="overflow" wrap="square" lIns="0" tIns="0" rIns="0" bIns="0" anchor="ctr" anchorCtr="1"/>
              <a:lstStyle/>
              <a:p>
                <a:pPr algn="ctr" rtl="0">
                  <a:defRPr sz="1050">
                    <a:solidFill>
                      <a:schemeClr val="bg1"/>
                    </a:solidFill>
                  </a:defRPr>
                </a:pPr>
                <a:endParaRPr lang="en-US" sz="1050" b="0" i="0" u="none" strike="noStrike" baseline="0">
                  <a:solidFill>
                    <a:schemeClr val="bg1"/>
                  </a:solidFill>
                  <a:latin typeface="Calibri" panose="020F0502020204030204"/>
                </a:endParaRPr>
              </a:p>
            </cx:txPr>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sz="1000">
                <a:solidFill>
                  <a:schemeClr val="bg1"/>
                </a:solidFill>
              </a:defRPr>
            </a:pPr>
            <a:endParaRPr lang="en-US" sz="1000" b="0" i="0" u="none" strike="noStrike" baseline="0">
              <a:solidFill>
                <a:schemeClr val="bg1"/>
              </a:solidFill>
              <a:latin typeface="Calibri" panose="020F0502020204030204"/>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2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microsoft.com/office/2014/relationships/chartEx" Target="../charts/chartEx1.xml"/><Relationship Id="rId4" Type="http://schemas.openxmlformats.org/officeDocument/2006/relationships/chart" Target="../charts/chart4.xml"/></Relationships>
</file>

<file path=xl/drawings/_rels/drawing5.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10" Type="http://schemas.microsoft.com/office/2014/relationships/chartEx" Target="../charts/chartEx2.xml"/><Relationship Id="rId4" Type="http://schemas.openxmlformats.org/officeDocument/2006/relationships/chart" Target="../charts/chart11.xml"/><Relationship Id="rId9"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editAs="oneCell">
    <xdr:from>
      <xdr:col>8</xdr:col>
      <xdr:colOff>220980</xdr:colOff>
      <xdr:row>8</xdr:row>
      <xdr:rowOff>129540</xdr:rowOff>
    </xdr:from>
    <xdr:to>
      <xdr:col>11</xdr:col>
      <xdr:colOff>220980</xdr:colOff>
      <xdr:row>22</xdr:row>
      <xdr:rowOff>36195</xdr:rowOff>
    </xdr:to>
    <mc:AlternateContent xmlns:mc="http://schemas.openxmlformats.org/markup-compatibility/2006" xmlns:a14="http://schemas.microsoft.com/office/drawing/2010/main">
      <mc:Choice Requires="a14">
        <xdr:graphicFrame macro="">
          <xdr:nvGraphicFramePr>
            <xdr:cNvPr id="3" name="Account Executive 2">
              <a:extLst>
                <a:ext uri="{FF2B5EF4-FFF2-40B4-BE49-F238E27FC236}">
                  <a16:creationId xmlns:a16="http://schemas.microsoft.com/office/drawing/2014/main" id="{772CABE6-AC16-17B6-3198-18552D1E2B11}"/>
                </a:ext>
              </a:extLst>
            </xdr:cNvPr>
            <xdr:cNvGraphicFramePr/>
          </xdr:nvGraphicFramePr>
          <xdr:xfrm>
            <a:off x="0" y="0"/>
            <a:ext cx="0" cy="0"/>
          </xdr:xfrm>
          <a:graphic>
            <a:graphicData uri="http://schemas.microsoft.com/office/drawing/2010/slicer">
              <sle:slicer xmlns:sle="http://schemas.microsoft.com/office/drawing/2010/slicer" name="Account Executive 2"/>
            </a:graphicData>
          </a:graphic>
        </xdr:graphicFrame>
      </mc:Choice>
      <mc:Fallback xmlns="">
        <xdr:sp macro="" textlink="">
          <xdr:nvSpPr>
            <xdr:cNvPr id="0" name=""/>
            <xdr:cNvSpPr>
              <a:spLocks noTextEdit="1"/>
            </xdr:cNvSpPr>
          </xdr:nvSpPr>
          <xdr:spPr>
            <a:xfrm>
              <a:off x="6301740" y="15925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15</xdr:row>
      <xdr:rowOff>0</xdr:rowOff>
    </xdr:from>
    <xdr:to>
      <xdr:col>1</xdr:col>
      <xdr:colOff>1388745</xdr:colOff>
      <xdr:row>17</xdr:row>
      <xdr:rowOff>7620</xdr:rowOff>
    </xdr:to>
    <xdr:pic>
      <xdr:nvPicPr>
        <xdr:cNvPr id="4" name="Picture 3">
          <a:extLst>
            <a:ext uri="{FF2B5EF4-FFF2-40B4-BE49-F238E27FC236}">
              <a16:creationId xmlns:a16="http://schemas.microsoft.com/office/drawing/2014/main" id="{747F6F4B-131F-8A41-2781-99CA686A8D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4880" y="2743200"/>
          <a:ext cx="1424940" cy="3733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281940</xdr:colOff>
      <xdr:row>8</xdr:row>
      <xdr:rowOff>129540</xdr:rowOff>
    </xdr:from>
    <xdr:to>
      <xdr:col>11</xdr:col>
      <xdr:colOff>281940</xdr:colOff>
      <xdr:row>22</xdr:row>
      <xdr:rowOff>36195</xdr:rowOff>
    </xdr:to>
    <mc:AlternateContent xmlns:mc="http://schemas.openxmlformats.org/markup-compatibility/2006" xmlns:a14="http://schemas.microsoft.com/office/drawing/2010/main">
      <mc:Choice Requires="a14">
        <xdr:graphicFrame macro="">
          <xdr:nvGraphicFramePr>
            <xdr:cNvPr id="5" name="Account Executive 1">
              <a:extLst>
                <a:ext uri="{FF2B5EF4-FFF2-40B4-BE49-F238E27FC236}">
                  <a16:creationId xmlns:a16="http://schemas.microsoft.com/office/drawing/2014/main" id="{5A8F9791-ED8B-A176-2E88-C46CF59F8F00}"/>
                </a:ext>
              </a:extLst>
            </xdr:cNvPr>
            <xdr:cNvGraphicFramePr/>
          </xdr:nvGraphicFramePr>
          <xdr:xfrm>
            <a:off x="0" y="0"/>
            <a:ext cx="0" cy="0"/>
          </xdr:xfrm>
          <a:graphic>
            <a:graphicData uri="http://schemas.microsoft.com/office/drawing/2010/slicer">
              <sle:slicer xmlns:sle="http://schemas.microsoft.com/office/drawing/2010/slicer" name="Account Executive 1"/>
            </a:graphicData>
          </a:graphic>
        </xdr:graphicFrame>
      </mc:Choice>
      <mc:Fallback xmlns="">
        <xdr:sp macro="" textlink="">
          <xdr:nvSpPr>
            <xdr:cNvPr id="0" name=""/>
            <xdr:cNvSpPr>
              <a:spLocks noTextEdit="1"/>
            </xdr:cNvSpPr>
          </xdr:nvSpPr>
          <xdr:spPr>
            <a:xfrm>
              <a:off x="6301740" y="15925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24</xdr:col>
      <xdr:colOff>30480</xdr:colOff>
      <xdr:row>2</xdr:row>
      <xdr:rowOff>91440</xdr:rowOff>
    </xdr:from>
    <xdr:to>
      <xdr:col>27</xdr:col>
      <xdr:colOff>38100</xdr:colOff>
      <xdr:row>8</xdr:row>
      <xdr:rowOff>83820</xdr:rowOff>
    </xdr:to>
    <xdr:sp macro="" textlink="">
      <xdr:nvSpPr>
        <xdr:cNvPr id="9" name="Rectangle: Rounded Corners 8">
          <a:extLst>
            <a:ext uri="{FF2B5EF4-FFF2-40B4-BE49-F238E27FC236}">
              <a16:creationId xmlns:a16="http://schemas.microsoft.com/office/drawing/2014/main" id="{934AE311-A91C-6645-FFBA-5A7C4337A547}"/>
            </a:ext>
          </a:extLst>
        </xdr:cNvPr>
        <xdr:cNvSpPr/>
      </xdr:nvSpPr>
      <xdr:spPr>
        <a:xfrm>
          <a:off x="15986760" y="457200"/>
          <a:ext cx="1836420" cy="11201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i="0" u="none" strike="noStrike">
              <a:solidFill>
                <a:schemeClr val="lt1"/>
              </a:solidFill>
              <a:effectLst/>
              <a:latin typeface="+mn-lt"/>
              <a:ea typeface="+mn-ea"/>
              <a:cs typeface="+mn-cs"/>
            </a:rPr>
            <a:t>Yearly Meeting Count </a:t>
          </a:r>
        </a:p>
        <a:p>
          <a:pPr algn="ctr"/>
          <a:r>
            <a:rPr lang="en-US" sz="1200" b="1" i="0" u="none" strike="noStrike">
              <a:solidFill>
                <a:schemeClr val="lt1"/>
              </a:solidFill>
              <a:effectLst/>
              <a:latin typeface="+mn-lt"/>
              <a:ea typeface="+mn-ea"/>
              <a:cs typeface="+mn-cs"/>
            </a:rPr>
            <a:t>Years</a:t>
          </a:r>
          <a:r>
            <a:rPr lang="en-US" sz="1200"/>
            <a:t>         </a:t>
          </a:r>
          <a:r>
            <a:rPr lang="en-US" sz="1200" b="1" i="0" u="none" strike="noStrike">
              <a:solidFill>
                <a:schemeClr val="lt1"/>
              </a:solidFill>
              <a:effectLst/>
              <a:latin typeface="+mn-lt"/>
              <a:ea typeface="+mn-ea"/>
              <a:cs typeface="+mn-cs"/>
            </a:rPr>
            <a:t>Meetings</a:t>
          </a:r>
          <a:r>
            <a:rPr lang="en-US" sz="1200" b="0" i="0" u="none" strike="noStrike" baseline="0">
              <a:solidFill>
                <a:schemeClr val="lt1"/>
              </a:solidFill>
              <a:effectLst/>
              <a:latin typeface="+mn-lt"/>
              <a:ea typeface="+mn-ea"/>
              <a:cs typeface="+mn-cs"/>
            </a:rPr>
            <a:t>  </a:t>
          </a:r>
          <a:r>
            <a:rPr lang="en-US" sz="1200" b="0" i="0" u="none" strike="noStrike">
              <a:solidFill>
                <a:schemeClr val="lt1"/>
              </a:solidFill>
              <a:effectLst/>
              <a:latin typeface="+mn-lt"/>
              <a:ea typeface="+mn-ea"/>
              <a:cs typeface="+mn-cs"/>
            </a:rPr>
            <a:t>2019               </a:t>
          </a:r>
          <a:r>
            <a:rPr lang="en-US" sz="1200"/>
            <a:t> </a:t>
          </a:r>
          <a:r>
            <a:rPr lang="en-US" sz="1200" b="0" i="0" u="none" strike="noStrike">
              <a:solidFill>
                <a:schemeClr val="lt1"/>
              </a:solidFill>
              <a:effectLst/>
              <a:latin typeface="+mn-lt"/>
              <a:ea typeface="+mn-ea"/>
              <a:cs typeface="+mn-cs"/>
            </a:rPr>
            <a:t>3</a:t>
          </a:r>
          <a:r>
            <a:rPr lang="en-US" sz="1200"/>
            <a:t> </a:t>
          </a:r>
        </a:p>
        <a:p>
          <a:pPr algn="ctr"/>
          <a:r>
            <a:rPr lang="en-US" sz="1200" b="0" i="0" u="none" strike="noStrike">
              <a:solidFill>
                <a:schemeClr val="lt1"/>
              </a:solidFill>
              <a:effectLst/>
              <a:latin typeface="+mn-lt"/>
              <a:ea typeface="+mn-ea"/>
              <a:cs typeface="+mn-cs"/>
            </a:rPr>
            <a:t>2020</a:t>
          </a:r>
          <a:r>
            <a:rPr lang="en-US" sz="1200"/>
            <a:t>               </a:t>
          </a:r>
          <a:r>
            <a:rPr lang="en-US" sz="1200" b="0" i="0" u="none" strike="noStrike">
              <a:solidFill>
                <a:schemeClr val="lt1"/>
              </a:solidFill>
              <a:effectLst/>
              <a:latin typeface="+mn-lt"/>
              <a:ea typeface="+mn-ea"/>
              <a:cs typeface="+mn-cs"/>
            </a:rPr>
            <a:t>31</a:t>
          </a:r>
          <a:r>
            <a:rPr lang="en-US" sz="1200"/>
            <a:t> </a:t>
          </a:r>
        </a:p>
      </xdr:txBody>
    </xdr:sp>
    <xdr:clientData/>
  </xdr:twoCellAnchor>
  <xdr:twoCellAnchor>
    <xdr:from>
      <xdr:col>0</xdr:col>
      <xdr:colOff>38100</xdr:colOff>
      <xdr:row>2</xdr:row>
      <xdr:rowOff>15240</xdr:rowOff>
    </xdr:from>
    <xdr:to>
      <xdr:col>5</xdr:col>
      <xdr:colOff>312420</xdr:colOff>
      <xdr:row>12</xdr:row>
      <xdr:rowOff>99060</xdr:rowOff>
    </xdr:to>
    <xdr:graphicFrame macro="">
      <xdr:nvGraphicFramePr>
        <xdr:cNvPr id="2" name="Chart 1">
          <a:extLst>
            <a:ext uri="{FF2B5EF4-FFF2-40B4-BE49-F238E27FC236}">
              <a16:creationId xmlns:a16="http://schemas.microsoft.com/office/drawing/2014/main" id="{8EE1E8F0-93C2-4B1E-A89B-4D8591F841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487680</xdr:colOff>
      <xdr:row>0</xdr:row>
      <xdr:rowOff>83820</xdr:rowOff>
    </xdr:from>
    <xdr:to>
      <xdr:col>9</xdr:col>
      <xdr:colOff>213360</xdr:colOff>
      <xdr:row>8</xdr:row>
      <xdr:rowOff>60960</xdr:rowOff>
    </xdr:to>
    <xdr:graphicFrame macro="">
      <xdr:nvGraphicFramePr>
        <xdr:cNvPr id="3" name="Chart 2">
          <a:extLst>
            <a:ext uri="{FF2B5EF4-FFF2-40B4-BE49-F238E27FC236}">
              <a16:creationId xmlns:a16="http://schemas.microsoft.com/office/drawing/2014/main" id="{BB97971A-E34D-4839-BE0C-24EE57A9CC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487680</xdr:colOff>
      <xdr:row>0</xdr:row>
      <xdr:rowOff>114300</xdr:rowOff>
    </xdr:from>
    <xdr:to>
      <xdr:col>14</xdr:col>
      <xdr:colOff>426720</xdr:colOff>
      <xdr:row>8</xdr:row>
      <xdr:rowOff>53340</xdr:rowOff>
    </xdr:to>
    <xdr:graphicFrame macro="">
      <xdr:nvGraphicFramePr>
        <xdr:cNvPr id="4" name="Chart 3">
          <a:extLst>
            <a:ext uri="{FF2B5EF4-FFF2-40B4-BE49-F238E27FC236}">
              <a16:creationId xmlns:a16="http://schemas.microsoft.com/office/drawing/2014/main" id="{EF34A8A1-3DA7-4AF2-8A98-68A3567F11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525780</xdr:colOff>
      <xdr:row>0</xdr:row>
      <xdr:rowOff>137160</xdr:rowOff>
    </xdr:from>
    <xdr:to>
      <xdr:col>19</xdr:col>
      <xdr:colOff>396240</xdr:colOff>
      <xdr:row>8</xdr:row>
      <xdr:rowOff>0</xdr:rowOff>
    </xdr:to>
    <xdr:graphicFrame macro="">
      <xdr:nvGraphicFramePr>
        <xdr:cNvPr id="5" name="Chart 4">
          <a:extLst>
            <a:ext uri="{FF2B5EF4-FFF2-40B4-BE49-F238E27FC236}">
              <a16:creationId xmlns:a16="http://schemas.microsoft.com/office/drawing/2014/main" id="{AE27170D-4840-49F7-8A46-F53F2A57D9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121920</xdr:colOff>
      <xdr:row>13</xdr:row>
      <xdr:rowOff>15240</xdr:rowOff>
    </xdr:from>
    <xdr:to>
      <xdr:col>8</xdr:col>
      <xdr:colOff>45720</xdr:colOff>
      <xdr:row>21</xdr:row>
      <xdr:rowOff>175260</xdr:rowOff>
    </xdr:to>
    <mc:AlternateContent xmlns:mc="http://schemas.openxmlformats.org/markup-compatibility/2006">
      <mc:Choice xmlns:cx2="http://schemas.microsoft.com/office/drawing/2015/10/21/chartex" Requires="cx2">
        <xdr:graphicFrame macro="">
          <xdr:nvGraphicFramePr>
            <xdr:cNvPr id="6" name="Chart 5">
              <a:extLst>
                <a:ext uri="{FF2B5EF4-FFF2-40B4-BE49-F238E27FC236}">
                  <a16:creationId xmlns:a16="http://schemas.microsoft.com/office/drawing/2014/main" id="{8855BDF5-C124-4015-8F85-A38CD1EAB7A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2560320" y="2491740"/>
              <a:ext cx="2609850" cy="168402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243840</xdr:colOff>
      <xdr:row>11</xdr:row>
      <xdr:rowOff>38100</xdr:rowOff>
    </xdr:from>
    <xdr:to>
      <xdr:col>13</xdr:col>
      <xdr:colOff>106680</xdr:colOff>
      <xdr:row>21</xdr:row>
      <xdr:rowOff>152400</xdr:rowOff>
    </xdr:to>
    <xdr:graphicFrame macro="">
      <xdr:nvGraphicFramePr>
        <xdr:cNvPr id="7" name="Chart 6">
          <a:extLst>
            <a:ext uri="{FF2B5EF4-FFF2-40B4-BE49-F238E27FC236}">
              <a16:creationId xmlns:a16="http://schemas.microsoft.com/office/drawing/2014/main" id="{EBB1A20E-6EEA-4145-A16A-96D2FA60DC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21</xdr:col>
      <xdr:colOff>129540</xdr:colOff>
      <xdr:row>2</xdr:row>
      <xdr:rowOff>114300</xdr:rowOff>
    </xdr:from>
    <xdr:to>
      <xdr:col>23</xdr:col>
      <xdr:colOff>144780</xdr:colOff>
      <xdr:row>10</xdr:row>
      <xdr:rowOff>71041</xdr:rowOff>
    </xdr:to>
    <xdr:grpSp>
      <xdr:nvGrpSpPr>
        <xdr:cNvPr id="10" name="Group 9">
          <a:extLst>
            <a:ext uri="{FF2B5EF4-FFF2-40B4-BE49-F238E27FC236}">
              <a16:creationId xmlns:a16="http://schemas.microsoft.com/office/drawing/2014/main" id="{D047CA12-09F9-5834-ECF3-0793E66F5157}"/>
            </a:ext>
          </a:extLst>
        </xdr:cNvPr>
        <xdr:cNvGrpSpPr/>
      </xdr:nvGrpSpPr>
      <xdr:grpSpPr>
        <a:xfrm>
          <a:off x="13483590" y="495300"/>
          <a:ext cx="1901190" cy="1480741"/>
          <a:chOff x="13418820" y="175260"/>
          <a:chExt cx="1958340" cy="1419781"/>
        </a:xfrm>
      </xdr:grpSpPr>
      <xdr:sp macro="" textlink="">
        <xdr:nvSpPr>
          <xdr:cNvPr id="12" name="Rectangle: Rounded Corners 11">
            <a:extLst>
              <a:ext uri="{FF2B5EF4-FFF2-40B4-BE49-F238E27FC236}">
                <a16:creationId xmlns:a16="http://schemas.microsoft.com/office/drawing/2014/main" id="{AD059700-9B34-14EA-98C3-4B40EB1A7043}"/>
              </a:ext>
            </a:extLst>
          </xdr:cNvPr>
          <xdr:cNvSpPr/>
        </xdr:nvSpPr>
        <xdr:spPr>
          <a:xfrm>
            <a:off x="13425625" y="649404"/>
            <a:ext cx="1951535" cy="945637"/>
          </a:xfrm>
          <a:prstGeom prst="roundRect">
            <a:avLst>
              <a:gd name="adj" fmla="val 26337"/>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TextBox 12">
            <a:extLst>
              <a:ext uri="{FF2B5EF4-FFF2-40B4-BE49-F238E27FC236}">
                <a16:creationId xmlns:a16="http://schemas.microsoft.com/office/drawing/2014/main" id="{399B3B50-013D-EF9B-3060-D53410AE9390}"/>
              </a:ext>
            </a:extLst>
          </xdr:cNvPr>
          <xdr:cNvSpPr txBox="1"/>
        </xdr:nvSpPr>
        <xdr:spPr>
          <a:xfrm>
            <a:off x="13418820" y="175260"/>
            <a:ext cx="1943100" cy="365761"/>
          </a:xfrm>
          <a:prstGeom prst="roundRect">
            <a:avLst>
              <a:gd name="adj" fmla="val 50000"/>
            </a:avLst>
          </a:prstGeom>
          <a:solidFill>
            <a:schemeClr val="accent2">
              <a:lumMod val="75000"/>
            </a:schemeClr>
          </a:solidFill>
          <a:ln>
            <a:noFill/>
          </a:ln>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wrap="square" lIns="91440" rtlCol="0" anchor="ctr">
            <a:noAutofit/>
          </a:bodyPr>
          <a:lstStyle/>
          <a:p>
            <a:pPr algn="ctr"/>
            <a:r>
              <a:rPr lang="en-US" sz="1400" b="1">
                <a:solidFill>
                  <a:schemeClr val="bg1"/>
                </a:solidFill>
              </a:rPr>
              <a:t>Yearly Meeting Count</a:t>
            </a:r>
          </a:p>
        </xdr:txBody>
      </xdr:sp>
      <xdr:graphicFrame macro="">
        <xdr:nvGraphicFramePr>
          <xdr:cNvPr id="14" name="Chart 13">
            <a:extLst>
              <a:ext uri="{FF2B5EF4-FFF2-40B4-BE49-F238E27FC236}">
                <a16:creationId xmlns:a16="http://schemas.microsoft.com/office/drawing/2014/main" id="{1AAA1CA8-B151-B9AE-79A0-2F92F1EE448F}"/>
              </a:ext>
            </a:extLst>
          </xdr:cNvPr>
          <xdr:cNvGraphicFramePr/>
        </xdr:nvGraphicFramePr>
        <xdr:xfrm>
          <a:off x="13502640" y="693421"/>
          <a:ext cx="1813560" cy="800100"/>
        </xdr:xfrm>
        <a:graphic>
          <a:graphicData uri="http://schemas.openxmlformats.org/drawingml/2006/chart">
            <c:chart xmlns:c="http://schemas.openxmlformats.org/drawingml/2006/chart" xmlns:r="http://schemas.openxmlformats.org/officeDocument/2006/relationships" r:id="rId7"/>
          </a:graphicData>
        </a:graphic>
      </xdr:graphicFrame>
    </xdr:grpSp>
    <xdr:clientData/>
  </xdr:twoCellAnchor>
  <xdr:twoCellAnchor>
    <xdr:from>
      <xdr:col>15</xdr:col>
      <xdr:colOff>0</xdr:colOff>
      <xdr:row>12</xdr:row>
      <xdr:rowOff>0</xdr:rowOff>
    </xdr:from>
    <xdr:to>
      <xdr:col>21</xdr:col>
      <xdr:colOff>0</xdr:colOff>
      <xdr:row>29</xdr:row>
      <xdr:rowOff>0</xdr:rowOff>
    </xdr:to>
    <xdr:graphicFrame macro="">
      <xdr:nvGraphicFramePr>
        <xdr:cNvPr id="11" name="Chart 10">
          <a:extLst>
            <a:ext uri="{FF2B5EF4-FFF2-40B4-BE49-F238E27FC236}">
              <a16:creationId xmlns:a16="http://schemas.microsoft.com/office/drawing/2014/main" id="{83526407-8806-46C0-975A-18B2C170A4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xdr:row>
      <xdr:rowOff>0</xdr:rowOff>
    </xdr:from>
    <xdr:to>
      <xdr:col>28</xdr:col>
      <xdr:colOff>304800</xdr:colOff>
      <xdr:row>32</xdr:row>
      <xdr:rowOff>0</xdr:rowOff>
    </xdr:to>
    <xdr:grpSp>
      <xdr:nvGrpSpPr>
        <xdr:cNvPr id="3080" name="Group 3079">
          <a:extLst>
            <a:ext uri="{FF2B5EF4-FFF2-40B4-BE49-F238E27FC236}">
              <a16:creationId xmlns:a16="http://schemas.microsoft.com/office/drawing/2014/main" id="{38BFB3F3-F4E1-9A1F-3B76-54AECCA30BD3}"/>
            </a:ext>
          </a:extLst>
        </xdr:cNvPr>
        <xdr:cNvGrpSpPr/>
      </xdr:nvGrpSpPr>
      <xdr:grpSpPr>
        <a:xfrm>
          <a:off x="1047750" y="190500"/>
          <a:ext cx="16011525" cy="5905500"/>
          <a:chOff x="1077686" y="185057"/>
          <a:chExt cx="16513628" cy="5736772"/>
        </a:xfrm>
      </xdr:grpSpPr>
      <xdr:sp macro="" textlink="">
        <xdr:nvSpPr>
          <xdr:cNvPr id="3079" name="Rectangle: Rounded Corners 3078">
            <a:extLst>
              <a:ext uri="{FF2B5EF4-FFF2-40B4-BE49-F238E27FC236}">
                <a16:creationId xmlns:a16="http://schemas.microsoft.com/office/drawing/2014/main" id="{98CF6BE7-CC42-F558-7C5E-0B2A5410E229}"/>
              </a:ext>
            </a:extLst>
          </xdr:cNvPr>
          <xdr:cNvSpPr/>
        </xdr:nvSpPr>
        <xdr:spPr>
          <a:xfrm>
            <a:off x="1077686" y="185057"/>
            <a:ext cx="16513628" cy="5736772"/>
          </a:xfrm>
          <a:prstGeom prst="roundRect">
            <a:avLst>
              <a:gd name="adj" fmla="val 5852"/>
            </a:avLst>
          </a:prstGeom>
          <a:solidFill>
            <a:srgbClr val="1F2B3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3078" name="Group 3077">
            <a:extLst>
              <a:ext uri="{FF2B5EF4-FFF2-40B4-BE49-F238E27FC236}">
                <a16:creationId xmlns:a16="http://schemas.microsoft.com/office/drawing/2014/main" id="{488EEB53-5BAC-FE4D-5CEB-E94F75149B20}"/>
              </a:ext>
            </a:extLst>
          </xdr:cNvPr>
          <xdr:cNvGrpSpPr/>
        </xdr:nvGrpSpPr>
        <xdr:grpSpPr>
          <a:xfrm>
            <a:off x="1415143" y="360317"/>
            <a:ext cx="15871371" cy="5376454"/>
            <a:chOff x="609600" y="175260"/>
            <a:chExt cx="15872460" cy="5311140"/>
          </a:xfrm>
        </xdr:grpSpPr>
        <xdr:sp macro="" textlink="">
          <xdr:nvSpPr>
            <xdr:cNvPr id="25" name="Rectangle: Rounded Corners 24">
              <a:extLst>
                <a:ext uri="{FF2B5EF4-FFF2-40B4-BE49-F238E27FC236}">
                  <a16:creationId xmlns:a16="http://schemas.microsoft.com/office/drawing/2014/main" id="{8CEF8A53-1444-9101-6858-F202364AAFC4}"/>
                </a:ext>
              </a:extLst>
            </xdr:cNvPr>
            <xdr:cNvSpPr/>
          </xdr:nvSpPr>
          <xdr:spPr>
            <a:xfrm>
              <a:off x="609600" y="731520"/>
              <a:ext cx="1828800" cy="365760"/>
            </a:xfrm>
            <a:prstGeom prst="roundRect">
              <a:avLst>
                <a:gd name="adj" fmla="val 50000"/>
              </a:avLst>
            </a:prstGeom>
            <a:gradFill flip="none" rotWithShape="1">
              <a:gsLst>
                <a:gs pos="0">
                  <a:srgbClr val="4D648D">
                    <a:shade val="30000"/>
                    <a:satMod val="115000"/>
                  </a:srgbClr>
                </a:gs>
                <a:gs pos="50000">
                  <a:srgbClr val="4D648D">
                    <a:shade val="67500"/>
                    <a:satMod val="115000"/>
                  </a:srgbClr>
                </a:gs>
                <a:gs pos="100000">
                  <a:srgbClr val="4D648D">
                    <a:shade val="100000"/>
                    <a:satMod val="115000"/>
                  </a:srgbClr>
                </a:gs>
              </a:gsLst>
              <a:path path="circle">
                <a:fillToRect t="100000" r="100000"/>
              </a:path>
              <a:tileRect l="-100000" b="-100000"/>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a:solidFill>
                    <a:schemeClr val="bg1"/>
                  </a:solidFill>
                </a:rPr>
                <a:t>Top</a:t>
              </a:r>
              <a:r>
                <a:rPr lang="en-US" sz="1400" baseline="0">
                  <a:solidFill>
                    <a:schemeClr val="bg1"/>
                  </a:solidFill>
                </a:rPr>
                <a:t> Opportunity</a:t>
              </a:r>
              <a:endParaRPr lang="en-US" sz="1400">
                <a:solidFill>
                  <a:schemeClr val="bg1"/>
                </a:solidFill>
              </a:endParaRPr>
            </a:p>
          </xdr:txBody>
        </xdr:sp>
        <xdr:sp macro="" textlink="">
          <xdr:nvSpPr>
            <xdr:cNvPr id="26" name="Rectangle: Rounded Corners 25">
              <a:extLst>
                <a:ext uri="{FF2B5EF4-FFF2-40B4-BE49-F238E27FC236}">
                  <a16:creationId xmlns:a16="http://schemas.microsoft.com/office/drawing/2014/main" id="{FF0927DB-DA78-4ACC-9DF2-420243751F51}"/>
                </a:ext>
              </a:extLst>
            </xdr:cNvPr>
            <xdr:cNvSpPr/>
          </xdr:nvSpPr>
          <xdr:spPr>
            <a:xfrm>
              <a:off x="609600" y="182880"/>
              <a:ext cx="5486400" cy="441960"/>
            </a:xfrm>
            <a:prstGeom prst="roundRect">
              <a:avLst>
                <a:gd name="adj" fmla="val 50000"/>
              </a:avLst>
            </a:prstGeom>
            <a:gradFill flip="none" rotWithShape="1">
              <a:gsLst>
                <a:gs pos="0">
                  <a:srgbClr val="4D648D">
                    <a:shade val="30000"/>
                    <a:satMod val="115000"/>
                  </a:srgbClr>
                </a:gs>
                <a:gs pos="50000">
                  <a:srgbClr val="4D648D">
                    <a:shade val="67500"/>
                    <a:satMod val="115000"/>
                  </a:srgbClr>
                </a:gs>
                <a:gs pos="100000">
                  <a:srgbClr val="4D648D">
                    <a:shade val="100000"/>
                    <a:satMod val="115000"/>
                  </a:srgbClr>
                </a:gs>
              </a:gsLst>
              <a:path path="circle">
                <a:fillToRect t="100000" r="100000"/>
              </a:path>
              <a:tileRect l="-100000" b="-100000"/>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TextBox 19">
              <a:extLst>
                <a:ext uri="{FF2B5EF4-FFF2-40B4-BE49-F238E27FC236}">
                  <a16:creationId xmlns:a16="http://schemas.microsoft.com/office/drawing/2014/main" id="{92857587-1F6F-0183-0E1C-A355422180B4}"/>
                </a:ext>
              </a:extLst>
            </xdr:cNvPr>
            <xdr:cNvSpPr txBox="1"/>
          </xdr:nvSpPr>
          <xdr:spPr>
            <a:xfrm>
              <a:off x="822960" y="274320"/>
              <a:ext cx="425196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800" b="0" i="0">
                  <a:solidFill>
                    <a:schemeClr val="bg1"/>
                  </a:solidFill>
                  <a:effectLst/>
                  <a:latin typeface="Aharoni" panose="02010803020104030203" pitchFamily="2" charset="-79"/>
                  <a:ea typeface="+mn-ea"/>
                  <a:cs typeface="Aharoni" panose="02010803020104030203" pitchFamily="2" charset="-79"/>
                </a:rPr>
                <a:t>Insuarance</a:t>
              </a:r>
              <a:r>
                <a:rPr lang="en-US" sz="1800" b="0" i="0" baseline="0">
                  <a:solidFill>
                    <a:schemeClr val="bg1"/>
                  </a:solidFill>
                  <a:effectLst/>
                  <a:latin typeface="Aharoni" panose="02010803020104030203" pitchFamily="2" charset="-79"/>
                  <a:ea typeface="+mn-ea"/>
                  <a:cs typeface="Aharoni" panose="02010803020104030203" pitchFamily="2" charset="-79"/>
                </a:rPr>
                <a:t> Dashboard</a:t>
              </a:r>
              <a:endParaRPr lang="en-US" sz="1800" b="1">
                <a:solidFill>
                  <a:schemeClr val="bg1"/>
                </a:solidFill>
                <a:latin typeface="Aharoni" panose="02010803020104030203" pitchFamily="2" charset="-79"/>
                <a:cs typeface="Aharoni" panose="02010803020104030203" pitchFamily="2" charset="-79"/>
              </a:endParaRPr>
            </a:p>
          </xdr:txBody>
        </xdr:sp>
        <xdr:sp macro="" textlink="">
          <xdr:nvSpPr>
            <xdr:cNvPr id="27" name="Rectangle: Rounded Corners 26">
              <a:extLst>
                <a:ext uri="{FF2B5EF4-FFF2-40B4-BE49-F238E27FC236}">
                  <a16:creationId xmlns:a16="http://schemas.microsoft.com/office/drawing/2014/main" id="{74B69DC7-CA32-4D4D-B37A-C4150334EE27}"/>
                </a:ext>
              </a:extLst>
            </xdr:cNvPr>
            <xdr:cNvSpPr/>
          </xdr:nvSpPr>
          <xdr:spPr>
            <a:xfrm>
              <a:off x="2438400" y="731520"/>
              <a:ext cx="1828800" cy="365760"/>
            </a:xfrm>
            <a:prstGeom prst="roundRect">
              <a:avLst>
                <a:gd name="adj" fmla="val 50000"/>
              </a:avLst>
            </a:prstGeom>
            <a:gradFill flip="none" rotWithShape="1">
              <a:gsLst>
                <a:gs pos="0">
                  <a:srgbClr val="4D648D">
                    <a:shade val="30000"/>
                    <a:satMod val="115000"/>
                  </a:srgbClr>
                </a:gs>
                <a:gs pos="50000">
                  <a:srgbClr val="4D648D">
                    <a:shade val="67500"/>
                    <a:satMod val="115000"/>
                  </a:srgbClr>
                </a:gs>
                <a:gs pos="100000">
                  <a:srgbClr val="4D648D">
                    <a:shade val="100000"/>
                    <a:satMod val="115000"/>
                  </a:srgbClr>
                </a:gs>
              </a:gsLst>
              <a:path path="circle">
                <a:fillToRect t="100000" r="100000"/>
              </a:path>
              <a:tileRect l="-100000" b="-100000"/>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a:t>Top Open opprtunity</a:t>
              </a:r>
            </a:p>
          </xdr:txBody>
        </xdr:sp>
        <xdr:sp macro="" textlink="">
          <xdr:nvSpPr>
            <xdr:cNvPr id="28" name="Rectangle: Rounded Corners 27">
              <a:extLst>
                <a:ext uri="{FF2B5EF4-FFF2-40B4-BE49-F238E27FC236}">
                  <a16:creationId xmlns:a16="http://schemas.microsoft.com/office/drawing/2014/main" id="{2578544B-02D8-4F11-B534-63107C5E4DAA}"/>
                </a:ext>
              </a:extLst>
            </xdr:cNvPr>
            <xdr:cNvSpPr/>
          </xdr:nvSpPr>
          <xdr:spPr>
            <a:xfrm>
              <a:off x="4267200" y="731520"/>
              <a:ext cx="1828800" cy="365760"/>
            </a:xfrm>
            <a:prstGeom prst="roundRect">
              <a:avLst>
                <a:gd name="adj" fmla="val 50000"/>
              </a:avLst>
            </a:prstGeom>
            <a:gradFill flip="none" rotWithShape="1">
              <a:gsLst>
                <a:gs pos="0">
                  <a:srgbClr val="4D648D">
                    <a:shade val="30000"/>
                    <a:satMod val="115000"/>
                  </a:srgbClr>
                </a:gs>
                <a:gs pos="50000">
                  <a:srgbClr val="4D648D">
                    <a:shade val="67500"/>
                    <a:satMod val="115000"/>
                  </a:srgbClr>
                </a:gs>
                <a:gs pos="100000">
                  <a:srgbClr val="4D648D">
                    <a:shade val="100000"/>
                    <a:satMod val="115000"/>
                  </a:srgbClr>
                </a:gs>
              </a:gsLst>
              <a:path path="circle">
                <a:fillToRect t="100000" r="100000"/>
              </a:path>
              <a:tileRect l="-100000" b="-100000"/>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a:t>Yearly Meeting </a:t>
              </a:r>
            </a:p>
          </xdr:txBody>
        </xdr:sp>
        <xdr:sp macro="" textlink="">
          <xdr:nvSpPr>
            <xdr:cNvPr id="30" name="Rectangle: Rounded Corners 29">
              <a:extLst>
                <a:ext uri="{FF2B5EF4-FFF2-40B4-BE49-F238E27FC236}">
                  <a16:creationId xmlns:a16="http://schemas.microsoft.com/office/drawing/2014/main" id="{23293913-5CC2-73BF-983B-4244695FA637}"/>
                </a:ext>
              </a:extLst>
            </xdr:cNvPr>
            <xdr:cNvSpPr/>
          </xdr:nvSpPr>
          <xdr:spPr>
            <a:xfrm>
              <a:off x="609600" y="1280160"/>
              <a:ext cx="1828800" cy="914400"/>
            </a:xfrm>
            <a:prstGeom prst="roundRect">
              <a:avLst/>
            </a:prstGeom>
            <a:gradFill flip="none" rotWithShape="1">
              <a:gsLst>
                <a:gs pos="0">
                  <a:srgbClr val="374357">
                    <a:shade val="30000"/>
                    <a:satMod val="115000"/>
                  </a:srgbClr>
                </a:gs>
                <a:gs pos="50000">
                  <a:srgbClr val="374357">
                    <a:shade val="67500"/>
                    <a:satMod val="115000"/>
                  </a:srgbClr>
                </a:gs>
                <a:gs pos="100000">
                  <a:srgbClr val="374357">
                    <a:shade val="100000"/>
                    <a:satMod val="115000"/>
                  </a:srgbClr>
                </a:gs>
              </a:gsLst>
              <a:path path="circle">
                <a:fillToRect t="100000" r="100000"/>
              </a:path>
              <a:tileRect l="-100000" b="-100000"/>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3" name="Rectangle: Rounded Corners 32">
              <a:extLst>
                <a:ext uri="{FF2B5EF4-FFF2-40B4-BE49-F238E27FC236}">
                  <a16:creationId xmlns:a16="http://schemas.microsoft.com/office/drawing/2014/main" id="{59AE25CA-20FD-4C75-85F9-D005FA6EC735}"/>
                </a:ext>
              </a:extLst>
            </xdr:cNvPr>
            <xdr:cNvSpPr/>
          </xdr:nvSpPr>
          <xdr:spPr>
            <a:xfrm>
              <a:off x="2438400" y="1280160"/>
              <a:ext cx="1828800" cy="914400"/>
            </a:xfrm>
            <a:prstGeom prst="roundRect">
              <a:avLst/>
            </a:prstGeom>
            <a:gradFill flip="none" rotWithShape="1">
              <a:gsLst>
                <a:gs pos="0">
                  <a:srgbClr val="374357">
                    <a:shade val="30000"/>
                    <a:satMod val="115000"/>
                  </a:srgbClr>
                </a:gs>
                <a:gs pos="50000">
                  <a:srgbClr val="374357">
                    <a:shade val="67500"/>
                    <a:satMod val="115000"/>
                  </a:srgbClr>
                </a:gs>
                <a:gs pos="100000">
                  <a:srgbClr val="374357">
                    <a:shade val="100000"/>
                    <a:satMod val="115000"/>
                  </a:srgbClr>
                </a:gs>
              </a:gsLst>
              <a:path path="circle">
                <a:fillToRect t="100000" r="100000"/>
              </a:path>
              <a:tileRect l="-100000" b="-100000"/>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4" name="Rectangle: Rounded Corners 33">
              <a:extLst>
                <a:ext uri="{FF2B5EF4-FFF2-40B4-BE49-F238E27FC236}">
                  <a16:creationId xmlns:a16="http://schemas.microsoft.com/office/drawing/2014/main" id="{9D622ED0-B6B0-4234-B20A-043FD649DA70}"/>
                </a:ext>
              </a:extLst>
            </xdr:cNvPr>
            <xdr:cNvSpPr/>
          </xdr:nvSpPr>
          <xdr:spPr>
            <a:xfrm>
              <a:off x="4267200" y="1280160"/>
              <a:ext cx="1828800" cy="914400"/>
            </a:xfrm>
            <a:prstGeom prst="roundRect">
              <a:avLst/>
            </a:prstGeom>
            <a:gradFill flip="none" rotWithShape="1">
              <a:gsLst>
                <a:gs pos="0">
                  <a:srgbClr val="374357">
                    <a:shade val="30000"/>
                    <a:satMod val="115000"/>
                  </a:srgbClr>
                </a:gs>
                <a:gs pos="50000">
                  <a:srgbClr val="374357">
                    <a:shade val="67500"/>
                    <a:satMod val="115000"/>
                  </a:srgbClr>
                </a:gs>
                <a:gs pos="100000">
                  <a:srgbClr val="374357">
                    <a:shade val="100000"/>
                    <a:satMod val="115000"/>
                  </a:srgbClr>
                </a:gs>
              </a:gsLst>
              <a:path path="circle">
                <a:fillToRect t="100000" r="100000"/>
              </a:path>
              <a:tileRect l="-100000" b="-100000"/>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35" name="Chart 34">
              <a:extLst>
                <a:ext uri="{FF2B5EF4-FFF2-40B4-BE49-F238E27FC236}">
                  <a16:creationId xmlns:a16="http://schemas.microsoft.com/office/drawing/2014/main" id="{302505FB-C08A-4618-AF05-ACAAD4F8EE04}"/>
                </a:ext>
              </a:extLst>
            </xdr:cNvPr>
            <xdr:cNvGraphicFramePr>
              <a:graphicFrameLocks/>
            </xdr:cNvGraphicFramePr>
          </xdr:nvGraphicFramePr>
          <xdr:xfrm>
            <a:off x="609600" y="1280160"/>
            <a:ext cx="1828800" cy="9144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6" name="Chart 35">
              <a:extLst>
                <a:ext uri="{FF2B5EF4-FFF2-40B4-BE49-F238E27FC236}">
                  <a16:creationId xmlns:a16="http://schemas.microsoft.com/office/drawing/2014/main" id="{A0CC7D3B-F80A-4C48-8E40-9D659A31BDF5}"/>
                </a:ext>
              </a:extLst>
            </xdr:cNvPr>
            <xdr:cNvGraphicFramePr>
              <a:graphicFrameLocks/>
            </xdr:cNvGraphicFramePr>
          </xdr:nvGraphicFramePr>
          <xdr:xfrm>
            <a:off x="2438400" y="1371600"/>
            <a:ext cx="1828800" cy="82296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37" name="Chart 36">
              <a:extLst>
                <a:ext uri="{FF2B5EF4-FFF2-40B4-BE49-F238E27FC236}">
                  <a16:creationId xmlns:a16="http://schemas.microsoft.com/office/drawing/2014/main" id="{615B7840-8E0C-4BC9-8D4C-EC1BDCFAB8A2}"/>
                </a:ext>
              </a:extLst>
            </xdr:cNvPr>
            <xdr:cNvGraphicFramePr>
              <a:graphicFrameLocks/>
            </xdr:cNvGraphicFramePr>
          </xdr:nvGraphicFramePr>
          <xdr:xfrm>
            <a:off x="4267200" y="1280160"/>
            <a:ext cx="1828800" cy="914400"/>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40" name="Rectangle: Rounded Corners 39">
              <a:extLst>
                <a:ext uri="{FF2B5EF4-FFF2-40B4-BE49-F238E27FC236}">
                  <a16:creationId xmlns:a16="http://schemas.microsoft.com/office/drawing/2014/main" id="{0830B2F6-3638-A360-1894-3F2109AD0070}"/>
                </a:ext>
              </a:extLst>
            </xdr:cNvPr>
            <xdr:cNvSpPr/>
          </xdr:nvSpPr>
          <xdr:spPr>
            <a:xfrm>
              <a:off x="609600" y="2377440"/>
              <a:ext cx="3352800" cy="3108960"/>
            </a:xfrm>
            <a:prstGeom prst="roundRect">
              <a:avLst>
                <a:gd name="adj" fmla="val 7619"/>
              </a:avLst>
            </a:prstGeom>
            <a:gradFill flip="none" rotWithShape="1">
              <a:gsLst>
                <a:gs pos="0">
                  <a:srgbClr val="374357">
                    <a:shade val="30000"/>
                    <a:satMod val="115000"/>
                  </a:srgbClr>
                </a:gs>
                <a:gs pos="50000">
                  <a:srgbClr val="374357">
                    <a:shade val="67500"/>
                    <a:satMod val="115000"/>
                  </a:srgbClr>
                </a:gs>
                <a:gs pos="100000">
                  <a:srgbClr val="374357">
                    <a:shade val="100000"/>
                    <a:satMod val="115000"/>
                  </a:srgbClr>
                </a:gs>
              </a:gsLst>
              <a:lin ang="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39" name="Chart 38">
              <a:extLst>
                <a:ext uri="{FF2B5EF4-FFF2-40B4-BE49-F238E27FC236}">
                  <a16:creationId xmlns:a16="http://schemas.microsoft.com/office/drawing/2014/main" id="{D4F28259-D297-41B2-8C85-00EF1A42BCD7}"/>
                </a:ext>
              </a:extLst>
            </xdr:cNvPr>
            <xdr:cNvGraphicFramePr>
              <a:graphicFrameLocks/>
            </xdr:cNvGraphicFramePr>
          </xdr:nvGraphicFramePr>
          <xdr:xfrm>
            <a:off x="609600" y="2377440"/>
            <a:ext cx="3352800" cy="3108960"/>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45" name="Rectangle: Rounded Corners 44">
              <a:extLst>
                <a:ext uri="{FF2B5EF4-FFF2-40B4-BE49-F238E27FC236}">
                  <a16:creationId xmlns:a16="http://schemas.microsoft.com/office/drawing/2014/main" id="{E264B2C9-0110-4B0A-AE43-2EC30A3488A7}"/>
                </a:ext>
              </a:extLst>
            </xdr:cNvPr>
            <xdr:cNvSpPr/>
          </xdr:nvSpPr>
          <xdr:spPr>
            <a:xfrm>
              <a:off x="6728460" y="731520"/>
              <a:ext cx="2133600" cy="1463040"/>
            </a:xfrm>
            <a:prstGeom prst="roundRect">
              <a:avLst/>
            </a:prstGeom>
            <a:gradFill flip="none" rotWithShape="1">
              <a:gsLst>
                <a:gs pos="0">
                  <a:srgbClr val="374357">
                    <a:shade val="30000"/>
                    <a:satMod val="115000"/>
                  </a:srgbClr>
                </a:gs>
                <a:gs pos="50000">
                  <a:srgbClr val="374357">
                    <a:shade val="67500"/>
                    <a:satMod val="115000"/>
                  </a:srgbClr>
                </a:gs>
                <a:gs pos="100000">
                  <a:srgbClr val="374357">
                    <a:shade val="100000"/>
                    <a:satMod val="115000"/>
                  </a:srgbClr>
                </a:gs>
              </a:gsLst>
              <a:path path="circle">
                <a:fillToRect t="100000" r="100000"/>
              </a:path>
              <a:tileRect l="-100000" b="-100000"/>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6" name="Rectangle: Rounded Corners 45">
              <a:extLst>
                <a:ext uri="{FF2B5EF4-FFF2-40B4-BE49-F238E27FC236}">
                  <a16:creationId xmlns:a16="http://schemas.microsoft.com/office/drawing/2014/main" id="{8594B7A1-C1F0-439A-A9FC-D26865E7D771}"/>
                </a:ext>
              </a:extLst>
            </xdr:cNvPr>
            <xdr:cNvSpPr/>
          </xdr:nvSpPr>
          <xdr:spPr>
            <a:xfrm>
              <a:off x="9166860" y="731520"/>
              <a:ext cx="2133600" cy="1463040"/>
            </a:xfrm>
            <a:prstGeom prst="roundRect">
              <a:avLst/>
            </a:prstGeom>
            <a:gradFill flip="none" rotWithShape="1">
              <a:gsLst>
                <a:gs pos="0">
                  <a:srgbClr val="374357">
                    <a:shade val="30000"/>
                    <a:satMod val="115000"/>
                  </a:srgbClr>
                </a:gs>
                <a:gs pos="50000">
                  <a:srgbClr val="374357">
                    <a:shade val="67500"/>
                    <a:satMod val="115000"/>
                  </a:srgbClr>
                </a:gs>
                <a:gs pos="100000">
                  <a:srgbClr val="374357">
                    <a:shade val="100000"/>
                    <a:satMod val="115000"/>
                  </a:srgbClr>
                </a:gs>
              </a:gsLst>
              <a:path path="circle">
                <a:fillToRect t="100000" r="100000"/>
              </a:path>
              <a:tileRect l="-100000" b="-100000"/>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51" name="Group 50">
              <a:extLst>
                <a:ext uri="{FF2B5EF4-FFF2-40B4-BE49-F238E27FC236}">
                  <a16:creationId xmlns:a16="http://schemas.microsoft.com/office/drawing/2014/main" id="{8CA102FA-D929-F195-FFB8-F5208C0724A6}"/>
                </a:ext>
              </a:extLst>
            </xdr:cNvPr>
            <xdr:cNvGrpSpPr/>
          </xdr:nvGrpSpPr>
          <xdr:grpSpPr>
            <a:xfrm>
              <a:off x="6694932" y="182880"/>
              <a:ext cx="7043928" cy="2026920"/>
              <a:chOff x="6694932" y="182880"/>
              <a:chExt cx="7021068" cy="2026920"/>
            </a:xfrm>
          </xdr:grpSpPr>
          <xdr:sp macro="" textlink="">
            <xdr:nvSpPr>
              <xdr:cNvPr id="41" name="Rectangle: Rounded Corners 40">
                <a:extLst>
                  <a:ext uri="{FF2B5EF4-FFF2-40B4-BE49-F238E27FC236}">
                    <a16:creationId xmlns:a16="http://schemas.microsoft.com/office/drawing/2014/main" id="{363DC0B5-1BD9-4125-B61F-B1C9AE111129}"/>
                  </a:ext>
                </a:extLst>
              </xdr:cNvPr>
              <xdr:cNvSpPr/>
            </xdr:nvSpPr>
            <xdr:spPr>
              <a:xfrm>
                <a:off x="6694932" y="182880"/>
                <a:ext cx="2154936" cy="365760"/>
              </a:xfrm>
              <a:prstGeom prst="roundRect">
                <a:avLst>
                  <a:gd name="adj" fmla="val 50000"/>
                </a:avLst>
              </a:prstGeom>
              <a:gradFill flip="none" rotWithShape="1">
                <a:gsLst>
                  <a:gs pos="0">
                    <a:srgbClr val="4D648D">
                      <a:shade val="30000"/>
                      <a:satMod val="115000"/>
                    </a:srgbClr>
                  </a:gs>
                  <a:gs pos="50000">
                    <a:srgbClr val="4D648D">
                      <a:shade val="67500"/>
                      <a:satMod val="115000"/>
                    </a:srgbClr>
                  </a:gs>
                  <a:gs pos="100000">
                    <a:srgbClr val="4D648D">
                      <a:shade val="100000"/>
                      <a:satMod val="115000"/>
                    </a:srgbClr>
                  </a:gs>
                </a:gsLst>
                <a:path path="circle">
                  <a:fillToRect t="100000" r="100000"/>
                </a:path>
                <a:tileRect l="-100000" b="-100000"/>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a:solidFill>
                      <a:schemeClr val="bg1"/>
                    </a:solidFill>
                  </a:rPr>
                  <a:t>New </a:t>
                </a:r>
              </a:p>
            </xdr:txBody>
          </xdr:sp>
          <xdr:sp macro="" textlink="">
            <xdr:nvSpPr>
              <xdr:cNvPr id="42" name="Rectangle: Rounded Corners 41">
                <a:extLst>
                  <a:ext uri="{FF2B5EF4-FFF2-40B4-BE49-F238E27FC236}">
                    <a16:creationId xmlns:a16="http://schemas.microsoft.com/office/drawing/2014/main" id="{F3DC4CD5-EBB1-4360-A8E6-D32B0271A660}"/>
                  </a:ext>
                </a:extLst>
              </xdr:cNvPr>
              <xdr:cNvSpPr/>
            </xdr:nvSpPr>
            <xdr:spPr>
              <a:xfrm>
                <a:off x="9144000" y="182880"/>
                <a:ext cx="2133600" cy="365760"/>
              </a:xfrm>
              <a:prstGeom prst="roundRect">
                <a:avLst>
                  <a:gd name="adj" fmla="val 50000"/>
                </a:avLst>
              </a:prstGeom>
              <a:gradFill flip="none" rotWithShape="1">
                <a:gsLst>
                  <a:gs pos="0">
                    <a:srgbClr val="4D648D">
                      <a:shade val="30000"/>
                      <a:satMod val="115000"/>
                    </a:srgbClr>
                  </a:gs>
                  <a:gs pos="50000">
                    <a:srgbClr val="4D648D">
                      <a:shade val="67500"/>
                      <a:satMod val="115000"/>
                    </a:srgbClr>
                  </a:gs>
                  <a:gs pos="100000">
                    <a:srgbClr val="4D648D">
                      <a:shade val="100000"/>
                      <a:satMod val="115000"/>
                    </a:srgbClr>
                  </a:gs>
                </a:gsLst>
                <a:path path="circle">
                  <a:fillToRect t="100000" r="100000"/>
                </a:path>
                <a:tileRect l="-100000" b="-100000"/>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a:solidFill>
                      <a:schemeClr val="bg1"/>
                    </a:solidFill>
                  </a:rPr>
                  <a:t>Cross Sell</a:t>
                </a:r>
              </a:p>
            </xdr:txBody>
          </xdr:sp>
          <xdr:sp macro="" textlink="">
            <xdr:nvSpPr>
              <xdr:cNvPr id="43" name="Rectangle: Rounded Corners 42">
                <a:extLst>
                  <a:ext uri="{FF2B5EF4-FFF2-40B4-BE49-F238E27FC236}">
                    <a16:creationId xmlns:a16="http://schemas.microsoft.com/office/drawing/2014/main" id="{02B48969-D7A7-4B7C-9FDA-5B617D9CCB59}"/>
                  </a:ext>
                </a:extLst>
              </xdr:cNvPr>
              <xdr:cNvSpPr/>
            </xdr:nvSpPr>
            <xdr:spPr>
              <a:xfrm>
                <a:off x="11582400" y="182880"/>
                <a:ext cx="2133600" cy="365760"/>
              </a:xfrm>
              <a:prstGeom prst="roundRect">
                <a:avLst>
                  <a:gd name="adj" fmla="val 50000"/>
                </a:avLst>
              </a:prstGeom>
              <a:gradFill flip="none" rotWithShape="1">
                <a:gsLst>
                  <a:gs pos="0">
                    <a:srgbClr val="4D648D">
                      <a:shade val="30000"/>
                      <a:satMod val="115000"/>
                    </a:srgbClr>
                  </a:gs>
                  <a:gs pos="50000">
                    <a:srgbClr val="4D648D">
                      <a:shade val="67500"/>
                      <a:satMod val="115000"/>
                    </a:srgbClr>
                  </a:gs>
                  <a:gs pos="100000">
                    <a:srgbClr val="4D648D">
                      <a:shade val="100000"/>
                      <a:satMod val="115000"/>
                    </a:srgbClr>
                  </a:gs>
                </a:gsLst>
                <a:path path="circle">
                  <a:fillToRect t="100000" r="100000"/>
                </a:path>
                <a:tileRect l="-100000" b="-100000"/>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a:solidFill>
                      <a:schemeClr val="bg1"/>
                    </a:solidFill>
                  </a:rPr>
                  <a:t>Renewal</a:t>
                </a:r>
              </a:p>
            </xdr:txBody>
          </xdr:sp>
          <xdr:graphicFrame macro="">
            <xdr:nvGraphicFramePr>
              <xdr:cNvPr id="44" name="Chart 43">
                <a:extLst>
                  <a:ext uri="{FF2B5EF4-FFF2-40B4-BE49-F238E27FC236}">
                    <a16:creationId xmlns:a16="http://schemas.microsoft.com/office/drawing/2014/main" id="{D7F0ED68-7497-478E-AF69-781BE03B7472}"/>
                  </a:ext>
                </a:extLst>
              </xdr:cNvPr>
              <xdr:cNvGraphicFramePr>
                <a:graphicFrameLocks/>
              </xdr:cNvGraphicFramePr>
            </xdr:nvGraphicFramePr>
            <xdr:xfrm>
              <a:off x="6705600" y="746760"/>
              <a:ext cx="2133600" cy="1463040"/>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47" name="Rectangle: Rounded Corners 46">
                <a:extLst>
                  <a:ext uri="{FF2B5EF4-FFF2-40B4-BE49-F238E27FC236}">
                    <a16:creationId xmlns:a16="http://schemas.microsoft.com/office/drawing/2014/main" id="{03FCAF3C-D757-43B8-950A-190366355D6A}"/>
                  </a:ext>
                </a:extLst>
              </xdr:cNvPr>
              <xdr:cNvSpPr/>
            </xdr:nvSpPr>
            <xdr:spPr>
              <a:xfrm>
                <a:off x="11582400" y="731520"/>
                <a:ext cx="2133600" cy="1463040"/>
              </a:xfrm>
              <a:prstGeom prst="roundRect">
                <a:avLst/>
              </a:prstGeom>
              <a:gradFill flip="none" rotWithShape="1">
                <a:gsLst>
                  <a:gs pos="0">
                    <a:srgbClr val="374357">
                      <a:shade val="30000"/>
                      <a:satMod val="115000"/>
                    </a:srgbClr>
                  </a:gs>
                  <a:gs pos="50000">
                    <a:srgbClr val="374357">
                      <a:shade val="67500"/>
                      <a:satMod val="115000"/>
                    </a:srgbClr>
                  </a:gs>
                  <a:gs pos="100000">
                    <a:srgbClr val="374357">
                      <a:shade val="100000"/>
                      <a:satMod val="115000"/>
                    </a:srgbClr>
                  </a:gs>
                </a:gsLst>
                <a:path path="circle">
                  <a:fillToRect t="100000" r="100000"/>
                </a:path>
                <a:tileRect l="-100000" b="-100000"/>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48" name="Chart 47">
                <a:extLst>
                  <a:ext uri="{FF2B5EF4-FFF2-40B4-BE49-F238E27FC236}">
                    <a16:creationId xmlns:a16="http://schemas.microsoft.com/office/drawing/2014/main" id="{B71FA9C2-5721-44A4-A0F2-D0F7C0E95D40}"/>
                  </a:ext>
                </a:extLst>
              </xdr:cNvPr>
              <xdr:cNvGraphicFramePr>
                <a:graphicFrameLocks/>
              </xdr:cNvGraphicFramePr>
            </xdr:nvGraphicFramePr>
            <xdr:xfrm>
              <a:off x="9144000" y="731520"/>
              <a:ext cx="2133600" cy="1463040"/>
            </xdr:xfrm>
            <a:graphic>
              <a:graphicData uri="http://schemas.openxmlformats.org/drawingml/2006/chart">
                <c:chart xmlns:c="http://schemas.openxmlformats.org/drawingml/2006/chart" xmlns:r="http://schemas.openxmlformats.org/officeDocument/2006/relationships" r:id="rId6"/>
              </a:graphicData>
            </a:graphic>
          </xdr:graphicFrame>
        </xdr:grpSp>
        <xdr:graphicFrame macro="">
          <xdr:nvGraphicFramePr>
            <xdr:cNvPr id="49" name="Chart 48">
              <a:extLst>
                <a:ext uri="{FF2B5EF4-FFF2-40B4-BE49-F238E27FC236}">
                  <a16:creationId xmlns:a16="http://schemas.microsoft.com/office/drawing/2014/main" id="{F532BAB8-D09C-4810-8F6A-E3F008D45F77}"/>
                </a:ext>
              </a:extLst>
            </xdr:cNvPr>
            <xdr:cNvGraphicFramePr>
              <a:graphicFrameLocks/>
            </xdr:cNvGraphicFramePr>
          </xdr:nvGraphicFramePr>
          <xdr:xfrm>
            <a:off x="11605260" y="731520"/>
            <a:ext cx="2133600" cy="1463040"/>
          </xdr:xfrm>
          <a:graphic>
            <a:graphicData uri="http://schemas.openxmlformats.org/drawingml/2006/chart">
              <c:chart xmlns:c="http://schemas.openxmlformats.org/drawingml/2006/chart" xmlns:r="http://schemas.openxmlformats.org/officeDocument/2006/relationships" r:id="rId7"/>
            </a:graphicData>
          </a:graphic>
        </xdr:graphicFrame>
        <xdr:sp macro="" textlink="">
          <xdr:nvSpPr>
            <xdr:cNvPr id="53" name="Rectangle: Rounded Corners 52">
              <a:extLst>
                <a:ext uri="{FF2B5EF4-FFF2-40B4-BE49-F238E27FC236}">
                  <a16:creationId xmlns:a16="http://schemas.microsoft.com/office/drawing/2014/main" id="{727644B2-A250-47C7-BDF9-5D37177D63C0}"/>
                </a:ext>
              </a:extLst>
            </xdr:cNvPr>
            <xdr:cNvSpPr/>
          </xdr:nvSpPr>
          <xdr:spPr>
            <a:xfrm rot="5400000">
              <a:off x="5410200" y="960120"/>
              <a:ext cx="2019300" cy="449580"/>
            </a:xfrm>
            <a:prstGeom prst="roundRect">
              <a:avLst>
                <a:gd name="adj" fmla="val 50000"/>
              </a:avLst>
            </a:prstGeom>
            <a:gradFill flip="none" rotWithShape="1">
              <a:gsLst>
                <a:gs pos="0">
                  <a:srgbClr val="4D648D">
                    <a:shade val="30000"/>
                    <a:satMod val="115000"/>
                  </a:srgbClr>
                </a:gs>
                <a:gs pos="50000">
                  <a:srgbClr val="4D648D">
                    <a:shade val="67500"/>
                    <a:satMod val="115000"/>
                  </a:srgbClr>
                </a:gs>
                <a:gs pos="100000">
                  <a:srgbClr val="4D648D">
                    <a:shade val="100000"/>
                    <a:satMod val="115000"/>
                  </a:srgbClr>
                </a:gs>
              </a:gsLst>
              <a:path path="circle">
                <a:fillToRect t="100000" r="100000"/>
              </a:path>
              <a:tileRect l="-100000" b="-100000"/>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t>Income Class    </a:t>
              </a:r>
            </a:p>
          </xdr:txBody>
        </xdr:sp>
        <xdr:sp macro="" textlink="">
          <xdr:nvSpPr>
            <xdr:cNvPr id="57" name="Rectangle: Rounded Corners 56">
              <a:extLst>
                <a:ext uri="{FF2B5EF4-FFF2-40B4-BE49-F238E27FC236}">
                  <a16:creationId xmlns:a16="http://schemas.microsoft.com/office/drawing/2014/main" id="{E6566095-8305-4F81-B781-FE30B7E9EA48}"/>
                </a:ext>
              </a:extLst>
            </xdr:cNvPr>
            <xdr:cNvSpPr/>
          </xdr:nvSpPr>
          <xdr:spPr>
            <a:xfrm>
              <a:off x="4267200" y="2377440"/>
              <a:ext cx="2461260" cy="3108960"/>
            </a:xfrm>
            <a:prstGeom prst="roundRect">
              <a:avLst>
                <a:gd name="adj" fmla="val 7619"/>
              </a:avLst>
            </a:prstGeom>
            <a:gradFill flip="none" rotWithShape="1">
              <a:gsLst>
                <a:gs pos="0">
                  <a:srgbClr val="374357">
                    <a:shade val="30000"/>
                    <a:satMod val="115000"/>
                  </a:srgbClr>
                </a:gs>
                <a:gs pos="50000">
                  <a:srgbClr val="374357">
                    <a:shade val="67500"/>
                    <a:satMod val="115000"/>
                  </a:srgbClr>
                </a:gs>
                <a:gs pos="100000">
                  <a:srgbClr val="374357">
                    <a:shade val="100000"/>
                    <a:satMod val="115000"/>
                  </a:srgbClr>
                </a:gs>
              </a:gsLst>
              <a:lin ang="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56" name="Chart 55">
              <a:extLst>
                <a:ext uri="{FF2B5EF4-FFF2-40B4-BE49-F238E27FC236}">
                  <a16:creationId xmlns:a16="http://schemas.microsoft.com/office/drawing/2014/main" id="{76F2B98C-5A57-4A59-AFB7-4227297FE49D}"/>
                </a:ext>
              </a:extLst>
            </xdr:cNvPr>
            <xdr:cNvGraphicFramePr>
              <a:graphicFrameLocks/>
            </xdr:cNvGraphicFramePr>
          </xdr:nvGraphicFramePr>
          <xdr:xfrm>
            <a:off x="4267200" y="2377440"/>
            <a:ext cx="2461260" cy="3108960"/>
          </xdr:xfrm>
          <a:graphic>
            <a:graphicData uri="http://schemas.openxmlformats.org/drawingml/2006/chart">
              <c:chart xmlns:c="http://schemas.openxmlformats.org/drawingml/2006/chart" xmlns:r="http://schemas.openxmlformats.org/officeDocument/2006/relationships" r:id="rId8"/>
            </a:graphicData>
          </a:graphic>
        </xdr:graphicFrame>
        <xdr:sp macro="" textlink="">
          <xdr:nvSpPr>
            <xdr:cNvPr id="60" name="Rectangle: Rounded Corners 59">
              <a:extLst>
                <a:ext uri="{FF2B5EF4-FFF2-40B4-BE49-F238E27FC236}">
                  <a16:creationId xmlns:a16="http://schemas.microsoft.com/office/drawing/2014/main" id="{C964EB0E-9F5B-412D-918D-49754401CC29}"/>
                </a:ext>
              </a:extLst>
            </xdr:cNvPr>
            <xdr:cNvSpPr/>
          </xdr:nvSpPr>
          <xdr:spPr>
            <a:xfrm>
              <a:off x="7033260" y="2377440"/>
              <a:ext cx="4206240" cy="3108960"/>
            </a:xfrm>
            <a:prstGeom prst="roundRect">
              <a:avLst>
                <a:gd name="adj" fmla="val 7619"/>
              </a:avLst>
            </a:prstGeom>
            <a:gradFill flip="none" rotWithShape="1">
              <a:gsLst>
                <a:gs pos="0">
                  <a:srgbClr val="374357">
                    <a:shade val="30000"/>
                    <a:satMod val="115000"/>
                  </a:srgbClr>
                </a:gs>
                <a:gs pos="50000">
                  <a:srgbClr val="374357">
                    <a:shade val="67500"/>
                    <a:satMod val="115000"/>
                  </a:srgbClr>
                </a:gs>
                <a:gs pos="100000">
                  <a:srgbClr val="374357">
                    <a:shade val="100000"/>
                    <a:satMod val="115000"/>
                  </a:srgbClr>
                </a:gs>
              </a:gsLst>
              <a:lin ang="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59" name="Chart 58">
              <a:extLst>
                <a:ext uri="{FF2B5EF4-FFF2-40B4-BE49-F238E27FC236}">
                  <a16:creationId xmlns:a16="http://schemas.microsoft.com/office/drawing/2014/main" id="{4D097A78-D51C-422E-96BB-42993605E553}"/>
                </a:ext>
              </a:extLst>
            </xdr:cNvPr>
            <xdr:cNvGraphicFramePr>
              <a:graphicFrameLocks/>
            </xdr:cNvGraphicFramePr>
          </xdr:nvGraphicFramePr>
          <xdr:xfrm>
            <a:off x="7033260" y="2377440"/>
            <a:ext cx="4267200" cy="3108960"/>
          </xdr:xfrm>
          <a:graphic>
            <a:graphicData uri="http://schemas.openxmlformats.org/drawingml/2006/chart">
              <c:chart xmlns:c="http://schemas.openxmlformats.org/drawingml/2006/chart" xmlns:r="http://schemas.openxmlformats.org/officeDocument/2006/relationships" r:id="rId9"/>
            </a:graphicData>
          </a:graphic>
        </xdr:graphicFrame>
        <xdr:sp macro="" textlink="">
          <xdr:nvSpPr>
            <xdr:cNvPr id="61" name="Rectangle: Rounded Corners 60">
              <a:extLst>
                <a:ext uri="{FF2B5EF4-FFF2-40B4-BE49-F238E27FC236}">
                  <a16:creationId xmlns:a16="http://schemas.microsoft.com/office/drawing/2014/main" id="{64A61BEF-13D4-4CA5-BFB2-59C698E8922C}"/>
                </a:ext>
              </a:extLst>
            </xdr:cNvPr>
            <xdr:cNvSpPr/>
          </xdr:nvSpPr>
          <xdr:spPr>
            <a:xfrm>
              <a:off x="11605260" y="2377440"/>
              <a:ext cx="4876800" cy="3108960"/>
            </a:xfrm>
            <a:prstGeom prst="roundRect">
              <a:avLst>
                <a:gd name="adj" fmla="val 7619"/>
              </a:avLst>
            </a:prstGeom>
            <a:gradFill flip="none" rotWithShape="1">
              <a:gsLst>
                <a:gs pos="0">
                  <a:srgbClr val="374357">
                    <a:shade val="30000"/>
                    <a:satMod val="115000"/>
                  </a:srgbClr>
                </a:gs>
                <a:gs pos="50000">
                  <a:srgbClr val="374357">
                    <a:shade val="67500"/>
                    <a:satMod val="115000"/>
                  </a:srgbClr>
                </a:gs>
                <a:gs pos="100000">
                  <a:srgbClr val="374357">
                    <a:shade val="100000"/>
                    <a:satMod val="115000"/>
                  </a:srgbClr>
                </a:gs>
              </a:gsLst>
              <a:lin ang="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mc:Choice xmlns:cx2="http://schemas.microsoft.com/office/drawing/2015/10/21/chartex" Requires="cx2">
            <xdr:graphicFrame macro="">
              <xdr:nvGraphicFramePr>
                <xdr:cNvPr id="62" name="Chart 61">
                  <a:extLst>
                    <a:ext uri="{FF2B5EF4-FFF2-40B4-BE49-F238E27FC236}">
                      <a16:creationId xmlns:a16="http://schemas.microsoft.com/office/drawing/2014/main" id="{1620A7B7-6CAB-40AE-8C93-7761433CA3D9}"/>
                    </a:ext>
                  </a:extLst>
                </xdr:cNvPr>
                <xdr:cNvGraphicFramePr/>
              </xdr:nvGraphicFramePr>
              <xdr:xfrm>
                <a:off x="11605260" y="2377440"/>
                <a:ext cx="4876800" cy="310896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1605260" y="2377440"/>
                  <a:ext cx="4876800" cy="310896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sp macro="" textlink="">
          <xdr:nvSpPr>
            <xdr:cNvPr id="63" name="Rectangle: Rounded Corners 62">
              <a:extLst>
                <a:ext uri="{FF2B5EF4-FFF2-40B4-BE49-F238E27FC236}">
                  <a16:creationId xmlns:a16="http://schemas.microsoft.com/office/drawing/2014/main" id="{C46DF832-48E1-4D17-98ED-77F70D8B5360}"/>
                </a:ext>
              </a:extLst>
            </xdr:cNvPr>
            <xdr:cNvSpPr/>
          </xdr:nvSpPr>
          <xdr:spPr>
            <a:xfrm>
              <a:off x="14043660" y="182880"/>
              <a:ext cx="2438400" cy="365760"/>
            </a:xfrm>
            <a:prstGeom prst="roundRect">
              <a:avLst>
                <a:gd name="adj" fmla="val 50000"/>
              </a:avLst>
            </a:prstGeom>
            <a:gradFill flip="none" rotWithShape="1">
              <a:gsLst>
                <a:gs pos="0">
                  <a:srgbClr val="4D648D">
                    <a:shade val="30000"/>
                    <a:satMod val="115000"/>
                  </a:srgbClr>
                </a:gs>
                <a:gs pos="50000">
                  <a:srgbClr val="4D648D">
                    <a:shade val="67500"/>
                    <a:satMod val="115000"/>
                  </a:srgbClr>
                </a:gs>
                <a:gs pos="100000">
                  <a:srgbClr val="4D648D">
                    <a:shade val="100000"/>
                    <a:satMod val="115000"/>
                  </a:srgbClr>
                </a:gs>
              </a:gsLst>
              <a:path path="circle">
                <a:fillToRect t="100000" r="100000"/>
              </a:path>
              <a:tileRect l="-100000" b="-100000"/>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b="0"/>
                <a:t>Filters</a:t>
              </a:r>
            </a:p>
          </xdr:txBody>
        </xdr:sp>
        <xdr:sp macro="" textlink="">
          <xdr:nvSpPr>
            <xdr:cNvPr id="3076" name="Rectangle: Rounded Corners 3075">
              <a:extLst>
                <a:ext uri="{FF2B5EF4-FFF2-40B4-BE49-F238E27FC236}">
                  <a16:creationId xmlns:a16="http://schemas.microsoft.com/office/drawing/2014/main" id="{76E44F8D-1538-40B5-837E-5C5CA6ABE0F0}"/>
                </a:ext>
              </a:extLst>
            </xdr:cNvPr>
            <xdr:cNvSpPr/>
          </xdr:nvSpPr>
          <xdr:spPr>
            <a:xfrm>
              <a:off x="14043660" y="731520"/>
              <a:ext cx="2438400" cy="1463040"/>
            </a:xfrm>
            <a:prstGeom prst="roundRect">
              <a:avLst>
                <a:gd name="adj" fmla="val 7619"/>
              </a:avLst>
            </a:prstGeom>
            <a:gradFill flip="none" rotWithShape="1">
              <a:gsLst>
                <a:gs pos="0">
                  <a:srgbClr val="374357">
                    <a:shade val="30000"/>
                    <a:satMod val="115000"/>
                  </a:srgbClr>
                </a:gs>
                <a:gs pos="50000">
                  <a:srgbClr val="374357">
                    <a:shade val="67500"/>
                    <a:satMod val="115000"/>
                  </a:srgbClr>
                </a:gs>
                <a:gs pos="100000">
                  <a:srgbClr val="374357">
                    <a:shade val="100000"/>
                    <a:satMod val="115000"/>
                  </a:srgbClr>
                </a:gs>
              </a:gsLst>
              <a:lin ang="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xmlns:a14="http://schemas.microsoft.com/office/drawing/2010/main">
          <mc:Choice Requires="a14">
            <xdr:graphicFrame macro="">
              <xdr:nvGraphicFramePr>
                <xdr:cNvPr id="3077" name="Account Executive">
                  <a:extLst>
                    <a:ext uri="{FF2B5EF4-FFF2-40B4-BE49-F238E27FC236}">
                      <a16:creationId xmlns:a16="http://schemas.microsoft.com/office/drawing/2014/main" id="{D5C4A6B3-C6B6-4647-8E2A-151A5BAF15CF}"/>
                    </a:ext>
                  </a:extLst>
                </xdr:cNvPr>
                <xdr:cNvGraphicFramePr/>
              </xdr:nvGraphicFramePr>
              <xdr:xfrm>
                <a:off x="14043660" y="731520"/>
                <a:ext cx="2438400" cy="1463040"/>
              </xdr:xfrm>
              <a:graphic>
                <a:graphicData uri="http://schemas.microsoft.com/office/drawing/2010/slicer">
                  <sle:slicer xmlns:sle="http://schemas.microsoft.com/office/drawing/2010/slicer" name="Account Executive"/>
                </a:graphicData>
              </a:graphic>
            </xdr:graphicFrame>
          </mc:Choice>
          <mc:Fallback xmlns="">
            <xdr:sp macro="" textlink="">
              <xdr:nvSpPr>
                <xdr:cNvPr id="0" name=""/>
                <xdr:cNvSpPr>
                  <a:spLocks noTextEdit="1"/>
                </xdr:cNvSpPr>
              </xdr:nvSpPr>
              <xdr:spPr>
                <a:xfrm>
                  <a:off x="14851728" y="912554"/>
                  <a:ext cx="2438072" cy="14636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F:\Excelr\Projects\New%20Insurance%20Project%20(1)%20(6)\New%20Insurance%20Project\Dataset\Combined%20Dataset%20policy%20&amp;%20Branch.xlsx" TargetMode="External"/><Relationship Id="rId1" Type="http://schemas.openxmlformats.org/officeDocument/2006/relationships/externalLinkPath" Target="Combined%20Dataset%20policy%20&amp;%20Branch.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Kpi 1 &amp; 2"/>
      <sheetName val="Policy Details"/>
      <sheetName val="Payment History"/>
      <sheetName val="Customer Information"/>
      <sheetName val="Claims"/>
      <sheetName val="Additional Fields"/>
      <sheetName val="Pivot Tables Branch kpis"/>
      <sheetName val="Invoice"/>
      <sheetName val="Placed Achievement"/>
      <sheetName val="Kpi 3"/>
      <sheetName val="New"/>
      <sheetName val="Cross Sell"/>
      <sheetName val="Renewal"/>
      <sheetName val="Individual Budget"/>
      <sheetName val="Fees"/>
      <sheetName val="Brokerage"/>
      <sheetName val="Combined Dataset policy &amp; Branc"/>
    </sheetNames>
    <sheetDataSet>
      <sheetData sheetId="0"/>
      <sheetData sheetId="1"/>
      <sheetData sheetId="2"/>
      <sheetData sheetId="3"/>
      <sheetData sheetId="4"/>
      <sheetData sheetId="5"/>
      <sheetData sheetId="6">
        <row r="2">
          <cell r="G2" t="str">
            <v>Brokerage Revenue</v>
          </cell>
          <cell r="H2" t="str">
            <v>Sum of Amount</v>
          </cell>
          <cell r="J2" t="str">
            <v>Fees Revenue</v>
          </cell>
          <cell r="K2" t="str">
            <v>Sum of Amount</v>
          </cell>
        </row>
        <row r="3">
          <cell r="G3" t="str">
            <v>Cross Sell</v>
          </cell>
          <cell r="H3">
            <v>12644773.300000001</v>
          </cell>
          <cell r="J3" t="str">
            <v>Cross Sell</v>
          </cell>
          <cell r="K3">
            <v>396480</v>
          </cell>
        </row>
        <row r="4">
          <cell r="G4" t="str">
            <v>New</v>
          </cell>
          <cell r="H4">
            <v>3431629.3099999991</v>
          </cell>
          <cell r="J4" t="str">
            <v>New</v>
          </cell>
          <cell r="K4">
            <v>100000</v>
          </cell>
        </row>
        <row r="5">
          <cell r="G5" t="str">
            <v>Renewal</v>
          </cell>
          <cell r="H5">
            <v>18489219.640000015</v>
          </cell>
          <cell r="J5" t="str">
            <v>Renewal</v>
          </cell>
          <cell r="K5">
            <v>18051</v>
          </cell>
        </row>
        <row r="6">
          <cell r="G6" t="str">
            <v>(blank)</v>
          </cell>
          <cell r="H6">
            <v>1558.76</v>
          </cell>
          <cell r="J6" t="str">
            <v>Grand Total</v>
          </cell>
          <cell r="K6">
            <v>514531</v>
          </cell>
        </row>
        <row r="7">
          <cell r="G7" t="str">
            <v>Grand Total</v>
          </cell>
          <cell r="H7">
            <v>34567181.010000013</v>
          </cell>
        </row>
        <row r="9">
          <cell r="G9" t="str">
            <v>Target</v>
          </cell>
        </row>
        <row r="10">
          <cell r="G10" t="str">
            <v>Sum of New Budget</v>
          </cell>
          <cell r="K10" t="str">
            <v>New Business</v>
          </cell>
          <cell r="L10" t="str">
            <v>Sum of Amount</v>
          </cell>
        </row>
        <row r="11">
          <cell r="K11" t="str">
            <v>Cross Sell</v>
          </cell>
          <cell r="L11">
            <v>3040813</v>
          </cell>
        </row>
        <row r="12">
          <cell r="K12" t="str">
            <v>New</v>
          </cell>
          <cell r="L12">
            <v>827822</v>
          </cell>
        </row>
        <row r="13">
          <cell r="K13" t="str">
            <v>Renewal</v>
          </cell>
          <cell r="L13">
            <v>8394071</v>
          </cell>
        </row>
        <row r="14">
          <cell r="K14" t="str">
            <v>(blank)</v>
          </cell>
        </row>
        <row r="15">
          <cell r="K15" t="str">
            <v>Grand Total</v>
          </cell>
          <cell r="L15">
            <v>12262706</v>
          </cell>
        </row>
      </sheetData>
      <sheetData sheetId="7"/>
      <sheetData sheetId="8"/>
      <sheetData sheetId="9">
        <row r="2">
          <cell r="B2">
            <v>19673793</v>
          </cell>
          <cell r="C2">
            <v>3531629.3099999991</v>
          </cell>
          <cell r="D2">
            <v>827822</v>
          </cell>
        </row>
        <row r="3">
          <cell r="B3">
            <v>20083111</v>
          </cell>
          <cell r="C3">
            <v>13041253.300000001</v>
          </cell>
          <cell r="D3">
            <v>3040813</v>
          </cell>
        </row>
        <row r="4">
          <cell r="B4">
            <v>12319455</v>
          </cell>
          <cell r="C4">
            <v>18507270.640000015</v>
          </cell>
          <cell r="D4">
            <v>8394071</v>
          </cell>
        </row>
      </sheetData>
      <sheetData sheetId="10">
        <row r="7">
          <cell r="C7" t="str">
            <v>Target</v>
          </cell>
        </row>
      </sheetData>
      <sheetData sheetId="11">
        <row r="6">
          <cell r="C6" t="str">
            <v>Target</v>
          </cell>
        </row>
      </sheetData>
      <sheetData sheetId="12">
        <row r="6">
          <cell r="C6" t="str">
            <v>Target</v>
          </cell>
        </row>
      </sheetData>
      <sheetData sheetId="13"/>
      <sheetData sheetId="14"/>
      <sheetData sheetId="15"/>
      <sheetData sheetId="16" refreshError="1"/>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invoice.xlsx" TargetMode="External"/><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2" Type="http://schemas.openxmlformats.org/officeDocument/2006/relationships/externalLinkPath" Target="meeting.xlsx" TargetMode="External"/><Relationship Id="rId1" Type="http://schemas.openxmlformats.org/officeDocument/2006/relationships/pivotCacheRecords" Target="pivotCacheRecords10.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Combined%20Dataset%20policy%20&amp;%20Branch.xlsx"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openxmlformats.org/officeDocument/2006/relationships/externalLinkPath" Target="Combined%20Dataset%20policy%20&amp;%20Branch.xlsx" TargetMode="External"/><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2" Type="http://schemas.openxmlformats.org/officeDocument/2006/relationships/externalLinkPath" Target="Combined%20Dataset%20policy%20&amp;%20Branch.xlsx" TargetMode="External"/><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2" Type="http://schemas.openxmlformats.org/officeDocument/2006/relationships/externalLinkPath" Target="Combined%20Dataset%20policy%20&amp;%20Branch.xlsx" TargetMode="External"/><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2" Type="http://schemas.openxmlformats.org/officeDocument/2006/relationships/externalLinkPath" Target="Combined%20Dataset%20policy%20&amp;%20Branch.xlsx" TargetMode="External"/><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2" Type="http://schemas.openxmlformats.org/officeDocument/2006/relationships/externalLinkPath" Target="Combined%20Dataset%20policy%20&amp;%20Branch.xlsx" TargetMode="External"/><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2" Type="http://schemas.openxmlformats.org/officeDocument/2006/relationships/externalLinkPath" Target="Opportunity.xlsx" TargetMode="External"/><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raj Pandey" refreshedDate="45747.593334027777" createdVersion="8" refreshedVersion="8" minRefreshableVersion="3" recordCount="204" xr:uid="{44B262E8-29CE-4439-B9C5-EDFDA319E8C2}">
  <cacheSource type="worksheet">
    <worksheetSource ref="A1:M205" sheet="invoice_202001231041" r:id="rId2"/>
  </cacheSource>
  <cacheFields count="15">
    <cacheField name="invoice_number" numFmtId="0">
      <sharedItems containsSemiMixedTypes="0" containsString="0" containsNumber="1" containsInteger="1" minValue="1900001087" maxValue="2000001604"/>
    </cacheField>
    <cacheField name="invoice_date" numFmtId="14">
      <sharedItems containsSemiMixedTypes="0" containsNonDate="0" containsDate="1" containsString="0" minDate="2019-04-11T00:00:00" maxDate="2020-01-17T00:00:00"/>
    </cacheField>
    <cacheField name="revenue_transaction_type" numFmtId="0">
      <sharedItems/>
    </cacheField>
    <cacheField name="branch_name" numFmtId="0">
      <sharedItems/>
    </cacheField>
    <cacheField name="solution_group" numFmtId="0">
      <sharedItems/>
    </cacheField>
    <cacheField name="Account Exe ID" numFmtId="0">
      <sharedItems containsSemiMixedTypes="0" containsString="0" containsNumber="1" containsInteger="1" minValue="1" maxValue="13"/>
    </cacheField>
    <cacheField name="Account Executive" numFmtId="0">
      <sharedItems count="8">
        <s v="Mark"/>
        <s v="Gilbert"/>
        <s v="Vinay"/>
        <s v="Juli"/>
        <s v="Ketan Jain"/>
        <s v="Vidit Shah"/>
        <s v="Abhinav Shivam"/>
        <s v="Animesh Rawat"/>
      </sharedItems>
    </cacheField>
    <cacheField name="income_class" numFmtId="0">
      <sharedItems count="3">
        <s v="New"/>
        <s v="Renewal"/>
        <s v="Cross Sell"/>
      </sharedItems>
    </cacheField>
    <cacheField name="Client Name" numFmtId="0">
      <sharedItems/>
    </cacheField>
    <cacheField name="policy_number" numFmtId="0">
      <sharedItems containsBlank="1" containsMixedTypes="1" containsNumber="1" containsInteger="1" minValue="3393" maxValue="3.213400201191E+23"/>
    </cacheField>
    <cacheField name="Deal Count" numFmtId="0">
      <sharedItems containsSemiMixedTypes="0" containsString="0" containsNumber="1" containsInteger="1" minValue="1" maxValue="1"/>
    </cacheField>
    <cacheField name="Amount" numFmtId="0">
      <sharedItems containsSemiMixedTypes="0" containsString="0" containsNumber="1" containsInteger="1" minValue="64" maxValue="914999"/>
    </cacheField>
    <cacheField name="income_due_date" numFmtId="14">
      <sharedItems containsSemiMixedTypes="0" containsNonDate="0" containsDate="1" containsString="0" minDate="2019-01-01T00:00:00" maxDate="2019-12-21T00:00:00"/>
    </cacheField>
    <cacheField name="Avg Deal Size " numFmtId="0" formula="Amount/invoice_number" databaseField="0"/>
    <cacheField name="Avg Dael Size" numFmtId="0" formula="Amount/'Deal Count'" databaseField="0"/>
  </cacheFields>
  <extLst>
    <ext xmlns:x14="http://schemas.microsoft.com/office/spreadsheetml/2009/9/main" uri="{725AE2AE-9491-48be-B2B4-4EB974FC3084}">
      <x14:pivotCacheDefinition pivotCacheId="1312967238"/>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raj Pandey" refreshedDate="45751.709063888891" createdVersion="8" refreshedVersion="8" minRefreshableVersion="3" recordCount="34" xr:uid="{5C0BCE7F-627D-40FD-B5E7-81069D9B1332}">
  <cacheSource type="worksheet">
    <worksheetSource ref="A1:E35" sheet="meeting_list_202001231041" r:id="rId2"/>
  </cacheSource>
  <cacheFields count="8">
    <cacheField name="Account Exe ID" numFmtId="0">
      <sharedItems containsSemiMixedTypes="0" containsString="0" containsNumber="1" containsInteger="1" minValue="1" maxValue="12"/>
    </cacheField>
    <cacheField name="Account Executive" numFmtId="0">
      <sharedItems count="9">
        <s v="Abhinav Shivam"/>
        <s v="Vinay"/>
        <s v="Animesh Rawat"/>
        <s v="Ketan Jain"/>
        <s v="Gilbert"/>
        <s v="Shivani Sharma"/>
        <s v="Manish Sharma"/>
        <s v="Raju Kumar"/>
        <s v="Mark"/>
      </sharedItems>
    </cacheField>
    <cacheField name="branch_name" numFmtId="0">
      <sharedItems/>
    </cacheField>
    <cacheField name="global_attendees" numFmtId="0">
      <sharedItems/>
    </cacheField>
    <cacheField name="meeting_date" numFmtId="14">
      <sharedItems containsSemiMixedTypes="0" containsNonDate="0" containsDate="1" containsString="0" minDate="2019-10-17T00:00:00" maxDate="2020-01-23T00:00:00" count="13">
        <d v="2019-10-17T00:00:00"/>
        <d v="2019-12-24T00:00:00"/>
        <d v="2020-01-03T00:00:00"/>
        <d v="2020-01-08T00:00:00"/>
        <d v="2020-01-09T00:00:00"/>
        <d v="2020-01-02T00:00:00"/>
        <d v="2020-01-06T00:00:00"/>
        <d v="2020-01-07T00:00:00"/>
        <d v="2020-01-13T00:00:00"/>
        <d v="2020-01-10T00:00:00"/>
        <d v="2020-01-20T00:00:00"/>
        <d v="2020-01-21T00:00:00"/>
        <d v="2020-01-22T00:00:00"/>
      </sharedItems>
      <fieldGroup par="7"/>
    </cacheField>
    <cacheField name="Months (meeting_date)" numFmtId="0" databaseField="0">
      <fieldGroup base="4">
        <rangePr groupBy="months" startDate="2019-10-17T00:00:00" endDate="2020-01-23T00:00:00"/>
        <groupItems count="14">
          <s v="&lt;17-10-19"/>
          <s v="Jan"/>
          <s v="Feb"/>
          <s v="Mar"/>
          <s v="Apr"/>
          <s v="May"/>
          <s v="Jun"/>
          <s v="Jul"/>
          <s v="Aug"/>
          <s v="Sep"/>
          <s v="Oct"/>
          <s v="Nov"/>
          <s v="Dec"/>
          <s v="&gt;23-01-20"/>
        </groupItems>
      </fieldGroup>
    </cacheField>
    <cacheField name="Quarters (meeting_date)" numFmtId="0" databaseField="0">
      <fieldGroup base="4">
        <rangePr groupBy="quarters" startDate="2019-10-17T00:00:00" endDate="2020-01-23T00:00:00"/>
        <groupItems count="6">
          <s v="&lt;17-10-19"/>
          <s v="Qtr1"/>
          <s v="Qtr2"/>
          <s v="Qtr3"/>
          <s v="Qtr4"/>
          <s v="&gt;23-01-20"/>
        </groupItems>
      </fieldGroup>
    </cacheField>
    <cacheField name="Years (meeting_date)" numFmtId="0" databaseField="0">
      <fieldGroup base="4">
        <rangePr groupBy="years" startDate="2019-10-17T00:00:00" endDate="2020-01-23T00:00:00"/>
        <groupItems count="4">
          <s v="&lt;17-10-19"/>
          <s v="2019"/>
          <s v="2020"/>
          <s v="&gt;23-01-20"/>
        </groupItems>
      </fieldGroup>
    </cacheField>
  </cacheFields>
  <extLst>
    <ext xmlns:x14="http://schemas.microsoft.com/office/spreadsheetml/2009/9/main" uri="{725AE2AE-9491-48be-B2B4-4EB974FC3084}">
      <x14:pivotCacheDefinition pivotCacheId="128051056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raj Pandey" refreshedDate="45745.809454513888" createdVersion="8" refreshedVersion="8" minRefreshableVersion="3" recordCount="204" xr:uid="{04CEBC8B-99E8-487C-96E4-F032E20CA4D2}">
  <cacheSource type="worksheet">
    <worksheetSource name="invoice_202001231041" r:id="rId2"/>
  </cacheSource>
  <cacheFields count="15">
    <cacheField name="invoice_number" numFmtId="0">
      <sharedItems containsSemiMixedTypes="0" containsString="0" containsNumber="1" containsInteger="1" minValue="1900001087" maxValue="2000001604"/>
    </cacheField>
    <cacheField name="invoice_date" numFmtId="14">
      <sharedItems containsSemiMixedTypes="0" containsNonDate="0" containsDate="1" containsString="0" minDate="2019-04-11T00:00:00" maxDate="2020-01-17T00:00:00" count="41">
        <d v="2019-04-11T00:00:00"/>
        <d v="2019-05-17T00:00:00"/>
        <d v="2019-05-30T00:00:00"/>
        <d v="2019-06-11T00:00:00"/>
        <d v="2019-06-13T00:00:00"/>
        <d v="2019-07-13T00:00:00"/>
        <d v="2019-07-16T00:00:00"/>
        <d v="2019-07-17T00:00:00"/>
        <d v="2019-07-23T00:00:00"/>
        <d v="2019-07-24T00:00:00"/>
        <d v="2019-07-27T00:00:00"/>
        <d v="2019-07-29T00:00:00"/>
        <d v="2019-07-31T00:00:00"/>
        <d v="2019-08-14T00:00:00"/>
        <d v="2019-08-17T00:00:00"/>
        <d v="2019-08-28T00:00:00"/>
        <d v="2019-08-31T00:00:00"/>
        <d v="2019-09-03T00:00:00"/>
        <d v="2019-09-05T00:00:00"/>
        <d v="2019-09-09T00:00:00"/>
        <d v="2019-09-17T00:00:00"/>
        <d v="2019-09-20T00:00:00"/>
        <d v="2019-09-30T00:00:00"/>
        <d v="2019-10-10T00:00:00"/>
        <d v="2019-10-17T00:00:00"/>
        <d v="2019-11-12T00:00:00"/>
        <d v="2019-11-26T00:00:00"/>
        <d v="2019-12-03T00:00:00"/>
        <d v="2019-12-05T00:00:00"/>
        <d v="2019-12-06T00:00:00"/>
        <d v="2019-12-09T00:00:00"/>
        <d v="2019-12-10T00:00:00"/>
        <d v="2019-12-19T00:00:00"/>
        <d v="2019-12-20T00:00:00"/>
        <d v="2019-12-24T00:00:00"/>
        <d v="2019-12-25T00:00:00"/>
        <d v="2019-12-26T00:00:00"/>
        <d v="2019-12-28T00:00:00"/>
        <d v="2019-12-31T00:00:00"/>
        <d v="2020-01-03T00:00:00"/>
        <d v="2020-01-16T00:00:00"/>
      </sharedItems>
      <fieldGroup par="14"/>
    </cacheField>
    <cacheField name="revenue_transaction_type" numFmtId="0">
      <sharedItems count="2">
        <s v="Fees"/>
        <s v="Brokerage"/>
      </sharedItems>
    </cacheField>
    <cacheField name="branch_name" numFmtId="0">
      <sharedItems/>
    </cacheField>
    <cacheField name="solution_group" numFmtId="0">
      <sharedItems/>
    </cacheField>
    <cacheField name="Account Exe ID" numFmtId="0">
      <sharedItems containsSemiMixedTypes="0" containsString="0" containsNumber="1" containsInteger="1" minValue="1" maxValue="13"/>
    </cacheField>
    <cacheField name="Account Executive" numFmtId="0">
      <sharedItems count="8">
        <s v="Mark"/>
        <s v="Gilbert"/>
        <s v="Vinay"/>
        <s v="Juli"/>
        <s v="Ketan Jain"/>
        <s v="Vidit Shah"/>
        <s v="Abhinav Shivam"/>
        <s v="Animesh Rawat"/>
      </sharedItems>
    </cacheField>
    <cacheField name="income_class" numFmtId="0">
      <sharedItems count="3">
        <s v="New"/>
        <s v="Renewal"/>
        <s v="Cross Sell"/>
      </sharedItems>
    </cacheField>
    <cacheField name="Client Name" numFmtId="0">
      <sharedItems/>
    </cacheField>
    <cacheField name="policy_number" numFmtId="0">
      <sharedItems containsBlank="1" containsMixedTypes="1" containsNumber="1" containsInteger="1" minValue="3393" maxValue="3.213400201191E+23"/>
    </cacheField>
    <cacheField name="Amount" numFmtId="0">
      <sharedItems containsSemiMixedTypes="0" containsString="0" containsNumber="1" containsInteger="1" minValue="64" maxValue="914999"/>
    </cacheField>
    <cacheField name="income_due_date" numFmtId="14">
      <sharedItems containsSemiMixedTypes="0" containsNonDate="0" containsDate="1" containsString="0" minDate="2019-01-01T00:00:00" maxDate="2019-12-21T00:00:00"/>
    </cacheField>
    <cacheField name="Months (invoice_date)" numFmtId="0" databaseField="0">
      <fieldGroup base="1">
        <rangePr groupBy="months" startDate="2019-04-11T00:00:00" endDate="2020-01-17T00:00:00"/>
        <groupItems count="14">
          <s v="&lt;11-04-19"/>
          <s v="Jan"/>
          <s v="Feb"/>
          <s v="Mar"/>
          <s v="Apr"/>
          <s v="May"/>
          <s v="Jun"/>
          <s v="Jul"/>
          <s v="Aug"/>
          <s v="Sep"/>
          <s v="Oct"/>
          <s v="Nov"/>
          <s v="Dec"/>
          <s v="&gt;17-01-20"/>
        </groupItems>
      </fieldGroup>
    </cacheField>
    <cacheField name="Quarters (invoice_date)" numFmtId="0" databaseField="0">
      <fieldGroup base="1">
        <rangePr groupBy="quarters" startDate="2019-04-11T00:00:00" endDate="2020-01-17T00:00:00"/>
        <groupItems count="6">
          <s v="&lt;11-04-19"/>
          <s v="Qtr1"/>
          <s v="Qtr2"/>
          <s v="Qtr3"/>
          <s v="Qtr4"/>
          <s v="&gt;17-01-20"/>
        </groupItems>
      </fieldGroup>
    </cacheField>
    <cacheField name="Years (invoice_date)" numFmtId="0" databaseField="0">
      <fieldGroup base="1">
        <rangePr groupBy="years" startDate="2019-04-11T00:00:00" endDate="2020-01-17T00:00:00"/>
        <groupItems count="4">
          <s v="&lt;11-04-19"/>
          <s v="2019"/>
          <s v="2020"/>
          <s v="&gt;17-01-20"/>
        </groupItems>
      </fieldGroup>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raj Pandey" refreshedDate="45745.899143865739" createdVersion="8" refreshedVersion="8" minRefreshableVersion="3" recordCount="961" xr:uid="{4252A155-1888-42F5-93EC-2699D3FC12AE}">
  <cacheSource type="worksheet">
    <worksheetSource name="brokerage_202001231040" r:id="rId2"/>
  </cacheSource>
  <cacheFields count="17">
    <cacheField name="client_name" numFmtId="0">
      <sharedItems containsBlank="1"/>
    </cacheField>
    <cacheField name="policy_number" numFmtId="0">
      <sharedItems containsMixedTypes="1" containsNumber="1" containsInteger="1" minValue="3393" maxValue="3.213400201191E+23"/>
    </cacheField>
    <cacheField name="policy_status" numFmtId="0">
      <sharedItems/>
    </cacheField>
    <cacheField name="policy_start_date" numFmtId="14">
      <sharedItems containsSemiMixedTypes="0" containsNonDate="0" containsDate="1" containsString="0" minDate="2015-10-13T00:00:00" maxDate="2020-05-19T00:00:00"/>
    </cacheField>
    <cacheField name="policy_end_date" numFmtId="14">
      <sharedItems containsSemiMixedTypes="0" containsNonDate="0" containsDate="1" containsString="0" minDate="2017-12-30T00:00:00" maxDate="2027-05-29T00:00:00"/>
    </cacheField>
    <cacheField name="product_group" numFmtId="0">
      <sharedItems/>
    </cacheField>
    <cacheField name="Account Exe ID" numFmtId="0">
      <sharedItems containsSemiMixedTypes="0" containsString="0" containsNumber="1" containsInteger="1" minValue="1" maxValue="13"/>
    </cacheField>
    <cacheField name="Exe Name" numFmtId="0">
      <sharedItems/>
    </cacheField>
    <cacheField name="branch_name" numFmtId="0">
      <sharedItems/>
    </cacheField>
    <cacheField name="solution_group" numFmtId="0">
      <sharedItems/>
    </cacheField>
    <cacheField name="income_class" numFmtId="0">
      <sharedItems containsBlank="1" count="4">
        <s v="Renewal"/>
        <s v="New"/>
        <s v="Cross Sell"/>
        <m/>
      </sharedItems>
    </cacheField>
    <cacheField name="Amount" numFmtId="0">
      <sharedItems containsString="0" containsBlank="1" containsNumber="1" minValue="-98802.02" maxValue="1474120.36"/>
    </cacheField>
    <cacheField name="income_due_date" numFmtId="14">
      <sharedItems containsNonDate="0" containsDate="1" containsString="0" containsBlank="1" minDate="2015-10-13T00:00:00" maxDate="2108-04-01T00:00:00"/>
    </cacheField>
    <cacheField name="revenue_transaction_type" numFmtId="0">
      <sharedItems/>
    </cacheField>
    <cacheField name="renewal_status" numFmtId="0">
      <sharedItems/>
    </cacheField>
    <cacheField name="lapse_reason" numFmtId="0">
      <sharedItems containsBlank="1"/>
    </cacheField>
    <cacheField name="last_updated_date" numFmtId="14">
      <sharedItems containsSemiMixedTypes="0" containsNonDate="0" containsDate="1" containsString="0" minDate="2020-01-22T00:00:00" maxDate="2020-01-23T00:00:00"/>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raj Pandey" refreshedDate="45745.902559374998" createdVersion="8" refreshedVersion="8" minRefreshableVersion="3" recordCount="9" xr:uid="{CA3CF8DC-6CC3-44AD-870C-E968BE6BAEF6}">
  <cacheSource type="worksheet">
    <worksheetSource name="fees_202001231041" r:id="rId2"/>
  </cacheSource>
  <cacheFields count="9">
    <cacheField name="client_name" numFmtId="0">
      <sharedItems/>
    </cacheField>
    <cacheField name="branch_name" numFmtId="0">
      <sharedItems/>
    </cacheField>
    <cacheField name="solution_group" numFmtId="0">
      <sharedItems/>
    </cacheField>
    <cacheField name="Account Exe ID" numFmtId="0">
      <sharedItems containsSemiMixedTypes="0" containsString="0" containsNumber="1" containsInteger="1" minValue="1" maxValue="3"/>
    </cacheField>
    <cacheField name="Account Executive" numFmtId="0">
      <sharedItems/>
    </cacheField>
    <cacheField name="income_class" numFmtId="0">
      <sharedItems count="3">
        <s v="Cross Sell"/>
        <s v="Renewal"/>
        <s v="New"/>
      </sharedItems>
    </cacheField>
    <cacheField name="Amount" numFmtId="0">
      <sharedItems containsSemiMixedTypes="0" containsString="0" containsNumber="1" containsInteger="1" minValue="2200" maxValue="139240"/>
    </cacheField>
    <cacheField name="income_due_date" numFmtId="14">
      <sharedItems containsSemiMixedTypes="0" containsNonDate="0" containsDate="1" containsString="0" minDate="2019-01-21T00:00:00" maxDate="2019-12-21T00:00:00"/>
    </cacheField>
    <cacheField name="revenue_transaction_type" numFmtId="0">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raj Pandey" refreshedDate="45745.928037268517" createdVersion="8" refreshedVersion="8" minRefreshableVersion="3" recordCount="10" xr:uid="{98BB474A-286C-457C-B78C-672775950DD5}">
  <cacheSource type="worksheet">
    <worksheetSource name="NN_EN_EE_Indi_bdgt__20012020" r:id="rId2"/>
  </cacheSource>
  <cacheFields count="7">
    <cacheField name="Branch" numFmtId="0">
      <sharedItems/>
    </cacheField>
    <cacheField name="Account Exe ID" numFmtId="0">
      <sharedItems containsSemiMixedTypes="0" containsString="0" containsNumber="1" containsInteger="1" minValue="1" maxValue="13"/>
    </cacheField>
    <cacheField name="Employee Name" numFmtId="0">
      <sharedItems/>
    </cacheField>
    <cacheField name="New Role2" numFmtId="0">
      <sharedItems/>
    </cacheField>
    <cacheField name="New Budget" numFmtId="0">
      <sharedItems containsSemiMixedTypes="0" containsString="0" containsNumber="1" containsInteger="1" minValue="12888" maxValue="12788092" count="10">
        <n v="12788092"/>
        <n v="129902"/>
        <n v="1278023"/>
        <n v="1000000"/>
        <n v="1250000"/>
        <n v="1345000"/>
        <n v="500000"/>
        <n v="1350000"/>
        <n v="19888"/>
        <n v="12888"/>
      </sharedItems>
    </cacheField>
    <cacheField name="Cross sell bugdet" numFmtId="0">
      <sharedItems containsSemiMixedTypes="0" containsString="0" containsNumber="1" containsInteger="1" minValue="128777" maxValue="12365300" count="10">
        <n v="250000"/>
        <n v="129000"/>
        <n v="12365300"/>
        <n v="500000"/>
        <n v="3500000"/>
        <n v="170034"/>
        <n v="1250000"/>
        <n v="750000"/>
        <n v="128777"/>
        <n v="1040000"/>
      </sharedItems>
    </cacheField>
    <cacheField name="Renewal Budget" numFmtId="0">
      <sharedItems containsSemiMixedTypes="0" containsString="0" containsNumber="1" containsInteger="1" minValue="12900" maxValue="5010000" count="9">
        <n v="1500000"/>
        <n v="1289000"/>
        <n v="12900"/>
        <n v="1010000"/>
        <n v="750000"/>
        <n v="1298673"/>
        <n v="500000"/>
        <n v="198882"/>
        <n v="5010000"/>
      </sharedItems>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raj Pandey" refreshedDate="45745.935633449073" createdVersion="8" refreshedVersion="8" minRefreshableVersion="3" recordCount="205" xr:uid="{FBF6FAA7-47BD-4483-B8CC-FBDEBA1527FA}">
  <cacheSource type="worksheet">
    <worksheetSource ref="A1:L1048576" sheet="Invoice" r:id="rId2"/>
  </cacheSource>
  <cacheFields count="12">
    <cacheField name="invoice_number" numFmtId="0">
      <sharedItems containsString="0" containsBlank="1" containsNumber="1" containsInteger="1" minValue="1900001087" maxValue="2000001604"/>
    </cacheField>
    <cacheField name="invoice_date" numFmtId="0">
      <sharedItems containsNonDate="0" containsDate="1" containsString="0" containsBlank="1" minDate="2019-04-11T00:00:00" maxDate="2020-01-17T00:00:00"/>
    </cacheField>
    <cacheField name="revenue_transaction_type" numFmtId="0">
      <sharedItems containsBlank="1"/>
    </cacheField>
    <cacheField name="branch_name" numFmtId="0">
      <sharedItems containsBlank="1"/>
    </cacheField>
    <cacheField name="solution_group" numFmtId="0">
      <sharedItems containsBlank="1"/>
    </cacheField>
    <cacheField name="Account Exe ID" numFmtId="0">
      <sharedItems containsString="0" containsBlank="1" containsNumber="1" containsInteger="1" minValue="1" maxValue="13"/>
    </cacheField>
    <cacheField name="Account Executive" numFmtId="0">
      <sharedItems containsBlank="1"/>
    </cacheField>
    <cacheField name="income_class" numFmtId="0">
      <sharedItems containsBlank="1" count="4">
        <s v="New"/>
        <s v="Renewal"/>
        <s v="Cross Sell"/>
        <m/>
      </sharedItems>
    </cacheField>
    <cacheField name="Client Name" numFmtId="0">
      <sharedItems containsBlank="1"/>
    </cacheField>
    <cacheField name="policy_number" numFmtId="0">
      <sharedItems containsBlank="1" containsMixedTypes="1" containsNumber="1" containsInteger="1" minValue="3393" maxValue="3.213400201191E+23"/>
    </cacheField>
    <cacheField name="Amount" numFmtId="0">
      <sharedItems containsString="0" containsBlank="1" containsNumber="1" containsInteger="1" minValue="64" maxValue="914999"/>
    </cacheField>
    <cacheField name="income_due_date" numFmtId="0">
      <sharedItems containsNonDate="0" containsDate="1" containsString="0" containsBlank="1" minDate="2019-01-01T00:00:00" maxDate="2019-12-21T00:00:00"/>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raj Pandey" refreshedDate="45745.826260995367" createdVersion="8" refreshedVersion="8" minRefreshableVersion="3" recordCount="34" xr:uid="{0E17F3DE-45A9-4F6A-81E1-4BEB12C2910D}">
  <cacheSource type="worksheet">
    <worksheetSource name="meeting_list_202001231041" r:id="rId2"/>
  </cacheSource>
  <cacheFields count="8">
    <cacheField name="Account Exe ID" numFmtId="0">
      <sharedItems containsSemiMixedTypes="0" containsString="0" containsNumber="1" containsInteger="1" minValue="1" maxValue="12"/>
    </cacheField>
    <cacheField name="Account Executive" numFmtId="0">
      <sharedItems count="9">
        <s v="Abhinav Shivam"/>
        <s v="Vinay"/>
        <s v="Animesh Rawat"/>
        <s v="Ketan Jain"/>
        <s v="Gilbert"/>
        <s v="Shivani Sharma"/>
        <s v="Manish Sharma"/>
        <s v="Raju Kumar"/>
        <s v="Mark"/>
      </sharedItems>
    </cacheField>
    <cacheField name="branch_name" numFmtId="0">
      <sharedItems/>
    </cacheField>
    <cacheField name="global_attendees" numFmtId="0">
      <sharedItems/>
    </cacheField>
    <cacheField name="meeting_date" numFmtId="14">
      <sharedItems containsSemiMixedTypes="0" containsNonDate="0" containsDate="1" containsString="0" minDate="2019-10-17T00:00:00" maxDate="2020-01-23T00:00:00" count="13">
        <d v="2019-10-17T00:00:00"/>
        <d v="2019-12-24T00:00:00"/>
        <d v="2020-01-03T00:00:00"/>
        <d v="2020-01-08T00:00:00"/>
        <d v="2020-01-09T00:00:00"/>
        <d v="2020-01-02T00:00:00"/>
        <d v="2020-01-06T00:00:00"/>
        <d v="2020-01-07T00:00:00"/>
        <d v="2020-01-13T00:00:00"/>
        <d v="2020-01-10T00:00:00"/>
        <d v="2020-01-20T00:00:00"/>
        <d v="2020-01-21T00:00:00"/>
        <d v="2020-01-22T00:00:00"/>
      </sharedItems>
      <fieldGroup par="7"/>
    </cacheField>
    <cacheField name="Months (meeting_date)" numFmtId="0" databaseField="0">
      <fieldGroup base="4">
        <rangePr groupBy="months" startDate="2019-10-17T00:00:00" endDate="2020-01-23T00:00:00"/>
        <groupItems count="14">
          <s v="&lt;17-10-19"/>
          <s v="Jan"/>
          <s v="Feb"/>
          <s v="Mar"/>
          <s v="Apr"/>
          <s v="May"/>
          <s v="Jun"/>
          <s v="Jul"/>
          <s v="Aug"/>
          <s v="Sep"/>
          <s v="Oct"/>
          <s v="Nov"/>
          <s v="Dec"/>
          <s v="&gt;23-01-20"/>
        </groupItems>
      </fieldGroup>
    </cacheField>
    <cacheField name="Quarters (meeting_date)" numFmtId="0" databaseField="0">
      <fieldGroup base="4">
        <rangePr groupBy="quarters" startDate="2019-10-17T00:00:00" endDate="2020-01-23T00:00:00"/>
        <groupItems count="6">
          <s v="&lt;17-10-19"/>
          <s v="Qtr1"/>
          <s v="Qtr2"/>
          <s v="Qtr3"/>
          <s v="Qtr4"/>
          <s v="&gt;23-01-20"/>
        </groupItems>
      </fieldGroup>
    </cacheField>
    <cacheField name="Years (meeting_date)" numFmtId="0" databaseField="0">
      <fieldGroup base="4">
        <rangePr groupBy="years" startDate="2019-10-17T00:00:00" endDate="2020-01-23T00:00:00"/>
        <groupItems count="4">
          <s v="&lt;17-10-19"/>
          <s v="2019"/>
          <s v="2020"/>
          <s v="&gt;23-01-20"/>
        </groupItems>
      </fieldGroup>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raj Pandey" refreshedDate="45747.49191365741" createdVersion="8" refreshedVersion="8" minRefreshableVersion="3" recordCount="49" xr:uid="{3E9422D5-8E6D-48EF-98EE-2D1D81659918}">
  <cacheSource type="worksheet">
    <worksheetSource ref="A1:N50" sheet="gcrm_opportunity_202001231041" r:id="rId2"/>
  </cacheSource>
  <cacheFields count="14">
    <cacheField name="opportunity_name" numFmtId="0">
      <sharedItems count="49">
        <s v="Fire"/>
        <s v="EL-Group Mediclaim"/>
        <s v="DB -Mega Policy"/>
        <s v="CVP GMC"/>
        <s v="FM-Group Mediclaim"/>
        <s v="DS- Employees GMC"/>
        <s v="BE-Mega policy"/>
        <s v="DB -Terrorism Policy"/>
        <s v="OP-GMC"/>
        <s v="VS.-Marine"/>
        <s v="Sin GMC"/>
        <s v="ITNL - IAR (Operational Roads)"/>
        <s v="Sandesh - PDBI"/>
        <s v="BC - PDBI"/>
        <s v="CP-PDBI"/>
        <s v="G R -GMC"/>
        <s v="SGL- GMC"/>
        <s v="KB GMC"/>
        <s v="BL - Marine STOP"/>
        <s v="II-Marine"/>
        <s v="PIL-Credit Insurance"/>
        <s v="PIL-CGL"/>
        <s v="PIL -Marine"/>
        <s v="Sandesh - Marine"/>
        <s v="EI- GMC"/>
        <s v="Stem GMC"/>
        <s v="BVGMC"/>
        <s v="Marine"/>
        <s v="ag - Property Insurance"/>
        <s v="G R -CAR"/>
        <s v="PDBI"/>
        <s v="PI(Operational Road)"/>
        <s v="II -  GMC"/>
        <s v="DB- Cyber Liability"/>
        <s v="SI-CAR"/>
        <s v="BD PDBI"/>
        <s v="VS-PDBI"/>
        <s v="KG-CAR"/>
        <s v="Infra-CAR"/>
        <s v="SFSP"/>
        <s v="VS.-D &amp; O"/>
        <s v="GL-CGL"/>
        <s v="GL-Crime"/>
        <s v="GRTC-CAR"/>
        <s v="BV GPA"/>
        <s v="AL GPA"/>
        <s v="CI-CAR/EAR Policy"/>
        <s v="II - GPA"/>
        <s v="Maine Open"/>
      </sharedItems>
    </cacheField>
    <cacheField name="opportunity_id" numFmtId="0">
      <sharedItems/>
    </cacheField>
    <cacheField name="Account Exe Id" numFmtId="0">
      <sharedItems containsSemiMixedTypes="0" containsString="0" containsNumber="1" containsInteger="1" minValue="1" maxValue="12"/>
    </cacheField>
    <cacheField name="Account Executive" numFmtId="0">
      <sharedItems/>
    </cacheField>
    <cacheField name="premium_amount" numFmtId="0">
      <sharedItems containsSemiMixedTypes="0" containsString="0" containsNumber="1" containsInteger="1" minValue="0" maxValue="90000000"/>
    </cacheField>
    <cacheField name="Rank" numFmtId="0">
      <sharedItems containsSemiMixedTypes="0" containsString="0" containsNumber="1" containsInteger="1" minValue="1" maxValue="49" count="18">
        <n v="1"/>
        <n v="2"/>
        <n v="4"/>
        <n v="5"/>
        <n v="9"/>
        <n v="10"/>
        <n v="16"/>
        <n v="17"/>
        <n v="19"/>
        <n v="33"/>
        <n v="35"/>
        <n v="36"/>
        <n v="42"/>
        <n v="44"/>
        <n v="45"/>
        <n v="46"/>
        <n v="48"/>
        <n v="49"/>
      </sharedItems>
    </cacheField>
    <cacheField name="revenue_amount" numFmtId="0">
      <sharedItems containsSemiMixedTypes="0" containsString="0" containsNumber="1" containsInteger="1" minValue="10000" maxValue="500000" count="18">
        <n v="500000"/>
        <n v="400000"/>
        <n v="350000"/>
        <n v="300000"/>
        <n v="250000"/>
        <n v="200000"/>
        <n v="150000"/>
        <n v="125000"/>
        <n v="100000"/>
        <n v="75000"/>
        <n v="62000"/>
        <n v="50000"/>
        <n v="49500"/>
        <n v="37500"/>
        <n v="35000"/>
        <n v="30000"/>
        <n v="25000"/>
        <n v="10000"/>
      </sharedItems>
    </cacheField>
    <cacheField name="closing_date" numFmtId="14">
      <sharedItems containsSemiMixedTypes="0" containsNonDate="0" containsDate="1" containsString="0" minDate="2019-09-30T00:00:00" maxDate="2020-09-01T00:00:00"/>
    </cacheField>
    <cacheField name="stage" numFmtId="0">
      <sharedItems count="3">
        <s v="Negotiate"/>
        <s v="Qualify Opportunity"/>
        <s v="Propose Solution"/>
      </sharedItems>
    </cacheField>
    <cacheField name="branch" numFmtId="0">
      <sharedItems/>
    </cacheField>
    <cacheField name="specialty" numFmtId="0">
      <sharedItems/>
    </cacheField>
    <cacheField name="product_group" numFmtId="0">
      <sharedItems/>
    </cacheField>
    <cacheField name="product_sub_group" numFmtId="0">
      <sharedItems/>
    </cacheField>
    <cacheField name="risk_details" numFmtId="0">
      <sharedItems/>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raj Pandey" refreshedDate="45751.579656712966" createdVersion="8" refreshedVersion="8" minRefreshableVersion="3" recordCount="49" xr:uid="{13E8A63E-B024-4177-B795-3A8B537B412B}">
  <cacheSource type="worksheet">
    <worksheetSource ref="A1:N50" sheet="Data"/>
  </cacheSource>
  <cacheFields count="14">
    <cacheField name="opportunity_name" numFmtId="0">
      <sharedItems/>
    </cacheField>
    <cacheField name="opportunity_id" numFmtId="0">
      <sharedItems count="49">
        <s v="OPP1900002070"/>
        <s v="OPP1900001042"/>
        <s v="OPP1900001945"/>
        <s v="OPP1900001365"/>
        <s v="OPP1900001390"/>
        <s v="OPP1900001392"/>
        <s v="OPP1900001942"/>
        <s v="OPP1900001946"/>
        <s v="OPP1900001803"/>
        <s v="OPP1900001056"/>
        <s v="OPP1900001366"/>
        <s v="OPP1900001906"/>
        <s v="OPP1900001939"/>
        <s v="OPP1900001943"/>
        <s v="OPP1900001944"/>
        <s v="OPP1900001072"/>
        <s v="OPP1900001054"/>
        <s v="OPP1900001222"/>
        <s v="OPP1900001048"/>
        <s v="OPP1900001050"/>
        <s v="OPP1900001051"/>
        <s v="OPP1900001052"/>
        <s v="OPP1900001053"/>
        <s v="OPP1900001055"/>
        <s v="OPP1900001364"/>
        <s v="OPP1900001391"/>
        <s v="OPP1900001393"/>
        <s v="OPP1900001843"/>
        <s v="OPP1900001941"/>
        <s v="OPP1900001950"/>
        <s v="OPP1900002004"/>
        <s v="OPP1900002092"/>
        <s v="OPP1900001057"/>
        <s v="OPP1900001138"/>
        <s v="OPP1900001975"/>
        <s v="OPP1900001937"/>
        <s v="OPP1900001940"/>
        <s v="OPP1900001947"/>
        <s v="OPP1900002039"/>
        <s v="OPP1900002098"/>
        <s v="OPP1900002104"/>
        <s v="OPP1900001655"/>
        <s v="OPP1900001656"/>
        <s v="OPP1900001976"/>
        <s v="OPP1900001394"/>
        <s v="OPP1900001047"/>
        <s v="OPP1900001938"/>
        <s v="OPP1900001058"/>
        <s v="OPP1900001923"/>
      </sharedItems>
    </cacheField>
    <cacheField name="Account Exe Id" numFmtId="0">
      <sharedItems containsSemiMixedTypes="0" containsString="0" containsNumber="1" containsInteger="1" minValue="1" maxValue="12"/>
    </cacheField>
    <cacheField name="Account Executive" numFmtId="0">
      <sharedItems/>
    </cacheField>
    <cacheField name="premium_amount" numFmtId="0">
      <sharedItems containsSemiMixedTypes="0" containsString="0" containsNumber="1" containsInteger="1" minValue="0" maxValue="90000000"/>
    </cacheField>
    <cacheField name="Rank" numFmtId="0">
      <sharedItems containsSemiMixedTypes="0" containsString="0" containsNumber="1" containsInteger="1" minValue="1" maxValue="49"/>
    </cacheField>
    <cacheField name="revenue_amount" numFmtId="0">
      <sharedItems containsSemiMixedTypes="0" containsString="0" containsNumber="1" containsInteger="1" minValue="10000" maxValue="500000"/>
    </cacheField>
    <cacheField name="closing_date" numFmtId="14">
      <sharedItems containsSemiMixedTypes="0" containsNonDate="0" containsDate="1" containsString="0" minDate="2019-09-30T00:00:00" maxDate="2020-09-01T00:00:00"/>
    </cacheField>
    <cacheField name="stage" numFmtId="0">
      <sharedItems count="3">
        <s v="Negotiate"/>
        <s v="Qualify Opportunity"/>
        <s v="Propose Solution"/>
      </sharedItems>
    </cacheField>
    <cacheField name="branch" numFmtId="0">
      <sharedItems/>
    </cacheField>
    <cacheField name="specialty" numFmtId="0">
      <sharedItems/>
    </cacheField>
    <cacheField name="product_group" numFmtId="0">
      <sharedItems/>
    </cacheField>
    <cacheField name="product_sub_group" numFmtId="0">
      <sharedItems/>
    </cacheField>
    <cacheField name="risk_detail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4">
  <r>
    <n v="1900001087"/>
    <d v="2019-04-11T00:00:00"/>
    <s v="Fees"/>
    <s v="Ahmedabad"/>
    <s v="Liability"/>
    <n v="10"/>
    <x v="0"/>
    <x v="0"/>
    <s v="Sanjay Trivedi"/>
    <m/>
    <n v="1"/>
    <n v="84746"/>
    <d v="2019-04-10T00:00:00"/>
  </r>
  <r>
    <n v="1900001106"/>
    <d v="2019-05-17T00:00:00"/>
    <s v="Brokerage"/>
    <s v="Ahmedabad"/>
    <s v="Global Client Network (GNB Inward)"/>
    <n v="4"/>
    <x v="1"/>
    <x v="1"/>
    <s v="Anita Sethi"/>
    <n v="2.4142020928135997E+18"/>
    <n v="1"/>
    <n v="86724"/>
    <d v="2019-01-01T00:00:00"/>
  </r>
  <r>
    <n v="1900001110"/>
    <d v="2019-05-17T00:00:00"/>
    <s v="Brokerage"/>
    <s v="Ahmedabad"/>
    <s v="Global Client Network (GNB Inward)"/>
    <n v="4"/>
    <x v="1"/>
    <x v="1"/>
    <s v="Ashok Chatterjee"/>
    <s v="OG-19-2202-1018-00000060"/>
    <n v="1"/>
    <n v="148500"/>
    <d v="2019-03-01T00:00:00"/>
  </r>
  <r>
    <n v="1900001136"/>
    <d v="2019-05-30T00:00:00"/>
    <s v="Brokerage"/>
    <s v="Ahmedabad"/>
    <s v="Global Client Network (GNB Inward)"/>
    <n v="1"/>
    <x v="2"/>
    <x v="2"/>
    <s v="Rani Agarwal"/>
    <s v="OG-19-2202-3383-00000010"/>
    <n v="1"/>
    <n v="12019"/>
    <d v="2019-01-01T00:00:00"/>
  </r>
  <r>
    <n v="1900001164"/>
    <d v="2019-06-11T00:00:00"/>
    <s v="Brokerage"/>
    <s v="Ahmedabad"/>
    <s v="Global Client Network (GNB Inward)"/>
    <n v="4"/>
    <x v="1"/>
    <x v="1"/>
    <s v="Arjun Rao"/>
    <s v="020P000098803000"/>
    <n v="1"/>
    <n v="12500"/>
    <d v="2019-02-26T00:00:00"/>
  </r>
  <r>
    <n v="1900001165"/>
    <d v="2019-06-11T00:00:00"/>
    <s v="Brokerage"/>
    <s v="Ahmedabad"/>
    <s v="Employee Benefits (EB)"/>
    <n v="5"/>
    <x v="3"/>
    <x v="0"/>
    <s v="Anil Naik"/>
    <n v="206314000000"/>
    <n v="1"/>
    <n v="58300"/>
    <d v="2019-02-16T00:00:00"/>
  </r>
  <r>
    <n v="1900001167"/>
    <d v="2019-06-13T00:00:00"/>
    <s v="Brokerage"/>
    <s v="Ahmedabad"/>
    <s v="Global Client Network (GNB Inward)"/>
    <n v="1"/>
    <x v="2"/>
    <x v="2"/>
    <s v="Simran Trivedi"/>
    <s v="OG-19-2202-3383-00000009"/>
    <n v="1"/>
    <n v="12019"/>
    <d v="2019-01-01T00:00:00"/>
  </r>
  <r>
    <n v="1900001168"/>
    <d v="2019-06-13T00:00:00"/>
    <s v="Brokerage"/>
    <s v="Ahmedabad"/>
    <s v="Global Client Network (GNB Inward)"/>
    <n v="1"/>
    <x v="2"/>
    <x v="2"/>
    <s v="Dhruv Chopra"/>
    <s v="OG-19-2202-3383-00000008"/>
    <n v="1"/>
    <n v="30048"/>
    <d v="2019-01-01T00:00:00"/>
  </r>
  <r>
    <n v="1900001169"/>
    <d v="2019-06-13T00:00:00"/>
    <s v="Brokerage"/>
    <s v="Ahmedabad"/>
    <s v="Global Client Network (GNB Inward)"/>
    <n v="4"/>
    <x v="1"/>
    <x v="1"/>
    <s v="Jaya Chopra"/>
    <n v="3.1242015891005998E+18"/>
    <n v="1"/>
    <n v="14394"/>
    <d v="2019-01-02T00:00:00"/>
  </r>
  <r>
    <n v="1900001282"/>
    <d v="2019-07-13T00:00:00"/>
    <s v="Brokerage"/>
    <s v="Ahmedabad"/>
    <s v="Employee Benefits (EB)"/>
    <n v="6"/>
    <x v="4"/>
    <x v="0"/>
    <s v="Kiran Goyal"/>
    <s v="H0048996"/>
    <n v="1"/>
    <n v="32392"/>
    <d v="2019-05-10T00:00:00"/>
  </r>
  <r>
    <n v="1900001293"/>
    <d v="2019-07-16T00:00:00"/>
    <s v="Brokerage"/>
    <s v="Ahmedabad"/>
    <s v="Liability"/>
    <n v="13"/>
    <x v="5"/>
    <x v="2"/>
    <s v="Pravin Sengupta"/>
    <s v="'001P000202300000"/>
    <n v="1"/>
    <n v="162500"/>
    <d v="2019-04-05T00:00:00"/>
  </r>
  <r>
    <n v="1900001294"/>
    <d v="2019-07-16T00:00:00"/>
    <s v="Brokerage"/>
    <s v="Ahmedabad"/>
    <s v="Liability"/>
    <n v="13"/>
    <x v="5"/>
    <x v="2"/>
    <s v="Snehal Das"/>
    <s v="'001P000203500000"/>
    <n v="1"/>
    <n v="250000"/>
    <d v="2019-04-18T00:00:00"/>
  </r>
  <r>
    <n v="1900001304"/>
    <d v="2019-07-17T00:00:00"/>
    <s v="Brokerage"/>
    <s v="Ahmedabad"/>
    <s v="Global Client Network (GNB Inward)"/>
    <n v="1"/>
    <x v="2"/>
    <x v="2"/>
    <s v="Rajesh Malhotra"/>
    <n v="2280082714"/>
    <n v="1"/>
    <n v="2646"/>
    <d v="2019-03-11T00:00:00"/>
  </r>
  <r>
    <n v="1900001305"/>
    <d v="2019-07-17T00:00:00"/>
    <s v="Brokerage"/>
    <s v="Ahmedabad"/>
    <s v="Global Client Network (GNB Inward)"/>
    <n v="4"/>
    <x v="1"/>
    <x v="0"/>
    <s v="Archana Bhatia"/>
    <n v="8502066"/>
    <n v="1"/>
    <n v="18150"/>
    <d v="2019-01-03T00:00:00"/>
  </r>
  <r>
    <n v="1900001306"/>
    <d v="2019-07-17T00:00:00"/>
    <s v="Brokerage"/>
    <s v="Ahmedabad"/>
    <s v="Liability"/>
    <n v="2"/>
    <x v="6"/>
    <x v="2"/>
    <s v="Ashok Reddy"/>
    <s v="2999202758217600000&quot;"/>
    <n v="1"/>
    <n v="60025"/>
    <d v="2019-04-22T00:00:00"/>
  </r>
  <r>
    <n v="1900001308"/>
    <d v="2019-07-17T00:00:00"/>
    <s v="Brokerage"/>
    <s v="Ahmedabad"/>
    <s v="Construction, Power &amp; Infrastructure"/>
    <n v="3"/>
    <x v="7"/>
    <x v="2"/>
    <s v="Madhuri Bhatia"/>
    <n v="9.9000044190299996E+19"/>
    <n v="1"/>
    <n v="134736"/>
    <d v="2019-04-25T00:00:00"/>
  </r>
  <r>
    <n v="1900001342"/>
    <d v="2019-07-23T00:00:00"/>
    <s v="Brokerage"/>
    <s v="Ahmedabad"/>
    <s v="Employee Benefits (EB)"/>
    <n v="6"/>
    <x v="4"/>
    <x v="1"/>
    <s v="Pranav Mishra"/>
    <s v="H0048996"/>
    <n v="1"/>
    <n v="914999"/>
    <d v="2019-01-01T00:00:00"/>
  </r>
  <r>
    <n v="1900001354"/>
    <d v="2019-07-24T00:00:00"/>
    <s v="Brokerage"/>
    <s v="Ahmedabad"/>
    <s v="Global Client Network (GNB Inward)"/>
    <n v="1"/>
    <x v="2"/>
    <x v="2"/>
    <s v="Rina Goyal"/>
    <n v="3.1142027482102001E+18"/>
    <n v="1"/>
    <n v="2942"/>
    <d v="2019-04-11T00:00:00"/>
  </r>
  <r>
    <n v="1900001355"/>
    <d v="2019-07-24T00:00:00"/>
    <s v="Brokerage"/>
    <s v="Ahmedabad"/>
    <s v="Global Client Network (GNB Inward)"/>
    <n v="1"/>
    <x v="2"/>
    <x v="2"/>
    <s v="Geeta Gupta"/>
    <s v="OG-19-2202-1002-00001981"/>
    <n v="1"/>
    <n v="6740"/>
    <d v="2019-03-04T00:00:00"/>
  </r>
  <r>
    <n v="1900001356"/>
    <d v="2019-07-24T00:00:00"/>
    <s v="Brokerage"/>
    <s v="Ahmedabad"/>
    <s v="Global Client Network (GNB Inward)"/>
    <n v="4"/>
    <x v="1"/>
    <x v="1"/>
    <s v="Sudhir Roy"/>
    <s v="OG-19-2202-1002-00001901"/>
    <n v="1"/>
    <n v="6740"/>
    <d v="2019-02-17T00:00:00"/>
  </r>
  <r>
    <n v="1900001361"/>
    <d v="2019-07-27T00:00:00"/>
    <s v="Brokerage"/>
    <s v="Ahmedabad"/>
    <s v="Liability"/>
    <n v="3"/>
    <x v="7"/>
    <x v="2"/>
    <s v="Rani Kaul"/>
    <n v="41045707"/>
    <n v="1"/>
    <n v="74250"/>
    <d v="2019-04-01T00:00:00"/>
  </r>
  <r>
    <n v="1900001376"/>
    <d v="2019-07-29T00:00:00"/>
    <s v="Brokerage"/>
    <s v="Ahmedabad"/>
    <s v="Employee Benefits (EB)"/>
    <n v="6"/>
    <x v="4"/>
    <x v="0"/>
    <s v="Kavita Sharma"/>
    <s v="H0056637"/>
    <n v="1"/>
    <n v="1614"/>
    <d v="2019-03-11T00:00:00"/>
  </r>
  <r>
    <n v="1900001377"/>
    <d v="2019-07-29T00:00:00"/>
    <s v="Brokerage"/>
    <s v="Ahmedabad"/>
    <s v="Marine"/>
    <n v="13"/>
    <x v="5"/>
    <x v="2"/>
    <s v="Shikha Sethi"/>
    <s v="'99000021180100000013"/>
    <n v="1"/>
    <n v="11540"/>
    <d v="2019-01-29T00:00:00"/>
  </r>
  <r>
    <n v="1900001385"/>
    <d v="2019-07-31T00:00:00"/>
    <s v="Brokerage"/>
    <s v="Ahmedabad"/>
    <s v="Global Client Network (GNB Inward)"/>
    <n v="4"/>
    <x v="1"/>
    <x v="0"/>
    <s v="Amit Bhargava"/>
    <s v="P0019200001/9999/100301"/>
    <n v="1"/>
    <n v="2140"/>
    <d v="2019-01-30T00:00:00"/>
  </r>
  <r>
    <n v="1900001388"/>
    <d v="2019-07-31T00:00:00"/>
    <s v="Brokerage"/>
    <s v="Ahmedabad"/>
    <s v="Global Client Network (GNB Inward)"/>
    <n v="4"/>
    <x v="1"/>
    <x v="1"/>
    <s v="Alka Goel"/>
    <s v="0000000008502066-01"/>
    <n v="1"/>
    <n v="45375"/>
    <d v="2019-03-01T00:00:00"/>
  </r>
  <r>
    <n v="1900001390"/>
    <d v="2019-07-31T00:00:00"/>
    <s v="Brokerage"/>
    <s v="Ahmedabad"/>
    <s v="Global Client Network (GNB Inward)"/>
    <n v="1"/>
    <x v="2"/>
    <x v="2"/>
    <s v="Harish Sharma"/>
    <n v="32119154"/>
    <n v="1"/>
    <n v="11593"/>
    <d v="2019-04-01T00:00:00"/>
  </r>
  <r>
    <n v="1900001392"/>
    <d v="2019-07-31T00:00:00"/>
    <s v="Brokerage"/>
    <s v="Ahmedabad"/>
    <s v="Employee Benefits (EB)"/>
    <n v="6"/>
    <x v="4"/>
    <x v="0"/>
    <s v="Gaurav Goel"/>
    <s v="H0048996"/>
    <n v="1"/>
    <n v="46995"/>
    <d v="2019-01-29T00:00:00"/>
  </r>
  <r>
    <n v="1900001393"/>
    <d v="2019-07-31T00:00:00"/>
    <s v="Brokerage"/>
    <s v="Ahmedabad"/>
    <s v="Global Client Network (GNB Inward)"/>
    <n v="1"/>
    <x v="2"/>
    <x v="2"/>
    <s v="Ravi Naik"/>
    <s v="OG-19-2202-4010-00002245"/>
    <n v="1"/>
    <n v="529"/>
    <d v="2019-02-18T00:00:00"/>
  </r>
  <r>
    <n v="1900001394"/>
    <d v="2019-07-31T00:00:00"/>
    <s v="Brokerage"/>
    <s v="Ahmedabad"/>
    <s v="Global Client Network (GNB Inward)"/>
    <n v="4"/>
    <x v="1"/>
    <x v="1"/>
    <s v="Kamlesh Prasad"/>
    <s v="OG-19-2202-1018-00000059"/>
    <n v="1"/>
    <n v="18563"/>
    <d v="2019-03-01T00:00:00"/>
  </r>
  <r>
    <n v="1900001396"/>
    <d v="2019-07-31T00:00:00"/>
    <s v="Brokerage"/>
    <s v="Ahmedabad"/>
    <s v="Employee Benefits (EB)"/>
    <n v="6"/>
    <x v="4"/>
    <x v="0"/>
    <s v="Nikhil Verma"/>
    <s v="H0048996"/>
    <n v="1"/>
    <n v="27435"/>
    <d v="2019-01-23T00:00:00"/>
  </r>
  <r>
    <n v="1900001397"/>
    <d v="2019-07-31T00:00:00"/>
    <s v="Brokerage"/>
    <s v="Ahmedabad"/>
    <s v="Employee Benefits (EB)"/>
    <n v="6"/>
    <x v="4"/>
    <x v="1"/>
    <s v="Vaishali Desai"/>
    <s v="505373-01"/>
    <n v="1"/>
    <n v="25336"/>
    <d v="2019-02-26T00:00:00"/>
  </r>
  <r>
    <n v="1900001398"/>
    <d v="2019-07-31T00:00:00"/>
    <s v="Brokerage"/>
    <s v="Ahmedabad"/>
    <s v="Employee Benefits (EB)"/>
    <n v="6"/>
    <x v="4"/>
    <x v="2"/>
    <s v="Atul Naik"/>
    <s v="H0067187"/>
    <n v="1"/>
    <n v="10772"/>
    <d v="2019-03-14T00:00:00"/>
  </r>
  <r>
    <n v="1900001403"/>
    <d v="2019-07-31T00:00:00"/>
    <s v="Brokerage"/>
    <s v="Ahmedabad"/>
    <s v="Employee Benefits (EB)"/>
    <n v="6"/>
    <x v="4"/>
    <x v="2"/>
    <s v="Meena Bhargava"/>
    <s v="H0067187"/>
    <n v="1"/>
    <n v="9283"/>
    <d v="2019-04-18T00:00:00"/>
  </r>
  <r>
    <n v="1900001404"/>
    <d v="2019-07-31T00:00:00"/>
    <s v="Brokerage"/>
    <s v="Ahmedabad"/>
    <s v="Employee Benefits (EB)"/>
    <n v="6"/>
    <x v="4"/>
    <x v="2"/>
    <s v="Mona Chopra"/>
    <s v="H0067187"/>
    <n v="1"/>
    <n v="6903"/>
    <d v="2019-05-30T00:00:00"/>
  </r>
  <r>
    <n v="1900001405"/>
    <d v="2019-07-31T00:00:00"/>
    <s v="Brokerage"/>
    <s v="Ahmedabad"/>
    <s v="Construction, Power &amp; Infrastructure"/>
    <n v="13"/>
    <x v="5"/>
    <x v="1"/>
    <s v="Mohit Tiwari"/>
    <s v="'99000044190700000001"/>
    <n v="1"/>
    <n v="90663"/>
    <d v="2019-04-01T00:00:00"/>
  </r>
  <r>
    <n v="1900001583"/>
    <d v="2019-08-14T00:00:00"/>
    <s v="Brokerage"/>
    <s v="Ahmedabad"/>
    <s v="Employee Benefits (EB)"/>
    <n v="6"/>
    <x v="4"/>
    <x v="1"/>
    <s v="Tina Dutta"/>
    <s v="100200080123/01/00"/>
    <n v="1"/>
    <n v="156000"/>
    <d v="2019-01-04T00:00:00"/>
  </r>
  <r>
    <n v="1900001602"/>
    <d v="2019-08-17T00:00:00"/>
    <s v="Brokerage"/>
    <s v="Ahmedabad"/>
    <s v="Global Client Network (GNB Inward)"/>
    <n v="1"/>
    <x v="2"/>
    <x v="2"/>
    <s v="Hemant Das"/>
    <s v="OG-19-2202-1018-00000054"/>
    <n v="1"/>
    <n v="21157"/>
    <d v="2019-01-01T00:00:00"/>
  </r>
  <r>
    <n v="1900001603"/>
    <d v="2019-08-17T00:00:00"/>
    <s v="Brokerage"/>
    <s v="Ahmedabad"/>
    <s v="Global Client Network (GNB Inward)"/>
    <n v="1"/>
    <x v="2"/>
    <x v="2"/>
    <s v="Sanjana Bhargava"/>
    <s v="OG-19-2202-1018-00000053"/>
    <n v="1"/>
    <n v="77787"/>
    <d v="2019-01-01T00:00:00"/>
  </r>
  <r>
    <n v="1900001604"/>
    <d v="2019-08-17T00:00:00"/>
    <s v="Brokerage"/>
    <s v="Ahmedabad"/>
    <s v="Global Client Network (GNB Inward)"/>
    <n v="1"/>
    <x v="2"/>
    <x v="2"/>
    <s v="Kamlesh Trivedi"/>
    <s v="OG-19-2202-4001-00011127"/>
    <n v="1"/>
    <n v="8468"/>
    <d v="2019-02-18T00:00:00"/>
  </r>
  <r>
    <n v="1900001605"/>
    <d v="2019-08-17T00:00:00"/>
    <s v="Brokerage"/>
    <s v="Ahmedabad"/>
    <s v="Employee Benefits (EB)"/>
    <n v="6"/>
    <x v="4"/>
    <x v="1"/>
    <s v="Nikita Tiwari"/>
    <s v="237164239 00"/>
    <n v="1"/>
    <n v="1825"/>
    <d v="2019-02-01T00:00:00"/>
  </r>
  <r>
    <n v="1900001606"/>
    <d v="2019-08-17T00:00:00"/>
    <s v="Brokerage"/>
    <s v="Ahmedabad"/>
    <s v="Employee Benefits (EB)"/>
    <n v="6"/>
    <x v="4"/>
    <x v="1"/>
    <s v="Kapil Kapoor"/>
    <s v="H0067187"/>
    <n v="1"/>
    <n v="329250"/>
    <d v="2019-02-28T00:00:00"/>
  </r>
  <r>
    <n v="1900001607"/>
    <d v="2019-08-17T00:00:00"/>
    <s v="Brokerage"/>
    <s v="Ahmedabad"/>
    <s v="Global Client Network (GNB Inward)"/>
    <n v="4"/>
    <x v="1"/>
    <x v="1"/>
    <s v="Harish Rana"/>
    <n v="304003763"/>
    <n v="1"/>
    <n v="344794"/>
    <d v="2019-04-01T00:00:00"/>
  </r>
  <r>
    <n v="1900001608"/>
    <d v="2019-08-17T00:00:00"/>
    <s v="Brokerage"/>
    <s v="Ahmedabad"/>
    <s v="Global Client Network (GNB Inward)"/>
    <n v="4"/>
    <x v="1"/>
    <x v="1"/>
    <s v="Nikhil Pandit"/>
    <s v="2304001082-01"/>
    <n v="1"/>
    <n v="37500"/>
    <d v="2019-04-01T00:00:00"/>
  </r>
  <r>
    <n v="1900001609"/>
    <d v="2019-08-17T00:00:00"/>
    <s v="Brokerage"/>
    <s v="Ahmedabad"/>
    <s v="Employee Benefits (EB)"/>
    <n v="6"/>
    <x v="4"/>
    <x v="1"/>
    <s v="Vivek Rana"/>
    <s v="H0056637"/>
    <n v="1"/>
    <n v="49789"/>
    <d v="2019-01-01T00:00:00"/>
  </r>
  <r>
    <n v="1900001610"/>
    <d v="2019-08-17T00:00:00"/>
    <s v="Brokerage"/>
    <s v="Ahmedabad"/>
    <s v="Global Client Network (GNB Inward)"/>
    <n v="4"/>
    <x v="1"/>
    <x v="1"/>
    <s v="Hemant Nair"/>
    <s v="0600010004 01"/>
    <n v="1"/>
    <n v="64"/>
    <d v="2019-03-16T00:00:00"/>
  </r>
  <r>
    <n v="1900001611"/>
    <d v="2019-08-17T00:00:00"/>
    <s v="Brokerage"/>
    <s v="Ahmedabad"/>
    <s v="Global Client Network (GNB Inward)"/>
    <n v="4"/>
    <x v="1"/>
    <x v="1"/>
    <s v="Veena Bhargava"/>
    <s v="0000000008907502-01"/>
    <n v="1"/>
    <n v="6250"/>
    <d v="2019-02-24T00:00:00"/>
  </r>
  <r>
    <n v="1900002041"/>
    <d v="2019-08-28T00:00:00"/>
    <s v="Brokerage"/>
    <s v="Ahmedabad"/>
    <s v="Trade Credit &amp;amp; Political Risk"/>
    <n v="1"/>
    <x v="2"/>
    <x v="1"/>
    <s v="Shivam Shah"/>
    <n v="1.31000501801E+19"/>
    <n v="1"/>
    <n v="124875"/>
    <d v="2019-03-07T00:00:00"/>
  </r>
  <r>
    <n v="1900002042"/>
    <d v="2019-08-28T00:00:00"/>
    <s v="Brokerage"/>
    <s v="Ahmedabad"/>
    <s v="Liability"/>
    <n v="3"/>
    <x v="7"/>
    <x v="2"/>
    <s v="Bhavna Bhandari"/>
    <n v="43190133"/>
    <n v="1"/>
    <n v="7783"/>
    <d v="2019-06-11T00:00:00"/>
  </r>
  <r>
    <n v="1900002043"/>
    <d v="2019-08-28T00:00:00"/>
    <s v="Brokerage"/>
    <s v="Ahmedabad"/>
    <s v="Liability"/>
    <n v="3"/>
    <x v="7"/>
    <x v="2"/>
    <s v="Tarun Shah"/>
    <n v="43189992"/>
    <n v="1"/>
    <n v="7835"/>
    <d v="2019-06-10T00:00:00"/>
  </r>
  <r>
    <n v="1900002044"/>
    <d v="2019-08-28T00:00:00"/>
    <s v="Brokerage"/>
    <s v="Ahmedabad"/>
    <s v="Liability"/>
    <n v="5"/>
    <x v="3"/>
    <x v="0"/>
    <s v="Hemant Chauhan"/>
    <n v="41045400"/>
    <n v="1"/>
    <n v="70125"/>
    <d v="2019-03-19T00:00:00"/>
  </r>
  <r>
    <n v="1900002045"/>
    <d v="2019-08-28T00:00:00"/>
    <s v="Brokerage"/>
    <s v="Ahmedabad"/>
    <s v="Liability"/>
    <n v="5"/>
    <x v="3"/>
    <x v="0"/>
    <s v="Geeta Verma"/>
    <n v="41045403"/>
    <n v="1"/>
    <n v="70125"/>
    <d v="2019-03-19T00:00:00"/>
  </r>
  <r>
    <n v="1900002046"/>
    <d v="2019-08-28T00:00:00"/>
    <s v="Brokerage"/>
    <s v="Ahmedabad"/>
    <s v="Property / BI"/>
    <n v="13"/>
    <x v="5"/>
    <x v="1"/>
    <s v="Ashok Patel"/>
    <s v="'99000046192400000001"/>
    <n v="1"/>
    <n v="60229"/>
    <d v="2019-04-01T00:00:00"/>
  </r>
  <r>
    <n v="1900002047"/>
    <d v="2019-08-28T00:00:00"/>
    <s v="Brokerage"/>
    <s v="Ahmedabad"/>
    <s v="Property / BI"/>
    <n v="13"/>
    <x v="5"/>
    <x v="1"/>
    <s v="Gayatri Reddy"/>
    <s v="'99000011180100000303"/>
    <n v="1"/>
    <n v="98931"/>
    <d v="2019-01-16T00:00:00"/>
  </r>
  <r>
    <n v="1900002048"/>
    <d v="2019-08-28T00:00:00"/>
    <s v="Brokerage"/>
    <s v="Ahmedabad"/>
    <s v="Global Client Network (GNB Inward)"/>
    <n v="1"/>
    <x v="2"/>
    <x v="2"/>
    <s v="Snehal Patel"/>
    <s v="OG-19-2202-1018-00000055"/>
    <n v="1"/>
    <n v="21769"/>
    <d v="2019-01-01T00:00:00"/>
  </r>
  <r>
    <n v="1900002049"/>
    <d v="2019-08-28T00:00:00"/>
    <s v="Brokerage"/>
    <s v="Ahmedabad"/>
    <s v="Global Client Network (GNB Inward)"/>
    <n v="4"/>
    <x v="1"/>
    <x v="1"/>
    <s v="Vivek Yadav"/>
    <s v="0640002231 04"/>
    <n v="1"/>
    <n v="65369"/>
    <d v="2019-04-17T00:00:00"/>
  </r>
  <r>
    <n v="1900002050"/>
    <d v="2019-08-28T00:00:00"/>
    <s v="Brokerage"/>
    <s v="Ahmedabad"/>
    <s v="Global Client Network (GNB Inward)"/>
    <n v="4"/>
    <x v="1"/>
    <x v="1"/>
    <s v="Kiran Saxena"/>
    <n v="304003761"/>
    <n v="1"/>
    <n v="5206"/>
    <d v="2019-04-01T00:00:00"/>
  </r>
  <r>
    <n v="1900002051"/>
    <d v="2019-08-28T00:00:00"/>
    <s v="Brokerage"/>
    <s v="Ahmedabad"/>
    <s v="Global Client Network (GNB Inward)"/>
    <n v="4"/>
    <x v="1"/>
    <x v="1"/>
    <s v="Uday Reddy"/>
    <s v="0301004265-1"/>
    <n v="1"/>
    <n v="23750"/>
    <d v="2019-03-09T00:00:00"/>
  </r>
  <r>
    <n v="1900002052"/>
    <d v="2019-08-28T00:00:00"/>
    <s v="Brokerage"/>
    <s v="Ahmedabad"/>
    <s v="Global Client Network (GNB Inward)"/>
    <n v="4"/>
    <x v="1"/>
    <x v="1"/>
    <s v="Anita Pandit"/>
    <s v="0600010004 02"/>
    <n v="1"/>
    <n v="1557"/>
    <d v="2019-04-16T00:00:00"/>
  </r>
  <r>
    <n v="1900002072"/>
    <d v="2019-08-28T00:00:00"/>
    <s v="Brokerage"/>
    <s v="Ahmedabad"/>
    <s v="Construction, Power &amp; Infrastructure"/>
    <n v="13"/>
    <x v="5"/>
    <x v="2"/>
    <s v="Hina Malhotra"/>
    <s v="'99000044190300000004"/>
    <n v="1"/>
    <n v="40960"/>
    <d v="2019-04-20T00:00:00"/>
  </r>
  <r>
    <n v="1900002229"/>
    <d v="2019-08-31T00:00:00"/>
    <s v="Brokerage"/>
    <s v="Ahmedabad"/>
    <s v="Construction, Power &amp; Infrastructure"/>
    <n v="13"/>
    <x v="5"/>
    <x v="1"/>
    <s v="Alka Patel"/>
    <s v="'99000044180700000012"/>
    <n v="1"/>
    <n v="12055"/>
    <d v="2019-02-14T00:00:00"/>
  </r>
  <r>
    <n v="1900002230"/>
    <d v="2019-08-31T00:00:00"/>
    <s v="Brokerage"/>
    <s v="Ahmedabad"/>
    <s v="Property / BI"/>
    <n v="13"/>
    <x v="5"/>
    <x v="1"/>
    <s v="Shruti Roy"/>
    <s v="'99000011180100000340"/>
    <n v="1"/>
    <n v="131090"/>
    <d v="2019-02-26T00:00:00"/>
  </r>
  <r>
    <n v="1900002232"/>
    <d v="2019-08-31T00:00:00"/>
    <s v="Brokerage"/>
    <s v="Ahmedabad"/>
    <s v="Construction, Power &amp; Infrastructure"/>
    <n v="13"/>
    <x v="5"/>
    <x v="1"/>
    <s v="Archana Singh"/>
    <s v="'99000044185800000014"/>
    <n v="1"/>
    <n v="27069"/>
    <d v="2019-02-14T00:00:00"/>
  </r>
  <r>
    <n v="1900002265"/>
    <d v="2019-08-31T00:00:00"/>
    <s v="Brokerage"/>
    <s v="Ahmedabad"/>
    <s v="Global Client Network (GNB Inward)"/>
    <n v="4"/>
    <x v="1"/>
    <x v="1"/>
    <s v="Mukul Goyal"/>
    <s v="4092/151965577/01/000"/>
    <n v="1"/>
    <n v="215165"/>
    <d v="2019-04-01T00:00:00"/>
  </r>
  <r>
    <n v="1900002331"/>
    <d v="2019-09-03T00:00:00"/>
    <s v="Brokerage"/>
    <s v="Ahmedabad"/>
    <s v="Global Client Network (GNB Inward)"/>
    <n v="4"/>
    <x v="1"/>
    <x v="1"/>
    <s v="Namita Bajaj"/>
    <s v="5002/131802941/02/000"/>
    <n v="1"/>
    <n v="870"/>
    <d v="2019-05-26T00:00:00"/>
  </r>
  <r>
    <n v="1900002384"/>
    <d v="2019-09-05T00:00:00"/>
    <s v="Brokerage"/>
    <s v="Ahmedabad"/>
    <s v="Trade Credit &amp;amp; Political Risk"/>
    <n v="1"/>
    <x v="2"/>
    <x v="0"/>
    <s v="Nikita Joshi"/>
    <n v="2000010048"/>
    <n v="1"/>
    <n v="8174"/>
    <d v="2019-07-18T00:00:00"/>
  </r>
  <r>
    <n v="1900002387"/>
    <d v="2019-09-05T00:00:00"/>
    <s v="Brokerage"/>
    <s v="Ahmedabad"/>
    <s v="Employee Benefits (EB)"/>
    <n v="6"/>
    <x v="4"/>
    <x v="1"/>
    <s v="Tejas Shah"/>
    <s v="4016/120415654/03/00"/>
    <n v="1"/>
    <n v="22246"/>
    <d v="2019-07-14T00:00:00"/>
  </r>
  <r>
    <n v="1900002458"/>
    <d v="2019-09-09T00:00:00"/>
    <s v="Brokerage"/>
    <s v="Ahmedabad"/>
    <s v="Liability"/>
    <n v="5"/>
    <x v="3"/>
    <x v="0"/>
    <s v="Kavita Rao"/>
    <n v="43187020"/>
    <n v="1"/>
    <n v="7451"/>
    <d v="2019-04-22T00:00:00"/>
  </r>
  <r>
    <n v="1900002464"/>
    <d v="2019-09-09T00:00:00"/>
    <s v="Brokerage"/>
    <s v="Ahmedabad"/>
    <s v="Employee Benefits (EB)"/>
    <n v="6"/>
    <x v="4"/>
    <x v="2"/>
    <s v="Hemant Shah"/>
    <s v="H0067187"/>
    <n v="1"/>
    <n v="7110"/>
    <d v="2019-07-29T00:00:00"/>
  </r>
  <r>
    <n v="1900002472"/>
    <d v="2019-09-09T00:00:00"/>
    <s v="Brokerage"/>
    <s v="Ahmedabad"/>
    <s v="Global Client Network (GNB Inward)"/>
    <n v="4"/>
    <x v="1"/>
    <x v="1"/>
    <s v="Prabhat Naik"/>
    <s v="4006/131284920/02/000"/>
    <n v="1"/>
    <n v="692"/>
    <d v="2019-05-15T00:00:00"/>
  </r>
  <r>
    <n v="1900002635"/>
    <d v="2019-09-17T00:00:00"/>
    <s v="Brokerage"/>
    <s v="Ahmedabad"/>
    <s v="Trade Credit &amp;amp; Political Risk"/>
    <n v="1"/>
    <x v="2"/>
    <x v="1"/>
    <s v="Nikhil Tiwari"/>
    <s v="NBI Domestic"/>
    <n v="1"/>
    <n v="65051"/>
    <d v="2019-01-01T00:00:00"/>
  </r>
  <r>
    <n v="1900002636"/>
    <d v="2019-09-17T00:00:00"/>
    <s v="Brokerage"/>
    <s v="Ahmedabad"/>
    <s v="Global Client Network (GNB Inward)"/>
    <n v="4"/>
    <x v="1"/>
    <x v="1"/>
    <s v="Neha Trivedi"/>
    <s v="4001/117090005/03/000"/>
    <n v="1"/>
    <n v="1005"/>
    <d v="2019-05-01T00:00:00"/>
  </r>
  <r>
    <n v="1900002637"/>
    <d v="2019-09-17T00:00:00"/>
    <s v="Brokerage"/>
    <s v="Ahmedabad"/>
    <s v="Employee Benefits (EB)"/>
    <n v="6"/>
    <x v="4"/>
    <x v="2"/>
    <s v="Shruti Agarwal"/>
    <s v="H0067187"/>
    <n v="1"/>
    <n v="6259"/>
    <d v="2019-06-21T00:00:00"/>
  </r>
  <r>
    <n v="1900002638"/>
    <d v="2019-09-17T00:00:00"/>
    <s v="Brokerage"/>
    <s v="Ahmedabad"/>
    <s v="Employee Benefits (EB)"/>
    <n v="6"/>
    <x v="4"/>
    <x v="2"/>
    <s v="Kiran Desai"/>
    <s v="H0048996"/>
    <n v="1"/>
    <n v="9941"/>
    <d v="2019-07-10T00:00:00"/>
  </r>
  <r>
    <n v="1900002639"/>
    <d v="2019-09-17T00:00:00"/>
    <s v="Brokerage"/>
    <s v="Ahmedabad"/>
    <s v="Global Client Network (GNB Inward)"/>
    <n v="1"/>
    <x v="2"/>
    <x v="2"/>
    <s v="Kanchan Iyer"/>
    <s v="2600015265 00"/>
    <n v="1"/>
    <n v="9990"/>
    <d v="2019-05-23T00:00:00"/>
  </r>
  <r>
    <n v="1900002640"/>
    <d v="2019-09-17T00:00:00"/>
    <s v="Brokerage"/>
    <s v="Ahmedabad"/>
    <s v="Employee Benefits (EB)"/>
    <n v="6"/>
    <x v="4"/>
    <x v="1"/>
    <s v="Bhavna Kapoor"/>
    <s v="4016/133979727/02/000"/>
    <n v="1"/>
    <n v="74673"/>
    <d v="2019-06-29T00:00:00"/>
  </r>
  <r>
    <n v="1900002880"/>
    <d v="2019-09-20T00:00:00"/>
    <s v="Brokerage"/>
    <s v="Ahmedabad"/>
    <s v="Global Client Network (GNB Inward)"/>
    <n v="4"/>
    <x v="1"/>
    <x v="1"/>
    <s v="Ritika Reddy"/>
    <s v="0640002231 03"/>
    <n v="1"/>
    <n v="4362"/>
    <d v="2019-04-02T00:00:00"/>
  </r>
  <r>
    <n v="1900003129"/>
    <d v="2019-09-30T00:00:00"/>
    <s v="Brokerage"/>
    <s v="Ahmedabad"/>
    <s v="Property / BI"/>
    <n v="13"/>
    <x v="5"/>
    <x v="1"/>
    <s v="Suresh Das"/>
    <s v="'99000011180100000339"/>
    <n v="1"/>
    <n v="1610"/>
    <d v="2019-02-14T00:00:00"/>
  </r>
  <r>
    <n v="1900003131"/>
    <d v="2019-09-30T00:00:00"/>
    <s v="Brokerage"/>
    <s v="Ahmedabad"/>
    <s v="Global Client Network (GNB Inward)"/>
    <n v="4"/>
    <x v="1"/>
    <x v="1"/>
    <s v="Shikha Chauhan"/>
    <n v="3.1142011248201999E+18"/>
    <n v="1"/>
    <n v="20166"/>
    <d v="2019-07-01T00:00:00"/>
  </r>
  <r>
    <n v="1900003209"/>
    <d v="2019-10-10T00:00:00"/>
    <s v="Brokerage"/>
    <s v="Ahmedabad"/>
    <s v="Employee Benefits (EB)"/>
    <n v="6"/>
    <x v="4"/>
    <x v="1"/>
    <s v="Hemant Dutta"/>
    <s v="4005/134645920/02/000"/>
    <n v="1"/>
    <n v="8605"/>
    <d v="2019-06-29T00:00:00"/>
  </r>
  <r>
    <n v="1900003210"/>
    <d v="2019-10-10T00:00:00"/>
    <s v="Brokerage"/>
    <s v="Ahmedabad"/>
    <s v="Employee Benefits (EB)"/>
    <n v="6"/>
    <x v="4"/>
    <x v="1"/>
    <s v="Dinesh Pandey"/>
    <s v="4101190600000030-00"/>
    <n v="1"/>
    <n v="52500"/>
    <d v="2019-05-17T00:00:00"/>
  </r>
  <r>
    <n v="1900003211"/>
    <d v="2019-10-10T00:00:00"/>
    <s v="Brokerage"/>
    <s v="Ahmedabad"/>
    <s v="Liability"/>
    <n v="13"/>
    <x v="5"/>
    <x v="2"/>
    <s v="Archana Iyer"/>
    <s v="'99000036181500000054"/>
    <n v="1"/>
    <n v="21875"/>
    <d v="2019-02-01T00:00:00"/>
  </r>
  <r>
    <n v="1900003212"/>
    <d v="2019-10-10T00:00:00"/>
    <s v="Brokerage"/>
    <s v="Ahmedabad"/>
    <s v="Employee Benefits (EB)"/>
    <n v="6"/>
    <x v="4"/>
    <x v="2"/>
    <s v="Deepak Menon"/>
    <s v="H0048996"/>
    <n v="1"/>
    <n v="93906"/>
    <d v="2019-03-07T00:00:00"/>
  </r>
  <r>
    <n v="1900003213"/>
    <d v="2019-10-10T00:00:00"/>
    <s v="Brokerage"/>
    <s v="Ahmedabad"/>
    <s v="Employee Benefits (EB)"/>
    <n v="6"/>
    <x v="4"/>
    <x v="1"/>
    <s v="Vivek Gupta"/>
    <n v="54407334"/>
    <n v="1"/>
    <n v="23387"/>
    <d v="2019-01-01T00:00:00"/>
  </r>
  <r>
    <n v="1900003214"/>
    <d v="2019-10-10T00:00:00"/>
    <s v="Brokerage"/>
    <s v="Ahmedabad"/>
    <s v="Employee Benefits (EB)"/>
    <n v="6"/>
    <x v="4"/>
    <x v="1"/>
    <s v="Rina Shah"/>
    <s v="AG00059046000100"/>
    <n v="1"/>
    <n v="3347"/>
    <d v="2019-04-01T00:00:00"/>
  </r>
  <r>
    <n v="1900003404"/>
    <d v="2019-10-17T00:00:00"/>
    <s v="Brokerage"/>
    <s v="Ahmedabad"/>
    <s v="Liability"/>
    <n v="2"/>
    <x v="6"/>
    <x v="2"/>
    <s v="Uday Prasad"/>
    <n v="2.9992028733097999E+18"/>
    <n v="1"/>
    <n v="60025"/>
    <d v="2019-07-08T00:00:00"/>
  </r>
  <r>
    <n v="1900003405"/>
    <d v="2019-10-17T00:00:00"/>
    <s v="Brokerage"/>
    <s v="Ahmedabad"/>
    <s v="Marine"/>
    <n v="13"/>
    <x v="5"/>
    <x v="1"/>
    <s v="Nitin Kapoor"/>
    <s v="2412/202063061201000"/>
    <n v="1"/>
    <n v="13613"/>
    <d v="2019-01-07T00:00:00"/>
  </r>
  <r>
    <n v="1900003406"/>
    <d v="2019-10-17T00:00:00"/>
    <s v="Brokerage"/>
    <s v="Ahmedabad"/>
    <s v="Employee Benefits (EB)"/>
    <n v="5"/>
    <x v="3"/>
    <x v="0"/>
    <s v="Harish Kaul"/>
    <s v="4101190700000015-00"/>
    <n v="1"/>
    <n v="79834"/>
    <d v="2019-06-25T00:00:00"/>
  </r>
  <r>
    <n v="1900003407"/>
    <d v="2019-10-17T00:00:00"/>
    <s v="Brokerage"/>
    <s v="Ahmedabad"/>
    <s v="Liability"/>
    <n v="2"/>
    <x v="6"/>
    <x v="2"/>
    <s v="Neeraj Arora"/>
    <n v="2.9992028732742001E+18"/>
    <n v="1"/>
    <n v="60025"/>
    <d v="2019-07-08T00:00:00"/>
  </r>
  <r>
    <n v="1900003928"/>
    <d v="2019-11-12T00:00:00"/>
    <s v="Brokerage"/>
    <s v="Ahmedabad"/>
    <s v="Liability"/>
    <n v="10"/>
    <x v="0"/>
    <x v="2"/>
    <s v="Mukul Kumar"/>
    <n v="14055133"/>
    <n v="1"/>
    <n v="63000"/>
    <d v="2019-07-26T00:00:00"/>
  </r>
  <r>
    <n v="1900003930"/>
    <d v="2019-11-12T00:00:00"/>
    <s v="Fees"/>
    <s v="Ahmedabad"/>
    <s v="Construction, Power &amp; Infrastructure"/>
    <n v="2"/>
    <x v="6"/>
    <x v="2"/>
    <s v="Gauri Naik"/>
    <m/>
    <n v="1"/>
    <n v="100000"/>
    <d v="2019-07-17T00:00:00"/>
  </r>
  <r>
    <n v="1900003931"/>
    <d v="2019-11-12T00:00:00"/>
    <s v="Fees"/>
    <s v="Ahmedabad"/>
    <s v="Construction, Power &amp; Infrastructure"/>
    <n v="2"/>
    <x v="6"/>
    <x v="2"/>
    <s v="Harish Menon"/>
    <m/>
    <n v="1"/>
    <n v="100000"/>
    <d v="2019-01-21T00:00:00"/>
  </r>
  <r>
    <n v="1900004171"/>
    <d v="2019-11-26T00:00:00"/>
    <s v="Fees"/>
    <s v="Ahmedabad"/>
    <s v="Global Client Network (GNB Inward)"/>
    <n v="4"/>
    <x v="1"/>
    <x v="1"/>
    <s v="Mohit Gupta"/>
    <m/>
    <n v="1"/>
    <n v="254336"/>
    <d v="2019-01-25T00:00:00"/>
  </r>
  <r>
    <n v="1900004173"/>
    <d v="2019-11-26T00:00:00"/>
    <s v="Fees"/>
    <s v="Ahmedabad"/>
    <s v="Global Client Network (GNB Inward)"/>
    <n v="4"/>
    <x v="1"/>
    <x v="1"/>
    <s v="Amit Arora"/>
    <m/>
    <n v="1"/>
    <n v="266949"/>
    <d v="2019-01-25T00:00:00"/>
  </r>
  <r>
    <n v="1900004220"/>
    <d v="2019-12-03T00:00:00"/>
    <s v="Brokerage"/>
    <s v="Ahmedabad"/>
    <s v="Employee Benefits (EB)"/>
    <n v="6"/>
    <x v="4"/>
    <x v="1"/>
    <s v="Nikita Pandit"/>
    <n v="54445288"/>
    <n v="1"/>
    <n v="11111"/>
    <d v="2019-02-28T00:00:00"/>
  </r>
  <r>
    <n v="1900004221"/>
    <d v="2019-12-03T00:00:00"/>
    <s v="Brokerage"/>
    <s v="Ahmedabad"/>
    <s v="Construction, Power &amp; Infrastructure"/>
    <n v="3"/>
    <x v="7"/>
    <x v="2"/>
    <s v="Vikas Gupta"/>
    <n v="9.9000044190299996E+19"/>
    <n v="1"/>
    <n v="3008"/>
    <d v="2019-04-12T00:00:00"/>
  </r>
  <r>
    <n v="1900004376"/>
    <d v="2019-12-05T00:00:00"/>
    <s v="Brokerage"/>
    <s v="Ahmedabad"/>
    <s v="Liability"/>
    <n v="3"/>
    <x v="7"/>
    <x v="2"/>
    <s v="Kamlesh Pillai"/>
    <n v="43193940"/>
    <n v="1"/>
    <n v="6184"/>
    <d v="2019-08-07T00:00:00"/>
  </r>
  <r>
    <n v="1900004378"/>
    <d v="2019-12-05T00:00:00"/>
    <s v="Brokerage"/>
    <s v="Ahmedabad"/>
    <s v="Property / BI"/>
    <n v="5"/>
    <x v="3"/>
    <x v="0"/>
    <s v="Umesh Agarwal"/>
    <s v="YB00020403000100"/>
    <n v="1"/>
    <n v="1568"/>
    <d v="2019-02-08T00:00:00"/>
  </r>
  <r>
    <n v="1900004380"/>
    <d v="2019-12-05T00:00:00"/>
    <s v="Brokerage"/>
    <s v="Ahmedabad"/>
    <s v="Employee Benefits (EB)"/>
    <n v="6"/>
    <x v="4"/>
    <x v="2"/>
    <s v="Ankur Gandhi"/>
    <s v="H0048996"/>
    <n v="1"/>
    <n v="18901"/>
    <d v="2019-09-14T00:00:00"/>
  </r>
  <r>
    <n v="1900004382"/>
    <d v="2019-12-05T00:00:00"/>
    <s v="Brokerage"/>
    <s v="Ahmedabad"/>
    <s v="Employee Benefits (EB)"/>
    <n v="6"/>
    <x v="4"/>
    <x v="0"/>
    <s v="Dinesh Kaul"/>
    <s v="H0048996"/>
    <n v="1"/>
    <n v="27682"/>
    <d v="2019-08-14T00:00:00"/>
  </r>
  <r>
    <n v="1900004383"/>
    <d v="2019-12-05T00:00:00"/>
    <s v="Brokerage"/>
    <s v="Ahmedabad"/>
    <s v="Employee Benefits (EB)"/>
    <n v="6"/>
    <x v="4"/>
    <x v="2"/>
    <s v="Ankur Naik"/>
    <s v="H0067187"/>
    <n v="1"/>
    <n v="5501"/>
    <d v="2019-10-21T00:00:00"/>
  </r>
  <r>
    <n v="1900004384"/>
    <d v="2019-12-05T00:00:00"/>
    <s v="Brokerage"/>
    <s v="Ahmedabad"/>
    <s v="Employee Benefits (EB)"/>
    <n v="6"/>
    <x v="4"/>
    <x v="1"/>
    <s v="Alex Johnson"/>
    <s v="4016 138636598 02 000"/>
    <n v="1"/>
    <n v="123750"/>
    <d v="2019-09-30T00:00:00"/>
  </r>
  <r>
    <n v="1900004404"/>
    <d v="2019-12-06T00:00:00"/>
    <s v="Brokerage"/>
    <s v="Ahmedabad"/>
    <s v="Global Client Network (GNB Inward)"/>
    <n v="4"/>
    <x v="1"/>
    <x v="1"/>
    <s v="Emily Thompson"/>
    <s v="OG-20-2202-0425-00000017"/>
    <n v="1"/>
    <n v="825"/>
    <d v="2019-07-01T00:00:00"/>
  </r>
  <r>
    <n v="1900004408"/>
    <d v="2019-12-06T00:00:00"/>
    <s v="Brokerage"/>
    <s v="Ahmedabad"/>
    <s v="Global Client Network (GNB Inward)"/>
    <n v="4"/>
    <x v="1"/>
    <x v="1"/>
    <s v="Liam Smith"/>
    <s v="OG-20-2202-9931-00032558"/>
    <n v="1"/>
    <n v="1556"/>
    <d v="2019-07-01T00:00:00"/>
  </r>
  <r>
    <n v="1900004411"/>
    <d v="2019-12-06T00:00:00"/>
    <s v="Brokerage"/>
    <s v="Ahmedabad"/>
    <s v="Global Client Network (GNB Inward)"/>
    <n v="4"/>
    <x v="1"/>
    <x v="1"/>
    <s v="Ava Davis"/>
    <s v="OG-20-2202-4004-00000064"/>
    <n v="1"/>
    <n v="12350"/>
    <d v="2019-07-01T00:00:00"/>
  </r>
  <r>
    <n v="1900004474"/>
    <d v="2019-12-09T00:00:00"/>
    <s v="Brokerage"/>
    <s v="Ahmedabad"/>
    <s v="Marine"/>
    <n v="3"/>
    <x v="7"/>
    <x v="2"/>
    <s v="Noah Wilson"/>
    <s v="2412 2020 7182 9001 000"/>
    <n v="1"/>
    <n v="15593"/>
    <d v="2019-01-12T00:00:00"/>
  </r>
  <r>
    <n v="1900004500"/>
    <d v="2019-12-09T00:00:00"/>
    <s v="Brokerage"/>
    <s v="Ahmedabad"/>
    <s v="Construction, Power &amp; Infrastructure"/>
    <n v="3"/>
    <x v="7"/>
    <x v="2"/>
    <s v="Olivia Brown"/>
    <n v="9.9000044190300006E+17"/>
    <n v="1"/>
    <n v="2212"/>
    <d v="2019-04-10T00:00:00"/>
  </r>
  <r>
    <n v="1900004501"/>
    <d v="2019-12-09T00:00:00"/>
    <s v="Brokerage"/>
    <s v="Ahmedabad"/>
    <s v="Employee Benefits (EB)"/>
    <n v="3"/>
    <x v="7"/>
    <x v="2"/>
    <s v="William Martinez"/>
    <n v="54522170"/>
    <n v="1"/>
    <n v="9056"/>
    <d v="2019-07-09T00:00:00"/>
  </r>
  <r>
    <n v="1900004503"/>
    <d v="2019-12-10T00:00:00"/>
    <s v="Brokerage"/>
    <s v="Ahmedabad"/>
    <s v="Global Client Network (GNB Inward)"/>
    <n v="4"/>
    <x v="1"/>
    <x v="1"/>
    <s v="Sophia Garcia"/>
    <s v="OG-20-2202-3304-00000009"/>
    <n v="1"/>
    <n v="1897"/>
    <d v="2019-07-01T00:00:00"/>
  </r>
  <r>
    <n v="1900004505"/>
    <d v="2019-12-10T00:00:00"/>
    <s v="Brokerage"/>
    <s v="Ahmedabad"/>
    <s v="Global Client Network (GNB Inward)"/>
    <n v="4"/>
    <x v="1"/>
    <x v="1"/>
    <s v="James Miller"/>
    <s v="OG-20-2202-3383-00000002"/>
    <n v="1"/>
    <n v="42500"/>
    <d v="2019-07-01T00:00:00"/>
  </r>
  <r>
    <n v="1900004507"/>
    <d v="2019-12-10T00:00:00"/>
    <s v="Brokerage"/>
    <s v="Ahmedabad"/>
    <s v="Global Client Network (GNB Inward)"/>
    <n v="4"/>
    <x v="1"/>
    <x v="1"/>
    <s v="Mia Rodriguez"/>
    <s v="OG-20-2202-4002-00000010"/>
    <n v="1"/>
    <n v="10917"/>
    <d v="2019-07-01T00:00:00"/>
  </r>
  <r>
    <n v="1900004518"/>
    <d v="2019-12-10T00:00:00"/>
    <s v="Brokerage"/>
    <s v="Ahmedabad"/>
    <s v="Global Client Network (GNB Inward)"/>
    <n v="4"/>
    <x v="1"/>
    <x v="1"/>
    <s v="Benjamin Anderson"/>
    <s v="OG-20-2202-4010-00000869"/>
    <n v="1"/>
    <n v="3375"/>
    <d v="2019-07-01T00:00:00"/>
  </r>
  <r>
    <n v="1900004535"/>
    <d v="2019-12-10T00:00:00"/>
    <s v="Fees"/>
    <s v="Ahmedabad"/>
    <s v="Global Client Network (GNB Inward)"/>
    <n v="4"/>
    <x v="1"/>
    <x v="1"/>
    <s v="Charlotte Taylor"/>
    <s v="1011/142530053/01/000"/>
    <n v="1"/>
    <n v="320175"/>
    <d v="2019-12-06T00:00:00"/>
  </r>
  <r>
    <n v="1900004535"/>
    <d v="2019-12-10T00:00:00"/>
    <s v="Fees"/>
    <s v="Ahmedabad"/>
    <s v="Global Client Network (GNB Inward)"/>
    <n v="4"/>
    <x v="1"/>
    <x v="1"/>
    <s v="Lucas Hernandez"/>
    <n v="3.1242015891005998E+18"/>
    <n v="1"/>
    <n v="320175"/>
    <d v="2019-12-06T00:00:00"/>
  </r>
  <r>
    <n v="1900004535"/>
    <d v="2019-12-10T00:00:00"/>
    <s v="Fees"/>
    <s v="Ahmedabad"/>
    <s v="Global Client Network (GNB Inward)"/>
    <n v="4"/>
    <x v="1"/>
    <x v="1"/>
    <s v="Amelia Moore"/>
    <s v="OG-19-2202-1018-00000052"/>
    <n v="1"/>
    <n v="320175"/>
    <d v="2019-12-06T00:00:00"/>
  </r>
  <r>
    <n v="1900004538"/>
    <d v="2019-12-10T00:00:00"/>
    <s v="Fees"/>
    <s v="Ahmedabad"/>
    <s v="Global Client Network (GNB Inward)"/>
    <n v="4"/>
    <x v="1"/>
    <x v="1"/>
    <s v="Henry Thomas"/>
    <s v="OG-20-2202-3315-00000009"/>
    <n v="1"/>
    <n v="168593"/>
    <d v="2019-05-28T00:00:00"/>
  </r>
  <r>
    <n v="1900004538"/>
    <d v="2019-12-10T00:00:00"/>
    <s v="Fees"/>
    <s v="Ahmedabad"/>
    <s v="Global Client Network (GNB Inward)"/>
    <n v="4"/>
    <x v="1"/>
    <x v="1"/>
    <s v="Harper Martin"/>
    <s v="P0019200001/9999/100301"/>
    <n v="1"/>
    <n v="168593"/>
    <d v="2019-05-28T00:00:00"/>
  </r>
  <r>
    <n v="1900004894"/>
    <d v="2019-12-19T00:00:00"/>
    <s v="Brokerage"/>
    <s v="Ahmedabad"/>
    <s v="Global Client Network (GNB Inward)"/>
    <n v="4"/>
    <x v="1"/>
    <x v="1"/>
    <s v="Alexander Jackson"/>
    <n v="43196279"/>
    <n v="1"/>
    <n v="2970"/>
    <d v="2019-09-22T00:00:00"/>
  </r>
  <r>
    <n v="1900004898"/>
    <d v="2019-12-19T00:00:00"/>
    <s v="Brokerage"/>
    <s v="Ahmedabad"/>
    <s v="Global Client Network (GNB Inward)"/>
    <n v="1"/>
    <x v="2"/>
    <x v="2"/>
    <s v="Ella White"/>
    <n v="3.1142029633600998E+18"/>
    <n v="1"/>
    <n v="7022"/>
    <d v="2019-08-26T00:00:00"/>
  </r>
  <r>
    <n v="1900004909"/>
    <d v="2019-12-19T00:00:00"/>
    <s v="Brokerage"/>
    <s v="Ahmedabad"/>
    <s v="Global Client Network (GNB Inward)"/>
    <n v="4"/>
    <x v="1"/>
    <x v="1"/>
    <s v="Michael Lee"/>
    <s v="0301004728-2019"/>
    <n v="1"/>
    <n v="202350"/>
    <d v="2019-09-30T00:00:00"/>
  </r>
  <r>
    <n v="1900004912"/>
    <d v="2019-12-19T00:00:00"/>
    <s v="Brokerage"/>
    <s v="Ahmedabad"/>
    <s v="Global Client Network (GNB Inward)"/>
    <n v="1"/>
    <x v="2"/>
    <x v="2"/>
    <s v="Grace Harris"/>
    <n v="3.213400201191E+23"/>
    <n v="1"/>
    <n v="87500"/>
    <d v="2019-07-31T00:00:00"/>
  </r>
  <r>
    <n v="1900004917"/>
    <d v="2019-12-19T00:00:00"/>
    <s v="Brokerage"/>
    <s v="Ahmedabad"/>
    <s v="Global Client Network (GNB Inward)"/>
    <n v="1"/>
    <x v="2"/>
    <x v="2"/>
    <s v="Daniel Clark"/>
    <n v="22515779"/>
    <n v="1"/>
    <n v="44260"/>
    <d v="2019-09-30T00:00:00"/>
  </r>
  <r>
    <n v="1900004919"/>
    <d v="2019-12-19T00:00:00"/>
    <s v="Brokerage"/>
    <s v="Ahmedabad"/>
    <s v="Property / BI"/>
    <n v="5"/>
    <x v="3"/>
    <x v="0"/>
    <s v="Scarlett Lewis"/>
    <n v="9.9000046190100005E+19"/>
    <n v="1"/>
    <n v="11550"/>
    <d v="2019-09-08T00:00:00"/>
  </r>
  <r>
    <n v="1900004920"/>
    <d v="2019-12-19T00:00:00"/>
    <s v="Brokerage"/>
    <s v="Ahmedabad"/>
    <s v="Small Medium Enterpries (SME)"/>
    <n v="5"/>
    <x v="3"/>
    <x v="0"/>
    <s v="Matthew Walker"/>
    <n v="9.90000111903E+19"/>
    <n v="1"/>
    <n v="43033"/>
    <d v="2019-09-08T00:00:00"/>
  </r>
  <r>
    <n v="1900004922"/>
    <d v="2019-12-19T00:00:00"/>
    <s v="Brokerage"/>
    <s v="Ahmedabad"/>
    <s v="Property / BI"/>
    <n v="5"/>
    <x v="3"/>
    <x v="0"/>
    <s v="Madison Robinson"/>
    <n v="9.9000046190100005E+19"/>
    <n v="1"/>
    <n v="7700"/>
    <d v="2019-09-08T00:00:00"/>
  </r>
  <r>
    <n v="1900004923"/>
    <d v="2019-12-19T00:00:00"/>
    <s v="Brokerage"/>
    <s v="Ahmedabad"/>
    <s v="Small Medium Enterpries (SME)"/>
    <n v="5"/>
    <x v="3"/>
    <x v="0"/>
    <s v="David Hall"/>
    <n v="9.90000111903E+19"/>
    <n v="1"/>
    <n v="72139"/>
    <d v="2019-09-08T00:00:00"/>
  </r>
  <r>
    <n v="1900004928"/>
    <d v="2019-12-19T00:00:00"/>
    <s v="Brokerage"/>
    <s v="Ahmedabad"/>
    <s v="Construction, Power &amp; Infrastructure"/>
    <n v="3"/>
    <x v="7"/>
    <x v="2"/>
    <s v="Lily Young"/>
    <n v="9.9000044190299996E+19"/>
    <n v="1"/>
    <n v="32585"/>
    <d v="2019-09-11T00:00:00"/>
  </r>
  <r>
    <n v="1900004933"/>
    <d v="2019-12-19T00:00:00"/>
    <s v="Brokerage"/>
    <s v="Ahmedabad"/>
    <s v="Construction, Power &amp; Infrastructure"/>
    <n v="3"/>
    <x v="7"/>
    <x v="2"/>
    <s v="Samuel Allen"/>
    <n v="9.9000044190299996E+19"/>
    <n v="1"/>
    <n v="8045"/>
    <d v="2019-09-22T00:00:00"/>
  </r>
  <r>
    <n v="1900004983"/>
    <d v="2019-12-19T00:00:00"/>
    <s v="Brokerage"/>
    <s v="Ahmedabad"/>
    <s v="Global Client Network (GNB Inward)"/>
    <n v="4"/>
    <x v="1"/>
    <x v="1"/>
    <s v="Chloe King"/>
    <s v="0000000010619837-01"/>
    <n v="1"/>
    <n v="26968"/>
    <d v="2019-10-25T00:00:00"/>
  </r>
  <r>
    <n v="1900004984"/>
    <d v="2019-12-19T00:00:00"/>
    <s v="Brokerage"/>
    <s v="Ahmedabad"/>
    <s v="Global Client Network (GNB Inward)"/>
    <n v="4"/>
    <x v="1"/>
    <x v="1"/>
    <s v="Joseph Scott"/>
    <s v="0000000007404252-02"/>
    <n v="1"/>
    <n v="2437"/>
    <d v="2019-10-26T00:00:00"/>
  </r>
  <r>
    <n v="1900004985"/>
    <d v="2019-12-19T00:00:00"/>
    <s v="Brokerage"/>
    <s v="Ahmedabad"/>
    <s v="Global Client Network (GNB Inward)"/>
    <n v="4"/>
    <x v="1"/>
    <x v="1"/>
    <s v="Evelyn Wright"/>
    <s v="OG-19-2202-1018-00000052"/>
    <n v="1"/>
    <n v="53278"/>
    <d v="2019-01-01T00:00:00"/>
  </r>
  <r>
    <n v="1900004986"/>
    <d v="2019-12-19T00:00:00"/>
    <s v="Brokerage"/>
    <s v="Ahmedabad"/>
    <s v="Global Client Network (GNB Inward)"/>
    <n v="4"/>
    <x v="1"/>
    <x v="1"/>
    <s v="Andrew Adams"/>
    <s v="OG-19-2202-3383-00000007"/>
    <n v="1"/>
    <n v="30048"/>
    <d v="2019-01-01T00:00:00"/>
  </r>
  <r>
    <n v="1900004987"/>
    <d v="2019-12-19T00:00:00"/>
    <s v="Brokerage"/>
    <s v="Ahmedabad"/>
    <s v="Global Client Network (GNB Inward)"/>
    <n v="4"/>
    <x v="1"/>
    <x v="1"/>
    <s v="Aria Baker"/>
    <n v="3.1142029974272998E+18"/>
    <n v="1"/>
    <n v="12500"/>
    <d v="2019-09-19T00:00:00"/>
  </r>
  <r>
    <n v="1900005036"/>
    <d v="2019-12-20T00:00:00"/>
    <s v="Brokerage"/>
    <s v="Ahmedabad"/>
    <s v="Global Client Network (GNB Inward)"/>
    <n v="1"/>
    <x v="2"/>
    <x v="2"/>
    <s v="Christopher Campbell"/>
    <s v="ER00004563000100"/>
    <n v="1"/>
    <n v="3854"/>
    <d v="2019-04-30T00:00:00"/>
  </r>
  <r>
    <n v="1900005300"/>
    <d v="2019-12-24T00:00:00"/>
    <s v="Fees"/>
    <s v="Ahmedabad"/>
    <s v="Global Client Network (GNB Inward)"/>
    <n v="4"/>
    <x v="1"/>
    <x v="1"/>
    <s v="Zoe Rivera"/>
    <n v="304003763"/>
    <n v="1"/>
    <n v="132392"/>
    <d v="2019-12-20T00:00:00"/>
  </r>
  <r>
    <n v="1900005300"/>
    <d v="2019-12-24T00:00:00"/>
    <s v="Fees"/>
    <s v="Ahmedabad"/>
    <s v="Global Client Network (GNB Inward)"/>
    <n v="4"/>
    <x v="1"/>
    <x v="1"/>
    <s v="Anthony Mitchell"/>
    <s v="1003/126704810/02/000"/>
    <n v="1"/>
    <n v="132392"/>
    <d v="2019-12-20T00:00:00"/>
  </r>
  <r>
    <n v="1900005300"/>
    <d v="2019-12-24T00:00:00"/>
    <s v="Fees"/>
    <s v="Ahmedabad"/>
    <s v="Global Client Network (GNB Inward)"/>
    <n v="4"/>
    <x v="1"/>
    <x v="1"/>
    <s v="Mila Flores"/>
    <n v="2.4142020928135997E+18"/>
    <n v="1"/>
    <n v="132392"/>
    <d v="2019-12-20T00:00:00"/>
  </r>
  <r>
    <n v="1900005300"/>
    <d v="2019-12-24T00:00:00"/>
    <s v="Fees"/>
    <s v="Ahmedabad"/>
    <s v="Global Client Network (GNB Inward)"/>
    <n v="4"/>
    <x v="1"/>
    <x v="1"/>
    <s v="Joshua Roberts"/>
    <s v="4092/151965577/01/000"/>
    <n v="1"/>
    <n v="132392"/>
    <d v="2019-12-20T00:00:00"/>
  </r>
  <r>
    <n v="1900005324"/>
    <d v="2019-12-24T00:00:00"/>
    <s v="Brokerage"/>
    <s v="Ahmedabad"/>
    <s v="Construction, Power &amp; Infrastructure"/>
    <n v="3"/>
    <x v="7"/>
    <x v="2"/>
    <s v="Nora Sanders"/>
    <n v="9.9000044190299996E+19"/>
    <n v="1"/>
    <n v="26805"/>
    <d v="2019-11-19T00:00:00"/>
  </r>
  <r>
    <n v="1900005325"/>
    <d v="2019-12-24T00:00:00"/>
    <s v="Brokerage"/>
    <s v="Ahmedabad"/>
    <s v="Employee Benefits (EB)"/>
    <n v="5"/>
    <x v="3"/>
    <x v="1"/>
    <s v="Ryan Murphy"/>
    <n v="43191791"/>
    <n v="1"/>
    <n v="956"/>
    <d v="2019-07-03T00:00:00"/>
  </r>
  <r>
    <n v="1900005329"/>
    <d v="2019-12-24T00:00:00"/>
    <s v="Brokerage"/>
    <s v="Ahmedabad"/>
    <s v="Global Client Network (GNB Inward)"/>
    <n v="1"/>
    <x v="2"/>
    <x v="2"/>
    <s v="Ellie Patterson"/>
    <n v="3.1142029634361999E+18"/>
    <n v="1"/>
    <n v="2089"/>
    <d v="2019-08-26T00:00:00"/>
  </r>
  <r>
    <n v="1900005331"/>
    <d v="2019-12-24T00:00:00"/>
    <s v="Brokerage"/>
    <s v="Ahmedabad"/>
    <s v="Global Client Network (GNB Inward)"/>
    <n v="4"/>
    <x v="1"/>
    <x v="1"/>
    <s v="Ethan Hughes"/>
    <s v="OG-20-2202-1005-00000171-2019"/>
    <n v="1"/>
    <n v="8580"/>
    <d v="2019-09-21T00:00:00"/>
  </r>
  <r>
    <n v="1900005394"/>
    <d v="2019-12-25T00:00:00"/>
    <s v="Brokerage"/>
    <s v="Ahmedabad"/>
    <s v="Global Client Network (GNB Inward)"/>
    <n v="4"/>
    <x v="1"/>
    <x v="1"/>
    <s v="Layla Price"/>
    <s v="OG-20-2202-4004-00000062"/>
    <n v="1"/>
    <n v="60713"/>
    <d v="2019-07-01T00:00:00"/>
  </r>
  <r>
    <n v="1900005395"/>
    <d v="2019-12-25T00:00:00"/>
    <s v="Brokerage"/>
    <s v="Ahmedabad"/>
    <s v="Marine"/>
    <n v="4"/>
    <x v="1"/>
    <x v="1"/>
    <s v="Elijah Cox"/>
    <n v="22531899"/>
    <n v="1"/>
    <n v="50160"/>
    <d v="2019-10-27T00:00:00"/>
  </r>
  <r>
    <n v="1900005396"/>
    <d v="2019-12-25T00:00:00"/>
    <s v="Brokerage"/>
    <s v="Ahmedabad"/>
    <s v="Global Client Network (GNB Inward)"/>
    <n v="4"/>
    <x v="1"/>
    <x v="1"/>
    <s v="Penelope Butler"/>
    <s v="OG-19-2202-1018-00000047"/>
    <n v="1"/>
    <n v="71765"/>
    <d v="2019-10-26T00:00:00"/>
  </r>
  <r>
    <n v="1900005439"/>
    <d v="2019-12-25T00:00:00"/>
    <s v="Brokerage"/>
    <s v="Ahmedabad"/>
    <s v="Construction, Power &amp; Infrastructure"/>
    <n v="13"/>
    <x v="5"/>
    <x v="2"/>
    <s v="Sebastian Long"/>
    <s v="'99000044180300000048"/>
    <n v="1"/>
    <n v="62399"/>
    <d v="2019-11-14T00:00:00"/>
  </r>
  <r>
    <n v="1900005516"/>
    <d v="2019-12-26T00:00:00"/>
    <s v="Brokerage"/>
    <s v="Ahmedabad"/>
    <s v="Liability"/>
    <n v="10"/>
    <x v="0"/>
    <x v="2"/>
    <s v="Riley Brooks"/>
    <n v="2280014070"/>
    <n v="1"/>
    <n v="27530"/>
    <d v="2019-03-09T00:00:00"/>
  </r>
  <r>
    <n v="1900005526"/>
    <d v="2019-12-26T00:00:00"/>
    <s v="Brokerage"/>
    <s v="Ahmedabad"/>
    <s v="Employee Benefits (EB)"/>
    <n v="6"/>
    <x v="4"/>
    <x v="1"/>
    <s v="Jack Richardson"/>
    <s v="180876-0000-01"/>
    <n v="1"/>
    <n v="60000"/>
    <d v="2019-04-01T00:00:00"/>
  </r>
  <r>
    <n v="1900005527"/>
    <d v="2019-12-26T00:00:00"/>
    <s v="Brokerage"/>
    <s v="Ahmedabad"/>
    <s v="Global Client Network (GNB Inward)"/>
    <n v="4"/>
    <x v="1"/>
    <x v="1"/>
    <s v="Lily Wood"/>
    <n v="1.203004619248E+19"/>
    <n v="1"/>
    <n v="77400"/>
    <d v="2019-08-10T00:00:00"/>
  </r>
  <r>
    <n v="1900005528"/>
    <d v="2019-12-26T00:00:00"/>
    <s v="Brokerage"/>
    <s v="Ahmedabad"/>
    <s v="Global Client Network (GNB Inward)"/>
    <n v="4"/>
    <x v="1"/>
    <x v="1"/>
    <s v="Dylan Stewart"/>
    <n v="1.203004619248E+19"/>
    <n v="1"/>
    <n v="302812"/>
    <d v="2019-08-10T00:00:00"/>
  </r>
  <r>
    <n v="1900005529"/>
    <d v="2019-12-26T00:00:00"/>
    <s v="Brokerage"/>
    <s v="Ahmedabad"/>
    <s v="Property / BI"/>
    <n v="13"/>
    <x v="5"/>
    <x v="1"/>
    <s v="Audrey Morgan"/>
    <s v="'0655001664 03"/>
    <n v="1"/>
    <n v="275569"/>
    <d v="2019-03-01T00:00:00"/>
  </r>
  <r>
    <n v="1900005530"/>
    <d v="2019-12-26T00:00:00"/>
    <s v="Brokerage"/>
    <s v="Ahmedabad"/>
    <s v="Liability"/>
    <n v="13"/>
    <x v="5"/>
    <x v="1"/>
    <s v="Luke Barnes"/>
    <s v="'0304001755"/>
    <n v="1"/>
    <n v="320000"/>
    <d v="2019-01-31T00:00:00"/>
  </r>
  <r>
    <n v="1900005531"/>
    <d v="2019-12-26T00:00:00"/>
    <s v="Brokerage"/>
    <s v="Ahmedabad"/>
    <s v="Employee Benefits (EB)"/>
    <n v="6"/>
    <x v="4"/>
    <x v="1"/>
    <s v="Bella Sanchez"/>
    <n v="3393"/>
    <n v="1"/>
    <n v="114752"/>
    <d v="2019-11-01T00:00:00"/>
  </r>
  <r>
    <n v="1900005532"/>
    <d v="2019-12-26T00:00:00"/>
    <s v="Brokerage"/>
    <s v="Ahmedabad"/>
    <s v="Employee Benefits (EB)"/>
    <n v="6"/>
    <x v="4"/>
    <x v="0"/>
    <s v="Mason Bell"/>
    <s v="H0056637"/>
    <n v="1"/>
    <n v="49027"/>
    <d v="2019-02-04T00:00:00"/>
  </r>
  <r>
    <n v="1900005555"/>
    <d v="2019-12-26T00:00:00"/>
    <s v="Brokerage"/>
    <s v="Ahmedabad"/>
    <s v="Construction, Power &amp; Infrastructure"/>
    <n v="13"/>
    <x v="5"/>
    <x v="2"/>
    <s v="Lillian Parker"/>
    <s v="'99000044180300000078"/>
    <n v="1"/>
    <n v="153332"/>
    <d v="2019-10-19T00:00:00"/>
  </r>
  <r>
    <n v="1900005760"/>
    <d v="2019-12-28T00:00:00"/>
    <s v="Brokerage"/>
    <s v="Ahmedabad"/>
    <s v="Marine"/>
    <n v="5"/>
    <x v="3"/>
    <x v="0"/>
    <s v="Owen Reed"/>
    <n v="2.4142027811737001E+18"/>
    <n v="1"/>
    <n v="23591"/>
    <d v="2019-05-01T00:00:00"/>
  </r>
  <r>
    <n v="1900005761"/>
    <d v="2019-12-28T00:00:00"/>
    <s v="Brokerage"/>
    <s v="Ahmedabad"/>
    <s v="Global Client Network (GNB Inward)"/>
    <n v="4"/>
    <x v="1"/>
    <x v="1"/>
    <s v="Sadie Jenkins"/>
    <s v="OG-20-2202-3315-00000012"/>
    <n v="1"/>
    <n v="19181"/>
    <d v="2019-08-02T00:00:00"/>
  </r>
  <r>
    <n v="1900005767"/>
    <d v="2019-12-28T00:00:00"/>
    <s v="Brokerage"/>
    <s v="Ahmedabad"/>
    <s v="Small Medium Enterpries (SME)"/>
    <n v="5"/>
    <x v="3"/>
    <x v="0"/>
    <s v="Gabriel Cooper"/>
    <n v="2.3060011180300001E+19"/>
    <n v="1"/>
    <n v="8228"/>
    <d v="2019-02-28T00:00:00"/>
  </r>
  <r>
    <n v="1900005768"/>
    <d v="2019-12-28T00:00:00"/>
    <s v="Brokerage"/>
    <s v="Ahmedabad"/>
    <s v="Small Medium Enterpries (SME)"/>
    <n v="5"/>
    <x v="3"/>
    <x v="2"/>
    <s v="Aubrey Coleman"/>
    <n v="2.3060011180300001E+19"/>
    <n v="1"/>
    <n v="5241"/>
    <d v="2019-07-12T00:00:00"/>
  </r>
  <r>
    <n v="1900005769"/>
    <d v="2019-12-28T00:00:00"/>
    <s v="Brokerage"/>
    <s v="Ahmedabad"/>
    <s v="Small Medium Enterpries (SME)"/>
    <n v="5"/>
    <x v="3"/>
    <x v="2"/>
    <s v="Aiden Bailey"/>
    <n v="9.9000046190799995E+19"/>
    <n v="1"/>
    <n v="13154"/>
    <d v="2019-10-10T00:00:00"/>
  </r>
  <r>
    <n v="1900005770"/>
    <d v="2019-12-28T00:00:00"/>
    <s v="Brokerage"/>
    <s v="Ahmedabad"/>
    <s v="Small Medium Enterpries (SME)"/>
    <n v="5"/>
    <x v="3"/>
    <x v="0"/>
    <s v="Hannah Evans"/>
    <n v="9.9000046190799995E+19"/>
    <n v="1"/>
    <n v="14461"/>
    <d v="2019-09-08T00:00:00"/>
  </r>
  <r>
    <n v="1900005771"/>
    <d v="2019-12-28T00:00:00"/>
    <s v="Brokerage"/>
    <s v="Ahmedabad"/>
    <s v="Global Client Network (GNB Inward)"/>
    <n v="4"/>
    <x v="1"/>
    <x v="1"/>
    <s v="Isaac Morris"/>
    <s v="2019-L0138835-FWC"/>
    <n v="1"/>
    <n v="2853"/>
    <d v="2019-06-23T00:00:00"/>
  </r>
  <r>
    <n v="1900005772"/>
    <d v="2019-12-28T00:00:00"/>
    <s v="Brokerage"/>
    <s v="Ahmedabad"/>
    <s v="Global Client Network (GNB Inward)"/>
    <n v="4"/>
    <x v="1"/>
    <x v="1"/>
    <s v="Mila Carter"/>
    <s v="2019-L0139704-PBL"/>
    <n v="1"/>
    <n v="495"/>
    <d v="2019-06-23T00:00:00"/>
  </r>
  <r>
    <n v="1900005773"/>
    <d v="2019-12-28T00:00:00"/>
    <s v="Brokerage"/>
    <s v="Ahmedabad"/>
    <s v="Global Client Network (GNB Inward)"/>
    <n v="4"/>
    <x v="1"/>
    <x v="1"/>
    <s v="Logan Kelly"/>
    <s v="2018-F0513845-BSS"/>
    <n v="1"/>
    <n v="5891"/>
    <d v="2019-02-04T00:00:00"/>
  </r>
  <r>
    <n v="1900005774"/>
    <d v="2019-12-28T00:00:00"/>
    <s v="Brokerage"/>
    <s v="Ahmedabad"/>
    <s v="Property / BI"/>
    <n v="3"/>
    <x v="7"/>
    <x v="2"/>
    <s v="Camila Howard"/>
    <s v="OG-20-2202-4004-00000043"/>
    <n v="1"/>
    <n v="4596"/>
    <d v="2019-05-16T00:00:00"/>
  </r>
  <r>
    <n v="1900005775"/>
    <d v="2019-12-28T00:00:00"/>
    <s v="Brokerage"/>
    <s v="Ahmedabad"/>
    <s v="Construction, Power &amp; Infrastructure"/>
    <n v="3"/>
    <x v="7"/>
    <x v="2"/>
    <s v="Jayden Hughes"/>
    <n v="9.9000044180300005E+19"/>
    <n v="1"/>
    <n v="21443"/>
    <d v="2019-07-03T00:00:00"/>
  </r>
  <r>
    <n v="1900005776"/>
    <d v="2019-12-28T00:00:00"/>
    <s v="Brokerage"/>
    <s v="Ahmedabad"/>
    <s v="Construction, Power &amp; Infrastructure"/>
    <n v="3"/>
    <x v="7"/>
    <x v="2"/>
    <s v="Savannah Ward"/>
    <n v="9.9000044180300005E+19"/>
    <n v="1"/>
    <n v="21442"/>
    <d v="2019-10-20T00:00:00"/>
  </r>
  <r>
    <n v="1900005777"/>
    <d v="2019-12-28T00:00:00"/>
    <s v="Brokerage"/>
    <s v="Ahmedabad"/>
    <s v="Construction, Power &amp; Infrastructure"/>
    <n v="3"/>
    <x v="7"/>
    <x v="2"/>
    <s v="Caleb Bryant"/>
    <n v="9.9000044180300005E+19"/>
    <n v="1"/>
    <n v="21443"/>
    <d v="2019-03-16T00:00:00"/>
  </r>
  <r>
    <n v="1900005778"/>
    <d v="2019-12-28T00:00:00"/>
    <s v="Brokerage"/>
    <s v="Ahmedabad"/>
    <s v="Construction, Power &amp; Infrastructure"/>
    <n v="3"/>
    <x v="7"/>
    <x v="2"/>
    <s v="Zoe Fisher"/>
    <n v="9.9000044180300005E+19"/>
    <n v="1"/>
    <n v="17949"/>
    <d v="2019-07-03T00:00:00"/>
  </r>
  <r>
    <n v="1900005779"/>
    <d v="2019-12-28T00:00:00"/>
    <s v="Brokerage"/>
    <s v="Ahmedabad"/>
    <s v="Construction, Power &amp; Infrastructure"/>
    <n v="3"/>
    <x v="7"/>
    <x v="2"/>
    <s v="Nathan Martinez"/>
    <n v="9.9000044180300005E+19"/>
    <n v="1"/>
    <n v="17949"/>
    <d v="2019-03-16T00:00:00"/>
  </r>
  <r>
    <n v="1900005780"/>
    <d v="2019-12-28T00:00:00"/>
    <s v="Brokerage"/>
    <s v="Ahmedabad"/>
    <s v="Property / BI"/>
    <n v="5"/>
    <x v="3"/>
    <x v="0"/>
    <s v="Addison Henderson"/>
    <s v="PFS/I3353707/71/01/006343"/>
    <n v="1"/>
    <n v="7889"/>
    <d v="2019-01-12T00:00:00"/>
  </r>
  <r>
    <n v="1900005781"/>
    <d v="2019-12-28T00:00:00"/>
    <s v="Brokerage"/>
    <s v="Ahmedabad"/>
    <s v="Liability"/>
    <n v="3"/>
    <x v="7"/>
    <x v="2"/>
    <s v="Hunter Collins"/>
    <n v="3.1142031258438999E+18"/>
    <n v="1"/>
    <n v="8198"/>
    <d v="2019-10-25T00:00:00"/>
  </r>
  <r>
    <n v="1900005782"/>
    <d v="2019-12-28T00:00:00"/>
    <s v="Brokerage"/>
    <s v="Ahmedabad"/>
    <s v="Employee Benefits (EB)"/>
    <n v="6"/>
    <x v="4"/>
    <x v="0"/>
    <s v="Paisley Price"/>
    <s v="H0048996"/>
    <n v="1"/>
    <n v="18697"/>
    <d v="2019-03-11T00:00:00"/>
  </r>
  <r>
    <n v="1900005783"/>
    <d v="2019-12-28T00:00:00"/>
    <s v="Brokerage"/>
    <s v="Ahmedabad"/>
    <s v="Employee Benefits (EB)"/>
    <n v="6"/>
    <x v="4"/>
    <x v="0"/>
    <s v="Julian Hayes"/>
    <s v="H0048996"/>
    <n v="1"/>
    <n v="17140"/>
    <d v="2019-10-11T00:00:00"/>
  </r>
  <r>
    <n v="1900005784"/>
    <d v="2019-12-28T00:00:00"/>
    <s v="Brokerage"/>
    <s v="Ahmedabad"/>
    <s v="Employee Benefits (EB)"/>
    <n v="6"/>
    <x v="4"/>
    <x v="0"/>
    <s v="Bella Gonzales"/>
    <s v="H0048996"/>
    <n v="1"/>
    <n v="8561"/>
    <d v="2019-11-14T00:00:00"/>
  </r>
  <r>
    <n v="1900005785"/>
    <d v="2019-12-28T00:00:00"/>
    <s v="Brokerage"/>
    <s v="Ahmedabad"/>
    <s v="Liability"/>
    <n v="5"/>
    <x v="3"/>
    <x v="1"/>
    <s v="Christian Spencer"/>
    <n v="43191787"/>
    <n v="1"/>
    <n v="6213"/>
    <d v="2019-07-03T00:00:00"/>
  </r>
  <r>
    <n v="1900005786"/>
    <d v="2019-12-28T00:00:00"/>
    <s v="Brokerage"/>
    <s v="Ahmedabad"/>
    <s v="Global Client Network (GNB Inward)"/>
    <n v="4"/>
    <x v="1"/>
    <x v="1"/>
    <s v="Scarlett Webb"/>
    <s v="OG-20-2202-4097-00000201"/>
    <n v="1"/>
    <n v="8625"/>
    <d v="2019-09-21T00:00:00"/>
  </r>
  <r>
    <n v="1900005787"/>
    <d v="2019-12-28T00:00:00"/>
    <s v="Brokerage"/>
    <s v="Ahmedabad"/>
    <s v="Global Client Network (GNB Inward)"/>
    <n v="4"/>
    <x v="1"/>
    <x v="1"/>
    <s v="Dominic Graham"/>
    <s v="OG-20-2202-4097-00000170"/>
    <n v="1"/>
    <n v="4579"/>
    <d v="2019-09-21T00:00:00"/>
  </r>
  <r>
    <n v="1900005788"/>
    <d v="2019-12-28T00:00:00"/>
    <s v="Brokerage"/>
    <s v="Ahmedabad"/>
    <s v="Global Client Network (GNB Inward)"/>
    <n v="4"/>
    <x v="1"/>
    <x v="1"/>
    <s v="Violet Pearson"/>
    <s v="OG-19-2202-1005-00000153"/>
    <n v="1"/>
    <n v="1980"/>
    <d v="2019-06-14T00:00:00"/>
  </r>
  <r>
    <n v="1900005789"/>
    <d v="2019-12-28T00:00:00"/>
    <s v="Brokerage"/>
    <s v="Ahmedabad"/>
    <s v="Global Client Network (GNB Inward)"/>
    <n v="4"/>
    <x v="1"/>
    <x v="1"/>
    <s v="Jonathan Peterson"/>
    <s v="OG-20-2202-4097-00000171"/>
    <n v="1"/>
    <n v="3330"/>
    <d v="2019-09-21T00:00:00"/>
  </r>
  <r>
    <n v="1900005910"/>
    <d v="2019-12-31T00:00:00"/>
    <s v="Brokerage"/>
    <s v="Ahmedabad"/>
    <s v="Construction, Power &amp; Infrastructure"/>
    <n v="2"/>
    <x v="6"/>
    <x v="2"/>
    <s v="Maya Simmons"/>
    <s v="'99000044180300000047"/>
    <n v="1"/>
    <n v="90282"/>
    <d v="2019-02-27T00:00:00"/>
  </r>
  <r>
    <n v="1900005911"/>
    <d v="2019-12-31T00:00:00"/>
    <s v="Brokerage"/>
    <s v="Ahmedabad"/>
    <s v="Construction, Power &amp; Infrastructure"/>
    <n v="13"/>
    <x v="5"/>
    <x v="2"/>
    <s v="Connor Foster"/>
    <s v="'99000044180300000048"/>
    <n v="1"/>
    <n v="68639"/>
    <d v="2019-05-14T00:00:00"/>
  </r>
  <r>
    <n v="1900005912"/>
    <d v="2019-12-31T00:00:00"/>
    <s v="Brokerage"/>
    <s v="Ahmedabad"/>
    <s v="Construction, Power &amp; Infrastructure"/>
    <n v="2"/>
    <x v="6"/>
    <x v="2"/>
    <s v="Aurora Hamilton"/>
    <s v="'99000044180300000047"/>
    <n v="1"/>
    <n v="90282"/>
    <d v="2019-08-27T00:00:00"/>
  </r>
  <r>
    <n v="1900005913"/>
    <d v="2019-12-31T00:00:00"/>
    <s v="Brokerage"/>
    <s v="Ahmedabad"/>
    <s v="Construction, Power &amp; Infrastructure"/>
    <n v="2"/>
    <x v="6"/>
    <x v="2"/>
    <s v="Adrian Ross"/>
    <s v="'99000044180300000047"/>
    <n v="1"/>
    <n v="90282"/>
    <d v="2019-05-27T00:00:00"/>
  </r>
  <r>
    <n v="1900005915"/>
    <d v="2019-12-31T00:00:00"/>
    <s v="Brokerage"/>
    <s v="Ahmedabad"/>
    <s v="Construction, Power &amp; Infrastructure"/>
    <n v="13"/>
    <x v="5"/>
    <x v="2"/>
    <s v="Natalia Stone"/>
    <s v="'99000044180300000076"/>
    <n v="1"/>
    <n v="67102"/>
    <d v="2019-03-27T00:00:00"/>
  </r>
  <r>
    <n v="1900005959"/>
    <d v="2019-12-31T00:00:00"/>
    <s v="Brokerage"/>
    <s v="Ahmedabad"/>
    <s v="Liability"/>
    <n v="13"/>
    <x v="5"/>
    <x v="1"/>
    <s v="Miles Andrews"/>
    <s v="'0300004329"/>
    <n v="1"/>
    <n v="125000"/>
    <d v="2019-01-31T00:00:00"/>
  </r>
  <r>
    <n v="1900005960"/>
    <d v="2019-12-31T00:00:00"/>
    <s v="Brokerage"/>
    <s v="Ahmedabad"/>
    <s v="Trade Credit &amp;amp; Political Risk"/>
    <n v="1"/>
    <x v="2"/>
    <x v="1"/>
    <s v="Hazel McCarthy"/>
    <s v="TBA"/>
    <n v="1"/>
    <n v="115781"/>
    <d v="2019-07-28T00:00:00"/>
  </r>
  <r>
    <n v="1900005961"/>
    <d v="2019-12-31T00:00:00"/>
    <s v="Brokerage"/>
    <s v="Ahmedabad"/>
    <s v="Liability"/>
    <n v="13"/>
    <x v="5"/>
    <x v="1"/>
    <s v="Aaron Nichols"/>
    <s v="'23060036180200000022"/>
    <n v="1"/>
    <n v="137500"/>
    <d v="2019-01-01T00:00:00"/>
  </r>
  <r>
    <n v="1900005962"/>
    <d v="2019-12-31T00:00:00"/>
    <s v="Brokerage"/>
    <s v="Ahmedabad"/>
    <s v="Construction, Power &amp; Infrastructure"/>
    <n v="2"/>
    <x v="6"/>
    <x v="2"/>
    <s v="Piper Holland"/>
    <s v="'99000044180300000078"/>
    <n v="1"/>
    <n v="208093"/>
    <d v="2019-03-25T00:00:00"/>
  </r>
  <r>
    <n v="1900005964"/>
    <d v="2019-12-31T00:00:00"/>
    <s v="Brokerage"/>
    <s v="Ahmedabad"/>
    <s v="Construction, Power &amp; Infrastructure"/>
    <n v="2"/>
    <x v="6"/>
    <x v="2"/>
    <s v="Evan Bishop"/>
    <s v="'99000044180300000078"/>
    <n v="1"/>
    <n v="153332"/>
    <d v="2019-07-07T00:00:00"/>
  </r>
  <r>
    <n v="1900005965"/>
    <d v="2019-12-31T00:00:00"/>
    <s v="Brokerage"/>
    <s v="Ahmedabad"/>
    <s v="Liability"/>
    <n v="13"/>
    <x v="5"/>
    <x v="1"/>
    <s v="Lucy Reid"/>
    <s v="'91000036191700000002"/>
    <n v="1"/>
    <n v="131250"/>
    <d v="2019-05-23T00:00:00"/>
  </r>
  <r>
    <n v="2000001072"/>
    <d v="2020-01-03T00:00:00"/>
    <s v="Brokerage"/>
    <s v="Ahmedabad"/>
    <s v="Marine"/>
    <n v="5"/>
    <x v="3"/>
    <x v="1"/>
    <s v="Cameron Lawson"/>
    <n v="2.4142025629033999E+18"/>
    <n v="1"/>
    <n v="56100"/>
    <d v="2019-03-08T00:00:00"/>
  </r>
  <r>
    <n v="2000001076"/>
    <d v="2020-01-03T00:00:00"/>
    <s v="Brokerage"/>
    <s v="Ahmedabad"/>
    <s v="Marine"/>
    <n v="13"/>
    <x v="5"/>
    <x v="1"/>
    <s v="Nora Freeman"/>
    <s v="0830016972 02"/>
    <n v="1"/>
    <n v="50333"/>
    <d v="2019-03-01T00:00:00"/>
  </r>
  <r>
    <n v="2000001082"/>
    <d v="2020-01-03T00:00:00"/>
    <s v="Brokerage"/>
    <s v="Ahmedabad"/>
    <s v="Liability"/>
    <n v="13"/>
    <x v="5"/>
    <x v="1"/>
    <s v="Tyler Stevens"/>
    <n v="41046110"/>
    <n v="1"/>
    <n v="74250"/>
    <d v="2019-04-09T00:00:00"/>
  </r>
  <r>
    <n v="2000001083"/>
    <d v="2020-01-03T00:00:00"/>
    <s v="Brokerage"/>
    <s v="Ahmedabad"/>
    <s v="Employee Benefits (EB)"/>
    <n v="5"/>
    <x v="3"/>
    <x v="1"/>
    <s v="Sydney Gibson"/>
    <s v="4101191100000008-00"/>
    <n v="1"/>
    <n v="48929"/>
    <d v="2019-11-10T00:00:00"/>
  </r>
  <r>
    <n v="2000001086"/>
    <d v="2020-01-03T00:00:00"/>
    <s v="Brokerage"/>
    <s v="Ahmedabad"/>
    <s v="Global Client Network (GNB Inward)"/>
    <n v="1"/>
    <x v="2"/>
    <x v="2"/>
    <s v="Caleb Watts"/>
    <n v="1.11200441808E+19"/>
    <n v="1"/>
    <n v="49401"/>
    <d v="2019-01-03T00:00:00"/>
  </r>
  <r>
    <n v="2000001563"/>
    <d v="2020-01-16T00:00:00"/>
    <s v="Brokerage"/>
    <s v="Ahmedabad"/>
    <s v="Marine"/>
    <n v="5"/>
    <x v="3"/>
    <x v="0"/>
    <s v="Ruby Holland"/>
    <s v="MCO/I3350570/71/01/006343"/>
    <n v="1"/>
    <n v="9075"/>
    <d v="2019-01-12T00:00:00"/>
  </r>
  <r>
    <n v="2000001567"/>
    <d v="2020-01-16T00:00:00"/>
    <s v="Brokerage"/>
    <s v="Ahmedabad"/>
    <s v="Construction, Power &amp; Infrastructure"/>
    <n v="13"/>
    <x v="5"/>
    <x v="2"/>
    <s v="Robert Black"/>
    <s v="'11120044180300000011"/>
    <n v="1"/>
    <n v="24072"/>
    <d v="2019-03-13T00:00:00"/>
  </r>
  <r>
    <n v="2000001570"/>
    <d v="2020-01-16T00:00:00"/>
    <s v="Brokerage"/>
    <s v="Ahmedabad"/>
    <s v="Employee Benefits (EB)"/>
    <n v="6"/>
    <x v="4"/>
    <x v="1"/>
    <s v="Alice Wheeler"/>
    <s v="LPGPA0000000200/01"/>
    <n v="1"/>
    <n v="5550"/>
    <d v="2019-01-04T00:00:00"/>
  </r>
  <r>
    <n v="2000001575"/>
    <d v="2020-01-16T00:00:00"/>
    <s v="Brokerage"/>
    <s v="Ahmedabad"/>
    <s v="Property / BI"/>
    <n v="13"/>
    <x v="5"/>
    <x v="2"/>
    <s v="Justin Kim"/>
    <s v="'99000046192400000039"/>
    <n v="1"/>
    <n v="10938"/>
    <d v="2019-06-12T00:00:00"/>
  </r>
  <r>
    <n v="2000001579"/>
    <d v="2020-01-16T00:00:00"/>
    <s v="Brokerage"/>
    <s v="Ahmedabad"/>
    <s v="Emerging Corporates Group (ECG)"/>
    <n v="3"/>
    <x v="7"/>
    <x v="2"/>
    <s v="Molly Zimmerman"/>
    <n v="2280038722"/>
    <n v="1"/>
    <n v="2789"/>
    <d v="2019-07-15T00:00:00"/>
  </r>
  <r>
    <n v="2000001583"/>
    <d v="2020-01-16T00:00:00"/>
    <s v="Brokerage"/>
    <s v="Ahmedabad"/>
    <s v="Marine"/>
    <n v="5"/>
    <x v="3"/>
    <x v="1"/>
    <s v="Mahendara"/>
    <n v="2.4142025629033999E+18"/>
    <n v="1"/>
    <n v="14025"/>
    <d v="2019-10-22T00:00:00"/>
  </r>
  <r>
    <n v="2000001589"/>
    <d v="2020-01-16T00:00:00"/>
    <s v="Brokerage"/>
    <s v="Ahmedabad"/>
    <s v="Global Client Network (GNB Inward)"/>
    <n v="4"/>
    <x v="1"/>
    <x v="1"/>
    <s v="Shruti"/>
    <s v="32099602-01"/>
    <n v="1"/>
    <n v="1112"/>
    <d v="2019-01-23T00:00:00"/>
  </r>
  <r>
    <n v="2000001598"/>
    <d v="2020-01-16T00:00:00"/>
    <s v="Brokerage"/>
    <s v="Ahmedabad"/>
    <s v="Employee Benefits (EB)"/>
    <n v="6"/>
    <x v="4"/>
    <x v="1"/>
    <s v="Janish"/>
    <n v="2.9992015408021002E+18"/>
    <n v="1"/>
    <n v="4302"/>
    <d v="2019-11-01T00:00:00"/>
  </r>
  <r>
    <n v="2000001604"/>
    <d v="2020-01-16T00:00:00"/>
    <s v="Brokerage"/>
    <s v="Ahmedabad"/>
    <s v="Liability"/>
    <n v="13"/>
    <x v="5"/>
    <x v="2"/>
    <s v="Aman Tyagi"/>
    <s v="'2302003268"/>
    <n v="1"/>
    <n v="21875"/>
    <d v="2019-02-11T00:00:00"/>
  </r>
</pivotCacheRecords>
</file>

<file path=xl/pivotCache/pivotCacheRecords1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
  <r>
    <n v="2"/>
    <x v="0"/>
    <s v="Ahmedabad"/>
    <s v="Alex Johnson"/>
    <x v="0"/>
  </r>
  <r>
    <n v="2"/>
    <x v="0"/>
    <s v="Ahmedabad"/>
    <s v="Emily Thompson"/>
    <x v="0"/>
  </r>
  <r>
    <n v="2"/>
    <x v="0"/>
    <s v="Ahmedabad"/>
    <s v="Liam Smith"/>
    <x v="1"/>
  </r>
  <r>
    <n v="2"/>
    <x v="0"/>
    <s v="Ahmedabad"/>
    <s v="Ava Davis"/>
    <x v="2"/>
  </r>
  <r>
    <n v="2"/>
    <x v="0"/>
    <s v="Ahmedabad"/>
    <s v="Noah Wilson"/>
    <x v="3"/>
  </r>
  <r>
    <n v="2"/>
    <x v="0"/>
    <s v="Ahmedabad"/>
    <s v="Olivia Brown"/>
    <x v="3"/>
  </r>
  <r>
    <n v="2"/>
    <x v="0"/>
    <s v="Ahmedabad"/>
    <s v="William Martinez"/>
    <x v="4"/>
  </r>
  <r>
    <n v="1"/>
    <x v="1"/>
    <s v="Ahmedabad"/>
    <s v="Sophia Garcia"/>
    <x v="5"/>
  </r>
  <r>
    <n v="1"/>
    <x v="1"/>
    <s v="Ahmedabad"/>
    <s v="James Miller"/>
    <x v="2"/>
  </r>
  <r>
    <n v="1"/>
    <x v="1"/>
    <s v="Ahmedabad"/>
    <s v="Mia Rodriguez"/>
    <x v="6"/>
  </r>
  <r>
    <n v="1"/>
    <x v="1"/>
    <s v="Ahmedabad"/>
    <s v="Benjamin Anderson"/>
    <x v="7"/>
  </r>
  <r>
    <n v="1"/>
    <x v="1"/>
    <s v="Ahmedabad"/>
    <s v="Charlotte Taylor"/>
    <x v="3"/>
  </r>
  <r>
    <n v="3"/>
    <x v="2"/>
    <s v="Ahmedabad"/>
    <s v="Lucas Hernandez"/>
    <x v="8"/>
  </r>
  <r>
    <n v="3"/>
    <x v="2"/>
    <s v="Ahmedabad"/>
    <s v="Amelia Moore"/>
    <x v="8"/>
  </r>
  <r>
    <n v="3"/>
    <x v="2"/>
    <s v="Ahmedabad"/>
    <s v="Henry Thomas"/>
    <x v="4"/>
  </r>
  <r>
    <n v="3"/>
    <x v="2"/>
    <s v="Ahmedabad"/>
    <s v="Harper Martin"/>
    <x v="9"/>
  </r>
  <r>
    <n v="6"/>
    <x v="3"/>
    <s v="Ahmedabad"/>
    <s v="Alexander Jackson"/>
    <x v="2"/>
  </r>
  <r>
    <n v="6"/>
    <x v="3"/>
    <s v="Ahmedabad"/>
    <s v="Ella White"/>
    <x v="3"/>
  </r>
  <r>
    <n v="6"/>
    <x v="3"/>
    <s v="Ahmedabad"/>
    <s v="Michael Lee"/>
    <x v="8"/>
  </r>
  <r>
    <n v="6"/>
    <x v="3"/>
    <s v="Ahmedabad"/>
    <s v="Grace Harris"/>
    <x v="4"/>
  </r>
  <r>
    <n v="4"/>
    <x v="4"/>
    <s v="Ahmedabad"/>
    <s v="Daniel Clark"/>
    <x v="6"/>
  </r>
  <r>
    <n v="4"/>
    <x v="4"/>
    <s v="Ahmedabad"/>
    <s v="Scarlett Lewis"/>
    <x v="10"/>
  </r>
  <r>
    <n v="4"/>
    <x v="4"/>
    <s v="Ahmedabad"/>
    <s v="Matthew Walker"/>
    <x v="10"/>
  </r>
  <r>
    <n v="12"/>
    <x v="5"/>
    <s v="Ahmedabad"/>
    <s v="Madison Robinson"/>
    <x v="11"/>
  </r>
  <r>
    <n v="12"/>
    <x v="5"/>
    <s v="Ahmedabad"/>
    <s v="David Hall"/>
    <x v="11"/>
  </r>
  <r>
    <n v="12"/>
    <x v="5"/>
    <s v="Ahmedabad"/>
    <s v="Lily Young"/>
    <x v="11"/>
  </r>
  <r>
    <n v="12"/>
    <x v="5"/>
    <s v="Ahmedabad"/>
    <s v="Samuel Allen"/>
    <x v="12"/>
  </r>
  <r>
    <n v="9"/>
    <x v="6"/>
    <s v="Ahmedabad"/>
    <s v="Chloe King"/>
    <x v="8"/>
  </r>
  <r>
    <n v="9"/>
    <x v="6"/>
    <s v="Ahmedabad"/>
    <s v="Joseph Scott"/>
    <x v="4"/>
  </r>
  <r>
    <n v="9"/>
    <x v="6"/>
    <s v="Ahmedabad"/>
    <s v="Evelyn Wright"/>
    <x v="11"/>
  </r>
  <r>
    <n v="11"/>
    <x v="7"/>
    <s v="Ahmedabad"/>
    <s v="Andrew Adams"/>
    <x v="12"/>
  </r>
  <r>
    <n v="11"/>
    <x v="7"/>
    <s v="Ahmedabad"/>
    <s v="Aria Baker"/>
    <x v="10"/>
  </r>
  <r>
    <n v="10"/>
    <x v="8"/>
    <s v="Ahmedabad"/>
    <s v="Christopher Campbell"/>
    <x v="12"/>
  </r>
  <r>
    <n v="10"/>
    <x v="8"/>
    <s v="Ahmedabad"/>
    <s v="Zoe Rivera"/>
    <x v="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4">
  <r>
    <n v="1900001087"/>
    <x v="0"/>
    <x v="0"/>
    <s v="Ahmedabad"/>
    <s v="Liability"/>
    <n v="10"/>
    <x v="0"/>
    <x v="0"/>
    <s v="Sanjay Trivedi"/>
    <m/>
    <n v="84746"/>
    <d v="2019-04-10T00:00:00"/>
  </r>
  <r>
    <n v="1900001106"/>
    <x v="1"/>
    <x v="1"/>
    <s v="Ahmedabad"/>
    <s v="Global Client Network (GNB Inward)"/>
    <n v="4"/>
    <x v="1"/>
    <x v="1"/>
    <s v="Anita Sethi"/>
    <n v="2.4142020928135997E+18"/>
    <n v="86724"/>
    <d v="2019-01-01T00:00:00"/>
  </r>
  <r>
    <n v="1900001110"/>
    <x v="1"/>
    <x v="1"/>
    <s v="Ahmedabad"/>
    <s v="Global Client Network (GNB Inward)"/>
    <n v="4"/>
    <x v="1"/>
    <x v="1"/>
    <s v="Ashok Chatterjee"/>
    <s v="OG-19-2202-1018-00000060"/>
    <n v="148500"/>
    <d v="2019-03-01T00:00:00"/>
  </r>
  <r>
    <n v="1900001136"/>
    <x v="2"/>
    <x v="1"/>
    <s v="Ahmedabad"/>
    <s v="Global Client Network (GNB Inward)"/>
    <n v="1"/>
    <x v="2"/>
    <x v="2"/>
    <s v="Rani Agarwal"/>
    <s v="OG-19-2202-3383-00000010"/>
    <n v="12019"/>
    <d v="2019-01-01T00:00:00"/>
  </r>
  <r>
    <n v="1900001164"/>
    <x v="3"/>
    <x v="1"/>
    <s v="Ahmedabad"/>
    <s v="Global Client Network (GNB Inward)"/>
    <n v="4"/>
    <x v="1"/>
    <x v="1"/>
    <s v="Arjun Rao"/>
    <s v="020P000098803000"/>
    <n v="12500"/>
    <d v="2019-02-26T00:00:00"/>
  </r>
  <r>
    <n v="1900001165"/>
    <x v="3"/>
    <x v="1"/>
    <s v="Ahmedabad"/>
    <s v="Employee Benefits (EB)"/>
    <n v="5"/>
    <x v="3"/>
    <x v="0"/>
    <s v="Anil Naik"/>
    <n v="206314000000"/>
    <n v="58300"/>
    <d v="2019-02-16T00:00:00"/>
  </r>
  <r>
    <n v="1900001167"/>
    <x v="4"/>
    <x v="1"/>
    <s v="Ahmedabad"/>
    <s v="Global Client Network (GNB Inward)"/>
    <n v="1"/>
    <x v="2"/>
    <x v="2"/>
    <s v="Simran Trivedi"/>
    <s v="OG-19-2202-3383-00000009"/>
    <n v="12019"/>
    <d v="2019-01-01T00:00:00"/>
  </r>
  <r>
    <n v="1900001168"/>
    <x v="4"/>
    <x v="1"/>
    <s v="Ahmedabad"/>
    <s v="Global Client Network (GNB Inward)"/>
    <n v="1"/>
    <x v="2"/>
    <x v="2"/>
    <s v="Dhruv Chopra"/>
    <s v="OG-19-2202-3383-00000008"/>
    <n v="30048"/>
    <d v="2019-01-01T00:00:00"/>
  </r>
  <r>
    <n v="1900001169"/>
    <x v="4"/>
    <x v="1"/>
    <s v="Ahmedabad"/>
    <s v="Global Client Network (GNB Inward)"/>
    <n v="4"/>
    <x v="1"/>
    <x v="1"/>
    <s v="Jaya Chopra"/>
    <n v="3.1242015891005998E+18"/>
    <n v="14394"/>
    <d v="2019-01-02T00:00:00"/>
  </r>
  <r>
    <n v="1900001282"/>
    <x v="5"/>
    <x v="1"/>
    <s v="Ahmedabad"/>
    <s v="Employee Benefits (EB)"/>
    <n v="6"/>
    <x v="4"/>
    <x v="0"/>
    <s v="Kiran Goyal"/>
    <s v="H0048996"/>
    <n v="32392"/>
    <d v="2019-05-10T00:00:00"/>
  </r>
  <r>
    <n v="1900001293"/>
    <x v="6"/>
    <x v="1"/>
    <s v="Ahmedabad"/>
    <s v="Liability"/>
    <n v="13"/>
    <x v="5"/>
    <x v="2"/>
    <s v="Pravin Sengupta"/>
    <s v="'001P000202300000"/>
    <n v="162500"/>
    <d v="2019-04-05T00:00:00"/>
  </r>
  <r>
    <n v="1900001294"/>
    <x v="6"/>
    <x v="1"/>
    <s v="Ahmedabad"/>
    <s v="Liability"/>
    <n v="13"/>
    <x v="5"/>
    <x v="2"/>
    <s v="Snehal Das"/>
    <s v="'001P000203500000"/>
    <n v="250000"/>
    <d v="2019-04-18T00:00:00"/>
  </r>
  <r>
    <n v="1900001304"/>
    <x v="7"/>
    <x v="1"/>
    <s v="Ahmedabad"/>
    <s v="Global Client Network (GNB Inward)"/>
    <n v="1"/>
    <x v="2"/>
    <x v="2"/>
    <s v="Rajesh Malhotra"/>
    <n v="2280082714"/>
    <n v="2646"/>
    <d v="2019-03-11T00:00:00"/>
  </r>
  <r>
    <n v="1900001305"/>
    <x v="7"/>
    <x v="1"/>
    <s v="Ahmedabad"/>
    <s v="Global Client Network (GNB Inward)"/>
    <n v="4"/>
    <x v="1"/>
    <x v="0"/>
    <s v="Archana Bhatia"/>
    <n v="8502066"/>
    <n v="18150"/>
    <d v="2019-01-03T00:00:00"/>
  </r>
  <r>
    <n v="1900001306"/>
    <x v="7"/>
    <x v="1"/>
    <s v="Ahmedabad"/>
    <s v="Liability"/>
    <n v="2"/>
    <x v="6"/>
    <x v="2"/>
    <s v="Ashok Reddy"/>
    <s v="2999202758217600000&quot;"/>
    <n v="60025"/>
    <d v="2019-04-22T00:00:00"/>
  </r>
  <r>
    <n v="1900001308"/>
    <x v="7"/>
    <x v="1"/>
    <s v="Ahmedabad"/>
    <s v="Construction, Power &amp; Infrastructure"/>
    <n v="3"/>
    <x v="7"/>
    <x v="2"/>
    <s v="Madhuri Bhatia"/>
    <n v="9.9000044190299996E+19"/>
    <n v="134736"/>
    <d v="2019-04-25T00:00:00"/>
  </r>
  <r>
    <n v="1900001342"/>
    <x v="8"/>
    <x v="1"/>
    <s v="Ahmedabad"/>
    <s v="Employee Benefits (EB)"/>
    <n v="6"/>
    <x v="4"/>
    <x v="1"/>
    <s v="Pranav Mishra"/>
    <s v="H0048996"/>
    <n v="914999"/>
    <d v="2019-01-01T00:00:00"/>
  </r>
  <r>
    <n v="1900001354"/>
    <x v="9"/>
    <x v="1"/>
    <s v="Ahmedabad"/>
    <s v="Global Client Network (GNB Inward)"/>
    <n v="1"/>
    <x v="2"/>
    <x v="2"/>
    <s v="Rina Goyal"/>
    <n v="3.1142027482102001E+18"/>
    <n v="2942"/>
    <d v="2019-04-11T00:00:00"/>
  </r>
  <r>
    <n v="1900001355"/>
    <x v="9"/>
    <x v="1"/>
    <s v="Ahmedabad"/>
    <s v="Global Client Network (GNB Inward)"/>
    <n v="1"/>
    <x v="2"/>
    <x v="2"/>
    <s v="Geeta Gupta"/>
    <s v="OG-19-2202-1002-00001981"/>
    <n v="6740"/>
    <d v="2019-03-04T00:00:00"/>
  </r>
  <r>
    <n v="1900001356"/>
    <x v="9"/>
    <x v="1"/>
    <s v="Ahmedabad"/>
    <s v="Global Client Network (GNB Inward)"/>
    <n v="4"/>
    <x v="1"/>
    <x v="1"/>
    <s v="Sudhir Roy"/>
    <s v="OG-19-2202-1002-00001901"/>
    <n v="6740"/>
    <d v="2019-02-17T00:00:00"/>
  </r>
  <r>
    <n v="1900001361"/>
    <x v="10"/>
    <x v="1"/>
    <s v="Ahmedabad"/>
    <s v="Liability"/>
    <n v="3"/>
    <x v="7"/>
    <x v="2"/>
    <s v="Rani Kaul"/>
    <n v="41045707"/>
    <n v="74250"/>
    <d v="2019-04-01T00:00:00"/>
  </r>
  <r>
    <n v="1900001376"/>
    <x v="11"/>
    <x v="1"/>
    <s v="Ahmedabad"/>
    <s v="Employee Benefits (EB)"/>
    <n v="6"/>
    <x v="4"/>
    <x v="0"/>
    <s v="Kavita Sharma"/>
    <s v="H0056637"/>
    <n v="1614"/>
    <d v="2019-03-11T00:00:00"/>
  </r>
  <r>
    <n v="1900001377"/>
    <x v="11"/>
    <x v="1"/>
    <s v="Ahmedabad"/>
    <s v="Marine"/>
    <n v="13"/>
    <x v="5"/>
    <x v="2"/>
    <s v="Shikha Sethi"/>
    <s v="'99000021180100000013"/>
    <n v="11540"/>
    <d v="2019-01-29T00:00:00"/>
  </r>
  <r>
    <n v="1900001385"/>
    <x v="12"/>
    <x v="1"/>
    <s v="Ahmedabad"/>
    <s v="Global Client Network (GNB Inward)"/>
    <n v="4"/>
    <x v="1"/>
    <x v="0"/>
    <s v="Amit Bhargava"/>
    <s v="P0019200001/9999/100301"/>
    <n v="2140"/>
    <d v="2019-01-30T00:00:00"/>
  </r>
  <r>
    <n v="1900001388"/>
    <x v="12"/>
    <x v="1"/>
    <s v="Ahmedabad"/>
    <s v="Global Client Network (GNB Inward)"/>
    <n v="4"/>
    <x v="1"/>
    <x v="1"/>
    <s v="Alka Goel"/>
    <s v="0000000008502066-01"/>
    <n v="45375"/>
    <d v="2019-03-01T00:00:00"/>
  </r>
  <r>
    <n v="1900001390"/>
    <x v="12"/>
    <x v="1"/>
    <s v="Ahmedabad"/>
    <s v="Global Client Network (GNB Inward)"/>
    <n v="1"/>
    <x v="2"/>
    <x v="2"/>
    <s v="Harish Sharma"/>
    <n v="32119154"/>
    <n v="11593"/>
    <d v="2019-04-01T00:00:00"/>
  </r>
  <r>
    <n v="1900001392"/>
    <x v="12"/>
    <x v="1"/>
    <s v="Ahmedabad"/>
    <s v="Employee Benefits (EB)"/>
    <n v="6"/>
    <x v="4"/>
    <x v="0"/>
    <s v="Gaurav Goel"/>
    <s v="H0048996"/>
    <n v="46995"/>
    <d v="2019-01-29T00:00:00"/>
  </r>
  <r>
    <n v="1900001393"/>
    <x v="12"/>
    <x v="1"/>
    <s v="Ahmedabad"/>
    <s v="Global Client Network (GNB Inward)"/>
    <n v="1"/>
    <x v="2"/>
    <x v="2"/>
    <s v="Ravi Naik"/>
    <s v="OG-19-2202-4010-00002245"/>
    <n v="529"/>
    <d v="2019-02-18T00:00:00"/>
  </r>
  <r>
    <n v="1900001394"/>
    <x v="12"/>
    <x v="1"/>
    <s v="Ahmedabad"/>
    <s v="Global Client Network (GNB Inward)"/>
    <n v="4"/>
    <x v="1"/>
    <x v="1"/>
    <s v="Kamlesh Prasad"/>
    <s v="OG-19-2202-1018-00000059"/>
    <n v="18563"/>
    <d v="2019-03-01T00:00:00"/>
  </r>
  <r>
    <n v="1900001396"/>
    <x v="12"/>
    <x v="1"/>
    <s v="Ahmedabad"/>
    <s v="Employee Benefits (EB)"/>
    <n v="6"/>
    <x v="4"/>
    <x v="0"/>
    <s v="Nikhil Verma"/>
    <s v="H0048996"/>
    <n v="27435"/>
    <d v="2019-01-23T00:00:00"/>
  </r>
  <r>
    <n v="1900001397"/>
    <x v="12"/>
    <x v="1"/>
    <s v="Ahmedabad"/>
    <s v="Employee Benefits (EB)"/>
    <n v="6"/>
    <x v="4"/>
    <x v="1"/>
    <s v="Vaishali Desai"/>
    <s v="505373-01"/>
    <n v="25336"/>
    <d v="2019-02-26T00:00:00"/>
  </r>
  <r>
    <n v="1900001398"/>
    <x v="12"/>
    <x v="1"/>
    <s v="Ahmedabad"/>
    <s v="Employee Benefits (EB)"/>
    <n v="6"/>
    <x v="4"/>
    <x v="2"/>
    <s v="Atul Naik"/>
    <s v="H0067187"/>
    <n v="10772"/>
    <d v="2019-03-14T00:00:00"/>
  </r>
  <r>
    <n v="1900001403"/>
    <x v="12"/>
    <x v="1"/>
    <s v="Ahmedabad"/>
    <s v="Employee Benefits (EB)"/>
    <n v="6"/>
    <x v="4"/>
    <x v="2"/>
    <s v="Meena Bhargava"/>
    <s v="H0067187"/>
    <n v="9283"/>
    <d v="2019-04-18T00:00:00"/>
  </r>
  <r>
    <n v="1900001404"/>
    <x v="12"/>
    <x v="1"/>
    <s v="Ahmedabad"/>
    <s v="Employee Benefits (EB)"/>
    <n v="6"/>
    <x v="4"/>
    <x v="2"/>
    <s v="Mona Chopra"/>
    <s v="H0067187"/>
    <n v="6903"/>
    <d v="2019-05-30T00:00:00"/>
  </r>
  <r>
    <n v="1900001405"/>
    <x v="12"/>
    <x v="1"/>
    <s v="Ahmedabad"/>
    <s v="Construction, Power &amp; Infrastructure"/>
    <n v="13"/>
    <x v="5"/>
    <x v="1"/>
    <s v="Mohit Tiwari"/>
    <s v="'99000044190700000001"/>
    <n v="90663"/>
    <d v="2019-04-01T00:00:00"/>
  </r>
  <r>
    <n v="1900001583"/>
    <x v="13"/>
    <x v="1"/>
    <s v="Ahmedabad"/>
    <s v="Employee Benefits (EB)"/>
    <n v="6"/>
    <x v="4"/>
    <x v="1"/>
    <s v="Tina Dutta"/>
    <s v="100200080123/01/00"/>
    <n v="156000"/>
    <d v="2019-01-04T00:00:00"/>
  </r>
  <r>
    <n v="1900001602"/>
    <x v="14"/>
    <x v="1"/>
    <s v="Ahmedabad"/>
    <s v="Global Client Network (GNB Inward)"/>
    <n v="1"/>
    <x v="2"/>
    <x v="2"/>
    <s v="Hemant Das"/>
    <s v="OG-19-2202-1018-00000054"/>
    <n v="21157"/>
    <d v="2019-01-01T00:00:00"/>
  </r>
  <r>
    <n v="1900001603"/>
    <x v="14"/>
    <x v="1"/>
    <s v="Ahmedabad"/>
    <s v="Global Client Network (GNB Inward)"/>
    <n v="1"/>
    <x v="2"/>
    <x v="2"/>
    <s v="Sanjana Bhargava"/>
    <s v="OG-19-2202-1018-00000053"/>
    <n v="77787"/>
    <d v="2019-01-01T00:00:00"/>
  </r>
  <r>
    <n v="1900001604"/>
    <x v="14"/>
    <x v="1"/>
    <s v="Ahmedabad"/>
    <s v="Global Client Network (GNB Inward)"/>
    <n v="1"/>
    <x v="2"/>
    <x v="2"/>
    <s v="Kamlesh Trivedi"/>
    <s v="OG-19-2202-4001-00011127"/>
    <n v="8468"/>
    <d v="2019-02-18T00:00:00"/>
  </r>
  <r>
    <n v="1900001605"/>
    <x v="14"/>
    <x v="1"/>
    <s v="Ahmedabad"/>
    <s v="Employee Benefits (EB)"/>
    <n v="6"/>
    <x v="4"/>
    <x v="1"/>
    <s v="Nikita Tiwari"/>
    <s v="237164239 00"/>
    <n v="1825"/>
    <d v="2019-02-01T00:00:00"/>
  </r>
  <r>
    <n v="1900001606"/>
    <x v="14"/>
    <x v="1"/>
    <s v="Ahmedabad"/>
    <s v="Employee Benefits (EB)"/>
    <n v="6"/>
    <x v="4"/>
    <x v="1"/>
    <s v="Kapil Kapoor"/>
    <s v="H0067187"/>
    <n v="329250"/>
    <d v="2019-02-28T00:00:00"/>
  </r>
  <r>
    <n v="1900001607"/>
    <x v="14"/>
    <x v="1"/>
    <s v="Ahmedabad"/>
    <s v="Global Client Network (GNB Inward)"/>
    <n v="4"/>
    <x v="1"/>
    <x v="1"/>
    <s v="Harish Rana"/>
    <n v="304003763"/>
    <n v="344794"/>
    <d v="2019-04-01T00:00:00"/>
  </r>
  <r>
    <n v="1900001608"/>
    <x v="14"/>
    <x v="1"/>
    <s v="Ahmedabad"/>
    <s v="Global Client Network (GNB Inward)"/>
    <n v="4"/>
    <x v="1"/>
    <x v="1"/>
    <s v="Nikhil Pandit"/>
    <s v="2304001082-01"/>
    <n v="37500"/>
    <d v="2019-04-01T00:00:00"/>
  </r>
  <r>
    <n v="1900001609"/>
    <x v="14"/>
    <x v="1"/>
    <s v="Ahmedabad"/>
    <s v="Employee Benefits (EB)"/>
    <n v="6"/>
    <x v="4"/>
    <x v="1"/>
    <s v="Vivek Rana"/>
    <s v="H0056637"/>
    <n v="49789"/>
    <d v="2019-01-01T00:00:00"/>
  </r>
  <r>
    <n v="1900001610"/>
    <x v="14"/>
    <x v="1"/>
    <s v="Ahmedabad"/>
    <s v="Global Client Network (GNB Inward)"/>
    <n v="4"/>
    <x v="1"/>
    <x v="1"/>
    <s v="Hemant Nair"/>
    <s v="0600010004 01"/>
    <n v="64"/>
    <d v="2019-03-16T00:00:00"/>
  </r>
  <r>
    <n v="1900001611"/>
    <x v="14"/>
    <x v="1"/>
    <s v="Ahmedabad"/>
    <s v="Global Client Network (GNB Inward)"/>
    <n v="4"/>
    <x v="1"/>
    <x v="1"/>
    <s v="Veena Bhargava"/>
    <s v="0000000008907502-01"/>
    <n v="6250"/>
    <d v="2019-02-24T00:00:00"/>
  </r>
  <r>
    <n v="1900002041"/>
    <x v="15"/>
    <x v="1"/>
    <s v="Ahmedabad"/>
    <s v="Trade Credit &amp;amp; Political Risk"/>
    <n v="1"/>
    <x v="2"/>
    <x v="1"/>
    <s v="Shivam Shah"/>
    <n v="1.31000501801E+19"/>
    <n v="124875"/>
    <d v="2019-03-07T00:00:00"/>
  </r>
  <r>
    <n v="1900002042"/>
    <x v="15"/>
    <x v="1"/>
    <s v="Ahmedabad"/>
    <s v="Liability"/>
    <n v="3"/>
    <x v="7"/>
    <x v="2"/>
    <s v="Bhavna Bhandari"/>
    <n v="43190133"/>
    <n v="7783"/>
    <d v="2019-06-11T00:00:00"/>
  </r>
  <r>
    <n v="1900002043"/>
    <x v="15"/>
    <x v="1"/>
    <s v="Ahmedabad"/>
    <s v="Liability"/>
    <n v="3"/>
    <x v="7"/>
    <x v="2"/>
    <s v="Tarun Shah"/>
    <n v="43189992"/>
    <n v="7835"/>
    <d v="2019-06-10T00:00:00"/>
  </r>
  <r>
    <n v="1900002044"/>
    <x v="15"/>
    <x v="1"/>
    <s v="Ahmedabad"/>
    <s v="Liability"/>
    <n v="5"/>
    <x v="3"/>
    <x v="0"/>
    <s v="Hemant Chauhan"/>
    <n v="41045400"/>
    <n v="70125"/>
    <d v="2019-03-19T00:00:00"/>
  </r>
  <r>
    <n v="1900002045"/>
    <x v="15"/>
    <x v="1"/>
    <s v="Ahmedabad"/>
    <s v="Liability"/>
    <n v="5"/>
    <x v="3"/>
    <x v="0"/>
    <s v="Geeta Verma"/>
    <n v="41045403"/>
    <n v="70125"/>
    <d v="2019-03-19T00:00:00"/>
  </r>
  <r>
    <n v="1900002046"/>
    <x v="15"/>
    <x v="1"/>
    <s v="Ahmedabad"/>
    <s v="Property / BI"/>
    <n v="13"/>
    <x v="5"/>
    <x v="1"/>
    <s v="Ashok Patel"/>
    <s v="'99000046192400000001"/>
    <n v="60229"/>
    <d v="2019-04-01T00:00:00"/>
  </r>
  <r>
    <n v="1900002047"/>
    <x v="15"/>
    <x v="1"/>
    <s v="Ahmedabad"/>
    <s v="Property / BI"/>
    <n v="13"/>
    <x v="5"/>
    <x v="1"/>
    <s v="Gayatri Reddy"/>
    <s v="'99000011180100000303"/>
    <n v="98931"/>
    <d v="2019-01-16T00:00:00"/>
  </r>
  <r>
    <n v="1900002048"/>
    <x v="15"/>
    <x v="1"/>
    <s v="Ahmedabad"/>
    <s v="Global Client Network (GNB Inward)"/>
    <n v="1"/>
    <x v="2"/>
    <x v="2"/>
    <s v="Snehal Patel"/>
    <s v="OG-19-2202-1018-00000055"/>
    <n v="21769"/>
    <d v="2019-01-01T00:00:00"/>
  </r>
  <r>
    <n v="1900002049"/>
    <x v="15"/>
    <x v="1"/>
    <s v="Ahmedabad"/>
    <s v="Global Client Network (GNB Inward)"/>
    <n v="4"/>
    <x v="1"/>
    <x v="1"/>
    <s v="Vivek Yadav"/>
    <s v="0640002231 04"/>
    <n v="65369"/>
    <d v="2019-04-17T00:00:00"/>
  </r>
  <r>
    <n v="1900002050"/>
    <x v="15"/>
    <x v="1"/>
    <s v="Ahmedabad"/>
    <s v="Global Client Network (GNB Inward)"/>
    <n v="4"/>
    <x v="1"/>
    <x v="1"/>
    <s v="Kiran Saxena"/>
    <n v="304003761"/>
    <n v="5206"/>
    <d v="2019-04-01T00:00:00"/>
  </r>
  <r>
    <n v="1900002051"/>
    <x v="15"/>
    <x v="1"/>
    <s v="Ahmedabad"/>
    <s v="Global Client Network (GNB Inward)"/>
    <n v="4"/>
    <x v="1"/>
    <x v="1"/>
    <s v="Uday Reddy"/>
    <s v="0301004265-1"/>
    <n v="23750"/>
    <d v="2019-03-09T00:00:00"/>
  </r>
  <r>
    <n v="1900002052"/>
    <x v="15"/>
    <x v="1"/>
    <s v="Ahmedabad"/>
    <s v="Global Client Network (GNB Inward)"/>
    <n v="4"/>
    <x v="1"/>
    <x v="1"/>
    <s v="Anita Pandit"/>
    <s v="0600010004 02"/>
    <n v="1557"/>
    <d v="2019-04-16T00:00:00"/>
  </r>
  <r>
    <n v="1900002072"/>
    <x v="15"/>
    <x v="1"/>
    <s v="Ahmedabad"/>
    <s v="Construction, Power &amp; Infrastructure"/>
    <n v="13"/>
    <x v="5"/>
    <x v="2"/>
    <s v="Hina Malhotra"/>
    <s v="'99000044190300000004"/>
    <n v="40960"/>
    <d v="2019-04-20T00:00:00"/>
  </r>
  <r>
    <n v="1900002229"/>
    <x v="16"/>
    <x v="1"/>
    <s v="Ahmedabad"/>
    <s v="Construction, Power &amp; Infrastructure"/>
    <n v="13"/>
    <x v="5"/>
    <x v="1"/>
    <s v="Alka Patel"/>
    <s v="'99000044180700000012"/>
    <n v="12055"/>
    <d v="2019-02-14T00:00:00"/>
  </r>
  <r>
    <n v="1900002230"/>
    <x v="16"/>
    <x v="1"/>
    <s v="Ahmedabad"/>
    <s v="Property / BI"/>
    <n v="13"/>
    <x v="5"/>
    <x v="1"/>
    <s v="Shruti Roy"/>
    <s v="'99000011180100000340"/>
    <n v="131090"/>
    <d v="2019-02-26T00:00:00"/>
  </r>
  <r>
    <n v="1900002232"/>
    <x v="16"/>
    <x v="1"/>
    <s v="Ahmedabad"/>
    <s v="Construction, Power &amp; Infrastructure"/>
    <n v="13"/>
    <x v="5"/>
    <x v="1"/>
    <s v="Archana Singh"/>
    <s v="'99000044185800000014"/>
    <n v="27069"/>
    <d v="2019-02-14T00:00:00"/>
  </r>
  <r>
    <n v="1900002265"/>
    <x v="16"/>
    <x v="1"/>
    <s v="Ahmedabad"/>
    <s v="Global Client Network (GNB Inward)"/>
    <n v="4"/>
    <x v="1"/>
    <x v="1"/>
    <s v="Mukul Goyal"/>
    <s v="4092/151965577/01/000"/>
    <n v="215165"/>
    <d v="2019-04-01T00:00:00"/>
  </r>
  <r>
    <n v="1900002331"/>
    <x v="17"/>
    <x v="1"/>
    <s v="Ahmedabad"/>
    <s v="Global Client Network (GNB Inward)"/>
    <n v="4"/>
    <x v="1"/>
    <x v="1"/>
    <s v="Namita Bajaj"/>
    <s v="5002/131802941/02/000"/>
    <n v="870"/>
    <d v="2019-05-26T00:00:00"/>
  </r>
  <r>
    <n v="1900002384"/>
    <x v="18"/>
    <x v="1"/>
    <s v="Ahmedabad"/>
    <s v="Trade Credit &amp;amp; Political Risk"/>
    <n v="1"/>
    <x v="2"/>
    <x v="0"/>
    <s v="Nikita Joshi"/>
    <n v="2000010048"/>
    <n v="8174"/>
    <d v="2019-07-18T00:00:00"/>
  </r>
  <r>
    <n v="1900002387"/>
    <x v="18"/>
    <x v="1"/>
    <s v="Ahmedabad"/>
    <s v="Employee Benefits (EB)"/>
    <n v="6"/>
    <x v="4"/>
    <x v="1"/>
    <s v="Tejas Shah"/>
    <s v="4016/120415654/03/00"/>
    <n v="22246"/>
    <d v="2019-07-14T00:00:00"/>
  </r>
  <r>
    <n v="1900002458"/>
    <x v="19"/>
    <x v="1"/>
    <s v="Ahmedabad"/>
    <s v="Liability"/>
    <n v="5"/>
    <x v="3"/>
    <x v="0"/>
    <s v="Kavita Rao"/>
    <n v="43187020"/>
    <n v="7451"/>
    <d v="2019-04-22T00:00:00"/>
  </r>
  <r>
    <n v="1900002464"/>
    <x v="19"/>
    <x v="1"/>
    <s v="Ahmedabad"/>
    <s v="Employee Benefits (EB)"/>
    <n v="6"/>
    <x v="4"/>
    <x v="2"/>
    <s v="Hemant Shah"/>
    <s v="H0067187"/>
    <n v="7110"/>
    <d v="2019-07-29T00:00:00"/>
  </r>
  <r>
    <n v="1900002472"/>
    <x v="19"/>
    <x v="1"/>
    <s v="Ahmedabad"/>
    <s v="Global Client Network (GNB Inward)"/>
    <n v="4"/>
    <x v="1"/>
    <x v="1"/>
    <s v="Prabhat Naik"/>
    <s v="4006/131284920/02/000"/>
    <n v="692"/>
    <d v="2019-05-15T00:00:00"/>
  </r>
  <r>
    <n v="1900002635"/>
    <x v="20"/>
    <x v="1"/>
    <s v="Ahmedabad"/>
    <s v="Trade Credit &amp;amp; Political Risk"/>
    <n v="1"/>
    <x v="2"/>
    <x v="1"/>
    <s v="Nikhil Tiwari"/>
    <s v="NBI Domestic"/>
    <n v="65051"/>
    <d v="2019-01-01T00:00:00"/>
  </r>
  <r>
    <n v="1900002636"/>
    <x v="20"/>
    <x v="1"/>
    <s v="Ahmedabad"/>
    <s v="Global Client Network (GNB Inward)"/>
    <n v="4"/>
    <x v="1"/>
    <x v="1"/>
    <s v="Neha Trivedi"/>
    <s v="4001/117090005/03/000"/>
    <n v="1005"/>
    <d v="2019-05-01T00:00:00"/>
  </r>
  <r>
    <n v="1900002637"/>
    <x v="20"/>
    <x v="1"/>
    <s v="Ahmedabad"/>
    <s v="Employee Benefits (EB)"/>
    <n v="6"/>
    <x v="4"/>
    <x v="2"/>
    <s v="Shruti Agarwal"/>
    <s v="H0067187"/>
    <n v="6259"/>
    <d v="2019-06-21T00:00:00"/>
  </r>
  <r>
    <n v="1900002638"/>
    <x v="20"/>
    <x v="1"/>
    <s v="Ahmedabad"/>
    <s v="Employee Benefits (EB)"/>
    <n v="6"/>
    <x v="4"/>
    <x v="2"/>
    <s v="Kiran Desai"/>
    <s v="H0048996"/>
    <n v="9941"/>
    <d v="2019-07-10T00:00:00"/>
  </r>
  <r>
    <n v="1900002639"/>
    <x v="20"/>
    <x v="1"/>
    <s v="Ahmedabad"/>
    <s v="Global Client Network (GNB Inward)"/>
    <n v="1"/>
    <x v="2"/>
    <x v="2"/>
    <s v="Kanchan Iyer"/>
    <s v="2600015265 00"/>
    <n v="9990"/>
    <d v="2019-05-23T00:00:00"/>
  </r>
  <r>
    <n v="1900002640"/>
    <x v="20"/>
    <x v="1"/>
    <s v="Ahmedabad"/>
    <s v="Employee Benefits (EB)"/>
    <n v="6"/>
    <x v="4"/>
    <x v="1"/>
    <s v="Bhavna Kapoor"/>
    <s v="4016/133979727/02/000"/>
    <n v="74673"/>
    <d v="2019-06-29T00:00:00"/>
  </r>
  <r>
    <n v="1900002880"/>
    <x v="21"/>
    <x v="1"/>
    <s v="Ahmedabad"/>
    <s v="Global Client Network (GNB Inward)"/>
    <n v="4"/>
    <x v="1"/>
    <x v="1"/>
    <s v="Ritika Reddy"/>
    <s v="0640002231 03"/>
    <n v="4362"/>
    <d v="2019-04-02T00:00:00"/>
  </r>
  <r>
    <n v="1900003129"/>
    <x v="22"/>
    <x v="1"/>
    <s v="Ahmedabad"/>
    <s v="Property / BI"/>
    <n v="13"/>
    <x v="5"/>
    <x v="1"/>
    <s v="Suresh Das"/>
    <s v="'99000011180100000339"/>
    <n v="1610"/>
    <d v="2019-02-14T00:00:00"/>
  </r>
  <r>
    <n v="1900003131"/>
    <x v="22"/>
    <x v="1"/>
    <s v="Ahmedabad"/>
    <s v="Global Client Network (GNB Inward)"/>
    <n v="4"/>
    <x v="1"/>
    <x v="1"/>
    <s v="Shikha Chauhan"/>
    <n v="3.1142011248201999E+18"/>
    <n v="20166"/>
    <d v="2019-07-01T00:00:00"/>
  </r>
  <r>
    <n v="1900003209"/>
    <x v="23"/>
    <x v="1"/>
    <s v="Ahmedabad"/>
    <s v="Employee Benefits (EB)"/>
    <n v="6"/>
    <x v="4"/>
    <x v="1"/>
    <s v="Hemant Dutta"/>
    <s v="4005/134645920/02/000"/>
    <n v="8605"/>
    <d v="2019-06-29T00:00:00"/>
  </r>
  <r>
    <n v="1900003210"/>
    <x v="23"/>
    <x v="1"/>
    <s v="Ahmedabad"/>
    <s v="Employee Benefits (EB)"/>
    <n v="6"/>
    <x v="4"/>
    <x v="1"/>
    <s v="Dinesh Pandey"/>
    <s v="4101190600000030-00"/>
    <n v="52500"/>
    <d v="2019-05-17T00:00:00"/>
  </r>
  <r>
    <n v="1900003211"/>
    <x v="23"/>
    <x v="1"/>
    <s v="Ahmedabad"/>
    <s v="Liability"/>
    <n v="13"/>
    <x v="5"/>
    <x v="2"/>
    <s v="Archana Iyer"/>
    <s v="'99000036181500000054"/>
    <n v="21875"/>
    <d v="2019-02-01T00:00:00"/>
  </r>
  <r>
    <n v="1900003212"/>
    <x v="23"/>
    <x v="1"/>
    <s v="Ahmedabad"/>
    <s v="Employee Benefits (EB)"/>
    <n v="6"/>
    <x v="4"/>
    <x v="2"/>
    <s v="Deepak Menon"/>
    <s v="H0048996"/>
    <n v="93906"/>
    <d v="2019-03-07T00:00:00"/>
  </r>
  <r>
    <n v="1900003213"/>
    <x v="23"/>
    <x v="1"/>
    <s v="Ahmedabad"/>
    <s v="Employee Benefits (EB)"/>
    <n v="6"/>
    <x v="4"/>
    <x v="1"/>
    <s v="Vivek Gupta"/>
    <n v="54407334"/>
    <n v="23387"/>
    <d v="2019-01-01T00:00:00"/>
  </r>
  <r>
    <n v="1900003214"/>
    <x v="23"/>
    <x v="1"/>
    <s v="Ahmedabad"/>
    <s v="Employee Benefits (EB)"/>
    <n v="6"/>
    <x v="4"/>
    <x v="1"/>
    <s v="Rina Shah"/>
    <s v="AG00059046000100"/>
    <n v="3347"/>
    <d v="2019-04-01T00:00:00"/>
  </r>
  <r>
    <n v="1900003404"/>
    <x v="24"/>
    <x v="1"/>
    <s v="Ahmedabad"/>
    <s v="Liability"/>
    <n v="2"/>
    <x v="6"/>
    <x v="2"/>
    <s v="Uday Prasad"/>
    <n v="2.9992028733097999E+18"/>
    <n v="60025"/>
    <d v="2019-07-08T00:00:00"/>
  </r>
  <r>
    <n v="1900003405"/>
    <x v="24"/>
    <x v="1"/>
    <s v="Ahmedabad"/>
    <s v="Marine"/>
    <n v="13"/>
    <x v="5"/>
    <x v="1"/>
    <s v="Nitin Kapoor"/>
    <s v="2412/202063061201000"/>
    <n v="13613"/>
    <d v="2019-01-07T00:00:00"/>
  </r>
  <r>
    <n v="1900003406"/>
    <x v="24"/>
    <x v="1"/>
    <s v="Ahmedabad"/>
    <s v="Employee Benefits (EB)"/>
    <n v="5"/>
    <x v="3"/>
    <x v="0"/>
    <s v="Harish Kaul"/>
    <s v="4101190700000015-00"/>
    <n v="79834"/>
    <d v="2019-06-25T00:00:00"/>
  </r>
  <r>
    <n v="1900003407"/>
    <x v="24"/>
    <x v="1"/>
    <s v="Ahmedabad"/>
    <s v="Liability"/>
    <n v="2"/>
    <x v="6"/>
    <x v="2"/>
    <s v="Neeraj Arora"/>
    <n v="2.9992028732742001E+18"/>
    <n v="60025"/>
    <d v="2019-07-08T00:00:00"/>
  </r>
  <r>
    <n v="1900003928"/>
    <x v="25"/>
    <x v="1"/>
    <s v="Ahmedabad"/>
    <s v="Liability"/>
    <n v="10"/>
    <x v="0"/>
    <x v="2"/>
    <s v="Mukul Kumar"/>
    <n v="14055133"/>
    <n v="63000"/>
    <d v="2019-07-26T00:00:00"/>
  </r>
  <r>
    <n v="1900003930"/>
    <x v="25"/>
    <x v="0"/>
    <s v="Ahmedabad"/>
    <s v="Construction, Power &amp; Infrastructure"/>
    <n v="2"/>
    <x v="6"/>
    <x v="2"/>
    <s v="Gauri Naik"/>
    <m/>
    <n v="100000"/>
    <d v="2019-07-17T00:00:00"/>
  </r>
  <r>
    <n v="1900003931"/>
    <x v="25"/>
    <x v="0"/>
    <s v="Ahmedabad"/>
    <s v="Construction, Power &amp; Infrastructure"/>
    <n v="2"/>
    <x v="6"/>
    <x v="2"/>
    <s v="Harish Menon"/>
    <m/>
    <n v="100000"/>
    <d v="2019-01-21T00:00:00"/>
  </r>
  <r>
    <n v="1900004171"/>
    <x v="26"/>
    <x v="0"/>
    <s v="Ahmedabad"/>
    <s v="Global Client Network (GNB Inward)"/>
    <n v="4"/>
    <x v="1"/>
    <x v="1"/>
    <s v="Mohit Gupta"/>
    <m/>
    <n v="254336"/>
    <d v="2019-01-25T00:00:00"/>
  </r>
  <r>
    <n v="1900004173"/>
    <x v="26"/>
    <x v="0"/>
    <s v="Ahmedabad"/>
    <s v="Global Client Network (GNB Inward)"/>
    <n v="4"/>
    <x v="1"/>
    <x v="1"/>
    <s v="Amit Arora"/>
    <m/>
    <n v="266949"/>
    <d v="2019-01-25T00:00:00"/>
  </r>
  <r>
    <n v="1900004220"/>
    <x v="27"/>
    <x v="1"/>
    <s v="Ahmedabad"/>
    <s v="Employee Benefits (EB)"/>
    <n v="6"/>
    <x v="4"/>
    <x v="1"/>
    <s v="Nikita Pandit"/>
    <n v="54445288"/>
    <n v="11111"/>
    <d v="2019-02-28T00:00:00"/>
  </r>
  <r>
    <n v="1900004221"/>
    <x v="27"/>
    <x v="1"/>
    <s v="Ahmedabad"/>
    <s v="Construction, Power &amp; Infrastructure"/>
    <n v="3"/>
    <x v="7"/>
    <x v="2"/>
    <s v="Vikas Gupta"/>
    <n v="9.9000044190299996E+19"/>
    <n v="3008"/>
    <d v="2019-04-12T00:00:00"/>
  </r>
  <r>
    <n v="1900004376"/>
    <x v="28"/>
    <x v="1"/>
    <s v="Ahmedabad"/>
    <s v="Liability"/>
    <n v="3"/>
    <x v="7"/>
    <x v="2"/>
    <s v="Kamlesh Pillai"/>
    <n v="43193940"/>
    <n v="6184"/>
    <d v="2019-08-07T00:00:00"/>
  </r>
  <r>
    <n v="1900004378"/>
    <x v="28"/>
    <x v="1"/>
    <s v="Ahmedabad"/>
    <s v="Property / BI"/>
    <n v="5"/>
    <x v="3"/>
    <x v="0"/>
    <s v="Umesh Agarwal"/>
    <s v="YB00020403000100"/>
    <n v="1568"/>
    <d v="2019-02-08T00:00:00"/>
  </r>
  <r>
    <n v="1900004380"/>
    <x v="28"/>
    <x v="1"/>
    <s v="Ahmedabad"/>
    <s v="Employee Benefits (EB)"/>
    <n v="6"/>
    <x v="4"/>
    <x v="2"/>
    <s v="Ankur Gandhi"/>
    <s v="H0048996"/>
    <n v="18901"/>
    <d v="2019-09-14T00:00:00"/>
  </r>
  <r>
    <n v="1900004382"/>
    <x v="28"/>
    <x v="1"/>
    <s v="Ahmedabad"/>
    <s v="Employee Benefits (EB)"/>
    <n v="6"/>
    <x v="4"/>
    <x v="0"/>
    <s v="Dinesh Kaul"/>
    <s v="H0048996"/>
    <n v="27682"/>
    <d v="2019-08-14T00:00:00"/>
  </r>
  <r>
    <n v="1900004383"/>
    <x v="28"/>
    <x v="1"/>
    <s v="Ahmedabad"/>
    <s v="Employee Benefits (EB)"/>
    <n v="6"/>
    <x v="4"/>
    <x v="2"/>
    <s v="Ankur Naik"/>
    <s v="H0067187"/>
    <n v="5501"/>
    <d v="2019-10-21T00:00:00"/>
  </r>
  <r>
    <n v="1900004384"/>
    <x v="28"/>
    <x v="1"/>
    <s v="Ahmedabad"/>
    <s v="Employee Benefits (EB)"/>
    <n v="6"/>
    <x v="4"/>
    <x v="1"/>
    <s v="Alex Johnson"/>
    <s v="4016 138636598 02 000"/>
    <n v="123750"/>
    <d v="2019-09-30T00:00:00"/>
  </r>
  <r>
    <n v="1900004404"/>
    <x v="29"/>
    <x v="1"/>
    <s v="Ahmedabad"/>
    <s v="Global Client Network (GNB Inward)"/>
    <n v="4"/>
    <x v="1"/>
    <x v="1"/>
    <s v="Emily Thompson"/>
    <s v="OG-20-2202-0425-00000017"/>
    <n v="825"/>
    <d v="2019-07-01T00:00:00"/>
  </r>
  <r>
    <n v="1900004408"/>
    <x v="29"/>
    <x v="1"/>
    <s v="Ahmedabad"/>
    <s v="Global Client Network (GNB Inward)"/>
    <n v="4"/>
    <x v="1"/>
    <x v="1"/>
    <s v="Liam Smith"/>
    <s v="OG-20-2202-9931-00032558"/>
    <n v="1556"/>
    <d v="2019-07-01T00:00:00"/>
  </r>
  <r>
    <n v="1900004411"/>
    <x v="29"/>
    <x v="1"/>
    <s v="Ahmedabad"/>
    <s v="Global Client Network (GNB Inward)"/>
    <n v="4"/>
    <x v="1"/>
    <x v="1"/>
    <s v="Ava Davis"/>
    <s v="OG-20-2202-4004-00000064"/>
    <n v="12350"/>
    <d v="2019-07-01T00:00:00"/>
  </r>
  <r>
    <n v="1900004474"/>
    <x v="30"/>
    <x v="1"/>
    <s v="Ahmedabad"/>
    <s v="Marine"/>
    <n v="3"/>
    <x v="7"/>
    <x v="2"/>
    <s v="Noah Wilson"/>
    <s v="2412 2020 7182 9001 000"/>
    <n v="15593"/>
    <d v="2019-01-12T00:00:00"/>
  </r>
  <r>
    <n v="1900004500"/>
    <x v="30"/>
    <x v="1"/>
    <s v="Ahmedabad"/>
    <s v="Construction, Power &amp; Infrastructure"/>
    <n v="3"/>
    <x v="7"/>
    <x v="2"/>
    <s v="Olivia Brown"/>
    <n v="9.9000044190300006E+17"/>
    <n v="2212"/>
    <d v="2019-04-10T00:00:00"/>
  </r>
  <r>
    <n v="1900004501"/>
    <x v="30"/>
    <x v="1"/>
    <s v="Ahmedabad"/>
    <s v="Employee Benefits (EB)"/>
    <n v="3"/>
    <x v="7"/>
    <x v="2"/>
    <s v="William Martinez"/>
    <n v="54522170"/>
    <n v="9056"/>
    <d v="2019-07-09T00:00:00"/>
  </r>
  <r>
    <n v="1900004503"/>
    <x v="31"/>
    <x v="1"/>
    <s v="Ahmedabad"/>
    <s v="Global Client Network (GNB Inward)"/>
    <n v="4"/>
    <x v="1"/>
    <x v="1"/>
    <s v="Sophia Garcia"/>
    <s v="OG-20-2202-3304-00000009"/>
    <n v="1897"/>
    <d v="2019-07-01T00:00:00"/>
  </r>
  <r>
    <n v="1900004505"/>
    <x v="31"/>
    <x v="1"/>
    <s v="Ahmedabad"/>
    <s v="Global Client Network (GNB Inward)"/>
    <n v="4"/>
    <x v="1"/>
    <x v="1"/>
    <s v="James Miller"/>
    <s v="OG-20-2202-3383-00000002"/>
    <n v="42500"/>
    <d v="2019-07-01T00:00:00"/>
  </r>
  <r>
    <n v="1900004507"/>
    <x v="31"/>
    <x v="1"/>
    <s v="Ahmedabad"/>
    <s v="Global Client Network (GNB Inward)"/>
    <n v="4"/>
    <x v="1"/>
    <x v="1"/>
    <s v="Mia Rodriguez"/>
    <s v="OG-20-2202-4002-00000010"/>
    <n v="10917"/>
    <d v="2019-07-01T00:00:00"/>
  </r>
  <r>
    <n v="1900004518"/>
    <x v="31"/>
    <x v="1"/>
    <s v="Ahmedabad"/>
    <s v="Global Client Network (GNB Inward)"/>
    <n v="4"/>
    <x v="1"/>
    <x v="1"/>
    <s v="Benjamin Anderson"/>
    <s v="OG-20-2202-4010-00000869"/>
    <n v="3375"/>
    <d v="2019-07-01T00:00:00"/>
  </r>
  <r>
    <n v="1900004535"/>
    <x v="31"/>
    <x v="0"/>
    <s v="Ahmedabad"/>
    <s v="Global Client Network (GNB Inward)"/>
    <n v="4"/>
    <x v="1"/>
    <x v="1"/>
    <s v="Charlotte Taylor"/>
    <s v="1011/142530053/01/000"/>
    <n v="320175"/>
    <d v="2019-12-06T00:00:00"/>
  </r>
  <r>
    <n v="1900004535"/>
    <x v="31"/>
    <x v="0"/>
    <s v="Ahmedabad"/>
    <s v="Global Client Network (GNB Inward)"/>
    <n v="4"/>
    <x v="1"/>
    <x v="1"/>
    <s v="Lucas Hernandez"/>
    <n v="3.1242015891005998E+18"/>
    <n v="320175"/>
    <d v="2019-12-06T00:00:00"/>
  </r>
  <r>
    <n v="1900004535"/>
    <x v="31"/>
    <x v="0"/>
    <s v="Ahmedabad"/>
    <s v="Global Client Network (GNB Inward)"/>
    <n v="4"/>
    <x v="1"/>
    <x v="1"/>
    <s v="Amelia Moore"/>
    <s v="OG-19-2202-1018-00000052"/>
    <n v="320175"/>
    <d v="2019-12-06T00:00:00"/>
  </r>
  <r>
    <n v="1900004538"/>
    <x v="31"/>
    <x v="0"/>
    <s v="Ahmedabad"/>
    <s v="Global Client Network (GNB Inward)"/>
    <n v="4"/>
    <x v="1"/>
    <x v="1"/>
    <s v="Henry Thomas"/>
    <s v="OG-20-2202-3315-00000009"/>
    <n v="168593"/>
    <d v="2019-05-28T00:00:00"/>
  </r>
  <r>
    <n v="1900004538"/>
    <x v="31"/>
    <x v="0"/>
    <s v="Ahmedabad"/>
    <s v="Global Client Network (GNB Inward)"/>
    <n v="4"/>
    <x v="1"/>
    <x v="1"/>
    <s v="Harper Martin"/>
    <s v="P0019200001/9999/100301"/>
    <n v="168593"/>
    <d v="2019-05-28T00:00:00"/>
  </r>
  <r>
    <n v="1900004894"/>
    <x v="32"/>
    <x v="1"/>
    <s v="Ahmedabad"/>
    <s v="Global Client Network (GNB Inward)"/>
    <n v="4"/>
    <x v="1"/>
    <x v="1"/>
    <s v="Alexander Jackson"/>
    <n v="43196279"/>
    <n v="2970"/>
    <d v="2019-09-22T00:00:00"/>
  </r>
  <r>
    <n v="1900004898"/>
    <x v="32"/>
    <x v="1"/>
    <s v="Ahmedabad"/>
    <s v="Global Client Network (GNB Inward)"/>
    <n v="1"/>
    <x v="2"/>
    <x v="2"/>
    <s v="Ella White"/>
    <n v="3.1142029633600998E+18"/>
    <n v="7022"/>
    <d v="2019-08-26T00:00:00"/>
  </r>
  <r>
    <n v="1900004909"/>
    <x v="32"/>
    <x v="1"/>
    <s v="Ahmedabad"/>
    <s v="Global Client Network (GNB Inward)"/>
    <n v="4"/>
    <x v="1"/>
    <x v="1"/>
    <s v="Michael Lee"/>
    <s v="0301004728-2019"/>
    <n v="202350"/>
    <d v="2019-09-30T00:00:00"/>
  </r>
  <r>
    <n v="1900004912"/>
    <x v="32"/>
    <x v="1"/>
    <s v="Ahmedabad"/>
    <s v="Global Client Network (GNB Inward)"/>
    <n v="1"/>
    <x v="2"/>
    <x v="2"/>
    <s v="Grace Harris"/>
    <n v="3.213400201191E+23"/>
    <n v="87500"/>
    <d v="2019-07-31T00:00:00"/>
  </r>
  <r>
    <n v="1900004917"/>
    <x v="32"/>
    <x v="1"/>
    <s v="Ahmedabad"/>
    <s v="Global Client Network (GNB Inward)"/>
    <n v="1"/>
    <x v="2"/>
    <x v="2"/>
    <s v="Daniel Clark"/>
    <n v="22515779"/>
    <n v="44260"/>
    <d v="2019-09-30T00:00:00"/>
  </r>
  <r>
    <n v="1900004919"/>
    <x v="32"/>
    <x v="1"/>
    <s v="Ahmedabad"/>
    <s v="Property / BI"/>
    <n v="5"/>
    <x v="3"/>
    <x v="0"/>
    <s v="Scarlett Lewis"/>
    <n v="9.9000046190100005E+19"/>
    <n v="11550"/>
    <d v="2019-09-08T00:00:00"/>
  </r>
  <r>
    <n v="1900004920"/>
    <x v="32"/>
    <x v="1"/>
    <s v="Ahmedabad"/>
    <s v="Small Medium Enterpries (SME)"/>
    <n v="5"/>
    <x v="3"/>
    <x v="0"/>
    <s v="Matthew Walker"/>
    <n v="9.90000111903E+19"/>
    <n v="43033"/>
    <d v="2019-09-08T00:00:00"/>
  </r>
  <r>
    <n v="1900004922"/>
    <x v="32"/>
    <x v="1"/>
    <s v="Ahmedabad"/>
    <s v="Property / BI"/>
    <n v="5"/>
    <x v="3"/>
    <x v="0"/>
    <s v="Madison Robinson"/>
    <n v="9.9000046190100005E+19"/>
    <n v="7700"/>
    <d v="2019-09-08T00:00:00"/>
  </r>
  <r>
    <n v="1900004923"/>
    <x v="32"/>
    <x v="1"/>
    <s v="Ahmedabad"/>
    <s v="Small Medium Enterpries (SME)"/>
    <n v="5"/>
    <x v="3"/>
    <x v="0"/>
    <s v="David Hall"/>
    <n v="9.90000111903E+19"/>
    <n v="72139"/>
    <d v="2019-09-08T00:00:00"/>
  </r>
  <r>
    <n v="1900004928"/>
    <x v="32"/>
    <x v="1"/>
    <s v="Ahmedabad"/>
    <s v="Construction, Power &amp; Infrastructure"/>
    <n v="3"/>
    <x v="7"/>
    <x v="2"/>
    <s v="Lily Young"/>
    <n v="9.9000044190299996E+19"/>
    <n v="32585"/>
    <d v="2019-09-11T00:00:00"/>
  </r>
  <r>
    <n v="1900004933"/>
    <x v="32"/>
    <x v="1"/>
    <s v="Ahmedabad"/>
    <s v="Construction, Power &amp; Infrastructure"/>
    <n v="3"/>
    <x v="7"/>
    <x v="2"/>
    <s v="Samuel Allen"/>
    <n v="9.9000044190299996E+19"/>
    <n v="8045"/>
    <d v="2019-09-22T00:00:00"/>
  </r>
  <r>
    <n v="1900004983"/>
    <x v="32"/>
    <x v="1"/>
    <s v="Ahmedabad"/>
    <s v="Global Client Network (GNB Inward)"/>
    <n v="4"/>
    <x v="1"/>
    <x v="1"/>
    <s v="Chloe King"/>
    <s v="0000000010619837-01"/>
    <n v="26968"/>
    <d v="2019-10-25T00:00:00"/>
  </r>
  <r>
    <n v="1900004984"/>
    <x v="32"/>
    <x v="1"/>
    <s v="Ahmedabad"/>
    <s v="Global Client Network (GNB Inward)"/>
    <n v="4"/>
    <x v="1"/>
    <x v="1"/>
    <s v="Joseph Scott"/>
    <s v="0000000007404252-02"/>
    <n v="2437"/>
    <d v="2019-10-26T00:00:00"/>
  </r>
  <r>
    <n v="1900004985"/>
    <x v="32"/>
    <x v="1"/>
    <s v="Ahmedabad"/>
    <s v="Global Client Network (GNB Inward)"/>
    <n v="4"/>
    <x v="1"/>
    <x v="1"/>
    <s v="Evelyn Wright"/>
    <s v="OG-19-2202-1018-00000052"/>
    <n v="53278"/>
    <d v="2019-01-01T00:00:00"/>
  </r>
  <r>
    <n v="1900004986"/>
    <x v="32"/>
    <x v="1"/>
    <s v="Ahmedabad"/>
    <s v="Global Client Network (GNB Inward)"/>
    <n v="4"/>
    <x v="1"/>
    <x v="1"/>
    <s v="Andrew Adams"/>
    <s v="OG-19-2202-3383-00000007"/>
    <n v="30048"/>
    <d v="2019-01-01T00:00:00"/>
  </r>
  <r>
    <n v="1900004987"/>
    <x v="32"/>
    <x v="1"/>
    <s v="Ahmedabad"/>
    <s v="Global Client Network (GNB Inward)"/>
    <n v="4"/>
    <x v="1"/>
    <x v="1"/>
    <s v="Aria Baker"/>
    <n v="3.1142029974272998E+18"/>
    <n v="12500"/>
    <d v="2019-09-19T00:00:00"/>
  </r>
  <r>
    <n v="1900005036"/>
    <x v="33"/>
    <x v="1"/>
    <s v="Ahmedabad"/>
    <s v="Global Client Network (GNB Inward)"/>
    <n v="1"/>
    <x v="2"/>
    <x v="2"/>
    <s v="Christopher Campbell"/>
    <s v="ER00004563000100"/>
    <n v="3854"/>
    <d v="2019-04-30T00:00:00"/>
  </r>
  <r>
    <n v="1900005300"/>
    <x v="34"/>
    <x v="0"/>
    <s v="Ahmedabad"/>
    <s v="Global Client Network (GNB Inward)"/>
    <n v="4"/>
    <x v="1"/>
    <x v="1"/>
    <s v="Zoe Rivera"/>
    <n v="304003763"/>
    <n v="132392"/>
    <d v="2019-12-20T00:00:00"/>
  </r>
  <r>
    <n v="1900005300"/>
    <x v="34"/>
    <x v="0"/>
    <s v="Ahmedabad"/>
    <s v="Global Client Network (GNB Inward)"/>
    <n v="4"/>
    <x v="1"/>
    <x v="1"/>
    <s v="Anthony Mitchell"/>
    <s v="1003/126704810/02/000"/>
    <n v="132392"/>
    <d v="2019-12-20T00:00:00"/>
  </r>
  <r>
    <n v="1900005300"/>
    <x v="34"/>
    <x v="0"/>
    <s v="Ahmedabad"/>
    <s v="Global Client Network (GNB Inward)"/>
    <n v="4"/>
    <x v="1"/>
    <x v="1"/>
    <s v="Mila Flores"/>
    <n v="2.4142020928135997E+18"/>
    <n v="132392"/>
    <d v="2019-12-20T00:00:00"/>
  </r>
  <r>
    <n v="1900005300"/>
    <x v="34"/>
    <x v="0"/>
    <s v="Ahmedabad"/>
    <s v="Global Client Network (GNB Inward)"/>
    <n v="4"/>
    <x v="1"/>
    <x v="1"/>
    <s v="Joshua Roberts"/>
    <s v="4092/151965577/01/000"/>
    <n v="132392"/>
    <d v="2019-12-20T00:00:00"/>
  </r>
  <r>
    <n v="1900005324"/>
    <x v="34"/>
    <x v="1"/>
    <s v="Ahmedabad"/>
    <s v="Construction, Power &amp; Infrastructure"/>
    <n v="3"/>
    <x v="7"/>
    <x v="2"/>
    <s v="Nora Sanders"/>
    <n v="9.9000044190299996E+19"/>
    <n v="26805"/>
    <d v="2019-11-19T00:00:00"/>
  </r>
  <r>
    <n v="1900005325"/>
    <x v="34"/>
    <x v="1"/>
    <s v="Ahmedabad"/>
    <s v="Employee Benefits (EB)"/>
    <n v="5"/>
    <x v="3"/>
    <x v="1"/>
    <s v="Ryan Murphy"/>
    <n v="43191791"/>
    <n v="956"/>
    <d v="2019-07-03T00:00:00"/>
  </r>
  <r>
    <n v="1900005329"/>
    <x v="34"/>
    <x v="1"/>
    <s v="Ahmedabad"/>
    <s v="Global Client Network (GNB Inward)"/>
    <n v="1"/>
    <x v="2"/>
    <x v="2"/>
    <s v="Ellie Patterson"/>
    <n v="3.1142029634361999E+18"/>
    <n v="2089"/>
    <d v="2019-08-26T00:00:00"/>
  </r>
  <r>
    <n v="1900005331"/>
    <x v="34"/>
    <x v="1"/>
    <s v="Ahmedabad"/>
    <s v="Global Client Network (GNB Inward)"/>
    <n v="4"/>
    <x v="1"/>
    <x v="1"/>
    <s v="Ethan Hughes"/>
    <s v="OG-20-2202-1005-00000171-2019"/>
    <n v="8580"/>
    <d v="2019-09-21T00:00:00"/>
  </r>
  <r>
    <n v="1900005394"/>
    <x v="35"/>
    <x v="1"/>
    <s v="Ahmedabad"/>
    <s v="Global Client Network (GNB Inward)"/>
    <n v="4"/>
    <x v="1"/>
    <x v="1"/>
    <s v="Layla Price"/>
    <s v="OG-20-2202-4004-00000062"/>
    <n v="60713"/>
    <d v="2019-07-01T00:00:00"/>
  </r>
  <r>
    <n v="1900005395"/>
    <x v="35"/>
    <x v="1"/>
    <s v="Ahmedabad"/>
    <s v="Marine"/>
    <n v="4"/>
    <x v="1"/>
    <x v="1"/>
    <s v="Elijah Cox"/>
    <n v="22531899"/>
    <n v="50160"/>
    <d v="2019-10-27T00:00:00"/>
  </r>
  <r>
    <n v="1900005396"/>
    <x v="35"/>
    <x v="1"/>
    <s v="Ahmedabad"/>
    <s v="Global Client Network (GNB Inward)"/>
    <n v="4"/>
    <x v="1"/>
    <x v="1"/>
    <s v="Penelope Butler"/>
    <s v="OG-19-2202-1018-00000047"/>
    <n v="71765"/>
    <d v="2019-10-26T00:00:00"/>
  </r>
  <r>
    <n v="1900005439"/>
    <x v="35"/>
    <x v="1"/>
    <s v="Ahmedabad"/>
    <s v="Construction, Power &amp; Infrastructure"/>
    <n v="13"/>
    <x v="5"/>
    <x v="2"/>
    <s v="Sebastian Long"/>
    <s v="'99000044180300000048"/>
    <n v="62399"/>
    <d v="2019-11-14T00:00:00"/>
  </r>
  <r>
    <n v="1900005516"/>
    <x v="36"/>
    <x v="1"/>
    <s v="Ahmedabad"/>
    <s v="Liability"/>
    <n v="10"/>
    <x v="0"/>
    <x v="2"/>
    <s v="Riley Brooks"/>
    <n v="2280014070"/>
    <n v="27530"/>
    <d v="2019-03-09T00:00:00"/>
  </r>
  <r>
    <n v="1900005526"/>
    <x v="36"/>
    <x v="1"/>
    <s v="Ahmedabad"/>
    <s v="Employee Benefits (EB)"/>
    <n v="6"/>
    <x v="4"/>
    <x v="1"/>
    <s v="Jack Richardson"/>
    <s v="180876-0000-01"/>
    <n v="60000"/>
    <d v="2019-04-01T00:00:00"/>
  </r>
  <r>
    <n v="1900005527"/>
    <x v="36"/>
    <x v="1"/>
    <s v="Ahmedabad"/>
    <s v="Global Client Network (GNB Inward)"/>
    <n v="4"/>
    <x v="1"/>
    <x v="1"/>
    <s v="Lily Wood"/>
    <n v="1.203004619248E+19"/>
    <n v="77400"/>
    <d v="2019-08-10T00:00:00"/>
  </r>
  <r>
    <n v="1900005528"/>
    <x v="36"/>
    <x v="1"/>
    <s v="Ahmedabad"/>
    <s v="Global Client Network (GNB Inward)"/>
    <n v="4"/>
    <x v="1"/>
    <x v="1"/>
    <s v="Dylan Stewart"/>
    <n v="1.203004619248E+19"/>
    <n v="302812"/>
    <d v="2019-08-10T00:00:00"/>
  </r>
  <r>
    <n v="1900005529"/>
    <x v="36"/>
    <x v="1"/>
    <s v="Ahmedabad"/>
    <s v="Property / BI"/>
    <n v="13"/>
    <x v="5"/>
    <x v="1"/>
    <s v="Audrey Morgan"/>
    <s v="'0655001664 03"/>
    <n v="275569"/>
    <d v="2019-03-01T00:00:00"/>
  </r>
  <r>
    <n v="1900005530"/>
    <x v="36"/>
    <x v="1"/>
    <s v="Ahmedabad"/>
    <s v="Liability"/>
    <n v="13"/>
    <x v="5"/>
    <x v="1"/>
    <s v="Luke Barnes"/>
    <s v="'0304001755"/>
    <n v="320000"/>
    <d v="2019-01-31T00:00:00"/>
  </r>
  <r>
    <n v="1900005531"/>
    <x v="36"/>
    <x v="1"/>
    <s v="Ahmedabad"/>
    <s v="Employee Benefits (EB)"/>
    <n v="6"/>
    <x v="4"/>
    <x v="1"/>
    <s v="Bella Sanchez"/>
    <n v="3393"/>
    <n v="114752"/>
    <d v="2019-11-01T00:00:00"/>
  </r>
  <r>
    <n v="1900005532"/>
    <x v="36"/>
    <x v="1"/>
    <s v="Ahmedabad"/>
    <s v="Employee Benefits (EB)"/>
    <n v="6"/>
    <x v="4"/>
    <x v="0"/>
    <s v="Mason Bell"/>
    <s v="H0056637"/>
    <n v="49027"/>
    <d v="2019-02-04T00:00:00"/>
  </r>
  <r>
    <n v="1900005555"/>
    <x v="36"/>
    <x v="1"/>
    <s v="Ahmedabad"/>
    <s v="Construction, Power &amp; Infrastructure"/>
    <n v="13"/>
    <x v="5"/>
    <x v="2"/>
    <s v="Lillian Parker"/>
    <s v="'99000044180300000078"/>
    <n v="153332"/>
    <d v="2019-10-19T00:00:00"/>
  </r>
  <r>
    <n v="1900005760"/>
    <x v="37"/>
    <x v="1"/>
    <s v="Ahmedabad"/>
    <s v="Marine"/>
    <n v="5"/>
    <x v="3"/>
    <x v="0"/>
    <s v="Owen Reed"/>
    <n v="2.4142027811737001E+18"/>
    <n v="23591"/>
    <d v="2019-05-01T00:00:00"/>
  </r>
  <r>
    <n v="1900005761"/>
    <x v="37"/>
    <x v="1"/>
    <s v="Ahmedabad"/>
    <s v="Global Client Network (GNB Inward)"/>
    <n v="4"/>
    <x v="1"/>
    <x v="1"/>
    <s v="Sadie Jenkins"/>
    <s v="OG-20-2202-3315-00000012"/>
    <n v="19181"/>
    <d v="2019-08-02T00:00:00"/>
  </r>
  <r>
    <n v="1900005767"/>
    <x v="37"/>
    <x v="1"/>
    <s v="Ahmedabad"/>
    <s v="Small Medium Enterpries (SME)"/>
    <n v="5"/>
    <x v="3"/>
    <x v="0"/>
    <s v="Gabriel Cooper"/>
    <n v="2.3060011180300001E+19"/>
    <n v="8228"/>
    <d v="2019-02-28T00:00:00"/>
  </r>
  <r>
    <n v="1900005768"/>
    <x v="37"/>
    <x v="1"/>
    <s v="Ahmedabad"/>
    <s v="Small Medium Enterpries (SME)"/>
    <n v="5"/>
    <x v="3"/>
    <x v="2"/>
    <s v="Aubrey Coleman"/>
    <n v="2.3060011180300001E+19"/>
    <n v="5241"/>
    <d v="2019-07-12T00:00:00"/>
  </r>
  <r>
    <n v="1900005769"/>
    <x v="37"/>
    <x v="1"/>
    <s v="Ahmedabad"/>
    <s v="Small Medium Enterpries (SME)"/>
    <n v="5"/>
    <x v="3"/>
    <x v="2"/>
    <s v="Aiden Bailey"/>
    <n v="9.9000046190799995E+19"/>
    <n v="13154"/>
    <d v="2019-10-10T00:00:00"/>
  </r>
  <r>
    <n v="1900005770"/>
    <x v="37"/>
    <x v="1"/>
    <s v="Ahmedabad"/>
    <s v="Small Medium Enterpries (SME)"/>
    <n v="5"/>
    <x v="3"/>
    <x v="0"/>
    <s v="Hannah Evans"/>
    <n v="9.9000046190799995E+19"/>
    <n v="14461"/>
    <d v="2019-09-08T00:00:00"/>
  </r>
  <r>
    <n v="1900005771"/>
    <x v="37"/>
    <x v="1"/>
    <s v="Ahmedabad"/>
    <s v="Global Client Network (GNB Inward)"/>
    <n v="4"/>
    <x v="1"/>
    <x v="1"/>
    <s v="Isaac Morris"/>
    <s v="2019-L0138835-FWC"/>
    <n v="2853"/>
    <d v="2019-06-23T00:00:00"/>
  </r>
  <r>
    <n v="1900005772"/>
    <x v="37"/>
    <x v="1"/>
    <s v="Ahmedabad"/>
    <s v="Global Client Network (GNB Inward)"/>
    <n v="4"/>
    <x v="1"/>
    <x v="1"/>
    <s v="Mila Carter"/>
    <s v="2019-L0139704-PBL"/>
    <n v="495"/>
    <d v="2019-06-23T00:00:00"/>
  </r>
  <r>
    <n v="1900005773"/>
    <x v="37"/>
    <x v="1"/>
    <s v="Ahmedabad"/>
    <s v="Global Client Network (GNB Inward)"/>
    <n v="4"/>
    <x v="1"/>
    <x v="1"/>
    <s v="Logan Kelly"/>
    <s v="2018-F0513845-BSS"/>
    <n v="5891"/>
    <d v="2019-02-04T00:00:00"/>
  </r>
  <r>
    <n v="1900005774"/>
    <x v="37"/>
    <x v="1"/>
    <s v="Ahmedabad"/>
    <s v="Property / BI"/>
    <n v="3"/>
    <x v="7"/>
    <x v="2"/>
    <s v="Camila Howard"/>
    <s v="OG-20-2202-4004-00000043"/>
    <n v="4596"/>
    <d v="2019-05-16T00:00:00"/>
  </r>
  <r>
    <n v="1900005775"/>
    <x v="37"/>
    <x v="1"/>
    <s v="Ahmedabad"/>
    <s v="Construction, Power &amp; Infrastructure"/>
    <n v="3"/>
    <x v="7"/>
    <x v="2"/>
    <s v="Jayden Hughes"/>
    <n v="9.9000044180300005E+19"/>
    <n v="21443"/>
    <d v="2019-07-03T00:00:00"/>
  </r>
  <r>
    <n v="1900005776"/>
    <x v="37"/>
    <x v="1"/>
    <s v="Ahmedabad"/>
    <s v="Construction, Power &amp; Infrastructure"/>
    <n v="3"/>
    <x v="7"/>
    <x v="2"/>
    <s v="Savannah Ward"/>
    <n v="9.9000044180300005E+19"/>
    <n v="21442"/>
    <d v="2019-10-20T00:00:00"/>
  </r>
  <r>
    <n v="1900005777"/>
    <x v="37"/>
    <x v="1"/>
    <s v="Ahmedabad"/>
    <s v="Construction, Power &amp; Infrastructure"/>
    <n v="3"/>
    <x v="7"/>
    <x v="2"/>
    <s v="Caleb Bryant"/>
    <n v="9.9000044180300005E+19"/>
    <n v="21443"/>
    <d v="2019-03-16T00:00:00"/>
  </r>
  <r>
    <n v="1900005778"/>
    <x v="37"/>
    <x v="1"/>
    <s v="Ahmedabad"/>
    <s v="Construction, Power &amp; Infrastructure"/>
    <n v="3"/>
    <x v="7"/>
    <x v="2"/>
    <s v="Zoe Fisher"/>
    <n v="9.9000044180300005E+19"/>
    <n v="17949"/>
    <d v="2019-07-03T00:00:00"/>
  </r>
  <r>
    <n v="1900005779"/>
    <x v="37"/>
    <x v="1"/>
    <s v="Ahmedabad"/>
    <s v="Construction, Power &amp; Infrastructure"/>
    <n v="3"/>
    <x v="7"/>
    <x v="2"/>
    <s v="Nathan Martinez"/>
    <n v="9.9000044180300005E+19"/>
    <n v="17949"/>
    <d v="2019-03-16T00:00:00"/>
  </r>
  <r>
    <n v="1900005780"/>
    <x v="37"/>
    <x v="1"/>
    <s v="Ahmedabad"/>
    <s v="Property / BI"/>
    <n v="5"/>
    <x v="3"/>
    <x v="0"/>
    <s v="Addison Henderson"/>
    <s v="PFS/I3353707/71/01/006343"/>
    <n v="7889"/>
    <d v="2019-01-12T00:00:00"/>
  </r>
  <r>
    <n v="1900005781"/>
    <x v="37"/>
    <x v="1"/>
    <s v="Ahmedabad"/>
    <s v="Liability"/>
    <n v="3"/>
    <x v="7"/>
    <x v="2"/>
    <s v="Hunter Collins"/>
    <n v="3.1142031258438999E+18"/>
    <n v="8198"/>
    <d v="2019-10-25T00:00:00"/>
  </r>
  <r>
    <n v="1900005782"/>
    <x v="37"/>
    <x v="1"/>
    <s v="Ahmedabad"/>
    <s v="Employee Benefits (EB)"/>
    <n v="6"/>
    <x v="4"/>
    <x v="0"/>
    <s v="Paisley Price"/>
    <s v="H0048996"/>
    <n v="18697"/>
    <d v="2019-03-11T00:00:00"/>
  </r>
  <r>
    <n v="1900005783"/>
    <x v="37"/>
    <x v="1"/>
    <s v="Ahmedabad"/>
    <s v="Employee Benefits (EB)"/>
    <n v="6"/>
    <x v="4"/>
    <x v="0"/>
    <s v="Julian Hayes"/>
    <s v="H0048996"/>
    <n v="17140"/>
    <d v="2019-10-11T00:00:00"/>
  </r>
  <r>
    <n v="1900005784"/>
    <x v="37"/>
    <x v="1"/>
    <s v="Ahmedabad"/>
    <s v="Employee Benefits (EB)"/>
    <n v="6"/>
    <x v="4"/>
    <x v="0"/>
    <s v="Bella Gonzales"/>
    <s v="H0048996"/>
    <n v="8561"/>
    <d v="2019-11-14T00:00:00"/>
  </r>
  <r>
    <n v="1900005785"/>
    <x v="37"/>
    <x v="1"/>
    <s v="Ahmedabad"/>
    <s v="Liability"/>
    <n v="5"/>
    <x v="3"/>
    <x v="1"/>
    <s v="Christian Spencer"/>
    <n v="43191787"/>
    <n v="6213"/>
    <d v="2019-07-03T00:00:00"/>
  </r>
  <r>
    <n v="1900005786"/>
    <x v="37"/>
    <x v="1"/>
    <s v="Ahmedabad"/>
    <s v="Global Client Network (GNB Inward)"/>
    <n v="4"/>
    <x v="1"/>
    <x v="1"/>
    <s v="Scarlett Webb"/>
    <s v="OG-20-2202-4097-00000201"/>
    <n v="8625"/>
    <d v="2019-09-21T00:00:00"/>
  </r>
  <r>
    <n v="1900005787"/>
    <x v="37"/>
    <x v="1"/>
    <s v="Ahmedabad"/>
    <s v="Global Client Network (GNB Inward)"/>
    <n v="4"/>
    <x v="1"/>
    <x v="1"/>
    <s v="Dominic Graham"/>
    <s v="OG-20-2202-4097-00000170"/>
    <n v="4579"/>
    <d v="2019-09-21T00:00:00"/>
  </r>
  <r>
    <n v="1900005788"/>
    <x v="37"/>
    <x v="1"/>
    <s v="Ahmedabad"/>
    <s v="Global Client Network (GNB Inward)"/>
    <n v="4"/>
    <x v="1"/>
    <x v="1"/>
    <s v="Violet Pearson"/>
    <s v="OG-19-2202-1005-00000153"/>
    <n v="1980"/>
    <d v="2019-06-14T00:00:00"/>
  </r>
  <r>
    <n v="1900005789"/>
    <x v="37"/>
    <x v="1"/>
    <s v="Ahmedabad"/>
    <s v="Global Client Network (GNB Inward)"/>
    <n v="4"/>
    <x v="1"/>
    <x v="1"/>
    <s v="Jonathan Peterson"/>
    <s v="OG-20-2202-4097-00000171"/>
    <n v="3330"/>
    <d v="2019-09-21T00:00:00"/>
  </r>
  <r>
    <n v="1900005910"/>
    <x v="38"/>
    <x v="1"/>
    <s v="Ahmedabad"/>
    <s v="Construction, Power &amp; Infrastructure"/>
    <n v="2"/>
    <x v="6"/>
    <x v="2"/>
    <s v="Maya Simmons"/>
    <s v="'99000044180300000047"/>
    <n v="90282"/>
    <d v="2019-02-27T00:00:00"/>
  </r>
  <r>
    <n v="1900005911"/>
    <x v="38"/>
    <x v="1"/>
    <s v="Ahmedabad"/>
    <s v="Construction, Power &amp; Infrastructure"/>
    <n v="13"/>
    <x v="5"/>
    <x v="2"/>
    <s v="Connor Foster"/>
    <s v="'99000044180300000048"/>
    <n v="68639"/>
    <d v="2019-05-14T00:00:00"/>
  </r>
  <r>
    <n v="1900005912"/>
    <x v="38"/>
    <x v="1"/>
    <s v="Ahmedabad"/>
    <s v="Construction, Power &amp; Infrastructure"/>
    <n v="2"/>
    <x v="6"/>
    <x v="2"/>
    <s v="Aurora Hamilton"/>
    <s v="'99000044180300000047"/>
    <n v="90282"/>
    <d v="2019-08-27T00:00:00"/>
  </r>
  <r>
    <n v="1900005913"/>
    <x v="38"/>
    <x v="1"/>
    <s v="Ahmedabad"/>
    <s v="Construction, Power &amp; Infrastructure"/>
    <n v="2"/>
    <x v="6"/>
    <x v="2"/>
    <s v="Adrian Ross"/>
    <s v="'99000044180300000047"/>
    <n v="90282"/>
    <d v="2019-05-27T00:00:00"/>
  </r>
  <r>
    <n v="1900005915"/>
    <x v="38"/>
    <x v="1"/>
    <s v="Ahmedabad"/>
    <s v="Construction, Power &amp; Infrastructure"/>
    <n v="13"/>
    <x v="5"/>
    <x v="2"/>
    <s v="Natalia Stone"/>
    <s v="'99000044180300000076"/>
    <n v="67102"/>
    <d v="2019-03-27T00:00:00"/>
  </r>
  <r>
    <n v="1900005959"/>
    <x v="38"/>
    <x v="1"/>
    <s v="Ahmedabad"/>
    <s v="Liability"/>
    <n v="13"/>
    <x v="5"/>
    <x v="1"/>
    <s v="Miles Andrews"/>
    <s v="'0300004329"/>
    <n v="125000"/>
    <d v="2019-01-31T00:00:00"/>
  </r>
  <r>
    <n v="1900005960"/>
    <x v="38"/>
    <x v="1"/>
    <s v="Ahmedabad"/>
    <s v="Trade Credit &amp;amp; Political Risk"/>
    <n v="1"/>
    <x v="2"/>
    <x v="1"/>
    <s v="Hazel McCarthy"/>
    <s v="TBA"/>
    <n v="115781"/>
    <d v="2019-07-28T00:00:00"/>
  </r>
  <r>
    <n v="1900005961"/>
    <x v="38"/>
    <x v="1"/>
    <s v="Ahmedabad"/>
    <s v="Liability"/>
    <n v="13"/>
    <x v="5"/>
    <x v="1"/>
    <s v="Aaron Nichols"/>
    <s v="'23060036180200000022"/>
    <n v="137500"/>
    <d v="2019-01-01T00:00:00"/>
  </r>
  <r>
    <n v="1900005962"/>
    <x v="38"/>
    <x v="1"/>
    <s v="Ahmedabad"/>
    <s v="Construction, Power &amp; Infrastructure"/>
    <n v="2"/>
    <x v="6"/>
    <x v="2"/>
    <s v="Piper Holland"/>
    <s v="'99000044180300000078"/>
    <n v="208093"/>
    <d v="2019-03-25T00:00:00"/>
  </r>
  <r>
    <n v="1900005964"/>
    <x v="38"/>
    <x v="1"/>
    <s v="Ahmedabad"/>
    <s v="Construction, Power &amp; Infrastructure"/>
    <n v="2"/>
    <x v="6"/>
    <x v="2"/>
    <s v="Evan Bishop"/>
    <s v="'99000044180300000078"/>
    <n v="153332"/>
    <d v="2019-07-07T00:00:00"/>
  </r>
  <r>
    <n v="1900005965"/>
    <x v="38"/>
    <x v="1"/>
    <s v="Ahmedabad"/>
    <s v="Liability"/>
    <n v="13"/>
    <x v="5"/>
    <x v="1"/>
    <s v="Lucy Reid"/>
    <s v="'91000036191700000002"/>
    <n v="131250"/>
    <d v="2019-05-23T00:00:00"/>
  </r>
  <r>
    <n v="2000001072"/>
    <x v="39"/>
    <x v="1"/>
    <s v="Ahmedabad"/>
    <s v="Marine"/>
    <n v="5"/>
    <x v="3"/>
    <x v="1"/>
    <s v="Cameron Lawson"/>
    <n v="2.4142025629033999E+18"/>
    <n v="56100"/>
    <d v="2019-03-08T00:00:00"/>
  </r>
  <r>
    <n v="2000001076"/>
    <x v="39"/>
    <x v="1"/>
    <s v="Ahmedabad"/>
    <s v="Marine"/>
    <n v="13"/>
    <x v="5"/>
    <x v="1"/>
    <s v="Nora Freeman"/>
    <s v="0830016972 02"/>
    <n v="50333"/>
    <d v="2019-03-01T00:00:00"/>
  </r>
  <r>
    <n v="2000001082"/>
    <x v="39"/>
    <x v="1"/>
    <s v="Ahmedabad"/>
    <s v="Liability"/>
    <n v="13"/>
    <x v="5"/>
    <x v="1"/>
    <s v="Tyler Stevens"/>
    <n v="41046110"/>
    <n v="74250"/>
    <d v="2019-04-09T00:00:00"/>
  </r>
  <r>
    <n v="2000001083"/>
    <x v="39"/>
    <x v="1"/>
    <s v="Ahmedabad"/>
    <s v="Employee Benefits (EB)"/>
    <n v="5"/>
    <x v="3"/>
    <x v="1"/>
    <s v="Sydney Gibson"/>
    <s v="4101191100000008-00"/>
    <n v="48929"/>
    <d v="2019-11-10T00:00:00"/>
  </r>
  <r>
    <n v="2000001086"/>
    <x v="39"/>
    <x v="1"/>
    <s v="Ahmedabad"/>
    <s v="Global Client Network (GNB Inward)"/>
    <n v="1"/>
    <x v="2"/>
    <x v="2"/>
    <s v="Caleb Watts"/>
    <n v="1.11200441808E+19"/>
    <n v="49401"/>
    <d v="2019-01-03T00:00:00"/>
  </r>
  <r>
    <n v="2000001563"/>
    <x v="40"/>
    <x v="1"/>
    <s v="Ahmedabad"/>
    <s v="Marine"/>
    <n v="5"/>
    <x v="3"/>
    <x v="0"/>
    <s v="Ruby Holland"/>
    <s v="MCO/I3350570/71/01/006343"/>
    <n v="9075"/>
    <d v="2019-01-12T00:00:00"/>
  </r>
  <r>
    <n v="2000001567"/>
    <x v="40"/>
    <x v="1"/>
    <s v="Ahmedabad"/>
    <s v="Construction, Power &amp; Infrastructure"/>
    <n v="13"/>
    <x v="5"/>
    <x v="2"/>
    <s v="Robert Black"/>
    <s v="'11120044180300000011"/>
    <n v="24072"/>
    <d v="2019-03-13T00:00:00"/>
  </r>
  <r>
    <n v="2000001570"/>
    <x v="40"/>
    <x v="1"/>
    <s v="Ahmedabad"/>
    <s v="Employee Benefits (EB)"/>
    <n v="6"/>
    <x v="4"/>
    <x v="1"/>
    <s v="Alice Wheeler"/>
    <s v="LPGPA0000000200/01"/>
    <n v="5550"/>
    <d v="2019-01-04T00:00:00"/>
  </r>
  <r>
    <n v="2000001575"/>
    <x v="40"/>
    <x v="1"/>
    <s v="Ahmedabad"/>
    <s v="Property / BI"/>
    <n v="13"/>
    <x v="5"/>
    <x v="2"/>
    <s v="Justin Kim"/>
    <s v="'99000046192400000039"/>
    <n v="10938"/>
    <d v="2019-06-12T00:00:00"/>
  </r>
  <r>
    <n v="2000001579"/>
    <x v="40"/>
    <x v="1"/>
    <s v="Ahmedabad"/>
    <s v="Emerging Corporates Group (ECG)"/>
    <n v="3"/>
    <x v="7"/>
    <x v="2"/>
    <s v="Molly Zimmerman"/>
    <n v="2280038722"/>
    <n v="2789"/>
    <d v="2019-07-15T00:00:00"/>
  </r>
  <r>
    <n v="2000001583"/>
    <x v="40"/>
    <x v="1"/>
    <s v="Ahmedabad"/>
    <s v="Marine"/>
    <n v="5"/>
    <x v="3"/>
    <x v="1"/>
    <s v="Mahendara"/>
    <n v="2.4142025629033999E+18"/>
    <n v="14025"/>
    <d v="2019-10-22T00:00:00"/>
  </r>
  <r>
    <n v="2000001589"/>
    <x v="40"/>
    <x v="1"/>
    <s v="Ahmedabad"/>
    <s v="Global Client Network (GNB Inward)"/>
    <n v="4"/>
    <x v="1"/>
    <x v="1"/>
    <s v="Shruti"/>
    <s v="32099602-01"/>
    <n v="1112"/>
    <d v="2019-01-23T00:00:00"/>
  </r>
  <r>
    <n v="2000001598"/>
    <x v="40"/>
    <x v="1"/>
    <s v="Ahmedabad"/>
    <s v="Employee Benefits (EB)"/>
    <n v="6"/>
    <x v="4"/>
    <x v="1"/>
    <s v="Janish"/>
    <n v="2.9992015408021002E+18"/>
    <n v="4302"/>
    <d v="2019-11-01T00:00:00"/>
  </r>
  <r>
    <n v="2000001604"/>
    <x v="40"/>
    <x v="1"/>
    <s v="Ahmedabad"/>
    <s v="Liability"/>
    <n v="13"/>
    <x v="5"/>
    <x v="2"/>
    <s v="Aman Tyagi"/>
    <s v="'2302003268"/>
    <n v="21875"/>
    <d v="2019-02-11T00:00:0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1">
  <r>
    <s v="A"/>
    <s v="2414 2022 4088 1000 000"/>
    <s v="Active"/>
    <d v="2018-04-19T00:00:00"/>
    <d v="2019-04-18T00:00:00"/>
    <s v="Marine"/>
    <n v="1"/>
    <s v="Vinay"/>
    <s v="Ahmedabad"/>
    <s v="Marine"/>
    <x v="0"/>
    <n v="32186.720000000001"/>
    <d v="2018-04-19T00:00:00"/>
    <s v="Brokerage"/>
    <s v="Inception"/>
    <m/>
    <d v="2020-01-22T00:00:00"/>
  </r>
  <r>
    <s v="Sanjay Trivedi"/>
    <n v="2.4142027811737001E+18"/>
    <s v="Active"/>
    <d v="2019-05-01T00:00:00"/>
    <d v="2020-04-30T00:00:00"/>
    <s v="Marine"/>
    <n v="2"/>
    <s v="Abhinav Shivam"/>
    <s v="Ahmedabad"/>
    <s v="Marine"/>
    <x v="1"/>
    <n v="23590.71"/>
    <d v="2019-05-01T00:00:00"/>
    <s v="Brokerage"/>
    <s v="Inception"/>
    <m/>
    <d v="2020-01-22T00:00:00"/>
  </r>
  <r>
    <s v="Anita Sethi"/>
    <s v="0655001825 01"/>
    <s v="Inactive"/>
    <d v="2018-09-13T00:00:00"/>
    <d v="2019-09-12T00:00:00"/>
    <s v="Fire"/>
    <n v="1"/>
    <s v="Vinay"/>
    <s v="Ahmedabad"/>
    <s v="Construction, Power &amp; Infrastructure"/>
    <x v="0"/>
    <n v="4611.96"/>
    <d v="2018-09-13T00:00:00"/>
    <s v="Brokerage"/>
    <s v="Inception"/>
    <m/>
    <d v="2020-01-22T00:00:00"/>
  </r>
  <r>
    <s v="Ashok Chatterjee"/>
    <n v="12139156"/>
    <s v="Active"/>
    <d v="2019-09-13T00:00:00"/>
    <d v="2020-09-12T00:00:00"/>
    <s v="Fire"/>
    <n v="1"/>
    <s v="Vinay"/>
    <s v="Ahmedabad"/>
    <s v="Construction, Power &amp; Infrastructure"/>
    <x v="0"/>
    <n v="4975.41"/>
    <d v="2019-09-13T00:00:00"/>
    <s v="Brokerage"/>
    <s v="Renewal"/>
    <m/>
    <d v="2020-01-22T00:00:00"/>
  </r>
  <r>
    <s v="Rani Agarwal"/>
    <n v="2200090892"/>
    <s v="Active"/>
    <d v="2018-11-06T00:00:00"/>
    <d v="2019-11-05T00:00:00"/>
    <s v="Miscellaneous"/>
    <n v="1"/>
    <s v="Vinay"/>
    <s v="Ahmedabad"/>
    <s v="Liability"/>
    <x v="0"/>
    <n v="1198.8800000000001"/>
    <d v="2018-11-06T00:00:00"/>
    <s v="Brokerage"/>
    <s v="Inception"/>
    <m/>
    <d v="2020-01-22T00:00:00"/>
  </r>
  <r>
    <s v="Arjun Rao"/>
    <s v="237164239 00"/>
    <s v="Active"/>
    <d v="2019-02-01T00:00:00"/>
    <d v="2020-01-31T00:00:00"/>
    <s v="Employee Benefits"/>
    <n v="10"/>
    <s v="Mark"/>
    <s v="Ahmedabad"/>
    <s v="Employee Benefits (EB)"/>
    <x v="0"/>
    <n v="1825.43"/>
    <d v="2019-02-01T00:00:00"/>
    <s v="Brokerage"/>
    <s v="Inception"/>
    <m/>
    <d v="2020-01-22T00:00:00"/>
  </r>
  <r>
    <s v="Anil Naik"/>
    <s v="4101190700000015-00"/>
    <s v="Active"/>
    <d v="2019-06-25T00:00:00"/>
    <d v="2020-06-24T00:00:00"/>
    <s v="Employee Benefits"/>
    <n v="2"/>
    <s v="Abhinav Shivam"/>
    <s v="Ahmedabad"/>
    <s v="Employee Benefits (EB)"/>
    <x v="1"/>
    <n v="79833.600000000006"/>
    <d v="2019-06-25T00:00:00"/>
    <s v="Brokerage"/>
    <s v="Endorsement"/>
    <m/>
    <d v="2020-01-22T00:00:00"/>
  </r>
  <r>
    <s v="Simran Trivedi"/>
    <s v="4101190700000015-00"/>
    <s v="Active"/>
    <d v="2019-06-25T00:00:00"/>
    <d v="2020-06-24T00:00:00"/>
    <s v="Employee Benefits"/>
    <n v="2"/>
    <s v="Abhinav Shivam"/>
    <s v="Ahmedabad"/>
    <s v="Employee Benefits (EB)"/>
    <x v="1"/>
    <n v="11435.86"/>
    <d v="2019-08-02T00:00:00"/>
    <s v="Brokerage "/>
    <s v="Endorsement"/>
    <m/>
    <d v="2020-01-22T00:00:00"/>
  </r>
  <r>
    <s v="Dhruv Chopra"/>
    <n v="2250010276"/>
    <s v="Active"/>
    <d v="2018-04-25T00:00:00"/>
    <d v="2019-04-24T00:00:00"/>
    <s v="Miscellaneous"/>
    <n v="1"/>
    <s v="Vinay"/>
    <s v="Ahmedabad"/>
    <s v="Employee Benefits (EB)"/>
    <x v="0"/>
    <n v="847.38"/>
    <d v="2018-04-25T00:00:00"/>
    <s v="Brokerage"/>
    <s v="Inception"/>
    <m/>
    <d v="2020-01-22T00:00:00"/>
  </r>
  <r>
    <s v="Jaya Chopra"/>
    <s v="2414 2022 1261 2200 000"/>
    <s v="Inactive"/>
    <d v="2018-04-25T00:00:00"/>
    <d v="2019-04-24T00:00:00"/>
    <s v="Marine"/>
    <n v="1"/>
    <s v="Vinay"/>
    <s v="Ahmedabad"/>
    <s v="Marine"/>
    <x v="0"/>
    <n v="9900"/>
    <d v="2018-04-25T00:00:00"/>
    <s v="Brokerage"/>
    <s v="Inception"/>
    <m/>
    <d v="2020-01-22T00:00:00"/>
  </r>
  <r>
    <s v="Kiran Goyal"/>
    <s v="2414 2026 2374 7800 000"/>
    <s v="Active"/>
    <d v="2019-01-11T00:00:00"/>
    <d v="2020-01-10T00:00:00"/>
    <s v="Marine"/>
    <n v="1"/>
    <s v="Vinay"/>
    <s v="Ahmedabad"/>
    <s v="Marine"/>
    <x v="0"/>
    <n v="8250"/>
    <d v="2019-01-11T00:00:00"/>
    <s v="Brokerage"/>
    <s v="Renewal"/>
    <m/>
    <d v="2020-01-22T00:00:00"/>
  </r>
  <r>
    <s v="Pravin Sengupta"/>
    <n v="91001900000001"/>
    <s v="Active"/>
    <d v="2018-04-25T00:00:00"/>
    <d v="2019-04-24T00:00:00"/>
    <s v="Fire"/>
    <n v="1"/>
    <s v="Vinay"/>
    <s v="Ahmedabad"/>
    <s v="Property / BI"/>
    <x v="0"/>
    <n v="4093.2"/>
    <d v="2018-04-25T00:00:00"/>
    <s v="Brokerage"/>
    <s v="Inception"/>
    <m/>
    <d v="2020-01-22T00:00:00"/>
  </r>
  <r>
    <s v="Snehal Das"/>
    <n v="2280062933"/>
    <s v="Active"/>
    <d v="2019-05-20T00:00:00"/>
    <d v="2020-05-19T00:00:00"/>
    <s v="Miscellaneous"/>
    <n v="1"/>
    <s v="Vinay"/>
    <s v="Ahmedabad"/>
    <s v="Liability"/>
    <x v="0"/>
    <n v="8117"/>
    <d v="2020-01-20T00:00:00"/>
    <s v="Brokerage"/>
    <s v="Renewal"/>
    <m/>
    <d v="2020-01-22T00:00:00"/>
  </r>
  <r>
    <s v="Rajesh Malhotra"/>
    <s v="LWC/I2568913/71/05/006144"/>
    <s v="Inactive"/>
    <d v="2018-05-20T00:00:00"/>
    <d v="2019-05-19T00:00:00"/>
    <s v="Miscellaneous"/>
    <n v="1"/>
    <s v="Vinay"/>
    <s v="Ahmedabad"/>
    <s v="Liability"/>
    <x v="0"/>
    <n v="6101.25"/>
    <d v="2018-05-20T00:00:00"/>
    <s v="Brokerage"/>
    <s v="Inception"/>
    <m/>
    <d v="2020-01-22T00:00:00"/>
  </r>
  <r>
    <s v="Archana Bhatia"/>
    <s v="0865074115 01"/>
    <s v="Active"/>
    <d v="2018-06-12T00:00:00"/>
    <d v="2019-06-11T00:00:00"/>
    <s v="Marine"/>
    <n v="9"/>
    <s v="Manish Sharma"/>
    <s v="Ahmedabad"/>
    <s v="Small Medium Enterpries (SME)"/>
    <x v="0"/>
    <n v="1980"/>
    <d v="2018-06-12T00:00:00"/>
    <s v="Brokerage"/>
    <s v="Endorsement"/>
    <m/>
    <d v="2020-01-22T00:00:00"/>
  </r>
  <r>
    <s v="Ashok Reddy"/>
    <s v="0865074115 01"/>
    <s v="Active"/>
    <d v="2018-06-12T00:00:00"/>
    <d v="2019-06-11T00:00:00"/>
    <s v="Marine"/>
    <n v="9"/>
    <s v="Manish Sharma"/>
    <s v="Ahmedabad"/>
    <s v="Small Medium Enterpries (SME)"/>
    <x v="0"/>
    <n v="1980"/>
    <d v="2019-01-10T00:00:00"/>
    <s v="Brokerage "/>
    <s v="Endorsement"/>
    <m/>
    <d v="2020-01-22T00:00:00"/>
  </r>
  <r>
    <s v="Madhuri Bhatia"/>
    <n v="3.1142029634361999E+18"/>
    <s v="Active"/>
    <d v="2019-08-26T00:00:00"/>
    <d v="2020-08-25T00:00:00"/>
    <s v="Miscellaneous"/>
    <n v="3"/>
    <s v="Animesh Rawat"/>
    <s v="Ahmedabad"/>
    <s v="Global Client Network (GNB Inward)"/>
    <x v="2"/>
    <n v="2089.25"/>
    <d v="2019-08-26T00:00:00"/>
    <s v="Brokerage"/>
    <s v="Inception"/>
    <m/>
    <d v="2020-01-22T00:00:00"/>
  </r>
  <r>
    <s v="Pranav Mishra"/>
    <s v="OG-19-2202-1018-00000055"/>
    <s v="Active"/>
    <d v="2019-01-01T00:00:00"/>
    <d v="2019-12-31T00:00:00"/>
    <s v="Marine"/>
    <n v="3"/>
    <s v="Animesh Rawat"/>
    <s v="Ahmedabad"/>
    <s v="Global Client Network (GNB Inward)"/>
    <x v="2"/>
    <n v="21768.61"/>
    <d v="2019-01-01T00:00:00"/>
    <s v="Brokerage"/>
    <s v="Inception"/>
    <m/>
    <d v="2020-01-22T00:00:00"/>
  </r>
  <r>
    <s v="Rina Goyal"/>
    <s v="OG-19-2202-3383-00000009"/>
    <s v="Active"/>
    <d v="2019-01-01T00:00:00"/>
    <d v="2019-12-31T00:00:00"/>
    <s v="Liability"/>
    <n v="3"/>
    <s v="Animesh Rawat"/>
    <s v="Ahmedabad"/>
    <s v="Global Client Network (GNB Inward)"/>
    <x v="2"/>
    <n v="12019.2"/>
    <d v="2019-01-01T00:00:00"/>
    <s v="Brokerage"/>
    <s v="Inception"/>
    <m/>
    <d v="2020-01-22T00:00:00"/>
  </r>
  <r>
    <s v="Geeta Gupta"/>
    <n v="640002371"/>
    <s v="Active"/>
    <d v="2018-04-01T00:00:00"/>
    <d v="2019-03-31T00:00:00"/>
    <s v="Miscellaneous"/>
    <n v="3"/>
    <s v="Animesh Rawat"/>
    <s v="Ahmedabad"/>
    <s v="Global Client Network (GNB Inward)"/>
    <x v="0"/>
    <n v="66937.72"/>
    <d v="2018-04-01T00:00:00"/>
    <s v="Brokerage"/>
    <s v="Inception"/>
    <m/>
    <d v="2020-01-22T00:00:00"/>
  </r>
  <r>
    <s v="Sudhir Roy"/>
    <s v="0830017443 01"/>
    <s v="Active"/>
    <d v="2018-05-11T00:00:00"/>
    <d v="2019-05-10T00:00:00"/>
    <s v="Marine"/>
    <n v="3"/>
    <s v="Animesh Rawat"/>
    <s v="Ahmedabad"/>
    <s v="Global Client Network (GNB Inward)"/>
    <x v="0"/>
    <n v="78374.84"/>
    <d v="2018-05-11T00:00:00"/>
    <s v="Brokerage"/>
    <s v="Inception"/>
    <m/>
    <d v="2020-01-22T00:00:00"/>
  </r>
  <r>
    <s v="Rani Kaul"/>
    <s v="180876-0000-00"/>
    <s v="Inactive"/>
    <d v="2018-04-01T00:00:00"/>
    <d v="2019-03-31T00:00:00"/>
    <s v="Employee Benefits"/>
    <n v="10"/>
    <s v="Mark"/>
    <s v="Ahmedabad"/>
    <s v="Employee Benefits (EB)"/>
    <x v="0"/>
    <n v="60000"/>
    <d v="2018-04-01T00:00:00"/>
    <s v="Brokerage"/>
    <s v="Inception"/>
    <m/>
    <d v="2020-01-22T00:00:00"/>
  </r>
  <r>
    <s v="Kavita Sharma"/>
    <s v="180876-0000-01"/>
    <s v="Active"/>
    <d v="2019-04-01T00:00:00"/>
    <d v="2020-03-31T00:00:00"/>
    <s v="Employee Benefits"/>
    <n v="10"/>
    <s v="Mark"/>
    <s v="Ahmedabad"/>
    <s v="Employee Benefits (EB)"/>
    <x v="0"/>
    <n v="60000"/>
    <d v="2019-04-01T00:00:00"/>
    <s v="Brokerage"/>
    <s v="Renewal"/>
    <m/>
    <d v="2020-01-22T00:00:00"/>
  </r>
  <r>
    <s v="Shikha Sethi"/>
    <s v="180876-0000-01"/>
    <s v="Active"/>
    <d v="2019-04-01T00:00:00"/>
    <d v="2020-03-31T00:00:00"/>
    <s v="Employee Benefits"/>
    <n v="10"/>
    <s v="Mark"/>
    <s v="Ahmedabad"/>
    <s v="Employee Benefits (EB)"/>
    <x v="0"/>
    <n v="60000"/>
    <d v="2019-04-01T00:00:00"/>
    <s v="Brokerage"/>
    <s v="Renewal"/>
    <m/>
    <d v="2020-01-22T00:00:00"/>
  </r>
  <r>
    <s v="Amit Bhargava"/>
    <n v="2250002346"/>
    <s v="Active"/>
    <d v="2018-04-01T00:00:00"/>
    <d v="2019-03-31T00:00:00"/>
    <s v="Miscellaneous"/>
    <n v="3"/>
    <s v="Animesh Rawat"/>
    <s v="Ahmedabad"/>
    <s v="Global Client Network (GNB Inward)"/>
    <x v="0"/>
    <n v="4715.63"/>
    <d v="2018-04-01T00:00:00"/>
    <s v="Brokerage"/>
    <s v="Inception"/>
    <m/>
    <d v="2020-01-22T00:00:00"/>
  </r>
  <r>
    <s v="Alka Goel"/>
    <n v="3.1242014203059999E+18"/>
    <s v="Active"/>
    <d v="2018-04-01T00:00:00"/>
    <d v="2019-03-31T00:00:00"/>
    <s v="Liability"/>
    <n v="3"/>
    <s v="Animesh Rawat"/>
    <s v="Ahmedabad"/>
    <s v="Global Client Network (GNB Inward)"/>
    <x v="0"/>
    <n v="22755.25"/>
    <d v="2018-04-01T00:00:00"/>
    <s v="Brokerage"/>
    <s v="Inception"/>
    <m/>
    <d v="2020-01-22T00:00:00"/>
  </r>
  <r>
    <s v="Harish Sharma"/>
    <s v="P0119200001/9999/100017"/>
    <s v="Active"/>
    <d v="2018-04-01T00:00:00"/>
    <d v="2019-03-31T00:00:00"/>
    <s v="Liability"/>
    <n v="12"/>
    <s v="Shivani Sharma"/>
    <s v="Ahmedabad"/>
    <s v="Global Client Network (GNB Inward)"/>
    <x v="0"/>
    <n v="26443.63"/>
    <d v="2018-04-01T00:00:00"/>
    <s v="Brokerage"/>
    <s v="Inception"/>
    <m/>
    <d v="2020-01-22T00:00:00"/>
  </r>
  <r>
    <s v="Gaurav Goel"/>
    <s v="0865078325 00"/>
    <s v="Inactive"/>
    <d v="2018-04-06T00:00:00"/>
    <d v="2019-04-05T00:00:00"/>
    <s v="Marine"/>
    <n v="1"/>
    <s v="Vinay"/>
    <s v="Ahmedabad"/>
    <s v="Marine"/>
    <x v="0"/>
    <n v="49499.839999999997"/>
    <d v="2018-04-06T00:00:00"/>
    <s v="Brokerage"/>
    <s v="Endorsement"/>
    <m/>
    <d v="2020-01-22T00:00:00"/>
  </r>
  <r>
    <s v="Ravi Naik"/>
    <s v="0865078325 00"/>
    <s v="Inactive"/>
    <d v="2018-04-06T00:00:00"/>
    <d v="2019-04-05T00:00:00"/>
    <s v="Marine"/>
    <n v="1"/>
    <s v="Vinay"/>
    <s v="Ahmedabad"/>
    <s v="Marine"/>
    <x v="0"/>
    <m/>
    <d v="2018-10-11T00:00:00"/>
    <s v="Brokerage "/>
    <s v="Endorsement"/>
    <m/>
    <d v="2020-01-22T00:00:00"/>
  </r>
  <r>
    <s v="Kamlesh Prasad"/>
    <s v="0865078325 00"/>
    <s v="Inactive"/>
    <d v="2018-04-06T00:00:00"/>
    <d v="2019-04-05T00:00:00"/>
    <s v="Marine"/>
    <n v="1"/>
    <s v="Vinay"/>
    <s v="Ahmedabad"/>
    <s v="Marine"/>
    <x v="0"/>
    <n v="16500"/>
    <d v="2019-01-17T00:00:00"/>
    <s v="Brokerage "/>
    <s v="Endorsement"/>
    <m/>
    <d v="2020-01-22T00:00:00"/>
  </r>
  <r>
    <s v="Nikhil Verma"/>
    <s v="'0865078325 01"/>
    <s v="Active"/>
    <d v="2019-04-06T00:00:00"/>
    <d v="2020-04-05T00:00:00"/>
    <s v="Marine"/>
    <n v="1"/>
    <s v="Vinay"/>
    <s v="Ahmedabad"/>
    <s v="Marine"/>
    <x v="0"/>
    <n v="26400"/>
    <d v="2019-04-06T00:00:00"/>
    <s v="Brokerage"/>
    <s v="Renewal"/>
    <m/>
    <d v="2020-01-22T00:00:00"/>
  </r>
  <r>
    <s v="Vaishali Desai"/>
    <s v="0865080591 00"/>
    <s v="Active"/>
    <d v="2018-08-20T00:00:00"/>
    <d v="2019-08-19T00:00:00"/>
    <s v="Marine"/>
    <n v="1"/>
    <s v="Vinay"/>
    <s v="Ahmedabad"/>
    <s v="Marine"/>
    <x v="0"/>
    <n v="3300"/>
    <d v="2018-08-20T00:00:00"/>
    <s v="Brokerage"/>
    <s v="Inception"/>
    <m/>
    <d v="2020-01-22T00:00:00"/>
  </r>
  <r>
    <s v="Atul Naik"/>
    <s v="0865081032 00"/>
    <s v="Active"/>
    <d v="2018-09-11T00:00:00"/>
    <d v="2019-09-10T00:00:00"/>
    <s v="Marine"/>
    <n v="1"/>
    <s v="Vinay"/>
    <s v="Ahmedabad"/>
    <s v="Marine"/>
    <x v="0"/>
    <n v="1072.5"/>
    <d v="2018-09-11T00:00:00"/>
    <s v="Brokerage"/>
    <s v="Inception"/>
    <m/>
    <d v="2020-01-22T00:00:00"/>
  </r>
  <r>
    <s v="Meena Bhargava"/>
    <s v="'310304111710000871"/>
    <s v="Active"/>
    <d v="2018-03-27T00:00:00"/>
    <d v="2019-03-26T00:00:00"/>
    <s v="Fire"/>
    <n v="1"/>
    <s v="Vinay"/>
    <s v="Ahmedabad"/>
    <s v="Property / BI"/>
    <x v="0"/>
    <n v="4002.46"/>
    <d v="2018-03-27T00:00:00"/>
    <s v="Brokerage"/>
    <s v="Inception"/>
    <m/>
    <d v="2020-01-22T00:00:00"/>
  </r>
  <r>
    <s v="Mona Chopra"/>
    <n v="3.1030411181E+17"/>
    <s v="Active"/>
    <d v="2018-08-14T00:00:00"/>
    <d v="2019-08-13T00:00:00"/>
    <s v="Fire"/>
    <n v="1"/>
    <s v="Vinay"/>
    <s v="Ahmedabad"/>
    <s v="Property / BI"/>
    <x v="0"/>
    <n v="1374.25"/>
    <d v="2018-08-14T00:00:00"/>
    <s v="Brokerage"/>
    <s v="Inception"/>
    <m/>
    <d v="2020-01-22T00:00:00"/>
  </r>
  <r>
    <s v="Mohit Tiwari"/>
    <n v="3.1030459171000003E+18"/>
    <s v="Active"/>
    <d v="2018-03-27T00:00:00"/>
    <d v="2019-03-26T00:00:00"/>
    <s v="Fire"/>
    <n v="1"/>
    <s v="Vinay"/>
    <s v="Ahmedabad"/>
    <s v="Property / BI"/>
    <x v="2"/>
    <n v="566.25"/>
    <d v="2018-03-27T00:00:00"/>
    <s v="Brokerage"/>
    <s v="Inception"/>
    <m/>
    <d v="2020-01-22T00:00:00"/>
  </r>
  <r>
    <s v="Tina Dutta"/>
    <s v="'310304591810000063"/>
    <s v="Active"/>
    <d v="2018-08-14T00:00:00"/>
    <d v="2019-08-13T00:00:00"/>
    <s v="Miscellaneous"/>
    <n v="1"/>
    <s v="Vinay"/>
    <s v="Ahmedabad"/>
    <s v="Property / BI"/>
    <x v="0"/>
    <n v="445"/>
    <d v="2018-08-14T00:00:00"/>
    <s v="Brokerage"/>
    <s v="Inception"/>
    <m/>
    <d v="2020-01-22T00:00:00"/>
  </r>
  <r>
    <s v="Hemant Das"/>
    <s v="'310300111910000401"/>
    <s v="Active"/>
    <d v="2019-09-01T00:00:00"/>
    <d v="2020-08-31T00:00:00"/>
    <s v="Fire"/>
    <n v="1"/>
    <s v="Vinay"/>
    <s v="Ahmedabad"/>
    <s v="Property / BI"/>
    <x v="0"/>
    <n v="13114.95"/>
    <d v="2019-09-01T00:00:00"/>
    <s v="Brokerage"/>
    <s v="Renewal"/>
    <m/>
    <d v="2020-01-22T00:00:00"/>
  </r>
  <r>
    <s v="Sanjana Bhargava"/>
    <n v="3.1030411181E+17"/>
    <s v="Inactive"/>
    <d v="2018-09-01T00:00:00"/>
    <d v="2019-08-31T00:00:00"/>
    <s v="Fire"/>
    <n v="1"/>
    <s v="Vinay"/>
    <s v="Ahmedabad"/>
    <s v="Property / BI"/>
    <x v="0"/>
    <n v="2049.42"/>
    <d v="2018-09-01T00:00:00"/>
    <s v="Brokerage"/>
    <s v="Inception"/>
    <m/>
    <d v="2020-01-22T00:00:00"/>
  </r>
  <r>
    <s v="Kamlesh Trivedi"/>
    <n v="301002850"/>
    <s v="Active"/>
    <d v="2018-08-01T00:00:00"/>
    <d v="2019-07-31T00:00:00"/>
    <s v="Liability"/>
    <n v="6"/>
    <s v="Ketan Jain"/>
    <s v="Ahmedabad"/>
    <s v="Liability"/>
    <x v="0"/>
    <n v="61425"/>
    <d v="2018-08-01T00:00:00"/>
    <s v="Brokerage"/>
    <s v="Inception"/>
    <m/>
    <d v="2020-01-22T00:00:00"/>
  </r>
  <r>
    <s v="Nikita Tiwari"/>
    <n v="2.4122019374572001E+18"/>
    <s v="Active"/>
    <d v="2018-09-27T00:00:00"/>
    <d v="2019-09-26T00:00:00"/>
    <s v="Marine"/>
    <n v="1"/>
    <s v="Vinay"/>
    <s v="Ahmedabad"/>
    <s v="Marine"/>
    <x v="0"/>
    <n v="1650"/>
    <d v="2018-09-27T00:00:00"/>
    <s v="Brokerage"/>
    <s v="Inception"/>
    <m/>
    <d v="2020-01-22T00:00:00"/>
  </r>
  <r>
    <s v="Kapil Kapoor"/>
    <s v="0830018899Â 01"/>
    <s v="Inactive"/>
    <d v="2018-03-01T00:00:00"/>
    <d v="2019-02-28T00:00:00"/>
    <s v="Marine"/>
    <n v="3"/>
    <s v="Animesh Rawat"/>
    <s v="Ahmedabad"/>
    <s v="Global Client Network (GNB Inward)"/>
    <x v="0"/>
    <n v="16335"/>
    <d v="2018-03-01T00:00:00"/>
    <s v="Brokerage"/>
    <s v="Inception"/>
    <m/>
    <d v="2020-01-22T00:00:00"/>
  </r>
  <r>
    <s v="Harish Rana"/>
    <s v="OG-19-2202-1018-00000059"/>
    <s v="Active"/>
    <d v="2019-03-01T00:00:00"/>
    <d v="2020-02-29T00:00:00"/>
    <s v="Marine"/>
    <n v="3"/>
    <s v="Animesh Rawat"/>
    <s v="Ahmedabad"/>
    <s v="Global Client Network (GNB Inward)"/>
    <x v="0"/>
    <n v="18562.5"/>
    <d v="2019-03-01T00:00:00"/>
    <s v="Brokerage"/>
    <s v="Renewal"/>
    <m/>
    <d v="2020-01-22T00:00:00"/>
  </r>
  <r>
    <s v="Nikhil Pandit"/>
    <s v="OG-19-2001-3315-00000015"/>
    <s v="Active"/>
    <d v="2018-04-02T00:00:00"/>
    <d v="2019-04-01T00:00:00"/>
    <s v="Liability"/>
    <n v="12"/>
    <s v="Shivani Sharma"/>
    <s v="Ahmedabad"/>
    <s v="Global Client Network (GNB Inward)"/>
    <x v="0"/>
    <n v="0"/>
    <d v="2018-08-02T00:00:00"/>
    <s v="Brokerage"/>
    <s v="Inception"/>
    <m/>
    <d v="2020-01-22T00:00:00"/>
  </r>
  <r>
    <s v="Vivek Rana"/>
    <s v="4005/134645920/01/000"/>
    <s v="Inactive"/>
    <d v="2018-06-29T00:00:00"/>
    <d v="2019-06-28T00:00:00"/>
    <s v="Employee Benefits"/>
    <n v="10"/>
    <s v="Mark"/>
    <s v="Ahmedabad"/>
    <s v="Employee Benefits (EB)"/>
    <x v="0"/>
    <n v="4330.05"/>
    <d v="2018-06-29T00:00:00"/>
    <s v="Brokerage"/>
    <s v="Endorsement"/>
    <m/>
    <d v="2020-01-22T00:00:00"/>
  </r>
  <r>
    <s v="Hemant Nair"/>
    <s v="4005/134645920/01/000"/>
    <s v="Inactive"/>
    <d v="2018-06-29T00:00:00"/>
    <d v="2019-06-28T00:00:00"/>
    <s v="Employee Benefits"/>
    <n v="10"/>
    <s v="Mark"/>
    <s v="Ahmedabad"/>
    <s v="Employee Benefits (EB)"/>
    <x v="0"/>
    <m/>
    <d v="2018-07-05T00:00:00"/>
    <s v="Brokerage "/>
    <s v="Endorsement"/>
    <m/>
    <d v="2020-01-22T00:00:00"/>
  </r>
  <r>
    <s v="Veena Bhargava"/>
    <s v="4005/134645920/02/000"/>
    <s v="Active"/>
    <d v="2019-06-29T00:00:00"/>
    <d v="2020-06-28T00:00:00"/>
    <s v="Employee Benefits"/>
    <n v="10"/>
    <s v="Mark"/>
    <s v="Ahmedabad"/>
    <s v="Employee Benefits (EB)"/>
    <x v="0"/>
    <n v="8604.68"/>
    <d v="2019-06-29T00:00:00"/>
    <s v="Brokerage"/>
    <s v="Renewal"/>
    <m/>
    <d v="2020-01-22T00:00:00"/>
  </r>
  <r>
    <s v="Shivam Shah"/>
    <s v="4016/133979727/01/000"/>
    <s v="Inactive"/>
    <d v="2018-06-29T00:00:00"/>
    <d v="2019-06-28T00:00:00"/>
    <s v="Employee Benefits"/>
    <n v="10"/>
    <s v="Mark"/>
    <s v="Ahmedabad"/>
    <s v="Employee Benefits (EB)"/>
    <x v="0"/>
    <n v="41313.599999999999"/>
    <d v="2018-06-29T00:00:00"/>
    <s v="Brokerage"/>
    <s v="Endorsement"/>
    <m/>
    <d v="2020-01-22T00:00:00"/>
  </r>
  <r>
    <s v="Bhavna Bhandari"/>
    <s v="4016/133979727/01/000"/>
    <s v="Inactive"/>
    <d v="2018-06-29T00:00:00"/>
    <d v="2019-06-28T00:00:00"/>
    <s v="Employee Benefits"/>
    <n v="10"/>
    <s v="Mark"/>
    <s v="Ahmedabad"/>
    <s v="Employee Benefits (EB)"/>
    <x v="0"/>
    <m/>
    <d v="2018-07-31T00:00:00"/>
    <s v="Brokerage "/>
    <s v="Endorsement"/>
    <m/>
    <d v="2020-01-22T00:00:00"/>
  </r>
  <r>
    <s v="Tarun Shah"/>
    <s v="4016/133979727/02/000"/>
    <s v="Active"/>
    <d v="2019-06-29T00:00:00"/>
    <d v="2020-06-28T00:00:00"/>
    <s v="Employee Benefits"/>
    <n v="10"/>
    <s v="Mark"/>
    <s v="Ahmedabad"/>
    <s v="Employee Benefits (EB)"/>
    <x v="0"/>
    <n v="74672.78"/>
    <d v="2019-06-29T00:00:00"/>
    <s v="Brokerage"/>
    <s v="Renewal"/>
    <m/>
    <d v="2020-01-22T00:00:00"/>
  </r>
  <r>
    <s v="Hemant Chauhan"/>
    <s v="0865078861 00"/>
    <s v="Active"/>
    <d v="2018-01-03T00:00:00"/>
    <d v="2019-01-02T00:00:00"/>
    <s v="Marine"/>
    <n v="12"/>
    <s v="Shivani Sharma"/>
    <s v="Ahmedabad"/>
    <s v="Global Client Network (GNB Inward)"/>
    <x v="0"/>
    <n v="66622.350000000006"/>
    <d v="2018-01-03T00:00:00"/>
    <s v="Brokerage"/>
    <s v="Inception"/>
    <m/>
    <d v="2020-01-22T00:00:00"/>
  </r>
  <r>
    <s v="Geeta Verma"/>
    <s v="4066/130374729/01/000"/>
    <s v="Active"/>
    <d v="2018-04-01T00:00:00"/>
    <d v="2019-03-31T00:00:00"/>
    <s v="Liability"/>
    <n v="12"/>
    <s v="Shivani Sharma"/>
    <s v="Ahmedabad"/>
    <s v="Global Client Network (GNB Inward)"/>
    <x v="0"/>
    <n v="0"/>
    <d v="2018-04-01T00:00:00"/>
    <s v="Brokerage"/>
    <s v="Inception"/>
    <m/>
    <d v="2020-01-22T00:00:00"/>
  </r>
  <r>
    <s v="Ashok Patel"/>
    <s v="2002/160040691/00/000"/>
    <s v="Inactive"/>
    <d v="2018-11-01T00:00:00"/>
    <d v="2019-10-31T00:00:00"/>
    <s v="Marine"/>
    <n v="1"/>
    <s v="Vinay"/>
    <s v="Ahmedabad"/>
    <s v="Marine"/>
    <x v="0"/>
    <n v="92812.5"/>
    <d v="2018-11-01T00:00:00"/>
    <s v="Brokerage"/>
    <s v="Renewal"/>
    <m/>
    <d v="2020-01-22T00:00:00"/>
  </r>
  <r>
    <s v="Gayatri Reddy"/>
    <s v="2002/160040691/01/000"/>
    <s v="Active"/>
    <d v="2019-11-14T00:00:00"/>
    <d v="2020-11-13T00:00:00"/>
    <s v="Marine"/>
    <n v="1"/>
    <s v="Vinay"/>
    <s v="Ahmedabad"/>
    <s v="Marine"/>
    <x v="0"/>
    <n v="18562.5"/>
    <d v="2019-11-14T00:00:00"/>
    <s v="Brokerage"/>
    <s v="Renewal"/>
    <m/>
    <d v="2020-01-22T00:00:00"/>
  </r>
  <r>
    <s v="Snehal Patel"/>
    <s v="2002/E/107876781/03/000"/>
    <s v="Active"/>
    <d v="2018-10-08T00:00:00"/>
    <d v="2019-10-07T00:00:00"/>
    <s v="Marine"/>
    <n v="1"/>
    <s v="Vinay"/>
    <s v="Ahmedabad"/>
    <s v="Marine"/>
    <x v="0"/>
    <n v="3526.88"/>
    <d v="2019-10-08T00:00:00"/>
    <s v="Brokerage"/>
    <s v="Renewal"/>
    <m/>
    <d v="2020-01-22T00:00:00"/>
  </r>
  <r>
    <s v="Vivek Yadav"/>
    <s v="2002/E/1078781/02/000"/>
    <s v="Active"/>
    <d v="2017-10-08T00:00:00"/>
    <d v="2018-10-07T00:00:00"/>
    <s v="Marine"/>
    <n v="5"/>
    <s v="Juli"/>
    <s v="Ahmedabad"/>
    <s v="Marine"/>
    <x v="0"/>
    <n v="34950.980000000003"/>
    <d v="2017-10-08T00:00:00"/>
    <s v="Brokerage"/>
    <s v="Inception"/>
    <m/>
    <d v="2020-01-22T00:00:00"/>
  </r>
  <r>
    <s v="Kiran Saxena"/>
    <n v="22214272"/>
    <s v="Active"/>
    <d v="2017-11-01T00:00:00"/>
    <d v="2018-10-31T00:00:00"/>
    <s v="Marine"/>
    <n v="5"/>
    <s v="Juli"/>
    <s v="Ahmedabad"/>
    <s v="Marine"/>
    <x v="0"/>
    <n v="55687.5"/>
    <d v="2017-11-01T00:00:00"/>
    <s v="Brokerage"/>
    <s v="Inception"/>
    <m/>
    <d v="2020-01-22T00:00:00"/>
  </r>
  <r>
    <s v="Uday Reddy"/>
    <s v="'14220011190100000062"/>
    <s v="Active"/>
    <d v="2019-04-12T00:00:00"/>
    <d v="2020-04-11T00:00:00"/>
    <s v="Fire"/>
    <n v="11"/>
    <s v="Raju Kumar"/>
    <s v="Ahmedabad"/>
    <s v="Property / BI"/>
    <x v="0"/>
    <n v="5187.3100000000004"/>
    <d v="2019-04-12T00:00:00"/>
    <s v="Brokerage"/>
    <s v="Inception"/>
    <m/>
    <d v="2020-01-22T00:00:00"/>
  </r>
  <r>
    <s v="Anita Pandit"/>
    <s v="2690000138 04"/>
    <s v="Active"/>
    <d v="2018-08-25T00:00:00"/>
    <d v="2019-08-24T00:00:00"/>
    <s v="Fire"/>
    <n v="1"/>
    <s v="Vinay"/>
    <s v="Ahmedabad"/>
    <s v="Property / BI"/>
    <x v="2"/>
    <n v="2116.48"/>
    <d v="2018-08-25T00:00:00"/>
    <s v="Brokerage"/>
    <s v="Inception"/>
    <m/>
    <d v="2020-01-22T00:00:00"/>
  </r>
  <r>
    <s v="Hina Malhotra"/>
    <s v="2690000337 03"/>
    <s v="Active"/>
    <d v="2018-11-30T00:00:00"/>
    <d v="2019-11-29T00:00:00"/>
    <s v="Fire"/>
    <n v="1"/>
    <s v="Vinay"/>
    <s v="Ahmedabad"/>
    <s v="Property / BI"/>
    <x v="0"/>
    <n v="810.28"/>
    <d v="2018-11-30T00:00:00"/>
    <s v="Brokerage"/>
    <s v="Inception"/>
    <m/>
    <d v="2020-01-22T00:00:00"/>
  </r>
  <r>
    <s v="Alka Patel"/>
    <n v="30003393"/>
    <s v="Active"/>
    <d v="2019-05-01T00:00:00"/>
    <d v="2020-04-30T00:00:00"/>
    <s v="Miscellaneous"/>
    <n v="6"/>
    <s v="Ketan Jain"/>
    <s v="Ahmedabad"/>
    <s v="Trade Credit &amp;amp; Political Risk"/>
    <x v="1"/>
    <n v="379836.08"/>
    <d v="2019-05-01T00:00:00"/>
    <s v="Brokerage"/>
    <s v="Inception"/>
    <m/>
    <d v="2020-01-22T00:00:00"/>
  </r>
  <r>
    <s v="Shruti Roy"/>
    <s v="OG-18-2202-3315-00000028"/>
    <s v="Active"/>
    <d v="2019-03-31T00:00:00"/>
    <d v="2020-03-30T00:00:00"/>
    <s v="Liability"/>
    <n v="6"/>
    <s v="Ketan Jain"/>
    <s v="Ahmedabad"/>
    <s v="Liability"/>
    <x v="2"/>
    <n v="28087.5"/>
    <d v="2019-03-31T00:00:00"/>
    <s v="Brokerage"/>
    <s v="Inception"/>
    <m/>
    <d v="2020-01-22T00:00:00"/>
  </r>
  <r>
    <s v="Archana Singh"/>
    <s v="'23060036180200000022"/>
    <s v="Active"/>
    <d v="2019-01-01T00:00:00"/>
    <d v="2019-12-31T00:00:00"/>
    <s v="Liability"/>
    <n v="1"/>
    <s v="Vinay"/>
    <s v="Ahmedabad"/>
    <s v="Liability"/>
    <x v="0"/>
    <n v="137500"/>
    <d v="2019-01-01T00:00:00"/>
    <s v="Brokerage"/>
    <s v="Inception"/>
    <m/>
    <d v="2020-01-22T00:00:00"/>
  </r>
  <r>
    <s v="Mukul Goyal"/>
    <s v="'2999202466609300000"/>
    <s v="Active"/>
    <d v="2018-10-04T00:00:00"/>
    <d v="2019-10-03T00:00:00"/>
    <s v="Liability"/>
    <n v="1"/>
    <s v="Vinay"/>
    <s v="Ahmedabad"/>
    <s v="Liability"/>
    <x v="2"/>
    <n v="18750"/>
    <d v="2018-10-04T00:00:00"/>
    <s v="Brokerage"/>
    <s v="Inception"/>
    <m/>
    <d v="2020-01-22T00:00:00"/>
  </r>
  <r>
    <s v="Namita Bajaj"/>
    <s v="'2999203175548500000"/>
    <s v="Active"/>
    <d v="2019-12-02T00:00:00"/>
    <d v="2020-12-01T00:00:00"/>
    <s v="Liability"/>
    <n v="1"/>
    <s v="Vinay"/>
    <s v="Ahmedabad"/>
    <s v="Liability"/>
    <x v="0"/>
    <n v="8125"/>
    <d v="2019-12-02T00:00:00"/>
    <s v="Brokerage"/>
    <s v="Inception"/>
    <m/>
    <d v="2020-01-22T00:00:00"/>
  </r>
  <r>
    <s v="Nikita Joshi"/>
    <s v="141400/11/2018/737"/>
    <s v="Active"/>
    <d v="2018-03-01T00:00:00"/>
    <d v="2019-02-28T00:00:00"/>
    <s v="Fire"/>
    <n v="5"/>
    <s v="Juli"/>
    <s v="Ahmedabad"/>
    <s v="Small Medium Enterpries (SME)"/>
    <x v="1"/>
    <n v="116487.03999999999"/>
    <d v="2018-03-01T00:00:00"/>
    <s v="Brokerage"/>
    <s v="Inception"/>
    <m/>
    <d v="2020-01-22T00:00:00"/>
  </r>
  <r>
    <s v="Tejas Shah"/>
    <s v="141400/11/2018/738"/>
    <s v="Active"/>
    <d v="2018-03-01T00:00:00"/>
    <d v="2019-02-28T00:00:00"/>
    <s v="Fire"/>
    <n v="5"/>
    <s v="Juli"/>
    <s v="Ahmedabad"/>
    <s v="Small Medium Enterpries (SME)"/>
    <x v="1"/>
    <n v="2988.62"/>
    <d v="2018-03-01T00:00:00"/>
    <s v="Brokerage"/>
    <s v="Inception"/>
    <m/>
    <d v="2020-01-22T00:00:00"/>
  </r>
  <r>
    <s v="Kavita Rao"/>
    <s v="141400/44/2018/101"/>
    <s v="Active"/>
    <d v="2018-03-01T00:00:00"/>
    <d v="2019-02-28T00:00:00"/>
    <s v="Miscellaneous"/>
    <n v="5"/>
    <s v="Juli"/>
    <s v="Ahmedabad"/>
    <s v="Small Medium Enterpries (SME)"/>
    <x v="1"/>
    <n v="14627.5"/>
    <d v="2018-03-01T00:00:00"/>
    <s v="Brokerage"/>
    <s v="Inception"/>
    <m/>
    <d v="2020-01-22T00:00:00"/>
  </r>
  <r>
    <s v="Hemant Shah"/>
    <s v="141400/44/2018/102"/>
    <s v="Active"/>
    <d v="2018-03-01T00:00:00"/>
    <d v="2019-02-28T00:00:00"/>
    <s v="Miscellaneous"/>
    <n v="5"/>
    <s v="Juli"/>
    <s v="Ahmedabad"/>
    <s v="Small Medium Enterpries (SME)"/>
    <x v="1"/>
    <n v="2020.5"/>
    <d v="2018-03-01T00:00:00"/>
    <s v="Brokerage"/>
    <s v="Inception"/>
    <m/>
    <d v="2020-01-22T00:00:00"/>
  </r>
  <r>
    <s v="Prabhat Naik"/>
    <s v="141400/48/2018/2149"/>
    <s v="Active"/>
    <d v="2018-03-01T00:00:00"/>
    <d v="2019-02-28T00:00:00"/>
    <s v="Miscellaneous"/>
    <n v="5"/>
    <s v="Juli"/>
    <s v="Ahmedabad"/>
    <s v="Small Medium Enterpries (SME)"/>
    <x v="1"/>
    <n v="625.13"/>
    <d v="2018-03-01T00:00:00"/>
    <s v="Brokerage"/>
    <s v="Inception"/>
    <m/>
    <d v="2020-01-22T00:00:00"/>
  </r>
  <r>
    <s v="Nikhil Tiwari"/>
    <s v="141400/48/2018/2150"/>
    <s v="Active"/>
    <d v="2018-03-01T00:00:00"/>
    <d v="2019-02-28T00:00:00"/>
    <s v="Miscellaneous"/>
    <n v="5"/>
    <s v="Juli"/>
    <s v="Ahmedabad"/>
    <s v="Small Medium Enterpries (SME)"/>
    <x v="2"/>
    <n v="417"/>
    <d v="2018-03-01T00:00:00"/>
    <s v="Brokerage"/>
    <s v="Inception"/>
    <m/>
    <d v="2020-01-22T00:00:00"/>
  </r>
  <r>
    <s v="Neha Trivedi"/>
    <s v="141400/48/2018/2237"/>
    <s v="Active"/>
    <d v="2018-03-01T00:00:00"/>
    <d v="2019-02-28T00:00:00"/>
    <s v="Miscellaneous"/>
    <n v="5"/>
    <s v="Juli"/>
    <s v="Ahmedabad"/>
    <s v="Small Medium Enterpries (SME)"/>
    <x v="1"/>
    <n v="687.63"/>
    <d v="2018-03-01T00:00:00"/>
    <s v="Brokerage"/>
    <s v="Inception"/>
    <m/>
    <d v="2020-01-22T00:00:00"/>
  </r>
  <r>
    <s v="Shruti Agarwal"/>
    <s v="141400/48/2018/2238"/>
    <s v="Active"/>
    <d v="2018-03-01T00:00:00"/>
    <d v="2019-02-28T00:00:00"/>
    <s v="Liability"/>
    <n v="5"/>
    <s v="Juli"/>
    <s v="Ahmedabad"/>
    <s v="Small Medium Enterpries (SME)"/>
    <x v="1"/>
    <n v="374.88"/>
    <d v="2018-03-01T00:00:00"/>
    <s v="Brokerage"/>
    <s v="Inception"/>
    <m/>
    <d v="2020-01-22T00:00:00"/>
  </r>
  <r>
    <s v="Kiran Desai"/>
    <s v="141400/48/2018/2239"/>
    <s v="Active"/>
    <d v="2018-03-01T00:00:00"/>
    <d v="2019-02-28T00:00:00"/>
    <s v="Miscellaneous"/>
    <n v="5"/>
    <s v="Juli"/>
    <s v="Ahmedabad"/>
    <s v="Small Medium Enterpries (SME)"/>
    <x v="1"/>
    <n v="3537.25"/>
    <d v="2018-03-01T00:00:00"/>
    <s v="Brokerage"/>
    <s v="Inception"/>
    <m/>
    <d v="2020-01-22T00:00:00"/>
  </r>
  <r>
    <s v="Kanchan Iyer"/>
    <s v="LWC/I2548354/71/02/005537"/>
    <s v="Active"/>
    <d v="2018-03-01T00:00:00"/>
    <d v="2019-02-28T00:00:00"/>
    <s v="Miscellaneous"/>
    <n v="5"/>
    <s v="Juli"/>
    <s v="Ahmedabad"/>
    <s v="Small Medium Enterpries (SME)"/>
    <x v="1"/>
    <n v="8881.5"/>
    <d v="2018-03-01T00:00:00"/>
    <s v="Brokerage"/>
    <s v="Inception"/>
    <m/>
    <d v="2020-01-22T00:00:00"/>
  </r>
  <r>
    <s v="Bhavna Kapoor"/>
    <s v="'91000036191500000014"/>
    <s v="Active"/>
    <d v="2019-05-23T00:00:00"/>
    <d v="2020-05-22T00:00:00"/>
    <s v="Liability"/>
    <n v="1"/>
    <s v="Vinay"/>
    <s v="Ahmedabad"/>
    <s v="Liability"/>
    <x v="0"/>
    <n v="28125"/>
    <d v="2019-05-23T00:00:00"/>
    <s v="Brokerage"/>
    <s v="Inception"/>
    <m/>
    <d v="2020-01-22T00:00:00"/>
  </r>
  <r>
    <s v="Ritika Reddy"/>
    <s v="'91000036191700000002"/>
    <s v="Active"/>
    <d v="2019-05-23T00:00:00"/>
    <d v="2020-05-22T00:00:00"/>
    <s v="Liability"/>
    <n v="1"/>
    <s v="Vinay"/>
    <s v="Ahmedabad"/>
    <s v="Liability"/>
    <x v="0"/>
    <n v="131250"/>
    <d v="2019-05-23T00:00:00"/>
    <s v="Brokerage"/>
    <s v="Inception"/>
    <m/>
    <d v="2020-01-22T00:00:00"/>
  </r>
  <r>
    <s v="Suresh Das"/>
    <n v="302102591"/>
    <s v="Inactive"/>
    <d v="2018-09-05T00:00:00"/>
    <d v="2019-09-04T00:00:00"/>
    <s v="Miscellaneous"/>
    <n v="3"/>
    <s v="Animesh Rawat"/>
    <s v="Ahmedabad"/>
    <s v="Global Client Network (GNB Inward)"/>
    <x v="0"/>
    <n v="6058.38"/>
    <d v="2018-09-05T00:00:00"/>
    <s v="Brokerage"/>
    <s v="Inception"/>
    <m/>
    <d v="2020-01-22T00:00:00"/>
  </r>
  <r>
    <s v="Shikha Chauhan"/>
    <n v="668111383"/>
    <s v="Active"/>
    <d v="2017-10-17T00:00:00"/>
    <d v="2018-10-16T00:00:00"/>
    <s v="Fire"/>
    <n v="3"/>
    <s v="Animesh Rawat"/>
    <s v="Ahmedabad"/>
    <s v="Global Client Network (GNB Inward)"/>
    <x v="0"/>
    <n v="29608.99"/>
    <d v="2017-10-17T00:00:00"/>
    <s v="Brokerage"/>
    <s v="Inception"/>
    <m/>
    <d v="2020-01-22T00:00:00"/>
  </r>
  <r>
    <s v="Hemant Dutta"/>
    <n v="668111383"/>
    <s v="Active"/>
    <d v="2017-10-17T00:00:00"/>
    <d v="2018-10-16T00:00:00"/>
    <s v="Fire"/>
    <n v="3"/>
    <s v="Animesh Rawat"/>
    <s v="Ahmedabad"/>
    <s v="Global Client Network (GNB Inward)"/>
    <x v="0"/>
    <n v="29638.400000000001"/>
    <d v="2017-10-17T00:00:00"/>
    <s v="Brokerage"/>
    <s v="Inception"/>
    <m/>
    <d v="2020-01-22T00:00:00"/>
  </r>
  <r>
    <s v="Dinesh Pandey"/>
    <n v="668111383"/>
    <s v="Active"/>
    <d v="2017-10-17T00:00:00"/>
    <d v="2018-10-16T00:00:00"/>
    <s v="Fire"/>
    <n v="3"/>
    <s v="Animesh Rawat"/>
    <s v="Ahmedabad"/>
    <s v="Global Client Network (GNB Inward)"/>
    <x v="0"/>
    <n v="237107.16"/>
    <d v="2017-10-17T00:00:00"/>
    <s v="Brokerage"/>
    <s v="Inception"/>
    <m/>
    <d v="2020-01-22T00:00:00"/>
  </r>
  <r>
    <s v="Archana Iyer"/>
    <s v="0668111383 05"/>
    <s v="Active"/>
    <d v="2018-10-17T00:00:00"/>
    <d v="2019-10-16T00:00:00"/>
    <s v="Miscellaneous"/>
    <n v="3"/>
    <s v="Animesh Rawat"/>
    <s v="Ahmedabad"/>
    <s v="Global Client Network (GNB Inward)"/>
    <x v="0"/>
    <n v="295501.76"/>
    <d v="2018-10-17T00:00:00"/>
    <s v="Brokerage"/>
    <s v="Inception"/>
    <m/>
    <d v="2020-01-22T00:00:00"/>
  </r>
  <r>
    <s v="Deepak Menon"/>
    <n v="2250015394"/>
    <s v="Active"/>
    <d v="2019-09-05T00:00:00"/>
    <d v="2020-09-04T00:00:00"/>
    <s v="Miscellaneous"/>
    <n v="3"/>
    <s v="Animesh Rawat"/>
    <s v="Ahmedabad"/>
    <s v="Global Client Network (GNB Inward)"/>
    <x v="0"/>
    <n v="5612.25"/>
    <d v="2019-09-05T00:00:00"/>
    <s v="Brokerage"/>
    <s v="Renewal"/>
    <m/>
    <d v="2020-01-22T00:00:00"/>
  </r>
  <r>
    <s v="Vivek Gupta"/>
    <n v="2309002394"/>
    <s v="Active"/>
    <d v="2018-01-01T00:00:00"/>
    <d v="2018-12-31T00:00:00"/>
    <s v="Liability"/>
    <n v="3"/>
    <s v="Animesh Rawat"/>
    <s v="Ahmedabad"/>
    <s v="Global Client Network (GNB Inward)"/>
    <x v="0"/>
    <n v="30875"/>
    <d v="2018-01-01T00:00:00"/>
    <s v="Brokerage"/>
    <s v="Inception"/>
    <m/>
    <d v="2020-01-22T00:00:00"/>
  </r>
  <r>
    <s v="Rina Shah"/>
    <n v="3.1142029633600998E+18"/>
    <s v="Active"/>
    <d v="2019-08-26T00:00:00"/>
    <d v="2020-08-25T00:00:00"/>
    <s v="Miscellaneous"/>
    <n v="3"/>
    <s v="Animesh Rawat"/>
    <s v="Ahmedabad"/>
    <s v="Global Client Network (GNB Inward)"/>
    <x v="2"/>
    <n v="7022.25"/>
    <d v="2019-08-26T00:00:00"/>
    <s v="Brokerage"/>
    <s v="Inception"/>
    <m/>
    <d v="2020-01-22T00:00:00"/>
  </r>
  <r>
    <s v="Uday Prasad"/>
    <s v="OG-19-2202-1018-00000053"/>
    <s v="Active"/>
    <d v="2019-01-01T00:00:00"/>
    <d v="2019-12-31T00:00:00"/>
    <s v="Marine"/>
    <n v="3"/>
    <s v="Animesh Rawat"/>
    <s v="Ahmedabad"/>
    <s v="Global Client Network (GNB Inward)"/>
    <x v="2"/>
    <n v="77787.360000000001"/>
    <d v="2019-01-01T00:00:00"/>
    <s v="Brokerage"/>
    <s v="Inception"/>
    <m/>
    <d v="2020-01-22T00:00:00"/>
  </r>
  <r>
    <s v="Nitin Kapoor"/>
    <s v="OG-19-2202-3383-00000008"/>
    <s v="Active"/>
    <d v="2019-01-01T00:00:00"/>
    <d v="2019-12-31T00:00:00"/>
    <s v="Liability"/>
    <n v="3"/>
    <s v="Animesh Rawat"/>
    <s v="Ahmedabad"/>
    <s v="Global Client Network (GNB Inward)"/>
    <x v="2"/>
    <n v="30048.080000000002"/>
    <d v="2019-01-01T00:00:00"/>
    <s v="Brokerage"/>
    <s v="Inception"/>
    <m/>
    <d v="2020-01-22T00:00:00"/>
  </r>
  <r>
    <s v="Harish Kaul"/>
    <s v="PROHLN000242106"/>
    <s v="Active"/>
    <d v="2019-09-16T00:00:00"/>
    <d v="2020-09-15T00:00:00"/>
    <s v="Employee Benefits"/>
    <n v="3"/>
    <s v="Animesh Rawat"/>
    <s v="Ahmedabad"/>
    <s v="Global Client Network (GNB Inward)"/>
    <x v="2"/>
    <n v="7690.95"/>
    <d v="2019-09-16T00:00:00"/>
    <s v="Brokerage"/>
    <s v="Inception"/>
    <m/>
    <d v="2020-01-22T00:00:00"/>
  </r>
  <r>
    <s v="Neeraj Arora"/>
    <n v="1.2030046182479999E+19"/>
    <s v="Inactive"/>
    <d v="2018-08-10T00:00:00"/>
    <d v="2019-08-09T00:00:00"/>
    <s v="Miscellaneous"/>
    <n v="12"/>
    <s v="Shivani Sharma"/>
    <s v="Ahmedabad"/>
    <s v="Global Client Network (GNB Inward)"/>
    <x v="0"/>
    <n v="86400"/>
    <d v="2018-08-10T00:00:00"/>
    <s v="Brokerage"/>
    <s v="Inception"/>
    <m/>
    <d v="2020-01-22T00:00:00"/>
  </r>
  <r>
    <s v="Mukul Kumar"/>
    <n v="1.2030046182479999E+19"/>
    <s v="Inactive"/>
    <d v="2018-08-10T00:00:00"/>
    <d v="2019-08-09T00:00:00"/>
    <s v="Miscellaneous"/>
    <n v="12"/>
    <s v="Shivani Sharma"/>
    <s v="Ahmedabad"/>
    <s v="Global Client Network (GNB Inward)"/>
    <x v="0"/>
    <n v="345705"/>
    <d v="2018-08-10T00:00:00"/>
    <s v="Brokerage"/>
    <s v="Inception"/>
    <m/>
    <d v="2020-01-22T00:00:00"/>
  </r>
  <r>
    <s v="Gauri Naik"/>
    <n v="1.203004619248E+19"/>
    <s v="Active"/>
    <d v="2019-08-10T00:00:00"/>
    <d v="2020-08-09T00:00:00"/>
    <s v="Miscellaneous"/>
    <n v="3"/>
    <s v="Animesh Rawat"/>
    <s v="Ahmedabad"/>
    <s v="Global Client Network (GNB Inward)"/>
    <x v="0"/>
    <n v="77400"/>
    <d v="2019-08-10T00:00:00"/>
    <s v="Brokerage"/>
    <s v="Renewal"/>
    <m/>
    <d v="2020-01-22T00:00:00"/>
  </r>
  <r>
    <s v="Harish Menon"/>
    <n v="1.203004619248E+19"/>
    <s v="Active"/>
    <d v="2019-08-10T00:00:00"/>
    <d v="2020-08-09T00:00:00"/>
    <s v="Miscellaneous"/>
    <n v="3"/>
    <s v="Animesh Rawat"/>
    <s v="Ahmedabad"/>
    <s v="Global Client Network (GNB Inward)"/>
    <x v="0"/>
    <n v="302811.08"/>
    <d v="2019-08-10T00:00:00"/>
    <s v="Brokerage"/>
    <s v="Renewal"/>
    <m/>
    <d v="2020-01-22T00:00:00"/>
  </r>
  <r>
    <s v="Mohit Gupta"/>
    <s v="P0319200002/9999/100065"/>
    <s v="Active"/>
    <d v="2018-07-01T00:00:00"/>
    <d v="2019-06-30T00:00:00"/>
    <s v="Liability"/>
    <n v="12"/>
    <s v="Shivani Sharma"/>
    <s v="Ahmedabad"/>
    <s v="Global Client Network (GNB Inward)"/>
    <x v="0"/>
    <n v="1183.3800000000001"/>
    <d v="2018-07-01T00:00:00"/>
    <s v="Brokerage"/>
    <s v="Inception"/>
    <m/>
    <d v="2020-01-22T00:00:00"/>
  </r>
  <r>
    <s v="Amit Arora"/>
    <s v="2018-F0541357-FRE"/>
    <s v="Active"/>
    <d v="2018-09-16T00:00:00"/>
    <d v="2019-09-15T00:00:00"/>
    <s v="Fire"/>
    <n v="1"/>
    <s v="Vinay"/>
    <s v="Ahmedabad"/>
    <s v="Property / BI"/>
    <x v="0"/>
    <n v="33977.82"/>
    <d v="2018-09-16T00:00:00"/>
    <s v="Brokerage"/>
    <s v="Inception"/>
    <m/>
    <d v="2020-01-22T00:00:00"/>
  </r>
  <r>
    <s v="Nikita Pandit"/>
    <s v="'11120044170300000009"/>
    <s v="Active"/>
    <d v="2017-11-27T00:00:00"/>
    <d v="2020-11-26T00:00:00"/>
    <s v="Engineering"/>
    <n v="11"/>
    <s v="Raju Kumar"/>
    <s v="Ahmedabad"/>
    <s v="Construction, Power &amp; Infrastructure"/>
    <x v="2"/>
    <n v="25303.02"/>
    <d v="2018-05-27T00:00:00"/>
    <s v="Brokerage"/>
    <s v="Inception"/>
    <m/>
    <d v="2020-01-22T00:00:00"/>
  </r>
  <r>
    <s v="Vikas Gupta"/>
    <s v="'11120044170300000009"/>
    <s v="Active"/>
    <d v="2017-11-27T00:00:00"/>
    <d v="2020-11-26T00:00:00"/>
    <s v="Engineering"/>
    <n v="11"/>
    <s v="Raju Kumar"/>
    <s v="Ahmedabad"/>
    <s v="Construction, Power &amp; Infrastructure"/>
    <x v="2"/>
    <n v="25302.959999999999"/>
    <d v="2019-05-27T00:00:00"/>
    <s v="Brokerage"/>
    <s v="Inception"/>
    <m/>
    <d v="2020-01-22T00:00:00"/>
  </r>
  <r>
    <s v="Kamlesh Pillai"/>
    <s v="'11120044170300000009"/>
    <s v="Active"/>
    <d v="2017-11-27T00:00:00"/>
    <d v="2020-11-26T00:00:00"/>
    <s v="Engineering"/>
    <n v="11"/>
    <s v="Raju Kumar"/>
    <s v="Ahmedabad"/>
    <s v="Construction, Power &amp; Infrastructure"/>
    <x v="2"/>
    <n v="25302.959999999999"/>
    <d v="2019-08-27T00:00:00"/>
    <s v="Brokerage"/>
    <s v="Inception"/>
    <m/>
    <d v="2020-01-22T00:00:00"/>
  </r>
  <r>
    <s v="Umesh Agarwal"/>
    <s v="'11120044170300000009"/>
    <s v="Active"/>
    <d v="2017-11-27T00:00:00"/>
    <d v="2020-11-26T00:00:00"/>
    <s v="Engineering"/>
    <n v="11"/>
    <s v="Raju Kumar"/>
    <s v="Ahmedabad"/>
    <s v="Construction, Power &amp; Infrastructure"/>
    <x v="2"/>
    <n v="25302.959999999999"/>
    <d v="2019-11-27T00:00:00"/>
    <s v="Brokerage"/>
    <s v="Inception"/>
    <m/>
    <d v="2020-01-22T00:00:00"/>
  </r>
  <r>
    <s v="Ankur Gandhi"/>
    <s v="'11120044170300000009"/>
    <s v="Active"/>
    <d v="2017-11-27T00:00:00"/>
    <d v="2020-11-26T00:00:00"/>
    <s v="Engineering"/>
    <n v="11"/>
    <s v="Raju Kumar"/>
    <s v="Ahmedabad"/>
    <s v="Construction, Power &amp; Infrastructure"/>
    <x v="2"/>
    <n v="25302.959999999999"/>
    <d v="2020-02-27T00:00:00"/>
    <s v="Brokerage"/>
    <s v="Inception"/>
    <m/>
    <d v="2020-01-22T00:00:00"/>
  </r>
  <r>
    <s v="Dinesh Kaul"/>
    <s v="'11120044170300000009"/>
    <s v="Active"/>
    <d v="2017-11-27T00:00:00"/>
    <d v="2020-11-26T00:00:00"/>
    <s v="Engineering"/>
    <n v="11"/>
    <s v="Raju Kumar"/>
    <s v="Ahmedabad"/>
    <s v="Construction, Power &amp; Infrastructure"/>
    <x v="2"/>
    <n v="25302.959999999999"/>
    <d v="2020-05-27T00:00:00"/>
    <s v="Brokerage"/>
    <s v="Inception"/>
    <m/>
    <d v="2020-01-22T00:00:00"/>
  </r>
  <r>
    <s v="Ankur Naik"/>
    <s v="'11120044170300000009"/>
    <s v="Active"/>
    <d v="2017-11-27T00:00:00"/>
    <d v="2020-11-26T00:00:00"/>
    <s v="Engineering"/>
    <n v="11"/>
    <s v="Raju Kumar"/>
    <s v="Ahmedabad"/>
    <s v="Construction, Power &amp; Infrastructure"/>
    <x v="2"/>
    <n v="25302.959999999999"/>
    <d v="2018-08-27T00:00:00"/>
    <s v="Brokerage"/>
    <s v="Inception"/>
    <m/>
    <d v="2020-01-22T00:00:00"/>
  </r>
  <r>
    <s v="BB"/>
    <s v="'11120044170300000009"/>
    <s v="Active"/>
    <d v="2017-11-27T00:00:00"/>
    <d v="2020-11-26T00:00:00"/>
    <s v="Engineering"/>
    <n v="11"/>
    <s v="Raju Kumar"/>
    <s v="Ahmedabad"/>
    <s v="Construction, Power &amp; Infrastructure"/>
    <x v="2"/>
    <n v="25302.959999999999"/>
    <d v="2018-11-27T00:00:00"/>
    <s v="Brokerage"/>
    <s v="Inception"/>
    <m/>
    <d v="2020-01-22T00:00:00"/>
  </r>
  <r>
    <s v="BB"/>
    <s v="'11120044170300000009"/>
    <s v="Active"/>
    <d v="2017-11-27T00:00:00"/>
    <d v="2020-11-26T00:00:00"/>
    <s v="Engineering"/>
    <n v="11"/>
    <s v="Raju Kumar"/>
    <s v="Ahmedabad"/>
    <s v="Construction, Power &amp; Infrastructure"/>
    <x v="2"/>
    <n v="25302.959999999999"/>
    <d v="2019-02-27T00:00:00"/>
    <s v="Brokerage"/>
    <s v="Inception"/>
    <m/>
    <d v="2020-01-22T00:00:00"/>
  </r>
  <r>
    <s v="BB"/>
    <s v="'11120044170300000009"/>
    <s v="Active"/>
    <d v="2017-11-27T00:00:00"/>
    <d v="2020-11-26T00:00:00"/>
    <s v="Engineering"/>
    <n v="11"/>
    <s v="Raju Kumar"/>
    <s v="Ahmedabad"/>
    <s v="Construction, Power &amp; Infrastructure"/>
    <x v="2"/>
    <n v="25303.02"/>
    <d v="2018-02-27T00:00:00"/>
    <s v="Brokerage"/>
    <s v="Inception"/>
    <m/>
    <d v="2020-01-22T00:00:00"/>
  </r>
  <r>
    <s v="BB"/>
    <s v="'11120044170300000009"/>
    <s v="Active"/>
    <d v="2017-11-27T00:00:00"/>
    <d v="2020-11-26T00:00:00"/>
    <s v="Engineering"/>
    <n v="11"/>
    <s v="Raju Kumar"/>
    <s v="Ahmedabad"/>
    <s v="Construction, Power &amp; Infrastructure"/>
    <x v="2"/>
    <n v="39952.080000000002"/>
    <d v="2017-11-27T00:00:00"/>
    <s v="Brokerage"/>
    <s v="Inception"/>
    <m/>
    <d v="2020-01-22T00:00:00"/>
  </r>
  <r>
    <s v="BB"/>
    <n v="8540162"/>
    <s v="Inactive"/>
    <d v="2018-02-27T00:00:00"/>
    <d v="2019-02-26T00:00:00"/>
    <s v="Fire"/>
    <n v="1"/>
    <s v="Vinay"/>
    <s v="Ahmedabad"/>
    <s v="Property / BI"/>
    <x v="0"/>
    <n v="562.24"/>
    <d v="2018-02-27T00:00:00"/>
    <s v="Brokerage"/>
    <s v="Inception"/>
    <m/>
    <d v="2020-01-22T00:00:00"/>
  </r>
  <r>
    <s v="BB"/>
    <s v="'0000000008540162-01"/>
    <s v="Active"/>
    <d v="2019-02-27T00:00:00"/>
    <d v="2020-02-26T00:00:00"/>
    <s v="Fire"/>
    <n v="1"/>
    <s v="Vinay"/>
    <s v="Ahmedabad"/>
    <s v="Property / BI"/>
    <x v="0"/>
    <n v="628.70000000000005"/>
    <d v="2019-03-02T00:00:00"/>
    <s v="Brokerage"/>
    <s v="Renewal"/>
    <m/>
    <d v="2020-01-22T00:00:00"/>
  </r>
  <r>
    <s v="BB"/>
    <n v="304001926"/>
    <s v="Inactive"/>
    <d v="2018-04-01T00:00:00"/>
    <d v="2019-03-31T00:00:00"/>
    <s v="Liability"/>
    <n v="12"/>
    <s v="Shivani Sharma"/>
    <s v="Ahmedabad"/>
    <s v="Global Client Network (GNB Inward)"/>
    <x v="0"/>
    <n v="5075.5"/>
    <d v="2018-04-01T00:00:00"/>
    <s v="Brokerage"/>
    <s v="Inception"/>
    <m/>
    <d v="2020-01-22T00:00:00"/>
  </r>
  <r>
    <s v="BB"/>
    <n v="304003761"/>
    <s v="Active"/>
    <d v="2019-04-01T00:00:00"/>
    <d v="2020-03-31T00:00:00"/>
    <s v="Liability"/>
    <n v="3"/>
    <s v="Animesh Rawat"/>
    <s v="Ahmedabad"/>
    <s v="Global Client Network (GNB Inward)"/>
    <x v="0"/>
    <n v="5206"/>
    <d v="2019-04-01T00:00:00"/>
    <s v="Brokerage"/>
    <s v="Renewal"/>
    <m/>
    <d v="2020-01-22T00:00:00"/>
  </r>
  <r>
    <s v="Sanjay Trivedi"/>
    <s v="FM00104260000100"/>
    <s v="Active"/>
    <d v="2019-01-29T00:00:00"/>
    <d v="2020-01-28T00:00:00"/>
    <s v="Fire"/>
    <n v="13"/>
    <s v="Vididt Saha"/>
    <s v="Ahmedabad"/>
    <s v="Property / BI"/>
    <x v="1"/>
    <n v="5462.5"/>
    <d v="2019-01-29T00:00:00"/>
    <s v="Brokerage"/>
    <s v="Inception"/>
    <m/>
    <d v="2020-01-22T00:00:00"/>
  </r>
  <r>
    <s v="Anita Sethi"/>
    <s v="2412/202063061201000"/>
    <s v="Active"/>
    <d v="2019-01-07T00:00:00"/>
    <d v="2020-01-06T00:00:00"/>
    <s v="Marine"/>
    <n v="1"/>
    <s v="Vinay"/>
    <s v="Ahmedabad"/>
    <s v="Marine"/>
    <x v="0"/>
    <n v="13612.5"/>
    <d v="2019-01-07T00:00:00"/>
    <s v="Brokerage"/>
    <s v="Endorsement"/>
    <m/>
    <d v="2020-01-22T00:00:00"/>
  </r>
  <r>
    <s v="Ashok Chatterjee"/>
    <s v="2412/202063061201000"/>
    <s v="Active"/>
    <d v="2019-01-07T00:00:00"/>
    <d v="2020-01-06T00:00:00"/>
    <s v="Marine"/>
    <n v="1"/>
    <s v="Vinay"/>
    <s v="Ahmedabad"/>
    <s v="Marine"/>
    <x v="0"/>
    <n v="6991.55"/>
    <d v="2019-04-04T00:00:00"/>
    <s v="Brokerage "/>
    <s v="Endorsement"/>
    <m/>
    <d v="2020-01-22T00:00:00"/>
  </r>
  <r>
    <s v="Rani Agarwal"/>
    <n v="2302003012"/>
    <s v="Active"/>
    <d v="2018-08-27T00:00:00"/>
    <d v="2019-08-26T00:00:00"/>
    <s v="Liability"/>
    <n v="1"/>
    <s v="Vinay"/>
    <s v="Ahmedabad"/>
    <s v="Liability"/>
    <x v="0"/>
    <n v="13750"/>
    <d v="2018-08-27T00:00:00"/>
    <s v="Brokerage"/>
    <s v="Inception"/>
    <m/>
    <d v="2020-01-22T00:00:00"/>
  </r>
  <r>
    <s v="Arjun Rao"/>
    <n v="41045400"/>
    <s v="Active"/>
    <d v="2019-03-19T00:00:00"/>
    <d v="2020-03-18T00:00:00"/>
    <s v="Liability"/>
    <n v="13"/>
    <s v="Vididt Saha"/>
    <s v="Ahmedabad"/>
    <s v="Liability"/>
    <x v="1"/>
    <n v="70125"/>
    <d v="2019-03-19T00:00:00"/>
    <s v="Brokerage"/>
    <s v="Inception"/>
    <m/>
    <d v="2020-01-22T00:00:00"/>
  </r>
  <r>
    <s v="Anil Naik"/>
    <n v="41045403"/>
    <s v="Active"/>
    <d v="2019-03-19T00:00:00"/>
    <d v="2020-03-18T00:00:00"/>
    <s v="Liability"/>
    <n v="13"/>
    <s v="Vididt Saha"/>
    <s v="Ahmedabad"/>
    <s v="Liability"/>
    <x v="1"/>
    <n v="70125"/>
    <d v="2019-03-19T00:00:00"/>
    <s v="Brokerage"/>
    <s v="Inception"/>
    <m/>
    <d v="2020-01-22T00:00:00"/>
  </r>
  <r>
    <s v="Simran Trivedi"/>
    <s v="2018-C1742872-MLO"/>
    <s v="Inactive"/>
    <d v="2018-04-01T00:00:00"/>
    <d v="2019-03-31T00:00:00"/>
    <s v="Marine"/>
    <n v="3"/>
    <s v="Animesh Rawat"/>
    <s v="Ahmedabad"/>
    <s v="Global Client Network (GNB Inward)"/>
    <x v="0"/>
    <n v="208122.92"/>
    <d v="2018-04-01T00:00:00"/>
    <s v="Brokerage"/>
    <s v="Inception"/>
    <m/>
    <d v="2020-01-22T00:00:00"/>
  </r>
  <r>
    <s v="Dhruv Chopra"/>
    <n v="8502066"/>
    <s v="Inactive"/>
    <d v="2018-03-01T00:00:00"/>
    <d v="2019-02-28T00:00:00"/>
    <s v="Marine"/>
    <n v="3"/>
    <s v="Animesh Rawat"/>
    <s v="Ahmedabad"/>
    <s v="Global Client Network (GNB Inward)"/>
    <x v="0"/>
    <n v="45375.15"/>
    <d v="2018-03-01T00:00:00"/>
    <s v="Brokerage"/>
    <s v="Endorsement"/>
    <m/>
    <d v="2020-01-22T00:00:00"/>
  </r>
  <r>
    <s v="Jaya Chopra"/>
    <n v="8502066"/>
    <s v="Inactive"/>
    <d v="2018-03-01T00:00:00"/>
    <d v="2019-02-28T00:00:00"/>
    <s v="Marine"/>
    <n v="3"/>
    <s v="Animesh Rawat"/>
    <s v="Ahmedabad"/>
    <s v="Global Client Network (GNB Inward)"/>
    <x v="0"/>
    <n v="18150"/>
    <d v="2019-01-03T00:00:00"/>
    <s v="Brokerage "/>
    <s v="Endorsement"/>
    <m/>
    <d v="2020-01-22T00:00:00"/>
  </r>
  <r>
    <s v="Kiran Goyal"/>
    <s v="0000000008502066-01"/>
    <s v="Active"/>
    <d v="2019-03-01T00:00:00"/>
    <d v="2020-06-30T00:00:00"/>
    <s v="Marine"/>
    <n v="3"/>
    <s v="Animesh Rawat"/>
    <s v="Ahmedabad"/>
    <s v="Global Client Network (GNB Inward)"/>
    <x v="0"/>
    <n v="45375.15"/>
    <d v="2019-03-01T00:00:00"/>
    <s v="Brokerage"/>
    <s v="Endorsement"/>
    <m/>
    <d v="2020-01-22T00:00:00"/>
  </r>
  <r>
    <s v="Pravin Sengupta"/>
    <s v="0000000008502066-01"/>
    <s v="Active"/>
    <d v="2019-03-01T00:00:00"/>
    <d v="2020-02-29T00:00:00"/>
    <s v="Marine"/>
    <n v="3"/>
    <s v="Animesh Rawat"/>
    <s v="Ahmedabad"/>
    <s v="Global Client Network (GNB Inward)"/>
    <x v="0"/>
    <n v="45375"/>
    <d v="2019-07-20T00:00:00"/>
    <s v="Brokerage "/>
    <s v="Endorsement"/>
    <m/>
    <d v="2020-01-22T00:00:00"/>
  </r>
  <r>
    <s v="Snehal Das"/>
    <s v="0000000008502066-01"/>
    <s v="Active"/>
    <d v="2019-03-01T00:00:00"/>
    <d v="2020-02-29T00:00:00"/>
    <s v="Marine"/>
    <n v="3"/>
    <s v="Animesh Rawat"/>
    <s v="Ahmedabad"/>
    <s v="Global Client Network (GNB Inward)"/>
    <x v="0"/>
    <n v="0"/>
    <m/>
    <s v="Brokerage "/>
    <s v="Endorsement"/>
    <m/>
    <d v="2020-01-22T00:00:00"/>
  </r>
  <r>
    <s v="Rajesh Malhotra"/>
    <n v="2.9992015408021002E+18"/>
    <s v="Inactive"/>
    <d v="2018-11-01T00:00:00"/>
    <d v="2019-10-31T00:00:00"/>
    <s v="Employee Benefits"/>
    <n v="10"/>
    <s v="Mark"/>
    <s v="Ahmedabad"/>
    <s v="Employee Benefits (EB)"/>
    <x v="0"/>
    <n v="6157.88"/>
    <d v="2018-11-01T00:00:00"/>
    <s v="Brokerage"/>
    <s v="Endorsement"/>
    <m/>
    <d v="2020-01-22T00:00:00"/>
  </r>
  <r>
    <s v="Archana Bhatia"/>
    <n v="2.9992015408021002E+18"/>
    <s v="Inactive"/>
    <d v="2018-11-01T00:00:00"/>
    <d v="2019-10-31T00:00:00"/>
    <s v="Employee Benefits"/>
    <n v="10"/>
    <s v="Mark"/>
    <s v="Ahmedabad"/>
    <s v="Employee Benefits (EB)"/>
    <x v="0"/>
    <m/>
    <d v="2018-12-05T00:00:00"/>
    <s v="Brokerage "/>
    <s v="Endorsement"/>
    <m/>
    <d v="2020-01-22T00:00:00"/>
  </r>
  <r>
    <s v="Ashok Reddy"/>
    <n v="2.9992015408021002E+18"/>
    <s v="Inactive"/>
    <d v="2018-11-01T00:00:00"/>
    <d v="2019-10-31T00:00:00"/>
    <s v="Employee Benefits"/>
    <n v="10"/>
    <s v="Mark"/>
    <s v="Ahmedabad"/>
    <s v="Employee Benefits (EB)"/>
    <x v="0"/>
    <n v="113.48"/>
    <d v="2019-02-08T00:00:00"/>
    <s v="Brokerage "/>
    <s v="Endorsement"/>
    <m/>
    <d v="2020-01-22T00:00:00"/>
  </r>
  <r>
    <s v="Madhuri Bhatia"/>
    <n v="2.9992015408021002E+18"/>
    <s v="Active"/>
    <d v="2019-11-01T00:00:00"/>
    <d v="2020-10-31T00:00:00"/>
    <s v="Employee Benefits"/>
    <n v="10"/>
    <s v="Mark"/>
    <s v="Ahmedabad"/>
    <s v="Employee Benefits (EB)"/>
    <x v="0"/>
    <n v="4302.3"/>
    <d v="2019-11-01T00:00:00"/>
    <s v="Brokerage"/>
    <s v="Renewal"/>
    <m/>
    <d v="2020-01-22T00:00:00"/>
  </r>
  <r>
    <s v="Pranav Mishra"/>
    <s v="4101190600000030-00"/>
    <s v="Active"/>
    <d v="2019-05-17T00:00:00"/>
    <d v="2020-05-16T00:00:00"/>
    <s v="Employee Benefits"/>
    <n v="10"/>
    <s v="Mark"/>
    <s v="Ahmedabad"/>
    <s v="Employee Benefits (EB)"/>
    <x v="0"/>
    <n v="52500"/>
    <d v="2019-05-17T00:00:00"/>
    <s v="Brokerage"/>
    <s v="Inception"/>
    <m/>
    <d v="2020-01-22T00:00:00"/>
  </r>
  <r>
    <s v="Rina Goyal"/>
    <s v="OG-19-2202-0425-00000018"/>
    <s v="Inactive"/>
    <d v="2018-07-01T00:00:00"/>
    <d v="2019-06-30T00:00:00"/>
    <s v="Miscellaneous"/>
    <n v="3"/>
    <s v="Animesh Rawat"/>
    <s v="Ahmedabad"/>
    <s v="Global Client Network (GNB Inward)"/>
    <x v="2"/>
    <n v="1147.82"/>
    <d v="2019-06-30T00:00:00"/>
    <s v="Brokerage"/>
    <s v="Inception"/>
    <m/>
    <d v="2020-01-22T00:00:00"/>
  </r>
  <r>
    <s v="Geeta Gupta"/>
    <s v="OG-19-2202-3304-00000007"/>
    <s v="Inactive"/>
    <d v="2018-07-01T00:00:00"/>
    <d v="2019-06-30T00:00:00"/>
    <s v="Liability"/>
    <n v="3"/>
    <s v="Animesh Rawat"/>
    <s v="Ahmedabad"/>
    <s v="Global Client Network (GNB Inward)"/>
    <x v="0"/>
    <n v="1896.63"/>
    <d v="2018-07-01T00:00:00"/>
    <s v="Brokerage"/>
    <s v="Inception"/>
    <m/>
    <d v="2020-01-22T00:00:00"/>
  </r>
  <r>
    <s v="Sudhir Roy"/>
    <s v="OG-19-2202-3315-00000007-1"/>
    <s v="Inactive"/>
    <d v="2018-07-02T00:00:00"/>
    <d v="2019-06-30T00:00:00"/>
    <s v="Liability"/>
    <n v="3"/>
    <s v="Animesh Rawat"/>
    <s v="Ahmedabad"/>
    <s v="Global Client Network (GNB Inward)"/>
    <x v="0"/>
    <n v="0"/>
    <d v="2019-06-30T00:00:00"/>
    <s v="Brokerage"/>
    <s v="Inception"/>
    <m/>
    <d v="2020-01-22T00:00:00"/>
  </r>
  <r>
    <s v="Rani Kaul"/>
    <s v="OG-19-2202-3383-00000003"/>
    <s v="Inactive"/>
    <d v="2018-07-01T00:00:00"/>
    <d v="2019-06-30T00:00:00"/>
    <s v="Liability"/>
    <n v="3"/>
    <s v="Animesh Rawat"/>
    <s v="Ahmedabad"/>
    <s v="Global Client Network (GNB Inward)"/>
    <x v="0"/>
    <n v="48125"/>
    <d v="2018-07-01T00:00:00"/>
    <s v="Brokerage"/>
    <s v="Inception"/>
    <m/>
    <d v="2020-01-22T00:00:00"/>
  </r>
  <r>
    <s v="Kavita Sharma"/>
    <s v="OG-19-2202-4002-00000009"/>
    <s v="Inactive"/>
    <d v="2018-07-01T00:00:00"/>
    <d v="2019-06-30T00:00:00"/>
    <s v="Fire"/>
    <n v="3"/>
    <s v="Animesh Rawat"/>
    <s v="Ahmedabad"/>
    <s v="Global Client Network (GNB Inward)"/>
    <x v="0"/>
    <n v="13560.92"/>
    <d v="2018-07-01T00:00:00"/>
    <s v="Brokerage"/>
    <s v="Inception"/>
    <m/>
    <d v="2020-01-22T00:00:00"/>
  </r>
  <r>
    <s v="Shikha Sethi"/>
    <s v="OG-19-2202-4004-00000034"/>
    <s v="Inactive"/>
    <d v="2018-07-01T00:00:00"/>
    <d v="2019-06-30T00:00:00"/>
    <s v="Fire"/>
    <n v="3"/>
    <s v="Animesh Rawat"/>
    <s v="Ahmedabad"/>
    <s v="Global Client Network (GNB Inward)"/>
    <x v="0"/>
    <n v="55052.69"/>
    <d v="2018-07-01T00:00:00"/>
    <s v="Brokerage"/>
    <s v="Inception"/>
    <m/>
    <d v="2020-01-22T00:00:00"/>
  </r>
  <r>
    <s v="Amit Bhargava"/>
    <s v="OG-19-2202-4004-00000038"/>
    <s v="Inactive"/>
    <d v="2018-07-01T00:00:00"/>
    <d v="2019-06-30T00:00:00"/>
    <s v="Fire"/>
    <n v="3"/>
    <s v="Animesh Rawat"/>
    <s v="Ahmedabad"/>
    <s v="Global Client Network (GNB Inward)"/>
    <x v="0"/>
    <n v="14131.43"/>
    <d v="2018-07-01T00:00:00"/>
    <s v="Brokerage"/>
    <s v="Inception"/>
    <m/>
    <d v="2020-01-22T00:00:00"/>
  </r>
  <r>
    <s v="Alka Goel"/>
    <s v="OG-19-2202-4010-00000762"/>
    <s v="Inactive"/>
    <d v="2018-07-01T00:00:00"/>
    <d v="2019-06-30T00:00:00"/>
    <s v="Miscellaneous"/>
    <n v="3"/>
    <s v="Animesh Rawat"/>
    <s v="Ahmedabad"/>
    <s v="Global Client Network (GNB Inward)"/>
    <x v="0"/>
    <n v="3125"/>
    <d v="2018-07-01T00:00:00"/>
    <s v="Brokerage"/>
    <s v="Inception"/>
    <m/>
    <d v="2020-01-22T00:00:00"/>
  </r>
  <r>
    <s v="Harish Sharma"/>
    <s v="OG-19-2202-4010-00000789"/>
    <s v="Inactive"/>
    <d v="2018-07-01T00:00:00"/>
    <d v="2019-06-30T00:00:00"/>
    <s v="Miscellaneous"/>
    <n v="3"/>
    <s v="Animesh Rawat"/>
    <s v="Ahmedabad"/>
    <s v="Global Client Network (GNB Inward)"/>
    <x v="0"/>
    <n v="1125"/>
    <d v="2018-07-01T00:00:00"/>
    <s v="Brokerage"/>
    <s v="Inception"/>
    <m/>
    <d v="2020-01-22T00:00:00"/>
  </r>
  <r>
    <s v="Gaurav Goel"/>
    <s v="OG-19-2202-9931-00001420"/>
    <s v="Inactive"/>
    <d v="2018-07-01T00:00:00"/>
    <d v="2019-06-30T00:00:00"/>
    <s v="Miscellaneous"/>
    <n v="3"/>
    <s v="Animesh Rawat"/>
    <s v="Ahmedabad"/>
    <s v="Global Client Network (GNB Inward)"/>
    <x v="0"/>
    <n v="4706.25"/>
    <d v="2018-07-01T00:00:00"/>
    <s v="Brokerage"/>
    <s v="Inception"/>
    <m/>
    <d v="2020-01-22T00:00:00"/>
  </r>
  <r>
    <s v="Ravi Naik"/>
    <s v="OG-20-2202-0425-00000017"/>
    <s v="Active"/>
    <d v="2019-07-01T00:00:00"/>
    <d v="2020-06-30T00:00:00"/>
    <s v="Miscellaneous"/>
    <n v="3"/>
    <s v="Animesh Rawat"/>
    <s v="Ahmedabad"/>
    <s v="Global Client Network (GNB Inward)"/>
    <x v="0"/>
    <n v="825"/>
    <d v="2019-07-01T00:00:00"/>
    <s v="Brokerage"/>
    <s v="Renewal"/>
    <m/>
    <d v="2020-01-22T00:00:00"/>
  </r>
  <r>
    <s v="Kamlesh Prasad"/>
    <s v="OG-20-2202-3304-00000009"/>
    <s v="Active"/>
    <d v="2019-07-01T00:00:00"/>
    <d v="2020-06-30T00:00:00"/>
    <s v="Liability"/>
    <n v="3"/>
    <s v="Animesh Rawat"/>
    <s v="Ahmedabad"/>
    <s v="Global Client Network (GNB Inward)"/>
    <x v="0"/>
    <n v="1896.63"/>
    <d v="2019-07-01T00:00:00"/>
    <s v="Brokerage"/>
    <s v="Renewal"/>
    <m/>
    <d v="2020-01-22T00:00:00"/>
  </r>
  <r>
    <s v="Nikhil Verma"/>
    <s v="OG-20-2202-3315-00000012"/>
    <s v="Active"/>
    <d v="2019-08-02T00:00:00"/>
    <d v="2020-08-01T00:00:00"/>
    <s v="Liability"/>
    <n v="3"/>
    <s v="Animesh Rawat"/>
    <s v="Ahmedabad"/>
    <s v="Global Client Network (GNB Inward)"/>
    <x v="0"/>
    <n v="19181.25"/>
    <d v="2019-08-02T00:00:00"/>
    <s v="Brokerage"/>
    <s v="Renewal"/>
    <m/>
    <d v="2020-01-22T00:00:00"/>
  </r>
  <r>
    <s v="Vaishali Desai"/>
    <s v="OG-20-2202-3383-00000002"/>
    <s v="Active"/>
    <d v="2019-07-01T00:00:00"/>
    <d v="2020-06-30T00:00:00"/>
    <s v="Liability"/>
    <n v="3"/>
    <s v="Animesh Rawat"/>
    <s v="Ahmedabad"/>
    <s v="Global Client Network (GNB Inward)"/>
    <x v="0"/>
    <n v="42500"/>
    <d v="2019-07-01T00:00:00"/>
    <s v="Brokerage"/>
    <s v="Renewal"/>
    <m/>
    <d v="2020-01-22T00:00:00"/>
  </r>
  <r>
    <s v="Atul Naik"/>
    <s v="OG-20-2202-4002-00000010"/>
    <s v="Active"/>
    <d v="2019-07-01T00:00:00"/>
    <d v="2020-06-30T00:00:00"/>
    <s v="Fire"/>
    <n v="3"/>
    <s v="Animesh Rawat"/>
    <s v="Ahmedabad"/>
    <s v="Global Client Network (GNB Inward)"/>
    <x v="0"/>
    <n v="10917.07"/>
    <d v="2019-07-01T00:00:00"/>
    <s v="Brokerage"/>
    <s v="Renewal"/>
    <m/>
    <d v="2020-01-22T00:00:00"/>
  </r>
  <r>
    <s v="Meena Bhargava"/>
    <s v="OG-20-2202-4004-00000062"/>
    <s v="Active"/>
    <d v="2019-07-01T00:00:00"/>
    <d v="2020-06-30T00:00:00"/>
    <s v="Fire"/>
    <n v="3"/>
    <s v="Animesh Rawat"/>
    <s v="Ahmedabad"/>
    <s v="Global Client Network (GNB Inward)"/>
    <x v="0"/>
    <n v="60713.1"/>
    <d v="2019-07-01T00:00:00"/>
    <s v="Brokerage"/>
    <s v="Renewal"/>
    <m/>
    <d v="2020-01-22T00:00:00"/>
  </r>
  <r>
    <s v="Mona Chopra"/>
    <s v="OG-20-2202-4004-00000064"/>
    <s v="Active"/>
    <d v="2019-07-01T00:00:00"/>
    <d v="2020-06-30T00:00:00"/>
    <s v="Fire"/>
    <n v="3"/>
    <s v="Animesh Rawat"/>
    <s v="Ahmedabad"/>
    <s v="Global Client Network (GNB Inward)"/>
    <x v="0"/>
    <n v="12349.97"/>
    <d v="2019-07-01T00:00:00"/>
    <s v="Brokerage"/>
    <s v="Renewal"/>
    <m/>
    <d v="2020-01-22T00:00:00"/>
  </r>
  <r>
    <s v="Mohit Tiwari"/>
    <s v="OG-20-2202-4010-00000869"/>
    <s v="Active"/>
    <d v="2019-07-01T00:00:00"/>
    <d v="2020-06-30T00:00:00"/>
    <s v="Miscellaneous"/>
    <n v="3"/>
    <s v="Animesh Rawat"/>
    <s v="Ahmedabad"/>
    <s v="Global Client Network (GNB Inward)"/>
    <x v="0"/>
    <n v="3375"/>
    <d v="2019-07-01T00:00:00"/>
    <s v="Brokerage"/>
    <s v="Renewal"/>
    <m/>
    <d v="2020-01-22T00:00:00"/>
  </r>
  <r>
    <s v="Tina Dutta"/>
    <s v="OG-20-2202-4010-00000905"/>
    <s v="Active"/>
    <d v="2019-07-01T00:00:00"/>
    <d v="2020-06-30T00:00:00"/>
    <s v="Miscellaneous"/>
    <n v="3"/>
    <s v="Animesh Rawat"/>
    <s v="Ahmedabad"/>
    <s v="Global Client Network (GNB Inward)"/>
    <x v="0"/>
    <n v="875"/>
    <d v="2019-07-01T00:00:00"/>
    <s v="Brokerage"/>
    <s v="Renewal"/>
    <m/>
    <d v="2020-01-22T00:00:00"/>
  </r>
  <r>
    <s v="Hemant Das"/>
    <s v="OG-20-2202-9931-00032558"/>
    <s v="Active"/>
    <d v="2019-07-01T00:00:00"/>
    <d v="2020-06-30T00:00:00"/>
    <s v="Miscellaneous"/>
    <n v="3"/>
    <s v="Animesh Rawat"/>
    <s v="Ahmedabad"/>
    <s v="Global Client Network (GNB Inward)"/>
    <x v="0"/>
    <n v="1556.25"/>
    <d v="2019-07-01T00:00:00"/>
    <s v="Brokerage"/>
    <s v="Renewal"/>
    <m/>
    <d v="2020-01-22T00:00:00"/>
  </r>
  <r>
    <s v="Sanjana Bhargava"/>
    <n v="301004728"/>
    <s v="Inactive"/>
    <d v="2018-09-30T00:00:00"/>
    <d v="2019-09-29T00:00:00"/>
    <s v="Liability"/>
    <n v="3"/>
    <s v="Animesh Rawat"/>
    <s v="Ahmedabad"/>
    <s v="Global Client Network (GNB Inward)"/>
    <x v="0"/>
    <n v="186534.13"/>
    <d v="2018-09-30T00:00:00"/>
    <s v="Brokerage"/>
    <s v="Inception"/>
    <m/>
    <d v="2020-01-22T00:00:00"/>
  </r>
  <r>
    <s v="Kamlesh Trivedi"/>
    <s v="0301004728-2019"/>
    <s v="Active"/>
    <d v="2019-09-30T00:00:00"/>
    <d v="2020-09-29T00:00:00"/>
    <s v="Liability"/>
    <n v="3"/>
    <s v="Animesh Rawat"/>
    <s v="Ahmedabad"/>
    <s v="Global Client Network (GNB Inward)"/>
    <x v="0"/>
    <n v="202350"/>
    <d v="2019-09-30T00:00:00"/>
    <s v="Brokerage"/>
    <s v="Renewal"/>
    <m/>
    <d v="2020-01-22T00:00:00"/>
  </r>
  <r>
    <s v="Nikita Tiwari"/>
    <n v="600010004"/>
    <s v="Inactive"/>
    <d v="2018-03-16T00:00:00"/>
    <d v="2019-03-15T00:00:00"/>
    <s v="Miscellaneous"/>
    <n v="3"/>
    <s v="Animesh Rawat"/>
    <s v="Ahmedabad"/>
    <s v="Global Client Network (GNB Inward)"/>
    <x v="2"/>
    <n v="750.63"/>
    <d v="2018-03-16T00:00:00"/>
    <s v="Brokerage"/>
    <s v="Inception"/>
    <m/>
    <d v="2020-01-22T00:00:00"/>
  </r>
  <r>
    <s v="Kapil Kapoor"/>
    <s v="0600010004 01"/>
    <s v="Inactive"/>
    <d v="2019-03-16T00:00:00"/>
    <d v="2019-04-15T00:00:00"/>
    <s v="Miscellaneous"/>
    <n v="3"/>
    <s v="Animesh Rawat"/>
    <s v="Ahmedabad"/>
    <s v="Global Client Network (GNB Inward)"/>
    <x v="0"/>
    <n v="63.75"/>
    <d v="2019-03-16T00:00:00"/>
    <s v="Brokerage"/>
    <s v="Renewal"/>
    <m/>
    <d v="2020-01-22T00:00:00"/>
  </r>
  <r>
    <s v="Harish Rana"/>
    <s v="0600010004 02"/>
    <s v="Active"/>
    <d v="2019-04-16T00:00:00"/>
    <d v="2020-04-15T00:00:00"/>
    <s v="Miscellaneous"/>
    <n v="3"/>
    <s v="Animesh Rawat"/>
    <s v="Ahmedabad"/>
    <s v="Global Client Network (GNB Inward)"/>
    <x v="0"/>
    <n v="1556.5"/>
    <d v="2019-04-16T00:00:00"/>
    <s v="Brokerage"/>
    <s v="Renewal"/>
    <m/>
    <d v="2020-01-22T00:00:00"/>
  </r>
  <r>
    <s v="Nikhil Pandit"/>
    <n v="640002231"/>
    <s v="Inactive"/>
    <d v="2018-04-02T00:00:00"/>
    <d v="2019-04-01T00:00:00"/>
    <s v="Fire"/>
    <n v="3"/>
    <s v="Animesh Rawat"/>
    <s v="Ahmedabad"/>
    <s v="Global Client Network (GNB Inward)"/>
    <x v="0"/>
    <n v="46087.63"/>
    <d v="2018-04-02T00:00:00"/>
    <s v="Brokerage"/>
    <s v="Inception"/>
    <m/>
    <d v="2020-01-22T00:00:00"/>
  </r>
  <r>
    <s v="Vivek Rana"/>
    <s v="0640002231 03"/>
    <s v="Inactive"/>
    <d v="2019-04-02T00:00:00"/>
    <d v="2019-04-16T00:00:00"/>
    <s v="Miscellaneous"/>
    <n v="3"/>
    <s v="Animesh Rawat"/>
    <s v="Ahmedabad"/>
    <s v="Global Client Network (GNB Inward)"/>
    <x v="0"/>
    <n v="4362.38"/>
    <d v="2019-04-02T00:00:00"/>
    <s v="Brokerage"/>
    <s v="Renewal"/>
    <m/>
    <d v="2020-01-22T00:00:00"/>
  </r>
  <r>
    <s v="Hemant Nair"/>
    <s v="0640002231 04"/>
    <s v="Active"/>
    <d v="2019-04-17T00:00:00"/>
    <d v="2020-04-01T00:00:00"/>
    <s v="Miscellaneous"/>
    <n v="3"/>
    <s v="Animesh Rawat"/>
    <s v="Ahmedabad"/>
    <s v="Global Client Network (GNB Inward)"/>
    <x v="0"/>
    <n v="65370"/>
    <d v="2019-04-17T00:00:00"/>
    <s v="Brokerage"/>
    <s v="Renewal"/>
    <m/>
    <d v="2020-01-22T00:00:00"/>
  </r>
  <r>
    <s v="Veena Bhargava"/>
    <n v="22515779"/>
    <s v="Active"/>
    <d v="2019-09-30T00:00:00"/>
    <d v="2020-09-29T00:00:00"/>
    <s v="Marine"/>
    <n v="3"/>
    <s v="Animesh Rawat"/>
    <s v="Ahmedabad"/>
    <s v="Global Client Network (GNB Inward)"/>
    <x v="2"/>
    <n v="44259.67"/>
    <d v="2019-09-30T00:00:00"/>
    <s v="Brokerage"/>
    <s v="Inception"/>
    <m/>
    <d v="2020-01-22T00:00:00"/>
  </r>
  <r>
    <s v="Shivam Shah"/>
    <n v="22531899"/>
    <s v="Active"/>
    <d v="2019-10-27T00:00:00"/>
    <d v="2020-10-26T00:00:00"/>
    <s v="Marine"/>
    <n v="3"/>
    <s v="Animesh Rawat"/>
    <s v="Ahmedabad"/>
    <s v="Marine"/>
    <x v="0"/>
    <n v="35112"/>
    <d v="2019-10-27T00:00:00"/>
    <s v="Brokerage"/>
    <s v="Renewal"/>
    <m/>
    <d v="2020-01-22T00:00:00"/>
  </r>
  <r>
    <s v="Bhavna Bhandari"/>
    <n v="22531899"/>
    <s v="Active"/>
    <d v="2019-10-27T00:00:00"/>
    <d v="2020-10-26T00:00:00"/>
    <s v="Marine"/>
    <n v="3"/>
    <s v="Animesh Rawat"/>
    <s v="Ahmedabad"/>
    <s v="Marine"/>
    <x v="0"/>
    <n v="15048"/>
    <d v="2019-10-27T00:00:00"/>
    <s v="Brokerage"/>
    <s v="Renewal"/>
    <m/>
    <d v="2020-01-22T00:00:00"/>
  </r>
  <r>
    <s v="Tarun Shah"/>
    <n v="32099602"/>
    <s v="Inactive"/>
    <d v="2018-01-23T00:00:00"/>
    <d v="2019-01-22T00:00:00"/>
    <s v="Engineering"/>
    <n v="12"/>
    <s v="Shivani Sharma"/>
    <s v="Ahmedabad"/>
    <s v="Global Client Network (GNB Inward)"/>
    <x v="0"/>
    <n v="1072.3399999999999"/>
    <d v="2018-01-23T00:00:00"/>
    <s v="Brokerage"/>
    <s v="Inception"/>
    <m/>
    <d v="2020-01-22T00:00:00"/>
  </r>
  <r>
    <s v="Hemant Chauhan"/>
    <s v="32099602-01"/>
    <s v="Active"/>
    <d v="2019-01-23T00:00:00"/>
    <d v="2020-01-22T00:00:00"/>
    <s v="Engineering"/>
    <n v="3"/>
    <s v="Animesh Rawat"/>
    <s v="Ahmedabad"/>
    <s v="Global Client Network (GNB Inward)"/>
    <x v="0"/>
    <n v="1111.77"/>
    <d v="2019-01-23T00:00:00"/>
    <s v="Brokerage"/>
    <s v="Renewal"/>
    <m/>
    <d v="2020-01-22T00:00:00"/>
  </r>
  <r>
    <s v="Geeta Verma"/>
    <n v="3.2134002011810001E+23"/>
    <s v="Inactive"/>
    <d v="2018-07-31T00:00:00"/>
    <d v="2019-07-30T00:00:00"/>
    <s v="Engineering"/>
    <n v="3"/>
    <s v="Animesh Rawat"/>
    <s v="Ahmedabad"/>
    <s v="Global Client Network (GNB Inward)"/>
    <x v="2"/>
    <n v="27057.200000000001"/>
    <d v="2018-07-31T00:00:00"/>
    <s v="Brokerage"/>
    <s v="Inception"/>
    <m/>
    <d v="2020-01-22T00:00:00"/>
  </r>
  <r>
    <s v="Ashok Patel"/>
    <n v="3.213400201191E+23"/>
    <s v="Active"/>
    <d v="2019-07-31T00:00:00"/>
    <d v="2020-07-30T00:00:00"/>
    <s v="Engineering"/>
    <n v="3"/>
    <s v="Animesh Rawat"/>
    <s v="Ahmedabad"/>
    <s v="Global Client Network (GNB Inward)"/>
    <x v="2"/>
    <n v="87500"/>
    <d v="2019-07-31T00:00:00"/>
    <s v="Brokerage"/>
    <s v="Renewal"/>
    <m/>
    <d v="2020-01-22T00:00:00"/>
  </r>
  <r>
    <s v="Gayatri Reddy"/>
    <s v="APG/I2064820/71/11/006144"/>
    <s v="Inactive"/>
    <d v="2018-11-27T00:00:00"/>
    <d v="2019-11-26T00:00:00"/>
    <s v="Employee Benefits"/>
    <n v="10"/>
    <s v="Mark"/>
    <s v="Ahmedabad"/>
    <s v="Employee Benefits (EB)"/>
    <x v="0"/>
    <n v="7647.1"/>
    <d v="2018-11-27T00:00:00"/>
    <s v="Brokerage"/>
    <s v="Inception"/>
    <m/>
    <d v="2020-01-22T00:00:00"/>
  </r>
  <r>
    <s v="Snehal Patel"/>
    <s v="APG/I2064820/71/11/006343"/>
    <s v="Active"/>
    <d v="2019-11-27T00:00:00"/>
    <d v="2020-11-26T00:00:00"/>
    <s v="Employee Benefits"/>
    <n v="10"/>
    <s v="Mark"/>
    <s v="Ahmedabad"/>
    <s v="Employee Benefits (EB)"/>
    <x v="0"/>
    <n v="12491.85"/>
    <d v="2019-11-27T00:00:00"/>
    <s v="Brokerage"/>
    <s v="Renewal"/>
    <m/>
    <d v="2020-01-22T00:00:00"/>
  </r>
  <r>
    <s v="Vivek Yadav"/>
    <s v="GHS/Q0226519/71"/>
    <s v="Inactive"/>
    <d v="2018-11-27T00:00:00"/>
    <d v="2019-11-26T00:00:00"/>
    <s v="Employee Benefits"/>
    <n v="10"/>
    <s v="Mark"/>
    <s v="Ahmedabad"/>
    <s v="Employee Benefits (EB)"/>
    <x v="0"/>
    <n v="30620.9"/>
    <d v="2018-11-27T00:00:00"/>
    <s v="Brokerage"/>
    <s v="Inception"/>
    <m/>
    <d v="2020-01-22T00:00:00"/>
  </r>
  <r>
    <s v="Kiran Saxena"/>
    <s v="GHS/Q1166066/71"/>
    <s v="Active"/>
    <d v="2019-11-27T00:00:00"/>
    <d v="2020-11-26T00:00:00"/>
    <s v="Employee Benefits"/>
    <n v="10"/>
    <s v="Mark"/>
    <s v="Ahmedabad"/>
    <s v="Employee Benefits (EB)"/>
    <x v="0"/>
    <n v="61342.1"/>
    <d v="2019-11-27T00:00:00"/>
    <s v="Brokerage"/>
    <s v="Renewal"/>
    <m/>
    <d v="2020-01-22T00:00:00"/>
  </r>
  <r>
    <s v="Uday Reddy"/>
    <s v="LWC/I2328626/71/04/005537"/>
    <s v="Active"/>
    <d v="2018-04-13T00:00:00"/>
    <d v="2019-04-12T00:00:00"/>
    <s v="Miscellaneous"/>
    <n v="3"/>
    <s v="Animesh Rawat"/>
    <s v="Ahmedabad"/>
    <s v="Global Client Network (GNB Inward)"/>
    <x v="0"/>
    <n v="3125"/>
    <d v="2018-04-13T00:00:00"/>
    <s v="Brokerage"/>
    <s v="Inception"/>
    <m/>
    <d v="2020-01-22T00:00:00"/>
  </r>
  <r>
    <s v="Anita Pandit"/>
    <s v="OG-18-2202-1018-00000028"/>
    <s v="Active"/>
    <d v="2017-10-27T00:00:00"/>
    <d v="2018-10-26T00:00:00"/>
    <s v="Marine"/>
    <n v="3"/>
    <s v="Animesh Rawat"/>
    <s v="Ahmedabad"/>
    <s v="Global Client Network (GNB Inward)"/>
    <x v="0"/>
    <n v="62714.03"/>
    <d v="2017-10-27T00:00:00"/>
    <s v="Brokerage"/>
    <s v="Inception"/>
    <m/>
    <d v="2020-01-22T00:00:00"/>
  </r>
  <r>
    <s v="Hina Malhotra"/>
    <s v="OG-19-2202-1018-00000047"/>
    <s v="Inactive"/>
    <d v="2018-10-27T00:00:00"/>
    <d v="2019-10-26T00:00:00"/>
    <s v="Marine"/>
    <n v="3"/>
    <s v="Animesh Rawat"/>
    <s v="Ahmedabad"/>
    <s v="Global Client Network (GNB Inward)"/>
    <x v="0"/>
    <n v="85800"/>
    <d v="2018-10-27T00:00:00"/>
    <s v="Brokerage"/>
    <s v="Endorsement"/>
    <m/>
    <d v="2020-01-22T00:00:00"/>
  </r>
  <r>
    <s v="Alka Patel"/>
    <s v="OG-19-2202-1018-00000047"/>
    <s v="Inactive"/>
    <d v="2018-10-27T00:00:00"/>
    <d v="2019-10-26T00:00:00"/>
    <s v="Marine"/>
    <n v="3"/>
    <s v="Animesh Rawat"/>
    <s v="Ahmedabad"/>
    <s v="Global Client Network (GNB Inward)"/>
    <x v="0"/>
    <n v="21450"/>
    <d v="2018-10-27T00:00:00"/>
    <s v="Brokerage"/>
    <s v="Endorsement"/>
    <m/>
    <d v="2020-01-22T00:00:00"/>
  </r>
  <r>
    <s v="Shruti Roy"/>
    <s v="OG-19-2202-1018-00000047"/>
    <s v="Inactive"/>
    <d v="2018-10-27T00:00:00"/>
    <d v="2019-10-26T00:00:00"/>
    <s v="Marine"/>
    <n v="3"/>
    <s v="Animesh Rawat"/>
    <s v="Ahmedabad"/>
    <s v="Global Client Network (GNB Inward)"/>
    <x v="0"/>
    <n v="71765.36"/>
    <d v="2019-10-26T00:00:00"/>
    <s v="Brokerage "/>
    <s v="Endorsement"/>
    <m/>
    <d v="2020-01-22T00:00:00"/>
  </r>
  <r>
    <s v="Archana Singh"/>
    <s v="OG-19-2202-1018-00000047"/>
    <s v="Inactive"/>
    <d v="2018-10-27T00:00:00"/>
    <d v="2019-10-26T00:00:00"/>
    <s v="Marine"/>
    <n v="3"/>
    <s v="Animesh Rawat"/>
    <s v="Ahmedabad"/>
    <s v="Global Client Network (GNB Inward)"/>
    <x v="0"/>
    <n v="17941.34"/>
    <d v="2019-10-26T00:00:00"/>
    <s v="Brokerage "/>
    <s v="Endorsement"/>
    <m/>
    <d v="2020-01-22T00:00:00"/>
  </r>
  <r>
    <s v="Mukul Goyal"/>
    <s v="4016 X 166425941 00 000"/>
    <s v="Active"/>
    <d v="2019-02-22T00:00:00"/>
    <d v="2020-02-21T00:00:00"/>
    <s v="Employee Benefits"/>
    <n v="6"/>
    <s v="Ketan Jain"/>
    <s v="Ahmedabad"/>
    <s v="Employee Benefits (EB)"/>
    <x v="1"/>
    <n v="44999.85"/>
    <d v="2020-02-21T00:00:00"/>
    <s v="Brokerage"/>
    <s v="Inception"/>
    <m/>
    <d v="2020-01-22T00:00:00"/>
  </r>
  <r>
    <s v="Namita Bajaj"/>
    <n v="2309004639"/>
    <s v="Active"/>
    <d v="2019-09-30T00:00:00"/>
    <d v="2025-09-29T00:00:00"/>
    <s v="Liability"/>
    <n v="13"/>
    <s v="Vididt Saha"/>
    <s v="Ahmedabad"/>
    <s v="Liability"/>
    <x v="2"/>
    <n v="47500"/>
    <d v="2019-09-30T00:00:00"/>
    <s v="Brokerage"/>
    <s v="Inception"/>
    <m/>
    <d v="2020-01-22T00:00:00"/>
  </r>
  <r>
    <s v="Nikita Joshi"/>
    <n v="43170512"/>
    <s v="Inactive"/>
    <d v="2019-02-06T00:00:00"/>
    <d v="2019-08-06T00:00:00"/>
    <s v="Miscellaneous"/>
    <n v="13"/>
    <s v="Vididt Saha"/>
    <s v="Ahmedabad"/>
    <s v="Liability"/>
    <x v="2"/>
    <n v="6183.87"/>
    <d v="2019-02-06T00:00:00"/>
    <s v="Brokerage"/>
    <s v="Inception"/>
    <m/>
    <d v="2020-01-22T00:00:00"/>
  </r>
  <r>
    <s v="Tejas Shah"/>
    <n v="43193940"/>
    <s v="Active"/>
    <d v="2019-08-07T00:00:00"/>
    <d v="2020-02-06T00:00:00"/>
    <s v="Miscellaneous"/>
    <n v="13"/>
    <s v="Vididt Saha"/>
    <s v="Ahmedabad"/>
    <s v="Liability"/>
    <x v="2"/>
    <n v="6183.87"/>
    <d v="2019-08-07T00:00:00"/>
    <s v="Brokerage"/>
    <s v="Renewal"/>
    <m/>
    <d v="2020-01-22T00:00:00"/>
  </r>
  <r>
    <s v="Kavita Rao"/>
    <s v="141400/48/2020/1134"/>
    <s v="Active"/>
    <d v="2019-11-08T00:00:00"/>
    <d v="2020-11-07T00:00:00"/>
    <s v="Liability"/>
    <n v="2"/>
    <s v="Abhinav Shivam"/>
    <s v="Ahmedabad"/>
    <s v="Liability"/>
    <x v="1"/>
    <n v="13200"/>
    <d v="2019-11-08T00:00:00"/>
    <s v="Brokerage"/>
    <s v="Inception"/>
    <m/>
    <d v="2020-01-22T00:00:00"/>
  </r>
  <r>
    <s v="Hemant Shah"/>
    <n v="2.3060011180300001E+19"/>
    <s v="Active"/>
    <d v="2019-02-22T00:00:00"/>
    <d v="2020-02-21T00:00:00"/>
    <s v="Fire"/>
    <n v="2"/>
    <s v="Abhinav Shivam"/>
    <s v="Ahmedabad"/>
    <s v="Small Medium Enterpries (SME)"/>
    <x v="1"/>
    <n v="16258"/>
    <d v="2019-02-22T00:00:00"/>
    <s v="Brokerage"/>
    <s v="Inception"/>
    <m/>
    <d v="2020-01-22T00:00:00"/>
  </r>
  <r>
    <s v="Prabhat Naik"/>
    <n v="2.3060011180300001E+19"/>
    <s v="Active"/>
    <d v="2019-02-28T00:00:00"/>
    <d v="2020-02-27T00:00:00"/>
    <s v="Fire"/>
    <n v="2"/>
    <s v="Abhinav Shivam"/>
    <s v="Ahmedabad"/>
    <s v="Small Medium Enterpries (SME)"/>
    <x v="1"/>
    <n v="8227.7900000000009"/>
    <d v="2019-02-28T00:00:00"/>
    <s v="Brokerage"/>
    <s v="Endorsement"/>
    <m/>
    <d v="2020-01-22T00:00:00"/>
  </r>
  <r>
    <s v="Nikhil Tiwari"/>
    <n v="2.3060011180300001E+19"/>
    <s v="Active"/>
    <d v="2019-02-28T00:00:00"/>
    <d v="2020-02-27T00:00:00"/>
    <s v="Fire"/>
    <n v="2"/>
    <s v="Abhinav Shivam"/>
    <s v="Ahmedabad"/>
    <s v="Small Medium Enterpries (SME)"/>
    <x v="1"/>
    <n v="2925.72"/>
    <d v="2019-06-12T00:00:00"/>
    <s v="Brokerage "/>
    <s v="Endorsement"/>
    <m/>
    <d v="2020-01-22T00:00:00"/>
  </r>
  <r>
    <s v="Neha Trivedi"/>
    <n v="2.3060011180300001E+19"/>
    <s v="Active"/>
    <d v="2019-02-28T00:00:00"/>
    <d v="2020-02-27T00:00:00"/>
    <s v="Fire"/>
    <n v="2"/>
    <s v="Abhinav Shivam"/>
    <s v="Ahmedabad"/>
    <s v="Small Medium Enterpries (SME)"/>
    <x v="1"/>
    <n v="2925.72"/>
    <d v="2019-06-12T00:00:00"/>
    <s v="Brokerage "/>
    <s v="Endorsement"/>
    <m/>
    <d v="2020-01-22T00:00:00"/>
  </r>
  <r>
    <s v="Shruti Agarwal"/>
    <n v="2.3060011180300001E+19"/>
    <s v="Active"/>
    <d v="2019-02-28T00:00:00"/>
    <d v="2020-02-27T00:00:00"/>
    <s v="Fire"/>
    <n v="2"/>
    <s v="Abhinav Shivam"/>
    <s v="Ahmedabad"/>
    <s v="Small Medium Enterpries (SME)"/>
    <x v="1"/>
    <n v="5240.78"/>
    <d v="2019-07-12T00:00:00"/>
    <s v="Brokerage "/>
    <s v="Endorsement"/>
    <m/>
    <d v="2020-01-22T00:00:00"/>
  </r>
  <r>
    <s v="Kiran Desai"/>
    <n v="3.1030011191E+17"/>
    <s v="Active"/>
    <d v="2019-11-08T00:00:00"/>
    <d v="2020-11-07T00:00:00"/>
    <s v="Fire"/>
    <n v="2"/>
    <s v="Abhinav Shivam"/>
    <s v="Ahmedabad"/>
    <s v="Small Medium Enterpries (SME)"/>
    <x v="1"/>
    <n v="17232.75"/>
    <d v="2019-11-08T00:00:00"/>
    <s v="Brokerage"/>
    <s v="Inception"/>
    <m/>
    <d v="2020-01-22T00:00:00"/>
  </r>
  <r>
    <s v="Kanchan Iyer"/>
    <n v="3.1030049191E+17"/>
    <s v="Active"/>
    <d v="2019-11-08T00:00:00"/>
    <d v="2020-11-07T00:00:00"/>
    <s v="Liability"/>
    <n v="2"/>
    <s v="Abhinav Shivam"/>
    <s v="Ahmedabad"/>
    <s v="Liability"/>
    <x v="1"/>
    <n v="6250"/>
    <d v="2019-11-08T00:00:00"/>
    <s v="Brokerage"/>
    <s v="Inception"/>
    <m/>
    <d v="2020-01-22T00:00:00"/>
  </r>
  <r>
    <s v="Bhavna Kapoor"/>
    <n v="9.90000111903E+19"/>
    <s v="Active"/>
    <d v="2019-09-08T00:00:00"/>
    <d v="2020-09-07T00:00:00"/>
    <s v="Fire"/>
    <n v="2"/>
    <s v="Abhinav Shivam"/>
    <s v="Ahmedabad"/>
    <s v="Small Medium Enterpries (SME)"/>
    <x v="1"/>
    <n v="72138.929999999993"/>
    <d v="2019-09-08T00:00:00"/>
    <s v="Brokerage"/>
    <s v="Inception"/>
    <m/>
    <d v="2020-01-22T00:00:00"/>
  </r>
  <r>
    <s v="Ritika Reddy"/>
    <n v="9.90000111903E+19"/>
    <s v="Active"/>
    <d v="2019-09-08T00:00:00"/>
    <d v="2020-09-07T00:00:00"/>
    <s v="Fire"/>
    <n v="2"/>
    <s v="Abhinav Shivam"/>
    <s v="Ahmedabad"/>
    <s v="Small Medium Enterpries (SME)"/>
    <x v="1"/>
    <n v="43032.54"/>
    <d v="2019-09-08T00:00:00"/>
    <s v="Brokerage"/>
    <s v="Inception"/>
    <m/>
    <d v="2020-01-22T00:00:00"/>
  </r>
  <r>
    <s v="Suresh Das"/>
    <n v="9.9000046190100005E+19"/>
    <s v="Active"/>
    <d v="2019-09-08T00:00:00"/>
    <d v="2020-09-07T00:00:00"/>
    <s v="Miscellaneous"/>
    <n v="2"/>
    <s v="Abhinav Shivam"/>
    <s v="Ahmedabad"/>
    <s v="Property / BI"/>
    <x v="1"/>
    <n v="11550"/>
    <d v="2019-09-08T00:00:00"/>
    <s v="Brokerage"/>
    <s v="Inception"/>
    <m/>
    <d v="2020-01-22T00:00:00"/>
  </r>
  <r>
    <s v="Shikha Chauhan"/>
    <n v="9.9000046190100005E+19"/>
    <s v="Active"/>
    <d v="2019-09-08T00:00:00"/>
    <d v="2020-09-07T00:00:00"/>
    <s v="Miscellaneous"/>
    <n v="2"/>
    <s v="Abhinav Shivam"/>
    <s v="Ahmedabad"/>
    <s v="Property / BI"/>
    <x v="1"/>
    <n v="7700"/>
    <d v="2019-09-08T00:00:00"/>
    <s v="Brokerage"/>
    <s v="Inception"/>
    <m/>
    <d v="2020-01-22T00:00:00"/>
  </r>
  <r>
    <s v="Hemant Dutta"/>
    <n v="9.9000046190799995E+19"/>
    <s v="Active"/>
    <d v="2019-09-08T00:00:00"/>
    <d v="2020-09-07T00:00:00"/>
    <s v="Miscellaneous"/>
    <n v="2"/>
    <s v="Abhinav Shivam"/>
    <s v="Ahmedabad"/>
    <s v="Small Medium Enterpries (SME)"/>
    <x v="1"/>
    <n v="14461.25"/>
    <d v="2019-09-08T00:00:00"/>
    <s v="Brokerage"/>
    <s v="Endorsement"/>
    <m/>
    <d v="2020-01-22T00:00:00"/>
  </r>
  <r>
    <s v="Dinesh Pandey"/>
    <n v="9.9000046190799995E+19"/>
    <s v="Active"/>
    <d v="2019-09-08T00:00:00"/>
    <d v="2020-09-07T00:00:00"/>
    <s v="Miscellaneous"/>
    <n v="2"/>
    <s v="Abhinav Shivam"/>
    <s v="Ahmedabad"/>
    <s v="Small Medium Enterpries (SME)"/>
    <x v="1"/>
    <n v="13153.63"/>
    <d v="2019-10-10T00:00:00"/>
    <s v="Brokerage "/>
    <s v="Endorsement"/>
    <m/>
    <d v="2020-01-22T00:00:00"/>
  </r>
  <r>
    <s v="Archana Iyer"/>
    <n v="9.9000044180300005E+19"/>
    <s v="Inactive"/>
    <d v="2018-04-04T00:00:00"/>
    <d v="2024-07-05T00:00:00"/>
    <s v="Engineering"/>
    <n v="13"/>
    <s v="Vididt Saha"/>
    <s v="Ahmedabad"/>
    <s v="Construction, Power &amp; Infrastructure"/>
    <x v="1"/>
    <n v="0"/>
    <d v="2018-04-04T00:00:00"/>
    <s v="Brokerage"/>
    <s v="Lapse"/>
    <s v="OTHR â€“ Other"/>
    <d v="2020-01-22T00:00:00"/>
  </r>
  <r>
    <s v="Deepak Menon"/>
    <n v="9.9000044180300005E+19"/>
    <s v="Inactive"/>
    <d v="2018-06-22T00:00:00"/>
    <d v="2019-09-21T00:00:00"/>
    <s v="Engineering"/>
    <n v="13"/>
    <s v="Vididt Saha"/>
    <s v="Ahmedabad"/>
    <s v="Construction, Power &amp; Infrastructure"/>
    <x v="2"/>
    <n v="15625"/>
    <d v="2018-06-22T00:00:00"/>
    <s v="Brokerage"/>
    <s v="Lapse"/>
    <s v="MERC â€“ Merged with new combined policy"/>
    <d v="2020-01-22T00:00:00"/>
  </r>
  <r>
    <s v="Vivek Gupta"/>
    <n v="9.9000044190299996E+19"/>
    <s v="Active"/>
    <d v="2019-04-25T00:00:00"/>
    <d v="2021-04-24T00:00:00"/>
    <s v="Engineering"/>
    <n v="13"/>
    <s v="Vididt Saha"/>
    <s v="Ahmedabad"/>
    <s v="Construction, Power &amp; Infrastructure"/>
    <x v="2"/>
    <n v="134736.13"/>
    <d v="2019-04-25T00:00:00"/>
    <s v="Brokerage"/>
    <s v="Inception"/>
    <m/>
    <d v="2020-01-22T00:00:00"/>
  </r>
  <r>
    <s v="Rina Shah"/>
    <n v="9.9000044190299996E+19"/>
    <s v="Active"/>
    <d v="2019-09-11T00:00:00"/>
    <d v="2020-09-10T00:00:00"/>
    <s v="Engineering"/>
    <n v="13"/>
    <s v="Vididt Saha"/>
    <s v="Ahmedabad"/>
    <s v="Construction, Power &amp; Infrastructure"/>
    <x v="2"/>
    <n v="32584.880000000001"/>
    <d v="2019-09-11T00:00:00"/>
    <s v="Brokerage"/>
    <s v="Inception"/>
    <m/>
    <d v="2020-01-22T00:00:00"/>
  </r>
  <r>
    <s v="Uday Prasad"/>
    <n v="9.9000044190299996E+19"/>
    <s v="Active"/>
    <d v="2019-09-22T00:00:00"/>
    <d v="2020-03-21T00:00:00"/>
    <s v="Engineering"/>
    <n v="13"/>
    <s v="Vididt Saha"/>
    <s v="Ahmedabad"/>
    <s v="Construction, Power &amp; Infrastructure"/>
    <x v="2"/>
    <n v="8044.5"/>
    <d v="2019-09-22T00:00:00"/>
    <s v="Brokerage"/>
    <s v="Inception"/>
    <m/>
    <d v="2020-01-22T00:00:00"/>
  </r>
  <r>
    <s v="Nitin Kapoor"/>
    <s v="'0000000008539844-01"/>
    <s v="Inactive"/>
    <d v="2019-02-27T00:00:00"/>
    <d v="2020-02-26T00:00:00"/>
    <s v="Fire"/>
    <n v="1"/>
    <s v="Vinay"/>
    <s v="Ahmedabad"/>
    <s v="Property / BI"/>
    <x v="0"/>
    <n v="2141.5500000000002"/>
    <d v="2019-02-27T00:00:00"/>
    <s v="Brokerage"/>
    <s v="Lapse"/>
    <s v="OTHR â€“ Other"/>
    <d v="2020-01-22T00:00:00"/>
  </r>
  <r>
    <s v="Harish Kaul"/>
    <s v="00000000085/39886"/>
    <s v="Active"/>
    <d v="2018-02-27T00:00:00"/>
    <d v="2019-02-26T00:00:00"/>
    <s v="Fire"/>
    <n v="1"/>
    <s v="Vinay"/>
    <s v="Ahmedabad"/>
    <s v="Property / BI"/>
    <x v="0"/>
    <n v="2486.0700000000002"/>
    <d v="2018-02-27T00:00:00"/>
    <s v="Brokerage"/>
    <s v="Inception"/>
    <m/>
    <d v="2020-01-22T00:00:00"/>
  </r>
  <r>
    <s v="Neeraj Arora"/>
    <n v="8539944"/>
    <s v="Inactive"/>
    <d v="2018-02-27T00:00:00"/>
    <d v="2019-02-26T00:00:00"/>
    <s v="Fire"/>
    <n v="1"/>
    <s v="Vinay"/>
    <s v="Ahmedabad"/>
    <s v="Property / BI"/>
    <x v="0"/>
    <n v="6653.1"/>
    <d v="2018-02-27T00:00:00"/>
    <s v="Brokerage"/>
    <s v="Inception"/>
    <m/>
    <d v="2020-01-22T00:00:00"/>
  </r>
  <r>
    <s v="Mukul Kumar"/>
    <s v="'0000000008539944-01"/>
    <s v="Active"/>
    <d v="2019-02-27T00:00:00"/>
    <d v="2020-02-26T00:00:00"/>
    <s v="Fire"/>
    <n v="1"/>
    <s v="Vinay"/>
    <s v="Ahmedabad"/>
    <s v="Property / BI"/>
    <x v="0"/>
    <n v="6979.74"/>
    <d v="2019-02-27T00:00:00"/>
    <s v="Brokerage"/>
    <s v="Renewal"/>
    <m/>
    <d v="2020-01-22T00:00:00"/>
  </r>
  <r>
    <s v="Gauri Naik"/>
    <s v="00000000086/43966"/>
    <s v="Active"/>
    <d v="2018-02-27T00:00:00"/>
    <d v="2019-02-26T00:00:00"/>
    <s v="Fire"/>
    <n v="1"/>
    <s v="Vinay"/>
    <s v="Ahmedabad"/>
    <s v="Property / BI"/>
    <x v="2"/>
    <n v="2283.33"/>
    <d v="2018-02-27T00:00:00"/>
    <s v="Brokerage"/>
    <s v="Inception"/>
    <m/>
    <d v="2020-01-22T00:00:00"/>
  </r>
  <r>
    <s v="Harish Menon"/>
    <n v="41045915"/>
    <s v="Active"/>
    <d v="2019-03-30T00:00:00"/>
    <d v="2020-03-29T00:00:00"/>
    <s v="Liability"/>
    <n v="6"/>
    <s v="Ketan Jain"/>
    <s v="Ahmedabad"/>
    <s v="Liability"/>
    <x v="1"/>
    <n v="14107.5"/>
    <d v="2019-03-30T00:00:00"/>
    <s v="Brokerage"/>
    <s v="Inception"/>
    <m/>
    <d v="2020-01-22T00:00:00"/>
  </r>
  <r>
    <s v="Mohit Gupta"/>
    <n v="2690000174"/>
    <s v="Active"/>
    <d v="2017-12-31T00:00:00"/>
    <d v="2018-12-30T00:00:00"/>
    <s v="Miscellaneous"/>
    <n v="1"/>
    <s v="Vinay"/>
    <s v="Ahmedabad"/>
    <s v="Property / BI"/>
    <x v="0"/>
    <n v="2535.87"/>
    <d v="2017-12-31T00:00:00"/>
    <s v="Brokerage"/>
    <s v="Inception"/>
    <m/>
    <d v="2020-01-22T00:00:00"/>
  </r>
  <r>
    <s v="Amit Arora"/>
    <n v="300004329"/>
    <s v="Inactive"/>
    <d v="2018-01-31T00:00:00"/>
    <d v="2019-01-30T00:00:00"/>
    <s v="Liability"/>
    <n v="1"/>
    <s v="Vinay"/>
    <s v="Ahmedabad"/>
    <s v="Liability"/>
    <x v="0"/>
    <n v="125000"/>
    <d v="2018-01-31T00:00:00"/>
    <s v="Brokerage"/>
    <s v="Inception"/>
    <m/>
    <d v="2020-01-22T00:00:00"/>
  </r>
  <r>
    <s v="Nikita Pandit"/>
    <s v="'0300004329"/>
    <s v="Active"/>
    <d v="2019-01-31T00:00:00"/>
    <d v="2020-01-30T00:00:00"/>
    <s v="Liability"/>
    <n v="1"/>
    <s v="Vinay"/>
    <s v="Ahmedabad"/>
    <s v="Liability"/>
    <x v="0"/>
    <n v="125000"/>
    <d v="2019-01-31T00:00:00"/>
    <s v="Brokerage"/>
    <s v="Renewal"/>
    <m/>
    <d v="2020-01-22T00:00:00"/>
  </r>
  <r>
    <s v="Vikas Gupta"/>
    <n v="304001755"/>
    <s v="Inactive"/>
    <d v="2018-01-31T00:00:00"/>
    <d v="2019-01-30T00:00:00"/>
    <s v="Liability"/>
    <n v="1"/>
    <s v="Vinay"/>
    <s v="Ahmedabad"/>
    <s v="Liability"/>
    <x v="0"/>
    <n v="80000"/>
    <d v="2018-01-31T00:00:00"/>
    <s v="Brokerage"/>
    <s v="Inception"/>
    <m/>
    <d v="2020-01-22T00:00:00"/>
  </r>
  <r>
    <s v="Kamlesh Pillai"/>
    <n v="304001755"/>
    <s v="Inactive"/>
    <d v="2018-01-31T00:00:00"/>
    <d v="2019-01-30T00:00:00"/>
    <s v="Liability"/>
    <n v="1"/>
    <s v="Vinay"/>
    <s v="Ahmedabad"/>
    <s v="Liability"/>
    <x v="0"/>
    <n v="320000"/>
    <d v="2018-01-31T00:00:00"/>
    <s v="Brokerage"/>
    <s v="Inception"/>
    <m/>
    <d v="2020-01-22T00:00:00"/>
  </r>
  <r>
    <s v="Umesh Agarwal"/>
    <s v="'0304001755"/>
    <s v="Active"/>
    <d v="2019-01-31T00:00:00"/>
    <d v="2020-01-30T00:00:00"/>
    <s v="Liability"/>
    <n v="1"/>
    <s v="Vinay"/>
    <s v="Ahmedabad"/>
    <s v="Liability"/>
    <x v="0"/>
    <n v="320000"/>
    <d v="2019-01-31T00:00:00"/>
    <s v="Brokerage"/>
    <s v="Renewal"/>
    <m/>
    <d v="2020-01-22T00:00:00"/>
  </r>
  <r>
    <s v="Ankur Gandhi"/>
    <n v="640001622"/>
    <s v="Inactive"/>
    <d v="2017-12-31T00:00:00"/>
    <d v="2018-12-30T00:00:00"/>
    <s v="Miscellaneous"/>
    <n v="1"/>
    <s v="Vinay"/>
    <s v="Ahmedabad"/>
    <s v="Property / BI"/>
    <x v="0"/>
    <n v="211206.7"/>
    <d v="2017-12-31T00:00:00"/>
    <s v="Brokerage"/>
    <s v="Lapse"/>
    <s v="OTHR â€“ Other"/>
    <d v="2020-01-22T00:00:00"/>
  </r>
  <r>
    <s v="Dinesh Kaul"/>
    <n v="655001664"/>
    <s v="Inactive"/>
    <d v="2018-03-01T00:00:00"/>
    <d v="2019-02-28T00:00:00"/>
    <s v="Fire"/>
    <n v="1"/>
    <s v="Vinay"/>
    <s v="Ahmedabad"/>
    <s v="Property / BI"/>
    <x v="0"/>
    <n v="275569.44"/>
    <d v="2019-03-01T00:00:00"/>
    <s v="Brokerage"/>
    <s v="Inception"/>
    <m/>
    <d v="2020-01-22T00:00:00"/>
  </r>
  <r>
    <s v="Ankur Naik"/>
    <s v="'0655001664 03"/>
    <s v="Active"/>
    <d v="2019-03-01T00:00:00"/>
    <d v="2020-02-29T00:00:00"/>
    <s v="Fire"/>
    <n v="1"/>
    <s v="Vinay"/>
    <s v="Ahmedabad"/>
    <s v="Property / BI"/>
    <x v="0"/>
    <n v="275569.44"/>
    <d v="2019-03-01T00:00:00"/>
    <s v="Brokerage"/>
    <s v="Renewal"/>
    <m/>
    <d v="2020-01-22T00:00:00"/>
  </r>
  <r>
    <s v="ABC"/>
    <s v="0830016972 02"/>
    <s v="Active"/>
    <d v="2019-03-01T00:00:00"/>
    <d v="2020-02-29T00:00:00"/>
    <s v="Marine"/>
    <n v="1"/>
    <s v="Vinay"/>
    <s v="Ahmedabad"/>
    <s v="Marine"/>
    <x v="0"/>
    <n v="50332.73"/>
    <d v="2019-03-01T00:00:00"/>
    <s v="Brokerage"/>
    <s v="Renewal"/>
    <m/>
    <d v="2020-01-22T00:00:00"/>
  </r>
  <r>
    <s v="ABC"/>
    <s v="0830016972Â 01"/>
    <s v="Inactive"/>
    <d v="2018-03-01T00:00:00"/>
    <d v="2019-02-28T00:00:00"/>
    <s v="Marine"/>
    <n v="1"/>
    <s v="Vinay"/>
    <s v="Ahmedabad"/>
    <s v="Marine"/>
    <x v="0"/>
    <n v="57539.3"/>
    <d v="2018-03-01T00:00:00"/>
    <s v="Brokerage"/>
    <s v="Inception"/>
    <m/>
    <d v="2020-01-22T00:00:00"/>
  </r>
  <r>
    <s v="ABC"/>
    <s v="'12063453"/>
    <s v="Active"/>
    <d v="2018-12-14T00:00:00"/>
    <d v="2019-12-13T00:00:00"/>
    <s v="Fire"/>
    <n v="1"/>
    <s v="Vinay"/>
    <s v="Ahmedabad"/>
    <s v="Property / BI"/>
    <x v="0"/>
    <n v="212357.74"/>
    <d v="2018-12-14T00:00:00"/>
    <s v="Brokerage"/>
    <s v="Inception"/>
    <m/>
    <d v="2020-01-22T00:00:00"/>
  </r>
  <r>
    <s v="ABC"/>
    <n v="1.2140036170800001E+19"/>
    <s v="Inactive"/>
    <d v="2018-03-01T00:00:00"/>
    <d v="2019-02-28T00:00:00"/>
    <s v="Liability"/>
    <n v="1"/>
    <s v="Vinay"/>
    <s v="Ahmedabad"/>
    <s v="Liability"/>
    <x v="2"/>
    <n v="31250"/>
    <d v="2018-03-01T00:00:00"/>
    <s v="Brokerage"/>
    <s v="Inception"/>
    <m/>
    <d v="2020-01-22T00:00:00"/>
  </r>
  <r>
    <s v="ABC"/>
    <s v="121400/36/17/17/00000005 "/>
    <s v="Inactive"/>
    <d v="2018-03-01T00:00:00"/>
    <d v="2019-02-28T00:00:00"/>
    <s v="Liability"/>
    <n v="1"/>
    <s v="Vinay"/>
    <s v="Ahmedabad"/>
    <s v="Liability"/>
    <x v="0"/>
    <n v="43750"/>
    <d v="2018-03-01T00:00:00"/>
    <s v="Brokerage"/>
    <s v="Inception"/>
    <m/>
    <d v="2020-01-22T00:00:00"/>
  </r>
  <r>
    <s v="ABC"/>
    <s v="121400/36/17/30/00000014"/>
    <s v="Inactive"/>
    <d v="2018-03-01T00:00:00"/>
    <d v="2019-02-28T00:00:00"/>
    <s v="Liability"/>
    <n v="1"/>
    <s v="Vinay"/>
    <s v="Ahmedabad"/>
    <s v="Liability"/>
    <x v="2"/>
    <n v="75000"/>
    <d v="2018-03-01T00:00:00"/>
    <s v="Brokerage"/>
    <s v="Inception"/>
    <m/>
    <d v="2020-01-22T00:00:00"/>
  </r>
  <r>
    <s v="ABC"/>
    <s v="'12140036180800000001"/>
    <s v="Active"/>
    <d v="2019-03-01T00:00:00"/>
    <d v="2020-02-29T00:00:00"/>
    <s v="Liability"/>
    <n v="1"/>
    <s v="Vinay"/>
    <s v="Ahmedabad"/>
    <s v="Liability"/>
    <x v="2"/>
    <n v="31250"/>
    <d v="2019-03-01T00:00:00"/>
    <s v="Brokerage"/>
    <s v="Renewal"/>
    <m/>
    <d v="2020-01-22T00:00:00"/>
  </r>
  <r>
    <s v="ABC"/>
    <s v="'12140036181700000021"/>
    <s v="Active"/>
    <d v="2019-03-01T00:00:00"/>
    <d v="2020-02-29T00:00:00"/>
    <s v="Liability"/>
    <n v="1"/>
    <s v="Vinay"/>
    <s v="Ahmedabad"/>
    <s v="Liability"/>
    <x v="0"/>
    <n v="43750"/>
    <d v="2019-03-01T00:00:00"/>
    <s v="Brokerage"/>
    <s v="Renewal"/>
    <m/>
    <d v="2020-01-22T00:00:00"/>
  </r>
  <r>
    <s v="ABC"/>
    <s v="'12140036183000000021"/>
    <s v="Active"/>
    <d v="2019-03-01T00:00:00"/>
    <d v="2020-02-29T00:00:00"/>
    <s v="Liability"/>
    <n v="1"/>
    <s v="Vinay"/>
    <s v="Ahmedabad"/>
    <s v="Liability"/>
    <x v="2"/>
    <n v="75000"/>
    <d v="2019-03-01T00:00:00"/>
    <s v="Brokerage"/>
    <s v="Renewal"/>
    <m/>
    <d v="2020-01-22T00:00:00"/>
  </r>
  <r>
    <s v="ABC"/>
    <n v="2302003268"/>
    <s v="Inactive"/>
    <d v="2018-02-11T00:00:00"/>
    <d v="2019-02-10T00:00:00"/>
    <s v="Liability"/>
    <n v="1"/>
    <s v="Vinay"/>
    <s v="Ahmedabad"/>
    <s v="Liability"/>
    <x v="2"/>
    <n v="23125"/>
    <d v="2018-02-11T00:00:00"/>
    <s v="Brokerage"/>
    <s v="Inception"/>
    <m/>
    <d v="2020-01-22T00:00:00"/>
  </r>
  <r>
    <s v="ABC"/>
    <s v="'2302003268"/>
    <s v="Active"/>
    <d v="2019-02-11T00:00:00"/>
    <d v="2020-02-10T00:00:00"/>
    <s v="Liability"/>
    <n v="1"/>
    <s v="Vinay"/>
    <s v="Ahmedabad"/>
    <s v="Liability"/>
    <x v="2"/>
    <n v="21875"/>
    <d v="2019-02-11T00:00:00"/>
    <s v="Brokerage"/>
    <s v="Renewal"/>
    <m/>
    <d v="2020-01-22T00:00:00"/>
  </r>
  <r>
    <s v="ABC"/>
    <n v="2309003346"/>
    <s v="Active"/>
    <d v="2018-08-20T00:00:00"/>
    <d v="2024-08-19T00:00:00"/>
    <s v="Liability"/>
    <n v="1"/>
    <s v="Vinay"/>
    <s v="Ahmedabad"/>
    <s v="Liability"/>
    <x v="2"/>
    <n v="47500"/>
    <d v="2018-08-20T00:00:00"/>
    <s v="Brokerage"/>
    <s v="Inception"/>
    <m/>
    <d v="2020-01-22T00:00:00"/>
  </r>
  <r>
    <s v="ABC"/>
    <n v="2690000349"/>
    <s v="Active"/>
    <d v="2017-12-31T00:00:00"/>
    <d v="2018-12-30T00:00:00"/>
    <s v="Miscellaneous"/>
    <n v="1"/>
    <s v="Vinay"/>
    <s v="Ahmedabad"/>
    <s v="Property / BI"/>
    <x v="0"/>
    <n v="7632.55"/>
    <d v="2017-12-31T00:00:00"/>
    <s v="Brokerage"/>
    <s v="Inception"/>
    <m/>
    <d v="2020-01-22T00:00:00"/>
  </r>
  <r>
    <s v="ABC"/>
    <n v="55020309"/>
    <s v="Active"/>
    <d v="2018-12-14T00:00:00"/>
    <d v="2019-12-13T00:00:00"/>
    <s v="Miscellaneous"/>
    <n v="1"/>
    <s v="Vinay"/>
    <s v="Ahmedabad"/>
    <s v="Property / BI"/>
    <x v="0"/>
    <n v="2563.13"/>
    <d v="2018-12-14T00:00:00"/>
    <s v="Brokerage"/>
    <s v="Inception"/>
    <m/>
    <d v="2020-01-22T00:00:00"/>
  </r>
  <r>
    <s v="ABC"/>
    <s v="2018-F0513845-BSS"/>
    <s v="Inactive"/>
    <d v="2018-06-23T00:00:00"/>
    <d v="2019-06-22T00:00:00"/>
    <s v="Miscellaneous"/>
    <n v="12"/>
    <s v="Shivani Sharma"/>
    <s v="Ahmedabad"/>
    <s v="Global Client Network (GNB Inward)"/>
    <x v="0"/>
    <n v="8269.74"/>
    <d v="2018-06-23T00:00:00"/>
    <s v="Brokerage"/>
    <s v="Endorsement"/>
    <m/>
    <d v="2020-01-22T00:00:00"/>
  </r>
  <r>
    <s v="ABC"/>
    <s v="2018-F0513845-BSS"/>
    <s v="Inactive"/>
    <d v="2018-06-23T00:00:00"/>
    <d v="2019-06-22T00:00:00"/>
    <s v="Miscellaneous"/>
    <n v="12"/>
    <s v="Shivani Sharma"/>
    <s v="Ahmedabad"/>
    <s v="Global Client Network (GNB Inward)"/>
    <x v="0"/>
    <n v="8269.74"/>
    <d v="2018-06-23T00:00:00"/>
    <s v="Brokerage"/>
    <s v="Endorsement"/>
    <m/>
    <d v="2020-01-22T00:00:00"/>
  </r>
  <r>
    <s v="ABC"/>
    <s v="2018-F0513845-BSS"/>
    <s v="Inactive"/>
    <d v="2018-06-23T00:00:00"/>
    <d v="2019-06-22T00:00:00"/>
    <s v="Miscellaneous"/>
    <n v="12"/>
    <s v="Shivani Sharma"/>
    <s v="Ahmedabad"/>
    <s v="Global Client Network (GNB Inward)"/>
    <x v="0"/>
    <n v="5891"/>
    <d v="2019-02-04T00:00:00"/>
    <s v="Brokerage "/>
    <s v="Endorsement"/>
    <m/>
    <d v="2020-01-22T00:00:00"/>
  </r>
  <r>
    <s v="ABC"/>
    <s v="2018-F0513845-BSS"/>
    <s v="Inactive"/>
    <d v="2018-06-23T00:00:00"/>
    <d v="2019-06-22T00:00:00"/>
    <s v="Miscellaneous"/>
    <n v="12"/>
    <s v="Shivani Sharma"/>
    <s v="Ahmedabad"/>
    <s v="Global Client Network (GNB Inward)"/>
    <x v="0"/>
    <n v="5891"/>
    <d v="2019-02-04T00:00:00"/>
    <s v="Brokerage "/>
    <s v="Endorsement"/>
    <m/>
    <d v="2020-01-22T00:00:00"/>
  </r>
  <r>
    <s v="ABC"/>
    <s v="2018-L0116737-FWC"/>
    <s v="Inactive"/>
    <d v="2018-06-23T00:00:00"/>
    <d v="2019-06-22T00:00:00"/>
    <s v="Liability"/>
    <n v="12"/>
    <s v="Shivani Sharma"/>
    <s v="Ahmedabad"/>
    <s v="Global Client Network (GNB Inward)"/>
    <x v="0"/>
    <n v="2720.25"/>
    <d v="2018-06-23T00:00:00"/>
    <s v="Brokerage"/>
    <s v="Inception"/>
    <m/>
    <d v="2020-01-22T00:00:00"/>
  </r>
  <r>
    <s v="ABC"/>
    <s v="2018-L0116800-PBL"/>
    <s v="Inactive"/>
    <d v="2018-06-23T00:00:00"/>
    <d v="2019-06-22T00:00:00"/>
    <s v="Liability"/>
    <n v="12"/>
    <s v="Shivani Sharma"/>
    <s v="Ahmedabad"/>
    <s v="Global Client Network (GNB Inward)"/>
    <x v="0"/>
    <n v="375"/>
    <d v="2018-06-23T00:00:00"/>
    <s v="Brokerage"/>
    <s v="Inception"/>
    <m/>
    <d v="2020-01-22T00:00:00"/>
  </r>
  <r>
    <s v="ABC"/>
    <s v="2019-F0673106-BSS"/>
    <s v="Active"/>
    <d v="2019-06-23T00:00:00"/>
    <d v="2020-06-22T00:00:00"/>
    <s v="Miscellaneous"/>
    <n v="3"/>
    <s v="Animesh Rawat"/>
    <s v="Ahmedabad"/>
    <s v="Global Client Network (GNB Inward)"/>
    <x v="0"/>
    <n v="15047.5"/>
    <d v="2019-06-23T00:00:00"/>
    <s v="Brokerage"/>
    <s v="Renewal"/>
    <m/>
    <d v="2020-01-22T00:00:00"/>
  </r>
  <r>
    <s v="ABC"/>
    <s v="2019-L0138835-FWC"/>
    <s v="Active"/>
    <d v="2019-06-23T00:00:00"/>
    <d v="2020-06-22T00:00:00"/>
    <s v="Liability"/>
    <n v="3"/>
    <s v="Animesh Rawat"/>
    <s v="Ahmedabad"/>
    <s v="Global Client Network (GNB Inward)"/>
    <x v="0"/>
    <n v="2852.5"/>
    <d v="2019-06-23T00:00:00"/>
    <s v="Brokerage"/>
    <s v="Renewal"/>
    <m/>
    <d v="2020-01-22T00:00:00"/>
  </r>
  <r>
    <s v="ABC"/>
    <s v="2019-L0139704-PBL"/>
    <s v="Active"/>
    <d v="2019-06-23T00:00:00"/>
    <d v="2020-06-22T00:00:00"/>
    <s v="Liability"/>
    <n v="3"/>
    <s v="Animesh Rawat"/>
    <s v="Ahmedabad"/>
    <s v="Global Client Network (GNB Inward)"/>
    <x v="0"/>
    <n v="495"/>
    <d v="2019-06-23T00:00:00"/>
    <s v="Brokerage"/>
    <s v="Renewal"/>
    <m/>
    <d v="2020-01-22T00:00:00"/>
  </r>
  <r>
    <s v="ABC"/>
    <n v="505613"/>
    <s v="Active"/>
    <d v="2019-04-25T00:00:00"/>
    <d v="2020-04-24T00:00:00"/>
    <s v="Employee Benefits"/>
    <n v="10"/>
    <s v="Mark"/>
    <s v="Ahmedabad"/>
    <s v="Employee Benefits (EB)"/>
    <x v="0"/>
    <n v="9294.35"/>
    <d v="2019-04-25T00:00:00"/>
    <s v="Brokerage"/>
    <s v="Inception"/>
    <m/>
    <d v="2020-01-22T00:00:00"/>
  </r>
  <r>
    <s v="ABC"/>
    <s v="FGP-24-18-7001720-01-000"/>
    <s v="Inactive"/>
    <d v="2018-06-23T00:00:00"/>
    <d v="2019-06-22T00:00:00"/>
    <s v="Employee Benefits"/>
    <n v="12"/>
    <s v="Shivani Sharma"/>
    <s v="Ahmedabad"/>
    <s v="Global Client Network (GNB Inward)"/>
    <x v="0"/>
    <n v="2440.25"/>
    <d v="2018-06-23T00:00:00"/>
    <s v="Brokerage"/>
    <s v="Inception"/>
    <m/>
    <d v="2020-01-22T00:00:00"/>
  </r>
  <r>
    <s v="ABC"/>
    <s v="FGP-24-19-7003140-02-000"/>
    <s v="Active"/>
    <d v="2019-06-23T00:00:00"/>
    <d v="2020-06-22T00:00:00"/>
    <s v="Employee Benefits"/>
    <n v="3"/>
    <s v="Animesh Rawat"/>
    <s v="Ahmedabad"/>
    <s v="Global Client Network (GNB Inward)"/>
    <x v="0"/>
    <n v="1412.55"/>
    <d v="2019-06-23T00:00:00"/>
    <s v="Brokerage"/>
    <s v="Renewal"/>
    <m/>
    <d v="2020-01-22T00:00:00"/>
  </r>
  <r>
    <s v="ABC"/>
    <s v="H0088766"/>
    <s v="Active"/>
    <d v="2019-04-24T00:00:00"/>
    <d v="2020-04-23T00:00:00"/>
    <s v="Employee Benefits"/>
    <n v="10"/>
    <s v="Mark"/>
    <s v="Ahmedabad"/>
    <s v="Employee Benefits (EB)"/>
    <x v="0"/>
    <n v="63750"/>
    <d v="2019-04-24T00:00:00"/>
    <s v="Brokerage"/>
    <s v="Endorsement"/>
    <m/>
    <d v="2020-01-22T00:00:00"/>
  </r>
  <r>
    <s v="ABC"/>
    <s v="H0088766"/>
    <s v="Active"/>
    <d v="2019-04-24T00:00:00"/>
    <d v="2020-04-23T00:00:00"/>
    <s v="Employee Benefits"/>
    <n v="10"/>
    <s v="Mark"/>
    <s v="Ahmedabad"/>
    <s v="Employee Benefits (EB)"/>
    <x v="0"/>
    <n v="3098.63"/>
    <d v="2019-07-13T00:00:00"/>
    <s v="Brokerage "/>
    <s v="Endorsement"/>
    <m/>
    <d v="2020-01-22T00:00:00"/>
  </r>
  <r>
    <s v="ABC"/>
    <s v="H0088766"/>
    <s v="Active"/>
    <d v="2019-04-24T00:00:00"/>
    <d v="2020-04-23T00:00:00"/>
    <s v="Employee Benefits"/>
    <n v="10"/>
    <s v="Mark"/>
    <s v="Ahmedabad"/>
    <s v="Employee Benefits (EB)"/>
    <x v="0"/>
    <n v="1747.2"/>
    <d v="2019-07-17T00:00:00"/>
    <s v="Brokerage "/>
    <s v="Endorsement"/>
    <m/>
    <d v="2020-01-22T00:00:00"/>
  </r>
  <r>
    <s v="ABC"/>
    <s v="H0088766"/>
    <s v="Active"/>
    <d v="2019-04-24T00:00:00"/>
    <d v="2020-04-23T00:00:00"/>
    <s v="Employee Benefits"/>
    <n v="10"/>
    <s v="Mark"/>
    <s v="Ahmedabad"/>
    <s v="Employee Benefits (EB)"/>
    <x v="0"/>
    <n v="2458.58"/>
    <d v="2019-05-14T00:00:00"/>
    <s v="Brokerage "/>
    <s v="Endorsement"/>
    <m/>
    <d v="2020-01-22T00:00:00"/>
  </r>
  <r>
    <s v="ABC"/>
    <s v="141100/48/2019/48"/>
    <s v="Inactive"/>
    <d v="2018-04-01T00:00:00"/>
    <d v="2019-03-31T00:00:00"/>
    <s v="Employee Benefits"/>
    <n v="10"/>
    <s v="Mark"/>
    <s v="Ahmedabad"/>
    <s v="Employee Benefits (EB)"/>
    <x v="0"/>
    <n v="11249.93"/>
    <d v="2018-04-01T00:00:00"/>
    <s v="Brokerage"/>
    <s v="Lapse"/>
    <s v="GMAN â€“ Global Mandate"/>
    <d v="2020-01-22T00:00:00"/>
  </r>
  <r>
    <s v="ABC"/>
    <s v="GTL 3193894"/>
    <s v="Inactive"/>
    <d v="2018-04-01T00:00:00"/>
    <d v="2019-03-31T00:00:00"/>
    <s v="Employee Benefits"/>
    <n v="10"/>
    <s v="Mark"/>
    <s v="Ahmedabad"/>
    <s v="Employee Benefits (EB)"/>
    <x v="0"/>
    <n v="14603.3"/>
    <d v="2018-04-01T00:00:00"/>
    <s v="Brokerage"/>
    <s v="Lapse"/>
    <s v="GMAN â€“ Global Mandate"/>
    <d v="2020-01-22T00:00:00"/>
  </r>
  <r>
    <s v="ABC"/>
    <s v="GTL3304779"/>
    <s v="Inactive"/>
    <d v="2018-06-13T00:00:00"/>
    <d v="2019-06-12T00:00:00"/>
    <s v="Employee Benefits"/>
    <n v="10"/>
    <s v="Mark"/>
    <s v="Ahmedabad"/>
    <s v="Employee Benefits (EB)"/>
    <x v="0"/>
    <n v="28940.65"/>
    <d v="2018-06-13T00:00:00"/>
    <s v="Brokerage"/>
    <s v="Lapse"/>
    <s v="GMAN â€“ Global Mandate"/>
    <d v="2020-01-22T00:00:00"/>
  </r>
  <r>
    <s v="ABC"/>
    <s v="0260009050 00"/>
    <s v="Inactive"/>
    <d v="2018-04-01T00:00:00"/>
    <d v="2019-03-31T00:00:00"/>
    <s v="Employee Benefits"/>
    <n v="10"/>
    <s v="Mark"/>
    <s v="Ahmedabad"/>
    <s v="Employee Benefits (EB)"/>
    <x v="0"/>
    <n v="146052.65"/>
    <d v="2018-04-01T00:00:00"/>
    <s v="Brokerage"/>
    <s v="Lapse"/>
    <s v="GMAN â€“ Global Mandate"/>
    <d v="2020-01-22T00:00:00"/>
  </r>
  <r>
    <s v="ABC"/>
    <n v="2309002897"/>
    <s v="Active"/>
    <d v="2019-05-02T00:00:00"/>
    <d v="2020-05-01T00:00:00"/>
    <s v="Liability"/>
    <n v="1"/>
    <s v="Vinay"/>
    <s v="Ahmedabad"/>
    <s v="Liability"/>
    <x v="0"/>
    <n v="25000"/>
    <d v="2019-05-02T00:00:00"/>
    <s v="Brokerage"/>
    <s v="Inception"/>
    <m/>
    <d v="2020-01-22T00:00:00"/>
  </r>
  <r>
    <s v="Sanjay Trivedi"/>
    <n v="206312000000"/>
    <s v="Active"/>
    <d v="2019-02-16T00:00:00"/>
    <d v="2020-02-15T00:00:00"/>
    <s v="Employee Benefits"/>
    <n v="13"/>
    <s v="Vididt Saha"/>
    <s v="Ahmedabad"/>
    <s v="Employee Benefits (EB)"/>
    <x v="1"/>
    <n v="1148.93"/>
    <d v="2019-02-16T00:00:00"/>
    <s v="Brokerage"/>
    <s v="Inception"/>
    <m/>
    <d v="2020-01-22T00:00:00"/>
  </r>
  <r>
    <s v="Anita Sethi"/>
    <n v="206314000000"/>
    <s v="Active"/>
    <d v="2019-02-16T00:00:00"/>
    <d v="2020-02-15T00:00:00"/>
    <s v="Employee Benefits"/>
    <n v="13"/>
    <s v="Vididt Saha"/>
    <s v="Ahmedabad"/>
    <s v="Employee Benefits (EB)"/>
    <x v="1"/>
    <n v="58300"/>
    <d v="2019-02-16T00:00:00"/>
    <s v="Brokerage"/>
    <s v="Inception"/>
    <m/>
    <d v="2020-01-22T00:00:00"/>
  </r>
  <r>
    <s v="Ashok Chatterjee"/>
    <n v="8907502"/>
    <s v="Inactive"/>
    <d v="2018-02-24T00:00:00"/>
    <d v="2019-02-23T00:00:00"/>
    <s v="Liability"/>
    <n v="12"/>
    <s v="Shivani Sharma"/>
    <s v="Ahmedabad"/>
    <s v="Global Client Network (GNB Inward)"/>
    <x v="0"/>
    <n v="6250"/>
    <d v="2018-02-24T00:00:00"/>
    <s v="Brokerage"/>
    <s v="Inception"/>
    <m/>
    <d v="2020-01-22T00:00:00"/>
  </r>
  <r>
    <s v="Rani Agarwal"/>
    <s v="0000000008907502-01"/>
    <s v="Active"/>
    <d v="2019-02-24T00:00:00"/>
    <d v="2020-02-23T00:00:00"/>
    <s v="Liability"/>
    <n v="3"/>
    <s v="Animesh Rawat"/>
    <s v="Ahmedabad"/>
    <s v="Global Client Network (GNB Inward)"/>
    <x v="0"/>
    <n v="6250"/>
    <d v="2019-02-24T00:00:00"/>
    <s v="Brokerage"/>
    <s v="Renewal"/>
    <m/>
    <d v="2020-01-22T00:00:00"/>
  </r>
  <r>
    <s v="Arjun Rao"/>
    <s v="020P000098802000"/>
    <s v="Inactive"/>
    <d v="2018-02-26T00:00:00"/>
    <d v="2019-02-25T00:00:00"/>
    <s v="Liability"/>
    <n v="12"/>
    <s v="Shivani Sharma"/>
    <s v="Ahmedabad"/>
    <s v="Global Client Network (GNB Inward)"/>
    <x v="0"/>
    <n v="12500"/>
    <d v="2018-02-26T00:00:00"/>
    <s v="Brokerage"/>
    <s v="Inception"/>
    <m/>
    <d v="2020-01-22T00:00:00"/>
  </r>
  <r>
    <s v="Anil Naik"/>
    <s v="020P000098803000"/>
    <s v="Active"/>
    <d v="2019-02-26T00:00:00"/>
    <d v="2020-02-25T00:00:00"/>
    <s v="Liability"/>
    <n v="3"/>
    <s v="Animesh Rawat"/>
    <s v="Ahmedabad"/>
    <s v="Global Client Network (GNB Inward)"/>
    <x v="0"/>
    <n v="12500"/>
    <d v="2019-02-26T00:00:00"/>
    <s v="Brokerage"/>
    <s v="Renewal"/>
    <m/>
    <d v="2020-01-22T00:00:00"/>
  </r>
  <r>
    <s v="Simran Trivedi"/>
    <n v="2280082714"/>
    <s v="Active"/>
    <d v="2019-03-11T00:00:00"/>
    <d v="2020-03-10T00:00:00"/>
    <s v="Miscellaneous"/>
    <n v="3"/>
    <s v="Animesh Rawat"/>
    <s v="Ahmedabad"/>
    <s v="Global Client Network (GNB Inward)"/>
    <x v="2"/>
    <n v="2645.75"/>
    <d v="2019-03-11T00:00:00"/>
    <s v="Brokerage"/>
    <s v="Inception"/>
    <m/>
    <d v="2020-01-22T00:00:00"/>
  </r>
  <r>
    <s v="Dhruv Chopra"/>
    <s v="000000000086/4398"/>
    <s v="Inactive"/>
    <d v="2018-02-27T00:00:00"/>
    <d v="2019-02-26T00:00:00"/>
    <s v="Fire"/>
    <n v="1"/>
    <s v="Vinay"/>
    <s v="Ahmedabad"/>
    <s v="Property / BI"/>
    <x v="1"/>
    <n v="2939.29"/>
    <d v="2018-02-27T00:00:00"/>
    <s v="Brokerage"/>
    <s v="Inception"/>
    <m/>
    <d v="2020-01-22T00:00:00"/>
  </r>
  <r>
    <s v="Jaya Chopra"/>
    <n v="8539756"/>
    <s v="Inactive"/>
    <d v="2018-02-27T00:00:00"/>
    <d v="2019-02-26T00:00:00"/>
    <s v="Fire"/>
    <n v="1"/>
    <s v="Vinay"/>
    <s v="Ahmedabad"/>
    <s v="Property / BI"/>
    <x v="0"/>
    <n v="5207.66"/>
    <d v="2018-02-27T00:00:00"/>
    <s v="Brokerage"/>
    <s v="Inception"/>
    <m/>
    <d v="2020-01-22T00:00:00"/>
  </r>
  <r>
    <s v="Kiran Goyal"/>
    <s v="'0000000008539756-01"/>
    <s v="Active"/>
    <d v="2019-02-27T00:00:00"/>
    <d v="2020-02-26T00:00:00"/>
    <s v="Fire"/>
    <n v="1"/>
    <s v="Vinay"/>
    <s v="Ahmedabad"/>
    <s v="Property / BI"/>
    <x v="0"/>
    <n v="5601.1"/>
    <d v="2019-02-27T00:00:00"/>
    <s v="Brokerage"/>
    <s v="Renewal"/>
    <m/>
    <d v="2020-01-22T00:00:00"/>
  </r>
  <r>
    <s v="Pravin Sengupta"/>
    <s v="'0000000008539844"/>
    <s v="Inactive"/>
    <d v="2018-02-27T00:00:00"/>
    <d v="2019-02-26T00:00:00"/>
    <s v="Fire"/>
    <n v="1"/>
    <s v="Vinay"/>
    <s v="Ahmedabad"/>
    <s v="Property / BI"/>
    <x v="2"/>
    <n v="1972.37"/>
    <d v="2018-02-27T00:00:00"/>
    <s v="Brokerage"/>
    <s v="Inception"/>
    <m/>
    <d v="2020-01-22T00:00:00"/>
  </r>
  <r>
    <s v="Snehal Das"/>
    <s v="'0000000008539844-01"/>
    <s v="Active"/>
    <d v="2019-02-27T00:00:00"/>
    <d v="2020-02-26T00:00:00"/>
    <s v="Fire"/>
    <n v="1"/>
    <s v="Vinay"/>
    <s v="Ahmedabad"/>
    <s v="Property / BI"/>
    <x v="2"/>
    <n v="2141.5500000000002"/>
    <d v="2019-02-27T00:00:00"/>
    <s v="Brokerage"/>
    <s v="Renewal"/>
    <m/>
    <d v="2020-01-22T00:00:00"/>
  </r>
  <r>
    <s v="Rajesh Malhotra"/>
    <s v="'0000000008643898-01"/>
    <s v="Active"/>
    <d v="2019-02-27T00:00:00"/>
    <d v="2020-02-26T00:00:00"/>
    <s v="Fire"/>
    <n v="1"/>
    <s v="Vinay"/>
    <s v="Ahmedabad"/>
    <s v="Property / BI"/>
    <x v="0"/>
    <n v="3136.39"/>
    <d v="2019-03-02T00:00:00"/>
    <s v="Brokerage"/>
    <s v="Renewal"/>
    <m/>
    <d v="2020-01-22T00:00:00"/>
  </r>
  <r>
    <s v="Archana Bhatia"/>
    <n v="1.6026192112042202E+17"/>
    <s v="Active"/>
    <d v="2019-11-15T00:00:00"/>
    <d v="2020-11-14T00:00:00"/>
    <s v="Fire"/>
    <n v="1"/>
    <s v="Vinay"/>
    <s v="Ahmedabad"/>
    <s v="Small Medium Enterpries (SME)"/>
    <x v="0"/>
    <n v="35127.9"/>
    <d v="2019-11-15T00:00:00"/>
    <s v="Brokerage"/>
    <s v="Inception"/>
    <m/>
    <d v="2020-01-22T00:00:00"/>
  </r>
  <r>
    <s v="Ashok Reddy"/>
    <s v="'99000044180400000024"/>
    <s v="Active"/>
    <d v="2019-03-12T00:00:00"/>
    <d v="2020-03-11T00:00:00"/>
    <s v="Engineering"/>
    <n v="11"/>
    <s v="Raju Kumar"/>
    <s v="Ahmedabad"/>
    <s v="Construction, Power &amp; Infrastructure"/>
    <x v="2"/>
    <n v="18229.13"/>
    <d v="2019-03-12T00:00:00"/>
    <s v="Brokerage"/>
    <s v="Inception"/>
    <m/>
    <d v="2020-01-22T00:00:00"/>
  </r>
  <r>
    <s v="Madhuri Bhatia"/>
    <s v="LW/00009151000100"/>
    <s v="Active"/>
    <d v="2018-03-16T00:00:00"/>
    <d v="2019-03-15T00:00:00"/>
    <s v="Miscellaneous"/>
    <n v="11"/>
    <s v="Raju Kumar"/>
    <s v="Ahmedabad"/>
    <s v="Liability"/>
    <x v="2"/>
    <n v="6158.75"/>
    <d v="2018-03-16T00:00:00"/>
    <s v="Brokerage"/>
    <s v="Inception"/>
    <m/>
    <d v="2020-01-22T00:00:00"/>
  </r>
  <r>
    <s v="Pranav Mishra"/>
    <s v="2412/202312723700000"/>
    <s v="Active"/>
    <d v="2018-01-22T00:00:00"/>
    <d v="2019-01-21T00:00:00"/>
    <s v="Marine"/>
    <n v="1"/>
    <s v="Vinay"/>
    <s v="Ahmedabad"/>
    <s v="Marine"/>
    <x v="2"/>
    <n v="825"/>
    <d v="2018-01-22T00:00:00"/>
    <s v="Brokerage"/>
    <s v="Inception"/>
    <m/>
    <d v="2020-01-22T00:00:00"/>
  </r>
  <r>
    <s v="Rina Goyal"/>
    <s v="OG-18-2202-4091-00000964"/>
    <s v="Inactive"/>
    <d v="2018-02-20T00:00:00"/>
    <d v="2019-02-19T00:00:00"/>
    <s v="Miscellaneous"/>
    <n v="9"/>
    <s v="Manish Sharma"/>
    <s v="Ahmedabad"/>
    <s v="Property / BI"/>
    <x v="0"/>
    <n v="8452.1299999999992"/>
    <d v="2018-02-20T00:00:00"/>
    <s v="Brokerage"/>
    <s v="Inception"/>
    <m/>
    <d v="2020-01-22T00:00:00"/>
  </r>
  <r>
    <s v="Geeta Gupta"/>
    <s v="1213001118P112967501"/>
    <s v="Active"/>
    <d v="2019-01-01T00:00:00"/>
    <d v="2019-12-31T00:00:00"/>
    <s v="Fire"/>
    <n v="9"/>
    <s v="Manish Sharma"/>
    <s v="Ahmedabad"/>
    <s v="Property / BI"/>
    <x v="2"/>
    <n v="7475"/>
    <d v="2019-01-01T00:00:00"/>
    <s v="Brokerage"/>
    <s v="Inception"/>
    <m/>
    <d v="2020-01-22T00:00:00"/>
  </r>
  <r>
    <s v="Sudhir Roy"/>
    <s v="'310304111810000477"/>
    <s v="Active"/>
    <d v="2019-02-11T00:00:00"/>
    <d v="2020-02-10T00:00:00"/>
    <s v="Miscellaneous"/>
    <n v="9"/>
    <s v="Manish Sharma"/>
    <s v="Ahmedabad"/>
    <s v="Property / BI"/>
    <x v="2"/>
    <n v="15563.87"/>
    <d v="2019-02-11T00:00:00"/>
    <s v="Brokerage"/>
    <s v="Inception"/>
    <m/>
    <d v="2020-01-22T00:00:00"/>
  </r>
  <r>
    <s v="Rani Kaul"/>
    <n v="43177302"/>
    <s v="Active"/>
    <d v="2018-11-28T00:00:00"/>
    <d v="2019-05-27T00:00:00"/>
    <s v="Miscellaneous"/>
    <n v="9"/>
    <s v="Manish Sharma"/>
    <s v="Ahmedabad"/>
    <s v="Employee Benefits (EB)"/>
    <x v="2"/>
    <n v="2739.83"/>
    <d v="2018-11-28T00:00:00"/>
    <s v="Brokerage"/>
    <s v="Inception"/>
    <m/>
    <d v="2020-01-22T00:00:00"/>
  </r>
  <r>
    <s v="Kavita Sharma"/>
    <n v="43179225"/>
    <s v="Active"/>
    <d v="2018-12-29T00:00:00"/>
    <d v="2019-06-28T00:00:00"/>
    <s v="Miscellaneous"/>
    <n v="9"/>
    <s v="Manish Sharma"/>
    <s v="Ahmedabad"/>
    <s v="Employee Benefits (EB)"/>
    <x v="0"/>
    <n v="2228.33"/>
    <d v="2018-12-29T00:00:00"/>
    <s v="Brokerage"/>
    <s v="Inception"/>
    <m/>
    <d v="2020-01-22T00:00:00"/>
  </r>
  <r>
    <s v="Shikha Sethi"/>
    <s v="OG-19-2202-4091-00000967"/>
    <s v="Active"/>
    <d v="2019-02-20T00:00:00"/>
    <d v="2020-02-19T00:00:00"/>
    <s v="Miscellaneous"/>
    <n v="9"/>
    <s v="Manish Sharma"/>
    <s v="Ahmedabad"/>
    <s v="Property / BI"/>
    <x v="0"/>
    <n v="7162.88"/>
    <d v="2019-02-20T00:00:00"/>
    <s v="Brokerage"/>
    <s v="Renewal"/>
    <m/>
    <d v="2020-01-22T00:00:00"/>
  </r>
  <r>
    <s v="Amit Bhargava"/>
    <s v="YB00020403000100"/>
    <s v="Active"/>
    <d v="2019-02-08T00:00:00"/>
    <d v="2020-02-07T00:00:00"/>
    <s v="Fire"/>
    <n v="13"/>
    <s v="Vididt Saha"/>
    <s v="Ahmedabad"/>
    <s v="Property / BI"/>
    <x v="1"/>
    <n v="1569.64"/>
    <d v="2019-02-08T00:00:00"/>
    <s v="Brokerage"/>
    <s v="Inception"/>
    <m/>
    <d v="2020-01-22T00:00:00"/>
  </r>
  <r>
    <s v="Alka Goel"/>
    <s v="31030411/17/10000760"/>
    <s v="Active"/>
    <d v="2018-03-10T00:00:00"/>
    <d v="2019-03-09T00:00:00"/>
    <s v="Fire"/>
    <n v="1"/>
    <s v="Vinay"/>
    <s v="Ahmedabad"/>
    <s v="Property / BI"/>
    <x v="1"/>
    <n v="2340.25"/>
    <d v="2018-03-10T00:00:00"/>
    <s v="Brokerage"/>
    <s v="Inception"/>
    <m/>
    <d v="2020-01-22T00:00:00"/>
  </r>
  <r>
    <s v="Harish Sharma"/>
    <s v="31030/459/1710000154"/>
    <s v="Active"/>
    <d v="2018-03-10T00:00:00"/>
    <d v="2019-03-09T00:00:00"/>
    <s v="Miscellaneous"/>
    <n v="1"/>
    <s v="Vinay"/>
    <s v="Ahmedabad"/>
    <s v="Property / BI"/>
    <x v="1"/>
    <n v="125"/>
    <d v="2018-03-10T00:00:00"/>
    <s v="Brokerage"/>
    <s v="Inception"/>
    <m/>
    <d v="2020-01-22T00:00:00"/>
  </r>
  <r>
    <s v="Gaurav Goel"/>
    <s v="2999/202296981100000"/>
    <s v="Active"/>
    <d v="2018-06-01T00:00:00"/>
    <d v="2019-05-31T00:00:00"/>
    <s v="Liability"/>
    <n v="11"/>
    <s v="Raju Kumar"/>
    <s v="Ahmedabad"/>
    <s v="Liability"/>
    <x v="1"/>
    <n v="100000"/>
    <d v="2018-06-01T00:00:00"/>
    <s v="Brokerage"/>
    <s v="Endorsement"/>
    <m/>
    <d v="2020-01-22T00:00:00"/>
  </r>
  <r>
    <s v="Ravi Naik"/>
    <s v="2999/202296981100000"/>
    <s v="Active"/>
    <d v="2018-06-01T00:00:00"/>
    <d v="2019-05-31T00:00:00"/>
    <s v="Liability"/>
    <n v="11"/>
    <s v="Raju Kumar"/>
    <s v="Ahmedabad"/>
    <s v="Liability"/>
    <x v="1"/>
    <m/>
    <d v="2018-08-03T00:00:00"/>
    <s v="Brokerage "/>
    <s v="Endorsement"/>
    <m/>
    <d v="2020-01-22T00:00:00"/>
  </r>
  <r>
    <s v="Kamlesh Prasad"/>
    <s v="2999202758217600000&quot;"/>
    <s v="Active"/>
    <d v="2019-04-22T00:00:00"/>
    <d v="2020-04-21T00:00:00"/>
    <s v="Liability"/>
    <n v="11"/>
    <s v="Raju Kumar"/>
    <s v="Ahmedabad"/>
    <s v="Liability"/>
    <x v="2"/>
    <n v="60025"/>
    <d v="2019-04-22T00:00:00"/>
    <s v="Brokerage"/>
    <s v="Inception"/>
    <m/>
    <d v="2020-01-22T00:00:00"/>
  </r>
  <r>
    <s v="Nikhil Verma"/>
    <n v="2.9992028732742001E+18"/>
    <s v="Active"/>
    <d v="2019-07-08T00:00:00"/>
    <d v="2020-07-07T00:00:00"/>
    <s v="Liability"/>
    <n v="11"/>
    <s v="Raju Kumar"/>
    <s v="Ahmedabad"/>
    <s v="Liability"/>
    <x v="2"/>
    <n v="60025"/>
    <d v="2019-07-08T00:00:00"/>
    <s v="Brokerage"/>
    <s v="Inception"/>
    <m/>
    <d v="2020-01-22T00:00:00"/>
  </r>
  <r>
    <s v="Vaishali Desai"/>
    <n v="2.9992028733097999E+18"/>
    <s v="Active"/>
    <d v="2019-07-08T00:00:00"/>
    <d v="2020-07-07T00:00:00"/>
    <s v="Liability"/>
    <n v="11"/>
    <s v="Raju Kumar"/>
    <s v="Ahmedabad"/>
    <s v="Liability"/>
    <x v="2"/>
    <n v="60025"/>
    <d v="2019-07-08T00:00:00"/>
    <s v="Brokerage"/>
    <s v="Inception"/>
    <m/>
    <d v="2020-01-22T00:00:00"/>
  </r>
  <r>
    <s v="Atul Naik"/>
    <s v="141100/48/2019/4225"/>
    <s v="Inactive"/>
    <d v="2018-06-29T00:00:00"/>
    <d v="2019-06-28T00:00:00"/>
    <s v="Employee Benefits"/>
    <n v="10"/>
    <s v="Mark"/>
    <s v="Ahmedabad"/>
    <s v="Employee Benefits (EB)"/>
    <x v="0"/>
    <n v="5839.35"/>
    <d v="2018-06-29T00:00:00"/>
    <s v="Brokerage"/>
    <s v="Lapse"/>
    <s v="GMAN â€“ Global Mandate"/>
    <d v="2020-01-22T00:00:00"/>
  </r>
  <r>
    <s v="Meena Bhargava"/>
    <s v="2002/132282540/02/000"/>
    <s v="Active"/>
    <d v="2019-01-01T00:00:00"/>
    <d v="2019-12-31T00:00:00"/>
    <s v="Marine"/>
    <n v="3"/>
    <s v="Animesh Rawat"/>
    <s v="Ahmedabad"/>
    <s v="Global Client Network (GNB Inward)"/>
    <x v="0"/>
    <n v="36833.85"/>
    <d v="2019-01-01T00:00:00"/>
    <s v="Brokerage"/>
    <s v="Renewal"/>
    <m/>
    <d v="2020-01-22T00:00:00"/>
  </r>
  <r>
    <s v="Mona Chopra"/>
    <s v="2018-B0100354-FBG"/>
    <s v="Active"/>
    <d v="2018-07-01T00:00:00"/>
    <d v="2019-06-30T00:00:00"/>
    <s v="Miscellaneous"/>
    <n v="3"/>
    <s v="Animesh Rawat"/>
    <s v="Ahmedabad"/>
    <s v="Global Client Network (GNB Inward)"/>
    <x v="0"/>
    <n v="6268.75"/>
    <d v="2019-06-30T00:00:00"/>
    <s v="Brokerage"/>
    <s v="Inception"/>
    <m/>
    <d v="2020-01-22T00:00:00"/>
  </r>
  <r>
    <s v="Mohit Tiwari"/>
    <s v="2018-F0512344-FRE"/>
    <s v="Active"/>
    <d v="2018-07-01T00:00:00"/>
    <d v="2019-06-30T00:00:00"/>
    <s v="Fire"/>
    <n v="3"/>
    <s v="Animesh Rawat"/>
    <s v="Ahmedabad"/>
    <s v="Global Client Network (GNB Inward)"/>
    <x v="0"/>
    <n v="45473.07"/>
    <d v="2019-06-30T00:00:00"/>
    <s v="Brokerage"/>
    <s v="Inception"/>
    <m/>
    <d v="2020-01-22T00:00:00"/>
  </r>
  <r>
    <s v="Tina Dutta"/>
    <s v="2018-F0512462-FLO"/>
    <s v="Active"/>
    <d v="2018-07-01T00:00:00"/>
    <d v="2019-06-30T00:00:00"/>
    <s v="Miscellaneous"/>
    <n v="3"/>
    <s v="Animesh Rawat"/>
    <s v="Ahmedabad"/>
    <s v="Global Client Network (GNB Inward)"/>
    <x v="0"/>
    <n v="9436.56"/>
    <d v="2019-06-30T00:00:00"/>
    <s v="Brokerage"/>
    <s v="Inception"/>
    <m/>
    <d v="2020-01-22T00:00:00"/>
  </r>
  <r>
    <s v="Hemant Das"/>
    <s v="2018-L0116963-CGL"/>
    <s v="Active"/>
    <d v="2018-07-01T00:00:00"/>
    <d v="2019-06-30T00:00:00"/>
    <s v="Liability"/>
    <n v="3"/>
    <s v="Animesh Rawat"/>
    <s v="Ahmedabad"/>
    <s v="Global Client Network (GNB Inward)"/>
    <x v="0"/>
    <n v="30030.63"/>
    <d v="2019-06-30T00:00:00"/>
    <s v="Brokerage"/>
    <s v="Inception"/>
    <m/>
    <d v="2020-01-22T00:00:00"/>
  </r>
  <r>
    <s v="Sanjana Bhargava"/>
    <s v="2412/2024 4046 0100 000"/>
    <s v="Active"/>
    <d v="2018-09-26T00:00:00"/>
    <d v="2019-09-25T00:00:00"/>
    <s v="Marine"/>
    <n v="1"/>
    <s v="Vinay"/>
    <s v="Ahmedabad"/>
    <s v="Marine"/>
    <x v="2"/>
    <n v="2722.5"/>
    <d v="2018-09-26T00:00:00"/>
    <s v="Brokerage"/>
    <s v="Inception"/>
    <m/>
    <d v="2020-01-22T00:00:00"/>
  </r>
  <r>
    <s v="Kamlesh Trivedi"/>
    <n v="9.1000036171699995E+19"/>
    <s v="Inactive"/>
    <d v="2017-12-12T00:00:00"/>
    <d v="2018-12-11T00:00:00"/>
    <s v="Liability"/>
    <n v="6"/>
    <s v="Ketan Jain"/>
    <s v="Ahmedabad"/>
    <s v="Liability"/>
    <x v="1"/>
    <n v="71875"/>
    <d v="2017-12-12T00:00:00"/>
    <s v="Brokerage"/>
    <s v="Inception"/>
    <m/>
    <d v="2020-01-22T00:00:00"/>
  </r>
  <r>
    <s v="Nikita Tiwari"/>
    <n v="9.1000036181700002E+19"/>
    <s v="Active"/>
    <d v="2018-12-12T00:00:00"/>
    <d v="2019-12-11T00:00:00"/>
    <s v="Liability"/>
    <n v="6"/>
    <s v="Ketan Jain"/>
    <s v="Ahmedabad"/>
    <s v="Liability"/>
    <x v="0"/>
    <n v="62500"/>
    <d v="2018-12-12T00:00:00"/>
    <s v="Brokerage"/>
    <s v="Renewal"/>
    <m/>
    <d v="2020-01-22T00:00:00"/>
  </r>
  <r>
    <s v="Kapil Kapoor"/>
    <n v="304001140"/>
    <s v="Active"/>
    <d v="2018-08-01T00:00:00"/>
    <d v="2019-07-31T00:00:00"/>
    <s v="Liability"/>
    <n v="6"/>
    <s v="Ketan Jain"/>
    <s v="Ahmedabad"/>
    <s v="Liability"/>
    <x v="0"/>
    <n v="84375"/>
    <d v="2018-08-01T00:00:00"/>
    <s v="Brokerage"/>
    <s v="Inception"/>
    <m/>
    <d v="2020-01-22T00:00:00"/>
  </r>
  <r>
    <s v="Harish Rana"/>
    <n v="635003567"/>
    <s v="Inactive"/>
    <d v="2017-12-01T00:00:00"/>
    <d v="2018-11-30T00:00:00"/>
    <s v="Miscellaneous"/>
    <n v="3"/>
    <s v="Animesh Rawat"/>
    <s v="Ahmedabad"/>
    <s v="Global Client Network (GNB Inward)"/>
    <x v="1"/>
    <n v="55107.13"/>
    <d v="2017-12-01T00:00:00"/>
    <s v="Brokerage"/>
    <s v="Inception"/>
    <m/>
    <d v="2020-01-22T00:00:00"/>
  </r>
  <r>
    <s v="Nikhil Pandit"/>
    <s v="0635003567 00"/>
    <s v="Active"/>
    <d v="2018-12-01T00:00:00"/>
    <d v="2019-11-30T00:00:00"/>
    <s v="Miscellaneous"/>
    <n v="12"/>
    <s v="Shivani Sharma"/>
    <s v="Ahmedabad"/>
    <s v="Global Client Network (GNB Inward)"/>
    <x v="0"/>
    <n v="231094.04"/>
    <d v="2018-12-01T00:00:00"/>
    <s v="Brokerage"/>
    <s v="Renewal"/>
    <m/>
    <d v="2020-01-22T00:00:00"/>
  </r>
  <r>
    <s v="Vivek Rana"/>
    <s v="4010/118287210/02/000"/>
    <s v="Active"/>
    <d v="2018-05-25T00:00:00"/>
    <d v="2019-05-24T00:00:00"/>
    <s v="Miscellaneous"/>
    <n v="1"/>
    <s v="Vinay"/>
    <s v="Ahmedabad"/>
    <s v="Liability"/>
    <x v="2"/>
    <n v="943.5"/>
    <d v="2018-05-26T00:00:00"/>
    <s v="Brokerage"/>
    <s v="Inception"/>
    <m/>
    <d v="2020-01-22T00:00:00"/>
  </r>
  <r>
    <s v="Hemant Nair"/>
    <s v="4010/118433486/02/000"/>
    <s v="Active"/>
    <d v="2018-05-25T00:00:00"/>
    <d v="2019-05-24T00:00:00"/>
    <s v="Miscellaneous"/>
    <n v="1"/>
    <s v="Vinay"/>
    <s v="Ahmedabad"/>
    <s v="Liability"/>
    <x v="2"/>
    <n v="2809.13"/>
    <d v="2018-05-25T00:00:00"/>
    <s v="Brokerage"/>
    <s v="Inception"/>
    <m/>
    <d v="2020-01-22T00:00:00"/>
  </r>
  <r>
    <s v="Veena Bhargava"/>
    <s v="4010/118434222/02/000"/>
    <s v="Active"/>
    <d v="2018-05-25T00:00:00"/>
    <d v="2019-05-24T00:00:00"/>
    <s v="Miscellaneous"/>
    <n v="1"/>
    <s v="Vinay"/>
    <s v="Ahmedabad"/>
    <s v="Liability"/>
    <x v="0"/>
    <n v="2809.25"/>
    <d v="2018-05-25T00:00:00"/>
    <s v="Brokerage"/>
    <s v="Inception"/>
    <m/>
    <d v="2020-01-22T00:00:00"/>
  </r>
  <r>
    <s v="Shivam Shah"/>
    <n v="15552994"/>
    <s v="Active"/>
    <d v="2019-12-02T00:00:00"/>
    <d v="2020-12-01T00:00:00"/>
    <s v="Marine"/>
    <n v="2"/>
    <s v="Abhinav Shivam"/>
    <s v="Ahmedabad"/>
    <s v="Marine"/>
    <x v="1"/>
    <n v="20625"/>
    <d v="2019-12-02T00:00:00"/>
    <s v="Brokerage"/>
    <s v="Inception"/>
    <m/>
    <d v="2020-01-22T00:00:00"/>
  </r>
  <r>
    <s v="Bhavna Bhandari"/>
    <n v="9.9000011190100001E+19"/>
    <s v="Active"/>
    <d v="2019-07-29T00:00:00"/>
    <d v="2020-07-28T00:00:00"/>
    <s v="Fire"/>
    <n v="2"/>
    <s v="Abhinav Shivam"/>
    <s v="Ahmedabad"/>
    <s v="Small Medium Enterpries (SME)"/>
    <x v="1"/>
    <n v="32683"/>
    <d v="2019-07-29T00:00:00"/>
    <s v="Brokerage"/>
    <s v="Inception"/>
    <m/>
    <d v="2020-01-22T00:00:00"/>
  </r>
  <r>
    <s v="Tarun Shah"/>
    <n v="9.9000011190100001E+19"/>
    <s v="Active"/>
    <d v="2019-07-29T00:00:00"/>
    <d v="2020-07-28T00:00:00"/>
    <s v="Fire"/>
    <n v="2"/>
    <s v="Abhinav Shivam"/>
    <s v="Ahmedabad"/>
    <s v="Small Medium Enterpries (SME)"/>
    <x v="1"/>
    <n v="84590.55"/>
    <d v="2019-07-29T00:00:00"/>
    <s v="Brokerage"/>
    <s v="Inception"/>
    <m/>
    <d v="2020-01-22T00:00:00"/>
  </r>
  <r>
    <s v="Hemant Chauhan"/>
    <n v="9.9000046190100005E+19"/>
    <s v="Active"/>
    <d v="2019-07-29T00:00:00"/>
    <d v="2020-07-28T00:00:00"/>
    <s v="Miscellaneous"/>
    <n v="2"/>
    <s v="Abhinav Shivam"/>
    <s v="Ahmedabad"/>
    <s v="Small Medium Enterpries (SME)"/>
    <x v="1"/>
    <n v="10547.63"/>
    <d v="2019-07-29T00:00:00"/>
    <s v="Brokerage"/>
    <s v="Inception"/>
    <m/>
    <d v="2020-01-22T00:00:00"/>
  </r>
  <r>
    <s v="Geeta Verma"/>
    <n v="14055133"/>
    <s v="Active"/>
    <d v="2019-07-26T00:00:00"/>
    <d v="2020-07-25T00:00:00"/>
    <s v="Liability"/>
    <n v="2"/>
    <s v="Abhinav Shivam"/>
    <s v="Ahmedabad"/>
    <s v="Liability"/>
    <x v="2"/>
    <n v="63000"/>
    <d v="2019-07-26T00:00:00"/>
    <s v="Brokerage"/>
    <s v="Inception"/>
    <m/>
    <d v="2020-01-22T00:00:00"/>
  </r>
  <r>
    <s v="Ashok Patel"/>
    <n v="2000010048"/>
    <s v="Inactive"/>
    <d v="2018-07-28T00:00:00"/>
    <d v="2019-07-27T00:00:00"/>
    <s v="Miscellaneous"/>
    <n v="8"/>
    <s v="Kumar Jha"/>
    <s v="Ahmedabad"/>
    <s v="Trade Credit &amp;amp; Political Risk"/>
    <x v="0"/>
    <n v="121875"/>
    <d v="2018-07-28T00:00:00"/>
    <s v="Brokerage"/>
    <s v="Endorsement"/>
    <m/>
    <d v="2020-01-22T00:00:00"/>
  </r>
  <r>
    <s v="Gayatri Reddy"/>
    <n v="2000010048"/>
    <s v="Inactive"/>
    <d v="2018-07-28T00:00:00"/>
    <d v="2019-07-27T00:00:00"/>
    <s v="Miscellaneous"/>
    <n v="8"/>
    <s v="Kumar Jha"/>
    <s v="Ahmedabad"/>
    <s v="Trade Credit &amp;amp; Political Risk"/>
    <x v="0"/>
    <n v="8174.5"/>
    <d v="2019-07-18T00:00:00"/>
    <s v="Brokerage "/>
    <s v="Endorsement"/>
    <m/>
    <d v="2020-01-22T00:00:00"/>
  </r>
  <r>
    <s v="Snehal Patel"/>
    <n v="2000010048"/>
    <s v="Active"/>
    <d v="2019-07-28T00:00:00"/>
    <d v="2020-07-27T00:00:00"/>
    <s v="Miscellaneous"/>
    <n v="4"/>
    <s v="Gilbert"/>
    <s v="Ahmedabad"/>
    <s v="Trade Credit &amp;amp; Political Risk"/>
    <x v="0"/>
    <n v="115781.25"/>
    <d v="2019-07-28T00:00:00"/>
    <s v="Brokerage"/>
    <s v="Renewal"/>
    <m/>
    <d v="2020-01-22T00:00:00"/>
  </r>
  <r>
    <s v="Vivek Yadav"/>
    <n v="304001925"/>
    <s v="Inactive"/>
    <d v="2018-04-01T00:00:00"/>
    <d v="2019-03-31T00:00:00"/>
    <s v="Liability"/>
    <n v="3"/>
    <s v="Animesh Rawat"/>
    <s v="Ahmedabad"/>
    <s v="Global Client Network (GNB Inward)"/>
    <x v="0"/>
    <n v="318411.5"/>
    <d v="2019-03-31T00:00:00"/>
    <s v="Brokerage"/>
    <s v="Inception"/>
    <m/>
    <d v="2020-01-22T00:00:00"/>
  </r>
  <r>
    <s v="Kiran Saxena"/>
    <n v="304003763"/>
    <s v="Active"/>
    <d v="2019-04-01T00:00:00"/>
    <d v="2020-03-31T00:00:00"/>
    <s v="Liability"/>
    <n v="3"/>
    <s v="Animesh Rawat"/>
    <s v="Ahmedabad"/>
    <s v="Global Client Network (GNB Inward)"/>
    <x v="0"/>
    <n v="344794.13"/>
    <d v="2019-04-01T00:00:00"/>
    <s v="Brokerage"/>
    <s v="Renewal"/>
    <m/>
    <d v="2020-01-22T00:00:00"/>
  </r>
  <r>
    <s v="Uday Reddy"/>
    <s v="0640002526 02"/>
    <s v="Active"/>
    <d v="2018-07-10T00:00:00"/>
    <d v="2019-07-09T00:00:00"/>
    <s v="Miscellaneous"/>
    <n v="3"/>
    <s v="Animesh Rawat"/>
    <s v="Ahmedabad"/>
    <s v="Global Client Network (GNB Inward)"/>
    <x v="0"/>
    <n v="140949.5"/>
    <d v="2018-07-10T00:00:00"/>
    <s v="Brokerage"/>
    <s v="Inception"/>
    <m/>
    <d v="2020-01-22T00:00:00"/>
  </r>
  <r>
    <s v="Anita Pandit"/>
    <s v="1003/126704810/01/000"/>
    <s v="Inactive"/>
    <d v="2018-01-01T00:00:00"/>
    <d v="2018-12-31T00:00:00"/>
    <s v="Fire"/>
    <n v="3"/>
    <s v="Animesh Rawat"/>
    <s v="Ahmedabad"/>
    <s v="Global Client Network (GNB Inward)"/>
    <x v="0"/>
    <n v="460832.14"/>
    <d v="2018-01-01T00:00:00"/>
    <s v="Brokerage"/>
    <s v="Inception"/>
    <m/>
    <d v="2020-01-22T00:00:00"/>
  </r>
  <r>
    <s v="Hina Malhotra"/>
    <s v="1003/126704810/02/000"/>
    <s v="Active"/>
    <d v="2019-01-01T00:00:00"/>
    <d v="2019-03-31T00:00:00"/>
    <s v="Fire"/>
    <n v="3"/>
    <s v="Animesh Rawat"/>
    <s v="Ahmedabad"/>
    <s v="Global Client Network (GNB Inward)"/>
    <x v="0"/>
    <n v="257590.8"/>
    <d v="2019-01-01T00:00:00"/>
    <s v="Brokerage"/>
    <s v="Endorsement"/>
    <m/>
    <d v="2020-01-22T00:00:00"/>
  </r>
  <r>
    <s v="Alka Patel"/>
    <s v="1003/126704810/02/000"/>
    <s v="Active"/>
    <d v="2019-01-01T00:00:00"/>
    <d v="2019-03-31T00:00:00"/>
    <s v="Fire"/>
    <n v="3"/>
    <s v="Animesh Rawat"/>
    <s v="Ahmedabad"/>
    <s v="Global Client Network (GNB Inward)"/>
    <x v="0"/>
    <n v="-98802.02"/>
    <d v="2019-01-01T00:00:00"/>
    <s v="Brokerage "/>
    <s v="Endorsement"/>
    <m/>
    <d v="2020-01-22T00:00:00"/>
  </r>
  <r>
    <s v="Shruti Roy"/>
    <n v="11988092"/>
    <s v="Active"/>
    <d v="2018-02-07T00:00:00"/>
    <d v="2018-02-12T00:00:00"/>
    <s v="Miscellaneous"/>
    <n v="3"/>
    <s v="Animesh Rawat"/>
    <s v="Ahmedabad"/>
    <s v="Global Client Network (GNB Inward)"/>
    <x v="2"/>
    <n v="338.55"/>
    <d v="2018-02-07T00:00:00"/>
    <s v="Brokerage"/>
    <s v="Inception"/>
    <m/>
    <d v="2020-01-22T00:00:00"/>
  </r>
  <r>
    <s v="Archana Singh"/>
    <n v="2304001082"/>
    <s v="Inactive"/>
    <d v="2018-04-01T00:00:00"/>
    <d v="2019-03-31T00:00:00"/>
    <s v="Liability"/>
    <n v="3"/>
    <s v="Animesh Rawat"/>
    <s v="Ahmedabad"/>
    <s v="Global Client Network (GNB Inward)"/>
    <x v="0"/>
    <n v="40625"/>
    <d v="2019-03-31T00:00:00"/>
    <s v="Brokerage"/>
    <s v="Inception"/>
    <m/>
    <d v="2020-01-22T00:00:00"/>
  </r>
  <r>
    <s v="Mukul Goyal"/>
    <s v="2304001082-01"/>
    <s v="Active"/>
    <d v="2019-04-01T00:00:00"/>
    <d v="2020-03-31T00:00:00"/>
    <s v="Liability"/>
    <n v="3"/>
    <s v="Animesh Rawat"/>
    <s v="Ahmedabad"/>
    <s v="Global Client Network (GNB Inward)"/>
    <x v="0"/>
    <n v="37500"/>
    <d v="2019-04-01T00:00:00"/>
    <s v="Brokerage"/>
    <s v="Renewal"/>
    <m/>
    <d v="2020-01-22T00:00:00"/>
  </r>
  <r>
    <s v="Namita Bajaj"/>
    <n v="2.4142020928135997E+18"/>
    <s v="Inactive"/>
    <d v="2018-01-01T00:00:00"/>
    <d v="2018-12-31T00:00:00"/>
    <s v="Marine"/>
    <n v="3"/>
    <s v="Animesh Rawat"/>
    <s v="Ahmedabad"/>
    <s v="Global Client Network (GNB Inward)"/>
    <x v="0"/>
    <n v="55361.599999999999"/>
    <d v="2018-01-01T00:00:00"/>
    <s v="Brokerage"/>
    <s v="Inception"/>
    <m/>
    <d v="2020-01-22T00:00:00"/>
  </r>
  <r>
    <s v="Nikita Joshi"/>
    <n v="2.4142020928135997E+18"/>
    <s v="Inactive"/>
    <d v="2019-01-01T00:00:00"/>
    <d v="2019-12-31T00:00:00"/>
    <s v="Marine"/>
    <n v="3"/>
    <s v="Animesh Rawat"/>
    <s v="Ahmedabad"/>
    <s v="Global Client Network (GNB Inward)"/>
    <x v="0"/>
    <n v="86723.5"/>
    <d v="2019-01-01T00:00:00"/>
    <s v="Brokerage"/>
    <s v="Renewal"/>
    <m/>
    <d v="2020-01-22T00:00:00"/>
  </r>
  <r>
    <s v="Tejas Shah"/>
    <n v="2.4142020928135997E+18"/>
    <s v="Active"/>
    <d v="2020-01-01T00:00:00"/>
    <d v="2020-03-31T00:00:00"/>
    <s v="Marine"/>
    <n v="3"/>
    <s v="Animesh Rawat"/>
    <s v="Ahmedabad"/>
    <s v="Global Client Network (GNB Inward)"/>
    <x v="0"/>
    <n v="21680.799999999999"/>
    <d v="2020-01-01T00:00:00"/>
    <s v="Brokerage"/>
    <s v="Renewal"/>
    <m/>
    <d v="2020-01-22T00:00:00"/>
  </r>
  <r>
    <s v="Kavita Rao"/>
    <s v="2600010787 00"/>
    <s v="Active"/>
    <d v="2018-07-20T00:00:00"/>
    <d v="2018-10-19T00:00:00"/>
    <s v="Engineering"/>
    <n v="3"/>
    <s v="Animesh Rawat"/>
    <s v="Ahmedabad"/>
    <s v="Global Client Network (GNB Inward)"/>
    <x v="2"/>
    <n v="17419.13"/>
    <d v="2018-07-20T00:00:00"/>
    <s v="Brokerage"/>
    <s v="Inception"/>
    <m/>
    <d v="2020-01-22T00:00:00"/>
  </r>
  <r>
    <s v="Hemant Shah"/>
    <s v="2600011209 00"/>
    <s v="Active"/>
    <d v="2018-09-05T00:00:00"/>
    <d v="2018-12-04T00:00:00"/>
    <s v="Engineering"/>
    <n v="3"/>
    <s v="Animesh Rawat"/>
    <s v="Ahmedabad"/>
    <s v="Global Client Network (GNB Inward)"/>
    <x v="2"/>
    <n v="5165.63"/>
    <d v="2018-09-05T00:00:00"/>
    <s v="Brokerage"/>
    <s v="Inception"/>
    <m/>
    <d v="2020-01-22T00:00:00"/>
  </r>
  <r>
    <s v="Prabhat Naik"/>
    <s v="2600015265 00"/>
    <s v="Active"/>
    <d v="2019-05-23T00:00:00"/>
    <d v="2020-03-31T00:00:00"/>
    <s v="Engineering"/>
    <n v="3"/>
    <s v="Animesh Rawat"/>
    <s v="Ahmedabad"/>
    <s v="Global Client Network (GNB Inward)"/>
    <x v="2"/>
    <n v="9990.15"/>
    <d v="2019-05-23T00:00:00"/>
    <s v="Brokerage"/>
    <s v="Inception"/>
    <m/>
    <d v="2020-01-22T00:00:00"/>
  </r>
  <r>
    <s v="Nikhil Tiwari"/>
    <n v="2640011190"/>
    <s v="Active"/>
    <d v="2018-06-11T00:00:00"/>
    <d v="2018-09-10T00:00:00"/>
    <s v="Engineering"/>
    <n v="3"/>
    <s v="Animesh Rawat"/>
    <s v="Ahmedabad"/>
    <s v="Global Client Network (GNB Inward)"/>
    <x v="2"/>
    <n v="10625"/>
    <d v="2018-06-11T00:00:00"/>
    <s v="Brokerage"/>
    <s v="Inception"/>
    <m/>
    <d v="2020-01-22T00:00:00"/>
  </r>
  <r>
    <s v="Neha Trivedi"/>
    <n v="3.1142011248201999E+18"/>
    <s v="Inactive"/>
    <d v="2017-07-01T00:00:00"/>
    <d v="2018-06-30T00:00:00"/>
    <s v="Miscellaneous"/>
    <n v="3"/>
    <s v="Animesh Rawat"/>
    <s v="Ahmedabad"/>
    <s v="Global Client Network (GNB Inward)"/>
    <x v="0"/>
    <n v="14399.88"/>
    <d v="2017-07-01T00:00:00"/>
    <s v="Brokerage"/>
    <s v="Inception"/>
    <m/>
    <d v="2020-01-22T00:00:00"/>
  </r>
  <r>
    <s v="Shruti Agarwal"/>
    <n v="3.1142011248201999E+18"/>
    <s v="Active"/>
    <d v="2019-07-01T00:00:00"/>
    <d v="2020-06-30T00:00:00"/>
    <s v="Miscellaneous"/>
    <n v="3"/>
    <s v="Animesh Rawat"/>
    <s v="Ahmedabad"/>
    <s v="Global Client Network (GNB Inward)"/>
    <x v="0"/>
    <n v="20165.5"/>
    <d v="2019-07-01T00:00:00"/>
    <s v="Brokerage"/>
    <s v="Renewal"/>
    <m/>
    <d v="2020-01-22T00:00:00"/>
  </r>
  <r>
    <s v="Kiran Desai"/>
    <n v="32119154"/>
    <s v="Active"/>
    <d v="2019-04-01T00:00:00"/>
    <d v="2019-05-31T00:00:00"/>
    <s v="Engineering"/>
    <n v="3"/>
    <s v="Animesh Rawat"/>
    <s v="Ahmedabad"/>
    <s v="Global Client Network (GNB Inward)"/>
    <x v="2"/>
    <n v="11593.27"/>
    <d v="2019-04-01T00:00:00"/>
    <s v="Brokerage"/>
    <s v="Inception"/>
    <m/>
    <d v="2020-01-22T00:00:00"/>
  </r>
  <r>
    <s v="Kanchan Iyer"/>
    <s v="4001/117090005/02/0000"/>
    <s v="Inactive"/>
    <d v="2018-05-01T00:00:00"/>
    <d v="2019-04-30T00:00:00"/>
    <s v="Miscellaneous"/>
    <n v="3"/>
    <s v="Animesh Rawat"/>
    <s v="Ahmedabad"/>
    <s v="Global Client Network (GNB Inward)"/>
    <x v="0"/>
    <n v="1185.9000000000001"/>
    <d v="2018-05-01T00:00:00"/>
    <s v="Brokerage"/>
    <s v="Inception"/>
    <m/>
    <d v="2020-01-22T00:00:00"/>
  </r>
  <r>
    <s v="Bhavna Kapoor"/>
    <s v="4001/117090005/03/000"/>
    <s v="Active"/>
    <d v="2019-05-01T00:00:00"/>
    <d v="2020-04-30T00:00:00"/>
    <s v="Miscellaneous"/>
    <n v="3"/>
    <s v="Animesh Rawat"/>
    <s v="Ahmedabad"/>
    <s v="Global Client Network (GNB Inward)"/>
    <x v="0"/>
    <n v="1005"/>
    <d v="2019-05-01T00:00:00"/>
    <s v="Brokerage"/>
    <s v="Renewal"/>
    <m/>
    <d v="2020-01-22T00:00:00"/>
  </r>
  <r>
    <s v="Ritika Reddy"/>
    <s v="4001/122835467/01"/>
    <s v="Inactive"/>
    <d v="2017-09-28T00:00:00"/>
    <d v="2018-09-27T00:00:00"/>
    <s v="Miscellaneous"/>
    <n v="3"/>
    <s v="Animesh Rawat"/>
    <s v="Ahmedabad"/>
    <s v="Global Client Network (GNB Inward)"/>
    <x v="0"/>
    <n v="1050.3800000000001"/>
    <d v="2017-09-28T00:00:00"/>
    <s v="Brokerage"/>
    <s v="Inception"/>
    <m/>
    <d v="2020-01-22T00:00:00"/>
  </r>
  <r>
    <s v="Suresh Das"/>
    <s v="4001/122835467/02/000"/>
    <s v="Active"/>
    <d v="2018-09-28T00:00:00"/>
    <d v="2019-09-27T00:00:00"/>
    <s v="Miscellaneous"/>
    <n v="3"/>
    <s v="Animesh Rawat"/>
    <s v="Ahmedabad"/>
    <s v="Global Client Network (GNB Inward)"/>
    <x v="0"/>
    <n v="6250"/>
    <d v="2018-09-28T00:00:00"/>
    <s v="Brokerage"/>
    <s v="Endorsement"/>
    <m/>
    <d v="2020-01-22T00:00:00"/>
  </r>
  <r>
    <s v="Shikha Chauhan"/>
    <s v="4001/122835467/02/000"/>
    <s v="Active"/>
    <d v="2018-09-28T00:00:00"/>
    <d v="2019-09-27T00:00:00"/>
    <s v="Miscellaneous"/>
    <n v="3"/>
    <s v="Animesh Rawat"/>
    <s v="Ahmedabad"/>
    <s v="Global Client Network (GNB Inward)"/>
    <x v="0"/>
    <m/>
    <d v="2018-10-29T00:00:00"/>
    <s v="Brokerage "/>
    <s v="Endorsement"/>
    <m/>
    <d v="2020-01-22T00:00:00"/>
  </r>
  <r>
    <s v="Hemant Dutta"/>
    <s v="4001/122835467/02/000 "/>
    <s v="Inactive"/>
    <d v="2018-09-28T00:00:00"/>
    <d v="2019-09-27T00:00:00"/>
    <s v="Miscellaneous"/>
    <n v="3"/>
    <s v="Animesh Rawat"/>
    <s v="Ahmedabad"/>
    <s v="Global Client Network (GNB Inward)"/>
    <x v="0"/>
    <n v="6250"/>
    <d v="2018-09-28T00:00:00"/>
    <s v="Brokerage"/>
    <s v="Renewal"/>
    <m/>
    <d v="2020-01-22T00:00:00"/>
  </r>
  <r>
    <s v="Dinesh Pandey"/>
    <s v="4001/122835467/03/000"/>
    <s v="Active"/>
    <d v="2019-09-28T00:00:00"/>
    <d v="2020-09-27T00:00:00"/>
    <s v="Miscellaneous"/>
    <n v="3"/>
    <s v="Animesh Rawat"/>
    <s v="Ahmedabad"/>
    <s v="Global Client Network (GNB Inward)"/>
    <x v="0"/>
    <n v="18814.25"/>
    <d v="2019-09-28T00:00:00"/>
    <s v="Brokerage"/>
    <s v="Renewal"/>
    <m/>
    <d v="2020-01-22T00:00:00"/>
  </r>
  <r>
    <s v="Archana Iyer"/>
    <s v="4092/147 968178/00/000"/>
    <s v="Inactive"/>
    <d v="2018-04-09T00:00:00"/>
    <d v="2019-03-24T00:00:00"/>
    <s v="Liability"/>
    <n v="3"/>
    <s v="Animesh Rawat"/>
    <s v="Ahmedabad"/>
    <s v="Global Client Network (GNB Inward)"/>
    <x v="0"/>
    <n v="200659.63"/>
    <d v="2019-03-31T00:00:00"/>
    <s v="Brokerage"/>
    <s v="Inception"/>
    <m/>
    <d v="2020-01-22T00:00:00"/>
  </r>
  <r>
    <s v="Deepak Menon"/>
    <s v="4092/151965577/01/000"/>
    <s v="Active"/>
    <d v="2019-04-01T00:00:00"/>
    <d v="2020-03-31T00:00:00"/>
    <s v="Liability"/>
    <n v="3"/>
    <s v="Animesh Rawat"/>
    <s v="Ahmedabad"/>
    <s v="Global Client Network (GNB Inward)"/>
    <x v="0"/>
    <n v="215165"/>
    <d v="2019-04-01T00:00:00"/>
    <s v="Brokerage"/>
    <s v="Renewal"/>
    <m/>
    <d v="2020-01-22T00:00:00"/>
  </r>
  <r>
    <s v="Vivek Gupta"/>
    <n v="44180169"/>
    <s v="Active"/>
    <d v="2018-01-19T00:00:00"/>
    <d v="2019-01-18T00:00:00"/>
    <s v="Miscellaneous"/>
    <n v="3"/>
    <s v="Animesh Rawat"/>
    <s v="Ahmedabad"/>
    <s v="Global Client Network (GNB Inward)"/>
    <x v="2"/>
    <n v="97.35"/>
    <d v="2018-02-07T00:00:00"/>
    <s v="Brokerage"/>
    <s v="Inception"/>
    <m/>
    <d v="2020-01-22T00:00:00"/>
  </r>
  <r>
    <s v="Rina Shah"/>
    <s v="ER00004563000100"/>
    <s v="Active"/>
    <d v="2019-04-30T00:00:00"/>
    <d v="2019-06-30T00:00:00"/>
    <s v="Engineering"/>
    <n v="3"/>
    <s v="Animesh Rawat"/>
    <s v="Ahmedabad"/>
    <s v="Global Client Network (GNB Inward)"/>
    <x v="2"/>
    <n v="3854.23"/>
    <d v="2019-04-30T00:00:00"/>
    <s v="Brokerage"/>
    <s v="Inception"/>
    <m/>
    <d v="2020-01-22T00:00:00"/>
  </r>
  <r>
    <s v="Uday Prasad"/>
    <s v="OG-19-2202-1002-00001901"/>
    <s v="Active"/>
    <d v="2019-02-17T00:00:00"/>
    <d v="2019-02-22T00:00:00"/>
    <s v="Marine"/>
    <n v="3"/>
    <s v="Animesh Rawat"/>
    <s v="Ahmedabad"/>
    <s v="Global Client Network (GNB Inward)"/>
    <x v="0"/>
    <n v="6739.76"/>
    <d v="2019-02-17T00:00:00"/>
    <s v="Brokerage"/>
    <s v="Inception"/>
    <m/>
    <d v="2020-01-22T00:00:00"/>
  </r>
  <r>
    <s v="Nitin Kapoor"/>
    <s v="OG-19-2202-1002-00001981"/>
    <s v="Active"/>
    <d v="2019-03-04T00:00:00"/>
    <d v="2019-03-10T00:00:00"/>
    <s v="Miscellaneous"/>
    <n v="3"/>
    <s v="Animesh Rawat"/>
    <s v="Ahmedabad"/>
    <s v="Global Client Network (GNB Inward)"/>
    <x v="2"/>
    <n v="6739.76"/>
    <d v="2019-03-04T00:00:00"/>
    <s v="Brokerage"/>
    <s v="Inception"/>
    <m/>
    <d v="2020-01-22T00:00:00"/>
  </r>
  <r>
    <s v="Harish Kaul"/>
    <s v="OG-19-2202-4001-00011127"/>
    <s v="Active"/>
    <d v="2019-02-18T00:00:00"/>
    <d v="2019-03-05T00:00:00"/>
    <s v="Miscellaneous"/>
    <n v="3"/>
    <s v="Animesh Rawat"/>
    <s v="Ahmedabad"/>
    <s v="Global Client Network (GNB Inward)"/>
    <x v="2"/>
    <n v="8468.49"/>
    <d v="2019-02-18T00:00:00"/>
    <s v="Brokerage"/>
    <s v="Inception"/>
    <m/>
    <d v="2020-01-22T00:00:00"/>
  </r>
  <r>
    <s v="Neeraj Arora"/>
    <s v="OG-19-2202-4010-00002245"/>
    <s v="Active"/>
    <d v="2019-02-18T00:00:00"/>
    <d v="2019-03-05T00:00:00"/>
    <s v="Miscellaneous"/>
    <n v="3"/>
    <s v="Animesh Rawat"/>
    <s v="Ahmedabad"/>
    <s v="Global Client Network (GNB Inward)"/>
    <x v="2"/>
    <n v="529.13"/>
    <d v="2019-02-18T00:00:00"/>
    <s v="Brokerage"/>
    <s v="Inception"/>
    <m/>
    <d v="2020-01-22T00:00:00"/>
  </r>
  <r>
    <s v="Mukul Kumar"/>
    <s v="'001P000202300000"/>
    <s v="Active"/>
    <d v="2019-04-05T00:00:00"/>
    <d v="2026-04-04T00:00:00"/>
    <s v="Liability"/>
    <n v="1"/>
    <s v="Vinay"/>
    <s v="Ahmedabad"/>
    <s v="Liability"/>
    <x v="2"/>
    <n v="162500"/>
    <d v="2019-04-05T00:00:00"/>
    <s v="Brokerage"/>
    <s v="Inception"/>
    <m/>
    <d v="2020-01-22T00:00:00"/>
  </r>
  <r>
    <s v="Gauri Naik"/>
    <s v="'001P000203500000"/>
    <s v="Active"/>
    <d v="2019-04-18T00:00:00"/>
    <d v="2025-10-17T00:00:00"/>
    <s v="Liability"/>
    <n v="1"/>
    <s v="Vinay"/>
    <s v="Ahmedabad"/>
    <s v="Liability"/>
    <x v="2"/>
    <n v="250000"/>
    <d v="2019-04-18T00:00:00"/>
    <s v="Brokerage"/>
    <s v="Inception"/>
    <m/>
    <d v="2020-01-22T00:00:00"/>
  </r>
  <r>
    <s v="Harish Menon"/>
    <s v="111200/11/2018/98"/>
    <s v="Inactive"/>
    <d v="2017-08-02T00:00:00"/>
    <d v="2018-08-01T00:00:00"/>
    <s v="Fire"/>
    <n v="1"/>
    <s v="Vinay"/>
    <s v="Ahmedabad"/>
    <s v="Construction, Power &amp; Infrastructure"/>
    <x v="2"/>
    <n v="78837.100000000006"/>
    <d v="2017-08-02T00:00:00"/>
    <s v="Brokerage"/>
    <s v="Lapse"/>
    <s v="DRCT - Direct"/>
    <d v="2020-01-22T00:00:00"/>
  </r>
  <r>
    <s v="Mohit Gupta"/>
    <n v="1.1120036171000001E+19"/>
    <s v="Inactive"/>
    <d v="2018-03-23T00:00:00"/>
    <d v="2019-03-22T00:00:00"/>
    <s v="Liability"/>
    <n v="1"/>
    <s v="Vinay"/>
    <s v="Ahmedabad"/>
    <s v="Liability"/>
    <x v="0"/>
    <n v="21875"/>
    <d v="2018-03-23T00:00:00"/>
    <s v="Brokerage"/>
    <s v="Inception"/>
    <m/>
    <d v="2020-01-22T00:00:00"/>
  </r>
  <r>
    <s v="Amit Arora"/>
    <s v="'11120036181000000012"/>
    <s v="Active"/>
    <d v="2019-03-23T00:00:00"/>
    <d v="2020-03-22T00:00:00"/>
    <s v="Liability"/>
    <n v="1"/>
    <s v="Vinay"/>
    <s v="Ahmedabad"/>
    <s v="Liability"/>
    <x v="0"/>
    <n v="59322"/>
    <d v="2019-04-22T00:00:00"/>
    <s v="Brokerage"/>
    <s v="Renewal"/>
    <m/>
    <d v="2020-01-22T00:00:00"/>
  </r>
  <r>
    <s v="Nikita Pandit"/>
    <s v="'11120044170300000014"/>
    <s v="Active"/>
    <d v="2018-03-23T00:00:00"/>
    <d v="2020-09-22T00:00:00"/>
    <s v="Engineering"/>
    <n v="1"/>
    <s v="Vinay"/>
    <s v="Ahmedabad"/>
    <s v="Construction, Power &amp; Infrastructure"/>
    <x v="2"/>
    <n v="26763.4"/>
    <d v="2019-12-23T00:00:00"/>
    <s v="Brokerage"/>
    <s v="Inception"/>
    <m/>
    <d v="2020-01-22T00:00:00"/>
  </r>
  <r>
    <s v="Vikas Gupta"/>
    <s v="'11120044170300000014"/>
    <s v="Active"/>
    <d v="2018-03-23T00:00:00"/>
    <d v="2020-09-22T00:00:00"/>
    <s v="Engineering"/>
    <n v="1"/>
    <s v="Vinay"/>
    <s v="Ahmedabad"/>
    <s v="Construction, Power &amp; Infrastructure"/>
    <x v="2"/>
    <n v="26763.4"/>
    <d v="2020-03-23T00:00:00"/>
    <s v="Brokerage"/>
    <s v="Inception"/>
    <m/>
    <d v="2020-01-22T00:00:00"/>
  </r>
  <r>
    <s v="Kamlesh Pillai"/>
    <s v="'11120044170300000014"/>
    <s v="Active"/>
    <d v="2018-03-23T00:00:00"/>
    <d v="2020-09-22T00:00:00"/>
    <s v="Engineering"/>
    <n v="1"/>
    <s v="Vinay"/>
    <s v="Ahmedabad"/>
    <s v="Construction, Power &amp; Infrastructure"/>
    <x v="2"/>
    <n v="26763.439999999999"/>
    <d v="2018-06-23T00:00:00"/>
    <s v="Brokerage"/>
    <s v="Inception"/>
    <m/>
    <d v="2020-01-22T00:00:00"/>
  </r>
  <r>
    <s v="Umesh Agarwal"/>
    <s v="'11120044170300000014"/>
    <s v="Active"/>
    <d v="2018-03-23T00:00:00"/>
    <d v="2020-09-22T00:00:00"/>
    <s v="Engineering"/>
    <n v="1"/>
    <s v="Vinay"/>
    <s v="Ahmedabad"/>
    <s v="Construction, Power &amp; Infrastructure"/>
    <x v="2"/>
    <n v="26763.439999999999"/>
    <d v="2018-09-23T00:00:00"/>
    <s v="Brokerage"/>
    <s v="Inception"/>
    <m/>
    <d v="2020-01-22T00:00:00"/>
  </r>
  <r>
    <s v="Ankur Gandhi"/>
    <s v="'11120044170300000014"/>
    <s v="Active"/>
    <d v="2018-03-23T00:00:00"/>
    <d v="2020-09-22T00:00:00"/>
    <s v="Engineering"/>
    <n v="1"/>
    <s v="Vinay"/>
    <s v="Ahmedabad"/>
    <s v="Construction, Power &amp; Infrastructure"/>
    <x v="2"/>
    <n v="26763.439999999999"/>
    <d v="2018-12-23T00:00:00"/>
    <s v="Brokerage"/>
    <s v="Inception"/>
    <m/>
    <d v="2020-01-22T00:00:00"/>
  </r>
  <r>
    <s v="Dinesh Kaul"/>
    <s v="'11120044170300000014"/>
    <s v="Active"/>
    <d v="2018-03-23T00:00:00"/>
    <d v="2020-09-22T00:00:00"/>
    <s v="Engineering"/>
    <n v="1"/>
    <s v="Vinay"/>
    <s v="Ahmedabad"/>
    <s v="Construction, Power &amp; Infrastructure"/>
    <x v="2"/>
    <n v="26763.439999999999"/>
    <d v="2019-03-23T00:00:00"/>
    <s v="Brokerage"/>
    <s v="Inception"/>
    <m/>
    <d v="2020-01-22T00:00:00"/>
  </r>
  <r>
    <s v="Ankur Naik"/>
    <s v="'11120044170300000014"/>
    <s v="Active"/>
    <d v="2018-03-23T00:00:00"/>
    <d v="2020-09-22T00:00:00"/>
    <s v="Engineering"/>
    <n v="1"/>
    <s v="Vinay"/>
    <s v="Ahmedabad"/>
    <s v="Construction, Power &amp; Infrastructure"/>
    <x v="2"/>
    <n v="26763.439999999999"/>
    <d v="2019-06-23T00:00:00"/>
    <s v="Brokerage"/>
    <s v="Inception"/>
    <m/>
    <d v="2020-01-22T00:00:00"/>
  </r>
  <r>
    <s v="XYZ"/>
    <s v="'11120044170300000014"/>
    <s v="Active"/>
    <d v="2018-03-23T00:00:00"/>
    <d v="2020-09-22T00:00:00"/>
    <s v="Engineering"/>
    <n v="1"/>
    <s v="Vinay"/>
    <s v="Ahmedabad"/>
    <s v="Construction, Power &amp; Infrastructure"/>
    <x v="2"/>
    <n v="26763.439999999999"/>
    <d v="2019-09-23T00:00:00"/>
    <s v="Brokerage"/>
    <s v="Inception"/>
    <m/>
    <d v="2020-01-22T00:00:00"/>
  </r>
  <r>
    <s v="XYZ"/>
    <s v="'11120044170300000014"/>
    <s v="Active"/>
    <d v="2018-03-23T00:00:00"/>
    <d v="2020-09-22T00:00:00"/>
    <s v="Engineering"/>
    <n v="1"/>
    <s v="Vinay"/>
    <s v="Ahmedabad"/>
    <s v="Construction, Power &amp; Infrastructure"/>
    <x v="2"/>
    <n v="39440.839999999997"/>
    <d v="2018-03-23T00:00:00"/>
    <s v="Brokerage"/>
    <s v="Inception"/>
    <m/>
    <d v="2020-01-22T00:00:00"/>
  </r>
  <r>
    <s v="XYZ"/>
    <s v="11120044180300000010'"/>
    <s v="Active"/>
    <d v="2018-08-09T00:00:00"/>
    <d v="2021-08-08T00:00:00"/>
    <s v="Engineering"/>
    <n v="1"/>
    <s v="Vinay"/>
    <s v="Ahmedabad"/>
    <s v="Construction, Power &amp; Infrastructure"/>
    <x v="2"/>
    <n v="14274.76"/>
    <d v="2019-11-09T00:00:00"/>
    <s v="Brokerage"/>
    <s v="Inception"/>
    <m/>
    <d v="2020-01-22T00:00:00"/>
  </r>
  <r>
    <s v="XYZ"/>
    <s v="11120044180300000010'"/>
    <s v="Active"/>
    <d v="2018-08-09T00:00:00"/>
    <d v="2021-08-08T00:00:00"/>
    <s v="Engineering"/>
    <n v="1"/>
    <s v="Vinay"/>
    <s v="Ahmedabad"/>
    <s v="Construction, Power &amp; Infrastructure"/>
    <x v="2"/>
    <n v="14274.76"/>
    <d v="2020-02-09T00:00:00"/>
    <s v="Brokerage"/>
    <s v="Inception"/>
    <m/>
    <d v="2020-01-22T00:00:00"/>
  </r>
  <r>
    <s v="XYZ"/>
    <s v="11120044180300000010'"/>
    <s v="Active"/>
    <d v="2018-08-09T00:00:00"/>
    <d v="2021-08-08T00:00:00"/>
    <s v="Engineering"/>
    <n v="1"/>
    <s v="Vinay"/>
    <s v="Ahmedabad"/>
    <s v="Construction, Power &amp; Infrastructure"/>
    <x v="2"/>
    <n v="14274.76"/>
    <d v="2020-05-09T00:00:00"/>
    <s v="Brokerage"/>
    <s v="Inception"/>
    <m/>
    <d v="2020-01-22T00:00:00"/>
  </r>
  <r>
    <s v="XYZ"/>
    <s v="11120044180300000010'"/>
    <s v="Active"/>
    <d v="2018-08-09T00:00:00"/>
    <d v="2021-08-08T00:00:00"/>
    <s v="Engineering"/>
    <n v="1"/>
    <s v="Vinay"/>
    <s v="Ahmedabad"/>
    <s v="Construction, Power &amp; Infrastructure"/>
    <x v="2"/>
    <n v="14274.76"/>
    <d v="2020-08-09T00:00:00"/>
    <s v="Brokerage"/>
    <s v="Inception"/>
    <m/>
    <d v="2020-01-22T00:00:00"/>
  </r>
  <r>
    <s v="XYZ"/>
    <s v="11120044180300000010'"/>
    <s v="Active"/>
    <d v="2018-08-09T00:00:00"/>
    <d v="2021-08-08T00:00:00"/>
    <s v="Engineering"/>
    <n v="1"/>
    <s v="Vinay"/>
    <s v="Ahmedabad"/>
    <s v="Construction, Power &amp; Infrastructure"/>
    <x v="2"/>
    <n v="14274.76"/>
    <d v="2020-11-09T00:00:00"/>
    <s v="Brokerage"/>
    <s v="Inception"/>
    <m/>
    <d v="2020-01-22T00:00:00"/>
  </r>
  <r>
    <s v="XYZ"/>
    <s v="11120044180300000010'"/>
    <s v="Active"/>
    <d v="2018-08-09T00:00:00"/>
    <d v="2021-08-08T00:00:00"/>
    <s v="Engineering"/>
    <n v="1"/>
    <s v="Vinay"/>
    <s v="Ahmedabad"/>
    <s v="Construction, Power &amp; Infrastructure"/>
    <x v="2"/>
    <n v="14274.76"/>
    <d v="2021-02-09T00:00:00"/>
    <s v="Brokerage"/>
    <s v="Inception"/>
    <m/>
    <d v="2020-01-22T00:00:00"/>
  </r>
  <r>
    <s v="XYZ"/>
    <s v="11120044180300000010'"/>
    <s v="Active"/>
    <d v="2018-08-09T00:00:00"/>
    <d v="2021-08-08T00:00:00"/>
    <s v="Engineering"/>
    <n v="1"/>
    <s v="Vinay"/>
    <s v="Ahmedabad"/>
    <s v="Construction, Power &amp; Infrastructure"/>
    <x v="2"/>
    <n v="14274.76"/>
    <d v="2019-02-09T00:00:00"/>
    <s v="Brokerage"/>
    <s v="Inception"/>
    <m/>
    <d v="2020-01-22T00:00:00"/>
  </r>
  <r>
    <s v="XYZ"/>
    <s v="11120044180300000010'"/>
    <s v="Active"/>
    <d v="2018-08-09T00:00:00"/>
    <d v="2021-08-08T00:00:00"/>
    <s v="Engineering"/>
    <n v="1"/>
    <s v="Vinay"/>
    <s v="Ahmedabad"/>
    <s v="Construction, Power &amp; Infrastructure"/>
    <x v="2"/>
    <n v="14274.76"/>
    <d v="2019-02-09T00:00:00"/>
    <s v="Brokerage"/>
    <s v="Inception"/>
    <m/>
    <d v="2020-01-22T00:00:00"/>
  </r>
  <r>
    <s v="XYZ"/>
    <s v="11120044180300000010'"/>
    <s v="Active"/>
    <d v="2018-08-09T00:00:00"/>
    <d v="2021-08-08T00:00:00"/>
    <s v="Engineering"/>
    <n v="1"/>
    <s v="Vinay"/>
    <s v="Ahmedabad"/>
    <s v="Construction, Power &amp; Infrastructure"/>
    <x v="2"/>
    <n v="14274.76"/>
    <d v="2019-05-09T00:00:00"/>
    <s v="Brokerage"/>
    <s v="Inception"/>
    <m/>
    <d v="2020-01-22T00:00:00"/>
  </r>
  <r>
    <s v="XYZ"/>
    <s v="11120044180300000010'"/>
    <s v="Active"/>
    <d v="2018-08-09T00:00:00"/>
    <d v="2021-08-08T00:00:00"/>
    <s v="Engineering"/>
    <n v="1"/>
    <s v="Vinay"/>
    <s v="Ahmedabad"/>
    <s v="Construction, Power &amp; Infrastructure"/>
    <x v="2"/>
    <n v="14274.76"/>
    <d v="2019-08-09T00:00:00"/>
    <s v="Brokerage"/>
    <s v="Inception"/>
    <m/>
    <d v="2020-01-22T00:00:00"/>
  </r>
  <r>
    <s v="XYZ"/>
    <s v="11120044180300000010'"/>
    <s v="Active"/>
    <d v="2018-08-09T00:00:00"/>
    <d v="2021-08-08T00:00:00"/>
    <s v="Engineering"/>
    <n v="1"/>
    <s v="Vinay"/>
    <s v="Ahmedabad"/>
    <s v="Construction, Power &amp; Infrastructure"/>
    <x v="2"/>
    <n v="14274.8"/>
    <d v="2018-11-09T00:00:00"/>
    <s v="Brokerage"/>
    <s v="Inception"/>
    <m/>
    <d v="2020-01-22T00:00:00"/>
  </r>
  <r>
    <s v="XYZ"/>
    <s v="11120044180300000010'"/>
    <s v="Active"/>
    <d v="2018-08-09T00:00:00"/>
    <d v="2021-08-08T00:00:00"/>
    <s v="Engineering"/>
    <n v="1"/>
    <s v="Vinay"/>
    <s v="Ahmedabad"/>
    <s v="Construction, Power &amp; Infrastructure"/>
    <x v="2"/>
    <n v="22539.08"/>
    <d v="2018-08-09T00:00:00"/>
    <s v="Brokerage"/>
    <s v="Inception"/>
    <m/>
    <d v="2020-01-22T00:00:00"/>
  </r>
  <r>
    <s v="XYZ"/>
    <s v="'11120044180300000011"/>
    <s v="Active"/>
    <d v="2018-12-13T00:00:00"/>
    <d v="2021-06-12T00:00:00"/>
    <s v="Engineering"/>
    <n v="1"/>
    <s v="Vinay"/>
    <s v="Ahmedabad"/>
    <s v="Construction, Power &amp; Infrastructure"/>
    <x v="2"/>
    <n v="24072.23"/>
    <d v="2019-12-13T00:00:00"/>
    <s v="Brokerage"/>
    <s v="Inception"/>
    <m/>
    <d v="2020-01-22T00:00:00"/>
  </r>
  <r>
    <s v="XYZ"/>
    <s v="'11120044180300000011"/>
    <s v="Active"/>
    <d v="2018-12-13T00:00:00"/>
    <d v="2021-06-12T00:00:00"/>
    <s v="Engineering"/>
    <n v="1"/>
    <s v="Vinay"/>
    <s v="Ahmedabad"/>
    <s v="Construction, Power &amp; Infrastructure"/>
    <x v="2"/>
    <n v="24072.23"/>
    <d v="2020-03-13T00:00:00"/>
    <s v="Brokerage"/>
    <s v="Inception"/>
    <m/>
    <d v="2020-01-22T00:00:00"/>
  </r>
  <r>
    <s v="XYZ"/>
    <s v="'11120044180300000011"/>
    <s v="Active"/>
    <d v="2018-12-13T00:00:00"/>
    <d v="2021-06-12T00:00:00"/>
    <s v="Engineering"/>
    <n v="1"/>
    <s v="Vinay"/>
    <s v="Ahmedabad"/>
    <s v="Construction, Power &amp; Infrastructure"/>
    <x v="2"/>
    <n v="24072.23"/>
    <d v="2020-06-13T00:00:00"/>
    <s v="Brokerage"/>
    <s v="Inception"/>
    <m/>
    <d v="2020-01-22T00:00:00"/>
  </r>
  <r>
    <s v="XYZ"/>
    <s v="'11120044180300000011"/>
    <s v="Active"/>
    <d v="2018-12-13T00:00:00"/>
    <d v="2021-06-12T00:00:00"/>
    <s v="Engineering"/>
    <n v="1"/>
    <s v="Vinay"/>
    <s v="Ahmedabad"/>
    <s v="Construction, Power &amp; Infrastructure"/>
    <x v="2"/>
    <n v="24072.23"/>
    <d v="2020-09-13T00:00:00"/>
    <s v="Brokerage"/>
    <s v="Inception"/>
    <m/>
    <d v="2020-01-22T00:00:00"/>
  </r>
  <r>
    <s v="XYZ"/>
    <s v="'11120044180300000011"/>
    <s v="Active"/>
    <d v="2018-12-13T00:00:00"/>
    <d v="2021-06-12T00:00:00"/>
    <s v="Engineering"/>
    <n v="1"/>
    <s v="Vinay"/>
    <s v="Ahmedabad"/>
    <s v="Construction, Power &amp; Infrastructure"/>
    <x v="2"/>
    <n v="24072.23"/>
    <d v="2020-12-13T00:00:00"/>
    <s v="Brokerage"/>
    <s v="Inception"/>
    <m/>
    <d v="2020-01-22T00:00:00"/>
  </r>
  <r>
    <s v="XYZ"/>
    <s v="'11120044180300000011"/>
    <s v="Active"/>
    <d v="2018-12-13T00:00:00"/>
    <d v="2021-06-12T00:00:00"/>
    <s v="Engineering"/>
    <n v="1"/>
    <s v="Vinay"/>
    <s v="Ahmedabad"/>
    <s v="Construction, Power &amp; Infrastructure"/>
    <x v="2"/>
    <n v="24072.23"/>
    <d v="2019-06-13T00:00:00"/>
    <s v="Brokerage"/>
    <s v="Inception"/>
    <m/>
    <d v="2020-01-22T00:00:00"/>
  </r>
  <r>
    <s v="XYZ"/>
    <s v="'11120044180300000011"/>
    <s v="Active"/>
    <d v="2018-12-13T00:00:00"/>
    <d v="2021-06-12T00:00:00"/>
    <s v="Engineering"/>
    <n v="1"/>
    <s v="Vinay"/>
    <s v="Ahmedabad"/>
    <s v="Construction, Power &amp; Infrastructure"/>
    <x v="2"/>
    <n v="24072.23"/>
    <d v="2019-09-13T00:00:00"/>
    <s v="Brokerage"/>
    <s v="Inception"/>
    <m/>
    <d v="2020-01-22T00:00:00"/>
  </r>
  <r>
    <s v="XYZ"/>
    <s v="'11120044180300000011"/>
    <s v="Active"/>
    <d v="2018-12-13T00:00:00"/>
    <d v="2021-06-12T00:00:00"/>
    <s v="Engineering"/>
    <n v="1"/>
    <s v="Vinay"/>
    <s v="Ahmedabad"/>
    <s v="Construction, Power &amp; Infrastructure"/>
    <x v="2"/>
    <n v="24072.26"/>
    <d v="2019-03-13T00:00:00"/>
    <s v="Brokerage"/>
    <s v="Inception"/>
    <m/>
    <d v="2020-01-22T00:00:00"/>
  </r>
  <r>
    <s v="XYZ"/>
    <s v="'11120044180300000011"/>
    <s v="Active"/>
    <d v="2018-12-13T00:00:00"/>
    <d v="2021-06-12T00:00:00"/>
    <s v="Engineering"/>
    <n v="1"/>
    <s v="Vinay"/>
    <s v="Ahmedabad"/>
    <s v="Construction, Power &amp; Infrastructure"/>
    <x v="2"/>
    <n v="24072.26"/>
    <d v="2019-03-13T00:00:00"/>
    <s v="Brokerage"/>
    <s v="Inception"/>
    <m/>
    <d v="2020-01-22T00:00:00"/>
  </r>
  <r>
    <s v="XYZ"/>
    <s v="'11120044180300000011"/>
    <s v="Active"/>
    <d v="2018-12-13T00:00:00"/>
    <d v="2021-06-12T00:00:00"/>
    <s v="Engineering"/>
    <n v="1"/>
    <s v="Vinay"/>
    <s v="Ahmedabad"/>
    <s v="Construction, Power &amp; Infrastructure"/>
    <x v="2"/>
    <n v="35521.53"/>
    <d v="2018-12-13T00:00:00"/>
    <s v="Brokerage"/>
    <s v="Inception"/>
    <m/>
    <d v="2020-01-22T00:00:00"/>
  </r>
  <r>
    <s v="XYZ"/>
    <s v="'11120044180300000012"/>
    <s v="Active"/>
    <d v="2018-12-11T00:00:00"/>
    <d v="2021-06-10T00:00:00"/>
    <s v="Engineering"/>
    <n v="1"/>
    <s v="Vinay"/>
    <s v="Ahmedabad"/>
    <s v="Construction, Power &amp; Infrastructure"/>
    <x v="2"/>
    <n v="31816.79"/>
    <d v="2019-12-11T00:00:00"/>
    <s v="Brokerage"/>
    <s v="Inception"/>
    <m/>
    <d v="2020-01-22T00:00:00"/>
  </r>
  <r>
    <s v="XYZ"/>
    <s v="'11120044180300000012"/>
    <s v="Active"/>
    <d v="2018-12-11T00:00:00"/>
    <d v="2021-06-10T00:00:00"/>
    <s v="Engineering"/>
    <n v="1"/>
    <s v="Vinay"/>
    <s v="Ahmedabad"/>
    <s v="Construction, Power &amp; Infrastructure"/>
    <x v="2"/>
    <n v="31816.79"/>
    <d v="2020-03-11T00:00:00"/>
    <s v="Brokerage"/>
    <s v="Inception"/>
    <m/>
    <d v="2020-01-22T00:00:00"/>
  </r>
  <r>
    <s v="XYZ"/>
    <s v="'11120044180300000012"/>
    <s v="Active"/>
    <d v="2018-12-11T00:00:00"/>
    <d v="2021-06-10T00:00:00"/>
    <s v="Engineering"/>
    <n v="1"/>
    <s v="Vinay"/>
    <s v="Ahmedabad"/>
    <s v="Construction, Power &amp; Infrastructure"/>
    <x v="2"/>
    <n v="31816.79"/>
    <d v="2020-06-11T00:00:00"/>
    <s v="Brokerage"/>
    <s v="Inception"/>
    <m/>
    <d v="2020-01-22T00:00:00"/>
  </r>
  <r>
    <s v="XYZ"/>
    <s v="'11120044180300000012"/>
    <s v="Active"/>
    <d v="2018-12-11T00:00:00"/>
    <d v="2021-06-10T00:00:00"/>
    <s v="Engineering"/>
    <n v="1"/>
    <s v="Vinay"/>
    <s v="Ahmedabad"/>
    <s v="Construction, Power &amp; Infrastructure"/>
    <x v="2"/>
    <n v="31816.79"/>
    <d v="2020-09-11T00:00:00"/>
    <s v="Brokerage"/>
    <s v="Inception"/>
    <m/>
    <d v="2020-01-22T00:00:00"/>
  </r>
  <r>
    <s v="XYZ"/>
    <s v="'11120044180300000012"/>
    <s v="Active"/>
    <d v="2018-12-11T00:00:00"/>
    <d v="2021-06-10T00:00:00"/>
    <s v="Engineering"/>
    <n v="1"/>
    <s v="Vinay"/>
    <s v="Ahmedabad"/>
    <s v="Construction, Power &amp; Infrastructure"/>
    <x v="2"/>
    <n v="31816.79"/>
    <d v="2020-12-11T00:00:00"/>
    <s v="Brokerage"/>
    <s v="Inception"/>
    <m/>
    <d v="2020-01-22T00:00:00"/>
  </r>
  <r>
    <s v="XYZ"/>
    <s v="'11120044180300000012"/>
    <s v="Active"/>
    <d v="2018-12-11T00:00:00"/>
    <d v="2021-06-10T00:00:00"/>
    <s v="Engineering"/>
    <n v="1"/>
    <s v="Vinay"/>
    <s v="Ahmedabad"/>
    <s v="Construction, Power &amp; Infrastructure"/>
    <x v="2"/>
    <n v="31816.79"/>
    <d v="2019-09-11T00:00:00"/>
    <s v="Brokerage"/>
    <s v="Inception"/>
    <m/>
    <d v="2020-01-22T00:00:00"/>
  </r>
  <r>
    <s v="XYZ"/>
    <s v="'11120044180300000012"/>
    <s v="Active"/>
    <d v="2018-12-11T00:00:00"/>
    <d v="2021-06-10T00:00:00"/>
    <s v="Engineering"/>
    <n v="1"/>
    <s v="Vinay"/>
    <s v="Ahmedabad"/>
    <s v="Construction, Power &amp; Infrastructure"/>
    <x v="2"/>
    <n v="31816.79"/>
    <d v="2019-09-11T00:00:00"/>
    <s v="Brokerage"/>
    <s v="Inception"/>
    <m/>
    <d v="2020-01-22T00:00:00"/>
  </r>
  <r>
    <s v="XYZ"/>
    <s v="'11120044180300000012"/>
    <s v="Active"/>
    <d v="2018-12-11T00:00:00"/>
    <d v="2021-06-10T00:00:00"/>
    <s v="Engineering"/>
    <n v="1"/>
    <s v="Vinay"/>
    <s v="Ahmedabad"/>
    <s v="Construction, Power &amp; Infrastructure"/>
    <x v="2"/>
    <n v="31816.83"/>
    <d v="2019-03-11T00:00:00"/>
    <s v="Brokerage"/>
    <s v="Inception"/>
    <m/>
    <d v="2020-01-22T00:00:00"/>
  </r>
  <r>
    <s v="XYZ"/>
    <s v="'11120044180300000012"/>
    <s v="Active"/>
    <d v="2018-12-11T00:00:00"/>
    <d v="2021-06-10T00:00:00"/>
    <s v="Engineering"/>
    <n v="1"/>
    <s v="Vinay"/>
    <s v="Ahmedabad"/>
    <s v="Construction, Power &amp; Infrastructure"/>
    <x v="2"/>
    <n v="31816.83"/>
    <d v="2019-03-11T00:00:00"/>
    <s v="Brokerage"/>
    <s v="Inception"/>
    <m/>
    <d v="2020-01-22T00:00:00"/>
  </r>
  <r>
    <s v="XYZ"/>
    <s v="'11120044180300000012"/>
    <s v="Active"/>
    <d v="2018-12-11T00:00:00"/>
    <d v="2021-06-10T00:00:00"/>
    <s v="Engineering"/>
    <n v="1"/>
    <s v="Vinay"/>
    <s v="Ahmedabad"/>
    <s v="Construction, Power &amp; Infrastructure"/>
    <x v="2"/>
    <n v="31816.83"/>
    <d v="2019-03-11T00:00:00"/>
    <s v="Brokerage"/>
    <s v="Inception"/>
    <m/>
    <d v="2020-01-22T00:00:00"/>
  </r>
  <r>
    <s v="XYZ"/>
    <s v="'11120044180300000012"/>
    <s v="Active"/>
    <d v="2018-12-11T00:00:00"/>
    <d v="2021-06-10T00:00:00"/>
    <s v="Engineering"/>
    <n v="1"/>
    <s v="Vinay"/>
    <s v="Ahmedabad"/>
    <s v="Construction, Power &amp; Infrastructure"/>
    <x v="2"/>
    <n v="31816.83"/>
    <d v="2019-06-11T00:00:00"/>
    <s v="Brokerage"/>
    <s v="Inception"/>
    <m/>
    <d v="2020-01-22T00:00:00"/>
  </r>
  <r>
    <s v="XYZ"/>
    <s v="'11120044180300000012"/>
    <s v="Active"/>
    <d v="2018-12-11T00:00:00"/>
    <d v="2021-06-10T00:00:00"/>
    <s v="Engineering"/>
    <n v="1"/>
    <s v="Vinay"/>
    <s v="Ahmedabad"/>
    <s v="Construction, Power &amp; Infrastructure"/>
    <x v="2"/>
    <n v="31816.83"/>
    <d v="2019-06-11T00:00:00"/>
    <s v="Brokerage"/>
    <s v="Inception"/>
    <m/>
    <d v="2020-01-22T00:00:00"/>
  </r>
  <r>
    <s v="XYZ"/>
    <s v="'11120044180300000012"/>
    <s v="Active"/>
    <d v="2018-12-11T00:00:00"/>
    <d v="2021-06-10T00:00:00"/>
    <s v="Engineering"/>
    <n v="1"/>
    <s v="Vinay"/>
    <s v="Ahmedabad"/>
    <s v="Construction, Power &amp; Infrastructure"/>
    <x v="2"/>
    <n v="46888.34"/>
    <d v="2018-12-11T00:00:00"/>
    <s v="Brokerage"/>
    <s v="Inception"/>
    <m/>
    <d v="2020-01-22T00:00:00"/>
  </r>
  <r>
    <s v="XYZ"/>
    <s v="'11120044180300000012"/>
    <s v="Active"/>
    <d v="2018-12-11T00:00:00"/>
    <d v="2021-06-10T00:00:00"/>
    <s v="Engineering"/>
    <n v="1"/>
    <s v="Vinay"/>
    <s v="Ahmedabad"/>
    <s v="Construction, Power &amp; Infrastructure"/>
    <x v="2"/>
    <n v="46888.34"/>
    <d v="2018-12-11T00:00:00"/>
    <s v="Brokerage"/>
    <s v="Inception"/>
    <m/>
    <d v="2020-01-22T00:00:00"/>
  </r>
  <r>
    <s v="XYZ"/>
    <s v="'11120044180300000012"/>
    <s v="Active"/>
    <d v="2018-12-11T00:00:00"/>
    <d v="2021-06-10T00:00:00"/>
    <s v="Engineering"/>
    <n v="1"/>
    <s v="Vinay"/>
    <s v="Ahmedabad"/>
    <s v="Construction, Power &amp; Infrastructure"/>
    <x v="2"/>
    <n v="46888.34"/>
    <d v="2018-12-11T00:00:00"/>
    <s v="Brokerage"/>
    <s v="Inception"/>
    <m/>
    <d v="2020-01-22T00:00:00"/>
  </r>
  <r>
    <s v="XYZ"/>
    <s v="'11120044180300000012"/>
    <s v="Active"/>
    <d v="2018-12-11T00:00:00"/>
    <d v="2021-06-10T00:00:00"/>
    <s v="Engineering"/>
    <n v="1"/>
    <s v="Vinay"/>
    <s v="Ahmedabad"/>
    <s v="Construction, Power &amp; Infrastructure"/>
    <x v="2"/>
    <n v="46888.34"/>
    <d v="2018-12-11T00:00:00"/>
    <s v="Brokerage"/>
    <s v="Inception"/>
    <m/>
    <d v="2020-01-22T00:00:00"/>
  </r>
  <r>
    <s v="XYZ"/>
    <s v="'11120044180800000002"/>
    <s v="Active"/>
    <d v="2018-07-14T00:00:00"/>
    <d v="2022-01-13T00:00:00"/>
    <s v="Engineering"/>
    <n v="1"/>
    <s v="Vinay"/>
    <s v="Ahmedabad"/>
    <s v="Construction, Power &amp; Infrastructure"/>
    <x v="2"/>
    <n v="5712.04"/>
    <d v="2019-10-14T00:00:00"/>
    <s v="Brokerage"/>
    <s v="Inception"/>
    <m/>
    <d v="2020-01-22T00:00:00"/>
  </r>
  <r>
    <s v="XYZ"/>
    <s v="'11120044180800000002"/>
    <s v="Active"/>
    <d v="2018-07-14T00:00:00"/>
    <d v="2022-01-13T00:00:00"/>
    <s v="Engineering"/>
    <n v="1"/>
    <s v="Vinay"/>
    <s v="Ahmedabad"/>
    <s v="Construction, Power &amp; Infrastructure"/>
    <x v="2"/>
    <n v="5712.04"/>
    <d v="2020-01-14T00:00:00"/>
    <s v="Brokerage"/>
    <s v="Inception"/>
    <m/>
    <d v="2020-01-22T00:00:00"/>
  </r>
  <r>
    <s v="XYZ"/>
    <s v="'11120044180800000002"/>
    <s v="Active"/>
    <d v="2018-07-14T00:00:00"/>
    <d v="2022-01-13T00:00:00"/>
    <s v="Engineering"/>
    <n v="1"/>
    <s v="Vinay"/>
    <s v="Ahmedabad"/>
    <s v="Construction, Power &amp; Infrastructure"/>
    <x v="2"/>
    <n v="5712.04"/>
    <d v="2020-04-14T00:00:00"/>
    <s v="Brokerage"/>
    <s v="Inception"/>
    <m/>
    <d v="2020-01-22T00:00:00"/>
  </r>
  <r>
    <s v="XYZ"/>
    <s v="'11120044180800000002"/>
    <s v="Active"/>
    <d v="2018-07-14T00:00:00"/>
    <d v="2022-01-13T00:00:00"/>
    <s v="Engineering"/>
    <n v="1"/>
    <s v="Vinay"/>
    <s v="Ahmedabad"/>
    <s v="Construction, Power &amp; Infrastructure"/>
    <x v="2"/>
    <n v="5712.04"/>
    <d v="2020-07-14T00:00:00"/>
    <s v="Brokerage"/>
    <s v="Inception"/>
    <m/>
    <d v="2020-01-22T00:00:00"/>
  </r>
  <r>
    <s v="XYZ"/>
    <s v="'11120044180800000002"/>
    <s v="Active"/>
    <d v="2018-07-14T00:00:00"/>
    <d v="2022-01-13T00:00:00"/>
    <s v="Engineering"/>
    <n v="1"/>
    <s v="Vinay"/>
    <s v="Ahmedabad"/>
    <s v="Construction, Power &amp; Infrastructure"/>
    <x v="2"/>
    <n v="5712.04"/>
    <d v="2020-10-14T00:00:00"/>
    <s v="Brokerage"/>
    <s v="Inception"/>
    <m/>
    <d v="2020-01-22T00:00:00"/>
  </r>
  <r>
    <s v="XYZ"/>
    <s v="'11120044180800000002"/>
    <s v="Active"/>
    <d v="2018-07-14T00:00:00"/>
    <d v="2022-01-13T00:00:00"/>
    <s v="Engineering"/>
    <n v="1"/>
    <s v="Vinay"/>
    <s v="Ahmedabad"/>
    <s v="Construction, Power &amp; Infrastructure"/>
    <x v="2"/>
    <n v="5712.04"/>
    <d v="2021-01-14T00:00:00"/>
    <s v="Brokerage"/>
    <s v="Inception"/>
    <m/>
    <d v="2020-01-22T00:00:00"/>
  </r>
  <r>
    <s v="XYZ"/>
    <s v="'11120044180800000002"/>
    <s v="Active"/>
    <d v="2018-07-14T00:00:00"/>
    <d v="2022-01-13T00:00:00"/>
    <s v="Engineering"/>
    <n v="1"/>
    <s v="Vinay"/>
    <s v="Ahmedabad"/>
    <s v="Construction, Power &amp; Infrastructure"/>
    <x v="2"/>
    <n v="5712.04"/>
    <d v="2021-04-14T00:00:00"/>
    <s v="Brokerage"/>
    <s v="Inception"/>
    <m/>
    <d v="2020-01-22T00:00:00"/>
  </r>
  <r>
    <s v="XYZ"/>
    <s v="'11120044180800000002"/>
    <s v="Active"/>
    <d v="2018-07-14T00:00:00"/>
    <d v="2022-01-13T00:00:00"/>
    <s v="Engineering"/>
    <n v="1"/>
    <s v="Vinay"/>
    <s v="Ahmedabad"/>
    <s v="Construction, Power &amp; Infrastructure"/>
    <x v="2"/>
    <n v="5712.04"/>
    <d v="2021-07-14T00:00:00"/>
    <s v="Brokerage"/>
    <s v="Inception"/>
    <m/>
    <d v="2020-01-22T00:00:00"/>
  </r>
  <r>
    <s v="XYZ"/>
    <s v="'11120044180800000002"/>
    <s v="Active"/>
    <d v="2018-07-14T00:00:00"/>
    <d v="2022-01-13T00:00:00"/>
    <s v="Engineering"/>
    <n v="1"/>
    <s v="Vinay"/>
    <s v="Ahmedabad"/>
    <s v="Construction, Power &amp; Infrastructure"/>
    <x v="2"/>
    <n v="5712.04"/>
    <d v="2021-07-14T00:00:00"/>
    <s v="Brokerage"/>
    <s v="Inception"/>
    <m/>
    <d v="2020-01-22T00:00:00"/>
  </r>
  <r>
    <s v="XYZ"/>
    <s v="'11120044180800000002"/>
    <s v="Active"/>
    <d v="2018-07-14T00:00:00"/>
    <d v="2022-01-13T00:00:00"/>
    <s v="Engineering"/>
    <n v="1"/>
    <s v="Vinay"/>
    <s v="Ahmedabad"/>
    <s v="Construction, Power &amp; Infrastructure"/>
    <x v="2"/>
    <n v="5712.04"/>
    <d v="2021-07-14T00:00:00"/>
    <s v="Brokerage"/>
    <s v="Inception"/>
    <m/>
    <d v="2020-01-22T00:00:00"/>
  </r>
  <r>
    <s v="XYZ"/>
    <s v="'11120044180800000002"/>
    <s v="Active"/>
    <d v="2018-07-14T00:00:00"/>
    <d v="2022-01-13T00:00:00"/>
    <s v="Engineering"/>
    <n v="1"/>
    <s v="Vinay"/>
    <s v="Ahmedabad"/>
    <s v="Construction, Power &amp; Infrastructure"/>
    <x v="2"/>
    <n v="5712.04"/>
    <d v="2021-07-14T00:00:00"/>
    <s v="Brokerage"/>
    <s v="Inception"/>
    <m/>
    <d v="2020-01-22T00:00:00"/>
  </r>
  <r>
    <s v="XYZ"/>
    <s v="'11120044180800000002"/>
    <s v="Active"/>
    <d v="2018-07-14T00:00:00"/>
    <d v="2022-01-13T00:00:00"/>
    <s v="Engineering"/>
    <n v="1"/>
    <s v="Vinay"/>
    <s v="Ahmedabad"/>
    <s v="Construction, Power &amp; Infrastructure"/>
    <x v="2"/>
    <n v="5712.04"/>
    <d v="2018-10-14T00:00:00"/>
    <s v="Brokerage"/>
    <s v="Inception"/>
    <m/>
    <d v="2020-01-22T00:00:00"/>
  </r>
  <r>
    <s v="XYZ"/>
    <s v="'11120044180800000002"/>
    <s v="Active"/>
    <d v="2018-07-14T00:00:00"/>
    <d v="2022-01-13T00:00:00"/>
    <s v="Engineering"/>
    <n v="1"/>
    <s v="Vinay"/>
    <s v="Ahmedabad"/>
    <s v="Construction, Power &amp; Infrastructure"/>
    <x v="2"/>
    <n v="5712.04"/>
    <d v="2019-01-14T00:00:00"/>
    <s v="Brokerage"/>
    <s v="Inception"/>
    <m/>
    <d v="2020-01-22T00:00:00"/>
  </r>
  <r>
    <s v="XYZ"/>
    <s v="'11120044180800000002"/>
    <s v="Active"/>
    <d v="2018-07-14T00:00:00"/>
    <d v="2022-01-13T00:00:00"/>
    <s v="Engineering"/>
    <n v="1"/>
    <s v="Vinay"/>
    <s v="Ahmedabad"/>
    <s v="Construction, Power &amp; Infrastructure"/>
    <x v="2"/>
    <n v="5712.04"/>
    <d v="2019-04-14T00:00:00"/>
    <s v="Brokerage"/>
    <s v="Inception"/>
    <m/>
    <d v="2020-01-22T00:00:00"/>
  </r>
  <r>
    <s v="XYZ"/>
    <s v="'11120044180800000002"/>
    <s v="Active"/>
    <d v="2018-07-14T00:00:00"/>
    <d v="2022-01-13T00:00:00"/>
    <s v="Engineering"/>
    <n v="1"/>
    <s v="Vinay"/>
    <s v="Ahmedabad"/>
    <s v="Construction, Power &amp; Infrastructure"/>
    <x v="2"/>
    <n v="5712.04"/>
    <d v="2019-07-14T00:00:00"/>
    <s v="Brokerage"/>
    <s v="Inception"/>
    <m/>
    <d v="2020-01-22T00:00:00"/>
  </r>
  <r>
    <s v="XYZ"/>
    <s v="'11120044180800000002"/>
    <s v="Active"/>
    <d v="2018-07-14T00:00:00"/>
    <d v="2022-01-13T00:00:00"/>
    <s v="Engineering"/>
    <n v="1"/>
    <s v="Vinay"/>
    <s v="Ahmedabad"/>
    <s v="Construction, Power &amp; Infrastructure"/>
    <x v="2"/>
    <n v="15832.08"/>
    <d v="2018-07-14T00:00:00"/>
    <s v="Brokerage"/>
    <s v="Inception"/>
    <m/>
    <d v="2020-01-22T00:00:00"/>
  </r>
  <r>
    <s v="XYZ"/>
    <s v="'11120044180800000003"/>
    <s v="Active"/>
    <d v="2018-07-14T00:00:00"/>
    <d v="2022-01-13T00:00:00"/>
    <s v="Engineering"/>
    <n v="1"/>
    <s v="Vinay"/>
    <s v="Ahmedabad"/>
    <s v="Construction, Power &amp; Infrastructure"/>
    <x v="2"/>
    <n v="11198.33"/>
    <d v="2021-07-14T00:00:00"/>
    <s v="Brokerage"/>
    <s v="Inception"/>
    <m/>
    <d v="2020-01-22T00:00:00"/>
  </r>
  <r>
    <s v="XYZ"/>
    <s v="'11120044180800000003"/>
    <s v="Active"/>
    <d v="2018-07-14T00:00:00"/>
    <d v="2022-01-13T00:00:00"/>
    <s v="Engineering"/>
    <n v="1"/>
    <s v="Vinay"/>
    <s v="Ahmedabad"/>
    <s v="Construction, Power &amp; Infrastructure"/>
    <x v="2"/>
    <n v="11279.55"/>
    <d v="2020-01-14T00:00:00"/>
    <s v="Brokerage"/>
    <s v="Inception"/>
    <m/>
    <d v="2020-01-22T00:00:00"/>
  </r>
  <r>
    <s v="XYZ"/>
    <s v="'11120044180800000003"/>
    <s v="Active"/>
    <d v="2018-07-14T00:00:00"/>
    <d v="2022-01-13T00:00:00"/>
    <s v="Engineering"/>
    <n v="1"/>
    <s v="Vinay"/>
    <s v="Ahmedabad"/>
    <s v="Construction, Power &amp; Infrastructure"/>
    <x v="2"/>
    <n v="11279.55"/>
    <d v="2020-04-14T00:00:00"/>
    <s v="Brokerage"/>
    <s v="Inception"/>
    <m/>
    <d v="2020-01-22T00:00:00"/>
  </r>
  <r>
    <s v="XYZ"/>
    <s v="'11120044180800000003"/>
    <s v="Active"/>
    <d v="2018-07-14T00:00:00"/>
    <d v="2022-01-13T00:00:00"/>
    <s v="Engineering"/>
    <n v="1"/>
    <s v="Vinay"/>
    <s v="Ahmedabad"/>
    <s v="Construction, Power &amp; Infrastructure"/>
    <x v="2"/>
    <n v="11279.55"/>
    <d v="2020-07-14T00:00:00"/>
    <s v="Brokerage"/>
    <s v="Inception"/>
    <m/>
    <d v="2020-01-22T00:00:00"/>
  </r>
  <r>
    <s v="XYZ"/>
    <s v="'11120044180800000003"/>
    <s v="Active"/>
    <d v="2018-07-14T00:00:00"/>
    <d v="2022-01-13T00:00:00"/>
    <s v="Engineering"/>
    <n v="1"/>
    <s v="Vinay"/>
    <s v="Ahmedabad"/>
    <s v="Construction, Power &amp; Infrastructure"/>
    <x v="2"/>
    <n v="11279.55"/>
    <d v="2020-10-14T00:00:00"/>
    <s v="Brokerage"/>
    <s v="Inception"/>
    <m/>
    <d v="2020-01-22T00:00:00"/>
  </r>
  <r>
    <s v="XYZ"/>
    <s v="'11120044180800000003"/>
    <s v="Active"/>
    <d v="2018-07-14T00:00:00"/>
    <d v="2022-01-13T00:00:00"/>
    <s v="Engineering"/>
    <n v="1"/>
    <s v="Vinay"/>
    <s v="Ahmedabad"/>
    <s v="Construction, Power &amp; Infrastructure"/>
    <x v="2"/>
    <n v="11279.55"/>
    <d v="2021-01-14T00:00:00"/>
    <s v="Brokerage"/>
    <s v="Inception"/>
    <m/>
    <d v="2020-01-22T00:00:00"/>
  </r>
  <r>
    <s v="XYZ"/>
    <s v="'11120044180800000003"/>
    <s v="Active"/>
    <d v="2018-07-14T00:00:00"/>
    <d v="2022-01-13T00:00:00"/>
    <s v="Engineering"/>
    <n v="1"/>
    <s v="Vinay"/>
    <s v="Ahmedabad"/>
    <s v="Construction, Power &amp; Infrastructure"/>
    <x v="2"/>
    <n v="11279.55"/>
    <d v="2021-04-14T00:00:00"/>
    <s v="Brokerage"/>
    <s v="Inception"/>
    <m/>
    <d v="2020-01-22T00:00:00"/>
  </r>
  <r>
    <s v="XYZ"/>
    <s v="'11120044180800000003"/>
    <s v="Active"/>
    <d v="2018-07-14T00:00:00"/>
    <d v="2022-01-13T00:00:00"/>
    <s v="Engineering"/>
    <n v="1"/>
    <s v="Vinay"/>
    <s v="Ahmedabad"/>
    <s v="Construction, Power &amp; Infrastructure"/>
    <x v="2"/>
    <n v="11279.55"/>
    <d v="2018-10-14T00:00:00"/>
    <s v="Brokerage"/>
    <s v="Inception"/>
    <m/>
    <d v="2020-01-22T00:00:00"/>
  </r>
  <r>
    <s v="XYZ"/>
    <s v="'11120044180800000003"/>
    <s v="Active"/>
    <d v="2018-07-14T00:00:00"/>
    <d v="2022-01-13T00:00:00"/>
    <s v="Engineering"/>
    <n v="1"/>
    <s v="Vinay"/>
    <s v="Ahmedabad"/>
    <s v="Construction, Power &amp; Infrastructure"/>
    <x v="2"/>
    <n v="11279.55"/>
    <d v="2019-01-14T00:00:00"/>
    <s v="Brokerage"/>
    <s v="Inception"/>
    <m/>
    <d v="2020-01-22T00:00:00"/>
  </r>
  <r>
    <s v="XYZ"/>
    <s v="'11120044180800000003"/>
    <s v="Active"/>
    <d v="2018-07-14T00:00:00"/>
    <d v="2022-01-13T00:00:00"/>
    <s v="Engineering"/>
    <n v="1"/>
    <s v="Vinay"/>
    <s v="Ahmedabad"/>
    <s v="Construction, Power &amp; Infrastructure"/>
    <x v="2"/>
    <n v="11279.55"/>
    <d v="2019-04-14T00:00:00"/>
    <s v="Brokerage"/>
    <s v="Inception"/>
    <m/>
    <d v="2020-01-22T00:00:00"/>
  </r>
  <r>
    <s v="XYZ"/>
    <s v="'11120044180800000003"/>
    <s v="Active"/>
    <d v="2018-07-14T00:00:00"/>
    <d v="2022-01-13T00:00:00"/>
    <s v="Engineering"/>
    <n v="1"/>
    <s v="Vinay"/>
    <s v="Ahmedabad"/>
    <s v="Construction, Power &amp; Infrastructure"/>
    <x v="2"/>
    <n v="11279.55"/>
    <d v="2019-07-14T00:00:00"/>
    <s v="Brokerage"/>
    <s v="Inception"/>
    <m/>
    <d v="2020-01-22T00:00:00"/>
  </r>
  <r>
    <s v="XYZ"/>
    <s v="'11120044180800000003"/>
    <s v="Active"/>
    <d v="2018-07-14T00:00:00"/>
    <d v="2022-01-13T00:00:00"/>
    <s v="Engineering"/>
    <n v="1"/>
    <s v="Vinay"/>
    <s v="Ahmedabad"/>
    <s v="Construction, Power &amp; Infrastructure"/>
    <x v="2"/>
    <n v="11279.55"/>
    <d v="2019-10-14T00:00:00"/>
    <s v="Brokerage"/>
    <s v="Inception"/>
    <m/>
    <d v="2020-01-22T00:00:00"/>
  </r>
  <r>
    <s v="XYZ"/>
    <s v="'11120044180800000003"/>
    <s v="Active"/>
    <d v="2018-07-14T00:00:00"/>
    <d v="2022-01-13T00:00:00"/>
    <s v="Engineering"/>
    <n v="1"/>
    <s v="Vinay"/>
    <s v="Ahmedabad"/>
    <s v="Construction, Power &amp; Infrastructure"/>
    <x v="2"/>
    <n v="27256.2"/>
    <d v="2018-07-14T00:00:00"/>
    <s v="Brokerage"/>
    <s v="Inception"/>
    <m/>
    <d v="2020-01-22T00:00:00"/>
  </r>
  <r>
    <s v="XYZ"/>
    <s v="'11120044180800000006"/>
    <s v="Active"/>
    <d v="2018-12-14T00:00:00"/>
    <d v="2021-06-13T00:00:00"/>
    <s v="Engineering"/>
    <n v="1"/>
    <s v="Vinay"/>
    <s v="Ahmedabad"/>
    <s v="Construction, Power &amp; Infrastructure"/>
    <x v="2"/>
    <n v="2426.0300000000002"/>
    <d v="2020-12-14T00:00:00"/>
    <s v="Brokerage"/>
    <s v="Inception"/>
    <m/>
    <d v="2020-01-22T00:00:00"/>
  </r>
  <r>
    <s v="XYZ"/>
    <s v="'11120044180800000006"/>
    <s v="Active"/>
    <d v="2018-12-14T00:00:00"/>
    <d v="2021-06-13T00:00:00"/>
    <s v="Engineering"/>
    <n v="1"/>
    <s v="Vinay"/>
    <s v="Ahmedabad"/>
    <s v="Construction, Power &amp; Infrastructure"/>
    <x v="2"/>
    <n v="2426.06"/>
    <d v="2019-12-14T00:00:00"/>
    <s v="Brokerage"/>
    <s v="Inception"/>
    <m/>
    <d v="2020-01-22T00:00:00"/>
  </r>
  <r>
    <s v="XYZ"/>
    <s v="'11120044180800000006"/>
    <s v="Active"/>
    <d v="2018-12-14T00:00:00"/>
    <d v="2021-06-13T00:00:00"/>
    <s v="Engineering"/>
    <n v="1"/>
    <s v="Vinay"/>
    <s v="Ahmedabad"/>
    <s v="Construction, Power &amp; Infrastructure"/>
    <x v="2"/>
    <n v="2426.06"/>
    <d v="2020-03-14T00:00:00"/>
    <s v="Brokerage"/>
    <s v="Inception"/>
    <m/>
    <d v="2020-01-22T00:00:00"/>
  </r>
  <r>
    <s v="XYZ"/>
    <s v="'11120044180800000006"/>
    <s v="Active"/>
    <d v="2018-12-14T00:00:00"/>
    <d v="2021-06-13T00:00:00"/>
    <s v="Engineering"/>
    <n v="1"/>
    <s v="Vinay"/>
    <s v="Ahmedabad"/>
    <s v="Construction, Power &amp; Infrastructure"/>
    <x v="2"/>
    <n v="2426.06"/>
    <d v="2020-06-14T00:00:00"/>
    <s v="Brokerage"/>
    <s v="Inception"/>
    <m/>
    <d v="2020-01-22T00:00:00"/>
  </r>
  <r>
    <s v="XYZ"/>
    <s v="'11120044180800000006"/>
    <s v="Active"/>
    <d v="2018-12-14T00:00:00"/>
    <d v="2021-06-13T00:00:00"/>
    <s v="Engineering"/>
    <n v="1"/>
    <s v="Vinay"/>
    <s v="Ahmedabad"/>
    <s v="Construction, Power &amp; Infrastructure"/>
    <x v="2"/>
    <n v="2426.06"/>
    <d v="2020-09-14T00:00:00"/>
    <s v="Brokerage"/>
    <s v="Inception"/>
    <m/>
    <d v="2020-01-22T00:00:00"/>
  </r>
  <r>
    <s v="XYZ"/>
    <s v="'11120044180800000006"/>
    <s v="Active"/>
    <d v="2018-12-14T00:00:00"/>
    <d v="2021-06-13T00:00:00"/>
    <s v="Engineering"/>
    <n v="1"/>
    <s v="Vinay"/>
    <s v="Ahmedabad"/>
    <s v="Construction, Power &amp; Infrastructure"/>
    <x v="2"/>
    <n v="2426.06"/>
    <d v="2019-03-14T00:00:00"/>
    <s v="Brokerage"/>
    <s v="Inception"/>
    <m/>
    <d v="2020-01-22T00:00:00"/>
  </r>
  <r>
    <s v="XYZ"/>
    <s v="'11120044180800000006"/>
    <s v="Active"/>
    <d v="2018-12-14T00:00:00"/>
    <d v="2021-06-13T00:00:00"/>
    <s v="Engineering"/>
    <n v="1"/>
    <s v="Vinay"/>
    <s v="Ahmedabad"/>
    <s v="Construction, Power &amp; Infrastructure"/>
    <x v="2"/>
    <n v="2426.06"/>
    <d v="2019-06-14T00:00:00"/>
    <s v="Brokerage"/>
    <s v="Inception"/>
    <m/>
    <d v="2020-01-22T00:00:00"/>
  </r>
  <r>
    <s v="XYZ"/>
    <s v="'11120044180800000006"/>
    <s v="Active"/>
    <d v="2018-12-14T00:00:00"/>
    <d v="2021-06-13T00:00:00"/>
    <s v="Engineering"/>
    <n v="1"/>
    <s v="Vinay"/>
    <s v="Ahmedabad"/>
    <s v="Construction, Power &amp; Infrastructure"/>
    <x v="2"/>
    <n v="2426.06"/>
    <d v="2019-09-14T00:00:00"/>
    <s v="Brokerage"/>
    <s v="Inception"/>
    <m/>
    <d v="2020-01-22T00:00:00"/>
  </r>
  <r>
    <s v="XYZ"/>
    <s v="'11120044180800000006"/>
    <s v="Active"/>
    <d v="2018-12-14T00:00:00"/>
    <d v="2021-06-13T00:00:00"/>
    <s v="Engineering"/>
    <n v="1"/>
    <s v="Vinay"/>
    <s v="Ahmedabad"/>
    <s v="Construction, Power &amp; Infrastructure"/>
    <x v="2"/>
    <n v="6203.49"/>
    <d v="2018-12-14T00:00:00"/>
    <s v="Brokerage"/>
    <s v="Inception"/>
    <m/>
    <d v="2020-01-22T00:00:00"/>
  </r>
  <r>
    <s v="XYZ"/>
    <s v="1210001119P104351661'"/>
    <s v="Active"/>
    <d v="2019-06-26T00:00:00"/>
    <d v="2020-06-25T00:00:00"/>
    <s v="Fire"/>
    <n v="11"/>
    <s v="Raju Kumar"/>
    <s v="Ahmedabad"/>
    <s v="Construction, Power &amp; Infrastructure"/>
    <x v="2"/>
    <n v="137712.39000000001"/>
    <d v="2019-06-26T00:00:00"/>
    <s v="Brokerage"/>
    <s v="Inception"/>
    <m/>
    <d v="2020-01-22T00:00:00"/>
  </r>
  <r>
    <s v="XYZ"/>
    <s v="'1213004416P107726014 / 1213002116P107726019"/>
    <s v="Active"/>
    <d v="2019-02-28T00:00:00"/>
    <d v="2019-05-27T00:00:00"/>
    <s v="Engineering"/>
    <n v="1"/>
    <s v="Vinay"/>
    <s v="Ahmedabad"/>
    <s v="Construction, Power &amp; Infrastructure"/>
    <x v="2"/>
    <n v="21929.45"/>
    <d v="2019-03-01T00:00:00"/>
    <s v="Brokerage"/>
    <s v="Renewal"/>
    <m/>
    <d v="2020-01-22T00:00:00"/>
  </r>
  <r>
    <s v="XYZ"/>
    <s v="1213004416P107726014  (SCE)/1213002116P107726019 ( MCE)"/>
    <s v="Inactive"/>
    <d v="2016-08-29T00:00:00"/>
    <d v="2019-02-28T00:00:00"/>
    <s v="Engineering"/>
    <n v="1"/>
    <s v="Vinay"/>
    <s v="Ahmedabad"/>
    <s v="Construction, Power &amp; Infrastructure"/>
    <x v="2"/>
    <n v="55777.3"/>
    <d v="2016-08-29T00:00:00"/>
    <s v="Brokerage"/>
    <s v="Inception"/>
    <m/>
    <d v="2020-01-22T00:00:00"/>
  </r>
  <r>
    <s v="XYZ"/>
    <s v="1213004416P107744588 "/>
    <s v="Inactive"/>
    <d v="2016-08-26T00:00:00"/>
    <d v="2018-08-25T00:00:00"/>
    <s v="Engineering"/>
    <n v="1"/>
    <s v="Vinay"/>
    <s v="Ahmedabad"/>
    <s v="Construction, Power &amp; Infrastructure"/>
    <x v="2"/>
    <n v="101109.75"/>
    <d v="2018-08-25T00:00:00"/>
    <s v="Brokerage"/>
    <s v="Lapse"/>
    <s v="NOLN - No Longer Needed"/>
    <d v="2020-01-22T00:00:00"/>
  </r>
  <r>
    <s v="Sanjay Trivedi"/>
    <s v="'1213004416P109402880"/>
    <s v="Active"/>
    <d v="2016-09-23T00:00:00"/>
    <d v="2019-09-22T00:00:00"/>
    <s v="Engineering"/>
    <n v="1"/>
    <s v="Vinay"/>
    <s v="Ahmedabad"/>
    <s v="Construction, Power &amp; Infrastructure"/>
    <x v="1"/>
    <n v="31589.25"/>
    <d v="2017-12-23T00:00:00"/>
    <s v="Brokerage"/>
    <s v="Endorsement"/>
    <m/>
    <d v="2020-01-22T00:00:00"/>
  </r>
  <r>
    <s v="Anita Sethi"/>
    <s v="'1213004416P109402880"/>
    <s v="Active"/>
    <d v="2016-09-23T00:00:00"/>
    <d v="2019-09-22T00:00:00"/>
    <s v="Engineering"/>
    <n v="1"/>
    <s v="Vinay"/>
    <s v="Ahmedabad"/>
    <s v="Construction, Power &amp; Infrastructure"/>
    <x v="1"/>
    <n v="31589.25"/>
    <d v="2018-03-23T00:00:00"/>
    <s v="Brokerage"/>
    <s v="Endorsement"/>
    <m/>
    <d v="2020-01-22T00:00:00"/>
  </r>
  <r>
    <s v="Ashok Chatterjee"/>
    <s v="'1213004416P109402880"/>
    <s v="Active"/>
    <d v="2016-09-23T00:00:00"/>
    <d v="2019-09-22T00:00:00"/>
    <s v="Engineering"/>
    <n v="1"/>
    <s v="Vinay"/>
    <s v="Ahmedabad"/>
    <s v="Construction, Power &amp; Infrastructure"/>
    <x v="1"/>
    <n v="31589.25"/>
    <d v="2018-06-23T00:00:00"/>
    <s v="Brokerage"/>
    <s v="Endorsement"/>
    <m/>
    <d v="2020-01-22T00:00:00"/>
  </r>
  <r>
    <s v="Rani Agarwal"/>
    <s v="'1213004416P109402880"/>
    <s v="Active"/>
    <d v="2016-09-23T00:00:00"/>
    <d v="2019-09-22T00:00:00"/>
    <s v="Engineering"/>
    <n v="1"/>
    <s v="Vinay"/>
    <s v="Ahmedabad"/>
    <s v="Construction, Power &amp; Infrastructure"/>
    <x v="1"/>
    <n v="31589.25"/>
    <d v="2018-09-23T00:00:00"/>
    <s v="Brokerage"/>
    <s v="Endorsement"/>
    <m/>
    <d v="2020-01-22T00:00:00"/>
  </r>
  <r>
    <s v="Arjun Rao"/>
    <s v="'1213004416P109402880"/>
    <s v="Active"/>
    <d v="2016-09-23T00:00:00"/>
    <d v="2019-09-22T00:00:00"/>
    <s v="Engineering"/>
    <n v="1"/>
    <s v="Vinay"/>
    <s v="Ahmedabad"/>
    <s v="Construction, Power &amp; Infrastructure"/>
    <x v="1"/>
    <n v="31589.25"/>
    <d v="2018-12-23T00:00:00"/>
    <s v="Brokerage"/>
    <s v="Endorsement"/>
    <m/>
    <d v="2020-01-22T00:00:00"/>
  </r>
  <r>
    <s v="Anil Naik"/>
    <s v="'1213004416P109402880"/>
    <s v="Active"/>
    <d v="2016-09-23T00:00:00"/>
    <d v="2019-09-22T00:00:00"/>
    <s v="Engineering"/>
    <n v="1"/>
    <s v="Vinay"/>
    <s v="Ahmedabad"/>
    <s v="Construction, Power &amp; Infrastructure"/>
    <x v="1"/>
    <n v="31589.25"/>
    <d v="2019-03-23T00:00:00"/>
    <s v="Brokerage"/>
    <s v="Endorsement"/>
    <m/>
    <d v="2020-01-22T00:00:00"/>
  </r>
  <r>
    <s v="Simran Trivedi"/>
    <s v="'1213004416P109402880"/>
    <s v="Active"/>
    <d v="2016-09-23T00:00:00"/>
    <d v="2019-09-22T00:00:00"/>
    <s v="Engineering"/>
    <n v="1"/>
    <s v="Vinay"/>
    <s v="Ahmedabad"/>
    <s v="Construction, Power &amp; Infrastructure"/>
    <x v="1"/>
    <n v="31589.3"/>
    <d v="2016-12-23T00:00:00"/>
    <s v="Brokerage"/>
    <s v="Endorsement"/>
    <m/>
    <d v="2020-01-22T00:00:00"/>
  </r>
  <r>
    <s v="Dhruv Chopra"/>
    <s v="'1213004416P109402880"/>
    <s v="Active"/>
    <d v="2016-09-23T00:00:00"/>
    <d v="2019-09-22T00:00:00"/>
    <s v="Engineering"/>
    <n v="1"/>
    <s v="Vinay"/>
    <s v="Ahmedabad"/>
    <s v="Construction, Power &amp; Infrastructure"/>
    <x v="1"/>
    <n v="31589.3"/>
    <d v="2017-03-23T00:00:00"/>
    <s v="Brokerage"/>
    <s v="Endorsement"/>
    <m/>
    <d v="2020-01-22T00:00:00"/>
  </r>
  <r>
    <s v="Jaya Chopra"/>
    <s v="'1213004416P109402880"/>
    <s v="Active"/>
    <d v="2016-09-23T00:00:00"/>
    <d v="2019-09-22T00:00:00"/>
    <s v="Engineering"/>
    <n v="1"/>
    <s v="Vinay"/>
    <s v="Ahmedabad"/>
    <s v="Construction, Power &amp; Infrastructure"/>
    <x v="1"/>
    <n v="31589.3"/>
    <d v="2017-06-23T00:00:00"/>
    <s v="Brokerage"/>
    <s v="Endorsement"/>
    <m/>
    <d v="2020-01-22T00:00:00"/>
  </r>
  <r>
    <s v="Kiran Goyal"/>
    <s v="'1213004416P109402880"/>
    <s v="Active"/>
    <d v="2016-09-23T00:00:00"/>
    <d v="2019-09-22T00:00:00"/>
    <s v="Engineering"/>
    <n v="1"/>
    <s v="Vinay"/>
    <s v="Ahmedabad"/>
    <s v="Construction, Power &amp; Infrastructure"/>
    <x v="1"/>
    <n v="31589.3"/>
    <d v="2017-09-23T00:00:00"/>
    <s v="Brokerage"/>
    <s v="Endorsement"/>
    <m/>
    <d v="2020-01-22T00:00:00"/>
  </r>
  <r>
    <s v="Pravin Sengupta"/>
    <s v="'1213004416P109402880"/>
    <s v="Active"/>
    <d v="2016-09-23T00:00:00"/>
    <d v="2019-09-22T00:00:00"/>
    <s v="Engineering"/>
    <n v="1"/>
    <s v="Vinay"/>
    <s v="Ahmedabad"/>
    <s v="Construction, Power &amp; Infrastructure"/>
    <x v="1"/>
    <n v="183374.9"/>
    <d v="2016-09-23T00:00:00"/>
    <s v="Brokerage"/>
    <s v="Endorsement"/>
    <m/>
    <d v="2020-01-22T00:00:00"/>
  </r>
  <r>
    <s v="Snehal Das"/>
    <s v="'1213004416P109402880"/>
    <s v="Active"/>
    <d v="2016-09-23T00:00:00"/>
    <d v="2019-09-22T00:00:00"/>
    <s v="Engineering"/>
    <n v="1"/>
    <s v="Vinay"/>
    <s v="Ahmedabad"/>
    <s v="Construction, Power &amp; Infrastructure"/>
    <x v="1"/>
    <n v="0"/>
    <m/>
    <s v="Brokerage "/>
    <s v="Endorsement"/>
    <m/>
    <d v="2020-01-22T00:00:00"/>
  </r>
  <r>
    <s v="Rajesh Malhotra"/>
    <s v="'1213004416P109402880"/>
    <s v="Active"/>
    <d v="2016-09-23T00:00:00"/>
    <d v="2019-09-22T00:00:00"/>
    <s v="Engineering"/>
    <n v="1"/>
    <s v="Vinay"/>
    <s v="Ahmedabad"/>
    <s v="Construction, Power &amp; Infrastructure"/>
    <x v="1"/>
    <n v="0"/>
    <m/>
    <s v="Brokerage "/>
    <s v="Endorsement"/>
    <m/>
    <d v="2020-01-22T00:00:00"/>
  </r>
  <r>
    <s v="Archana Bhatia"/>
    <s v="'1213004416P109402880"/>
    <s v="Active"/>
    <d v="2016-09-23T00:00:00"/>
    <d v="2019-09-22T00:00:00"/>
    <s v="Engineering"/>
    <n v="1"/>
    <s v="Vinay"/>
    <s v="Ahmedabad"/>
    <s v="Construction, Power &amp; Infrastructure"/>
    <x v="1"/>
    <n v="0"/>
    <m/>
    <s v="Brokerage "/>
    <s v="Endorsement"/>
    <m/>
    <d v="2020-01-22T00:00:00"/>
  </r>
  <r>
    <s v="Ashok Reddy"/>
    <s v="141400/11/2018/484"/>
    <s v="Active"/>
    <d v="2017-10-21T00:00:00"/>
    <d v="2018-10-20T00:00:00"/>
    <s v="Fire"/>
    <n v="1"/>
    <s v="Vinay"/>
    <s v="Ahmedabad"/>
    <s v="Construction, Power &amp; Infrastructure"/>
    <x v="2"/>
    <n v="10118.39"/>
    <d v="2017-10-21T00:00:00"/>
    <s v="Brokerage"/>
    <s v="Inception"/>
    <m/>
    <d v="2020-01-22T00:00:00"/>
  </r>
  <r>
    <s v="Madhuri Bhatia"/>
    <s v="141400/48/2018/1288"/>
    <s v="Active"/>
    <d v="2017-10-21T00:00:00"/>
    <d v="2018-10-20T00:00:00"/>
    <s v="Miscellaneous"/>
    <n v="1"/>
    <s v="Vinay"/>
    <s v="Ahmedabad"/>
    <s v="Construction, Power &amp; Infrastructure"/>
    <x v="2"/>
    <n v="2254.63"/>
    <d v="2017-10-21T00:00:00"/>
    <s v="Brokerage"/>
    <s v="Inception"/>
    <m/>
    <d v="2020-01-22T00:00:00"/>
  </r>
  <r>
    <s v="Pranav Mishra"/>
    <s v="'23070044150300000010"/>
    <s v="Active"/>
    <d v="2015-10-13T00:00:00"/>
    <d v="2019-10-12T00:00:00"/>
    <s v="Engineering"/>
    <n v="11"/>
    <s v="Raju Kumar"/>
    <s v="Ahmedabad"/>
    <s v="Construction, Power &amp; Infrastructure"/>
    <x v="2"/>
    <n v="0"/>
    <d v="2015-10-13T00:00:00"/>
    <s v="Brokerage"/>
    <s v="Inception"/>
    <m/>
    <d v="2020-01-22T00:00:00"/>
  </r>
  <r>
    <s v="Rina Goyal"/>
    <s v="'23070044170300000002"/>
    <s v="Active"/>
    <d v="2017-05-19T00:00:00"/>
    <d v="2019-11-18T00:00:00"/>
    <s v="Engineering"/>
    <n v="11"/>
    <s v="Raju Kumar"/>
    <s v="Ahmedabad"/>
    <s v="Construction, Power &amp; Infrastructure"/>
    <x v="2"/>
    <n v="0"/>
    <d v="2017-05-19T00:00:00"/>
    <s v="Brokerage"/>
    <s v="Inception"/>
    <m/>
    <d v="2020-01-22T00:00:00"/>
  </r>
  <r>
    <s v="Geeta Gupta"/>
    <n v="2309003004"/>
    <s v="Active"/>
    <d v="2018-05-29T00:00:00"/>
    <d v="2027-05-28T00:00:00"/>
    <s v="Liability"/>
    <n v="1"/>
    <s v="Vinay"/>
    <s v="Ahmedabad"/>
    <s v="Liability"/>
    <x v="2"/>
    <n v="118750"/>
    <d v="2018-05-29T00:00:00"/>
    <s v="Brokerage"/>
    <s v="Inception"/>
    <m/>
    <d v="2020-01-22T00:00:00"/>
  </r>
  <r>
    <s v="Sudhir Roy"/>
    <s v="'42040044180300000018"/>
    <s v="Active"/>
    <d v="2018-08-28T00:00:00"/>
    <d v="2020-08-23T00:00:00"/>
    <s v="Engineering"/>
    <n v="1"/>
    <s v="Vinay"/>
    <s v="Ahmedabad"/>
    <s v="Construction, Power &amp; Infrastructure"/>
    <x v="1"/>
    <n v="93516.75"/>
    <d v="2020-05-07T00:00:00"/>
    <s v="Brokerage"/>
    <s v="Inception"/>
    <m/>
    <d v="2020-01-22T00:00:00"/>
  </r>
  <r>
    <s v="Rani Kaul"/>
    <s v="'42040044180300000018"/>
    <s v="Active"/>
    <d v="2018-08-28T00:00:00"/>
    <d v="2020-08-23T00:00:00"/>
    <s v="Engineering"/>
    <n v="1"/>
    <s v="Vinay"/>
    <s v="Ahmedabad"/>
    <s v="Construction, Power &amp; Infrastructure"/>
    <x v="1"/>
    <n v="93516.75"/>
    <d v="2020-05-07T00:00:00"/>
    <s v="Brokerage"/>
    <s v="Inception"/>
    <m/>
    <d v="2020-01-22T00:00:00"/>
  </r>
  <r>
    <s v="Kavita Sharma"/>
    <s v="'42040044180300000018"/>
    <s v="Active"/>
    <d v="2018-08-28T00:00:00"/>
    <d v="2020-08-23T00:00:00"/>
    <s v="Engineering"/>
    <n v="1"/>
    <s v="Vinay"/>
    <s v="Ahmedabad"/>
    <s v="Construction, Power &amp; Infrastructure"/>
    <x v="1"/>
    <n v="93516.75"/>
    <d v="2020-05-07T00:00:00"/>
    <s v="Brokerage"/>
    <s v="Inception"/>
    <m/>
    <d v="2020-01-22T00:00:00"/>
  </r>
  <r>
    <s v="Shikha Sethi"/>
    <s v="'42040044180300000018"/>
    <s v="Active"/>
    <d v="2018-08-28T00:00:00"/>
    <d v="2020-08-23T00:00:00"/>
    <s v="Engineering"/>
    <n v="1"/>
    <s v="Vinay"/>
    <s v="Ahmedabad"/>
    <s v="Construction, Power &amp; Infrastructure"/>
    <x v="1"/>
    <n v="93517.25"/>
    <d v="2020-01-25T00:00:00"/>
    <s v="Brokerage"/>
    <s v="Inception"/>
    <m/>
    <d v="2020-01-22T00:00:00"/>
  </r>
  <r>
    <s v="Amit Bhargava"/>
    <s v="'42040044180300000018"/>
    <s v="Active"/>
    <d v="2018-08-28T00:00:00"/>
    <d v="2020-08-23T00:00:00"/>
    <s v="Engineering"/>
    <n v="1"/>
    <s v="Vinay"/>
    <s v="Ahmedabad"/>
    <s v="Construction, Power &amp; Infrastructure"/>
    <x v="1"/>
    <n v="100710.88"/>
    <d v="2018-12-09T00:00:00"/>
    <s v="Brokerage"/>
    <s v="Inception"/>
    <m/>
    <d v="2020-01-22T00:00:00"/>
  </r>
  <r>
    <s v="Alka Goel"/>
    <s v="'42040044180300000018"/>
    <s v="Active"/>
    <d v="2018-08-28T00:00:00"/>
    <d v="2020-08-23T00:00:00"/>
    <s v="Engineering"/>
    <n v="1"/>
    <s v="Vinay"/>
    <s v="Ahmedabad"/>
    <s v="Construction, Power &amp; Infrastructure"/>
    <x v="1"/>
    <n v="100710.88"/>
    <d v="2019-03-22T00:00:00"/>
    <s v="Brokerage"/>
    <s v="Inception"/>
    <m/>
    <d v="2020-01-22T00:00:00"/>
  </r>
  <r>
    <s v="Harish Sharma"/>
    <s v="'42040044180300000018"/>
    <s v="Active"/>
    <d v="2018-08-28T00:00:00"/>
    <d v="2020-08-23T00:00:00"/>
    <s v="Engineering"/>
    <n v="1"/>
    <s v="Vinay"/>
    <s v="Ahmedabad"/>
    <s v="Construction, Power &amp; Infrastructure"/>
    <x v="1"/>
    <n v="100710.88"/>
    <d v="2019-07-03T00:00:00"/>
    <s v="Brokerage"/>
    <s v="Inception"/>
    <m/>
    <d v="2020-01-22T00:00:00"/>
  </r>
  <r>
    <s v="Gaurav Goel"/>
    <s v="'42040044180300000018"/>
    <s v="Active"/>
    <d v="2018-08-28T00:00:00"/>
    <d v="2020-08-23T00:00:00"/>
    <s v="Engineering"/>
    <n v="1"/>
    <s v="Vinay"/>
    <s v="Ahmedabad"/>
    <s v="Construction, Power &amp; Infrastructure"/>
    <x v="1"/>
    <n v="100710.88"/>
    <d v="2019-10-14T00:00:00"/>
    <s v="Brokerage"/>
    <s v="Inception"/>
    <m/>
    <d v="2020-01-22T00:00:00"/>
  </r>
  <r>
    <s v="Ravi Naik"/>
    <s v="'42040044180300000018"/>
    <s v="Active"/>
    <d v="2018-08-28T00:00:00"/>
    <d v="2020-08-23T00:00:00"/>
    <s v="Engineering"/>
    <n v="1"/>
    <s v="Vinay"/>
    <s v="Ahmedabad"/>
    <s v="Construction, Power &amp; Infrastructure"/>
    <x v="1"/>
    <n v="129485.38"/>
    <d v="2018-08-28T00:00:00"/>
    <s v="Brokerage"/>
    <s v="Inception"/>
    <m/>
    <d v="2020-01-22T00:00:00"/>
  </r>
  <r>
    <s v="Kamlesh Prasad"/>
    <s v="'42040044180300000033"/>
    <s v="Active"/>
    <d v="2018-12-06T00:00:00"/>
    <d v="2019-12-05T00:00:00"/>
    <s v="Engineering"/>
    <n v="1"/>
    <s v="Vinay"/>
    <s v="Ahmedabad"/>
    <s v="Construction, Power &amp; Infrastructure"/>
    <x v="2"/>
    <n v="53711"/>
    <d v="2018-12-06T00:00:00"/>
    <s v="Brokerage"/>
    <s v="Inception"/>
    <m/>
    <d v="2020-01-22T00:00:00"/>
  </r>
  <r>
    <s v="Nikhil Verma"/>
    <s v="'42040044180300000057"/>
    <s v="Active"/>
    <d v="2019-03-26T00:00:00"/>
    <d v="2020-09-25T00:00:00"/>
    <s v="Engineering"/>
    <n v="1"/>
    <s v="Vinay"/>
    <s v="Ahmedabad"/>
    <s v="Construction, Power &amp; Infrastructure"/>
    <x v="2"/>
    <n v="49576"/>
    <d v="2019-03-26T00:00:00"/>
    <s v="Brokerage"/>
    <s v="Inception"/>
    <m/>
    <d v="2020-01-22T00:00:00"/>
  </r>
  <r>
    <s v="Vaishali Desai"/>
    <s v="5004/118413988/00/000"/>
    <s v="Active"/>
    <d v="2016-09-21T00:00:00"/>
    <d v="2020-06-20T00:00:00"/>
    <s v="Engineering"/>
    <n v="1"/>
    <s v="Vinay"/>
    <s v="Ahmedabad"/>
    <s v="Construction, Power &amp; Infrastructure"/>
    <x v="2"/>
    <n v="0"/>
    <d v="2016-09-21T00:00:00"/>
    <s v="Brokerage"/>
    <s v="Endorsement"/>
    <m/>
    <d v="2020-01-22T00:00:00"/>
  </r>
  <r>
    <s v="Atul Naik"/>
    <s v="5004/118413988/00/000"/>
    <s v="Active"/>
    <d v="2016-09-21T00:00:00"/>
    <d v="2020-06-20T00:00:00"/>
    <s v="Engineering"/>
    <n v="1"/>
    <s v="Vinay"/>
    <s v="Ahmedabad"/>
    <s v="Construction, Power &amp; Infrastructure"/>
    <x v="2"/>
    <m/>
    <d v="2018-09-21T00:00:00"/>
    <s v="Brokerage "/>
    <s v="Endorsement"/>
    <m/>
    <d v="2020-01-22T00:00:00"/>
  </r>
  <r>
    <s v="Meena Bhargava"/>
    <s v="5004/118413988/00/000"/>
    <s v="Active"/>
    <d v="2016-09-21T00:00:00"/>
    <d v="2020-06-20T00:00:00"/>
    <s v="Engineering"/>
    <n v="1"/>
    <s v="Vinay"/>
    <s v="Ahmedabad"/>
    <s v="Construction, Power &amp; Infrastructure"/>
    <x v="2"/>
    <m/>
    <d v="2018-12-21T00:00:00"/>
    <s v="Brokerage "/>
    <s v="Endorsement"/>
    <m/>
    <d v="2020-01-22T00:00:00"/>
  </r>
  <r>
    <s v="Mona Chopra"/>
    <s v="'500413128488100000"/>
    <s v="Active"/>
    <d v="2017-06-01T00:00:00"/>
    <d v="2019-05-31T00:00:00"/>
    <s v="Engineering"/>
    <n v="1"/>
    <s v="Vinay"/>
    <s v="Ahmedabad"/>
    <s v="Construction, Power &amp; Infrastructure"/>
    <x v="2"/>
    <n v="64971"/>
    <d v="2018-12-01T00:00:00"/>
    <s v="Brokerage"/>
    <s v="Inception"/>
    <m/>
    <d v="2020-01-22T00:00:00"/>
  </r>
  <r>
    <s v="Mohit Tiwari"/>
    <s v="2002/174911788/00/000"/>
    <s v="Active"/>
    <d v="2019-06-30T00:00:00"/>
    <d v="2020-06-29T00:00:00"/>
    <s v="Marine"/>
    <n v="1"/>
    <s v="Vinay"/>
    <s v="Ahmedabad"/>
    <s v="Marine"/>
    <x v="0"/>
    <n v="66188.759999999995"/>
    <d v="2019-06-30T00:00:00"/>
    <s v="Brokerage"/>
    <s v="Renewal"/>
    <m/>
    <d v="2020-01-22T00:00:00"/>
  </r>
  <r>
    <s v="Tina Dutta"/>
    <s v="'2414201438068601000"/>
    <s v="Active"/>
    <d v="2017-06-30T00:00:00"/>
    <d v="2018-06-29T00:00:00"/>
    <s v="Marine"/>
    <n v="1"/>
    <s v="Vinay"/>
    <s v="Ahmedabad"/>
    <s v="Marine"/>
    <x v="2"/>
    <n v="37754.15"/>
    <d v="2018-06-30T00:00:00"/>
    <s v="Brokerage"/>
    <s v="Inception"/>
    <m/>
    <d v="2020-01-22T00:00:00"/>
  </r>
  <r>
    <s v="Hemant Das"/>
    <s v="'310300111910000371"/>
    <s v="Active"/>
    <d v="2019-09-01T00:00:00"/>
    <d v="2020-08-31T00:00:00"/>
    <s v="Fire"/>
    <n v="1"/>
    <s v="Vinay"/>
    <s v="Ahmedabad"/>
    <s v="Property / BI"/>
    <x v="0"/>
    <n v="48325.760000000002"/>
    <d v="2019-09-01T00:00:00"/>
    <s v="Brokerage"/>
    <s v="Renewal"/>
    <m/>
    <d v="2020-01-22T00:00:00"/>
  </r>
  <r>
    <s v="Sanjana Bhargava"/>
    <n v="3.1030411181E+17"/>
    <s v="Active"/>
    <d v="2018-09-01T00:00:00"/>
    <d v="2019-08-31T00:00:00"/>
    <s v="Fire"/>
    <n v="1"/>
    <s v="Vinay"/>
    <s v="Ahmedabad"/>
    <s v="Property / BI"/>
    <x v="0"/>
    <n v="5763.57"/>
    <d v="2018-09-01T00:00:00"/>
    <s v="Brokerage"/>
    <s v="Inception"/>
    <m/>
    <d v="2020-01-22T00:00:00"/>
  </r>
  <r>
    <s v="Kamlesh Trivedi"/>
    <n v="3.1030411181E+17"/>
    <s v="Inactive"/>
    <d v="2018-09-01T00:00:00"/>
    <d v="2019-08-31T00:00:00"/>
    <s v="Fire"/>
    <n v="1"/>
    <s v="Vinay"/>
    <s v="Ahmedabad"/>
    <s v="Property / BI"/>
    <x v="0"/>
    <n v="5721.71"/>
    <d v="2018-09-01T00:00:00"/>
    <s v="Brokerage"/>
    <s v="Inception"/>
    <m/>
    <d v="2020-01-22T00:00:00"/>
  </r>
  <r>
    <s v="Nikita Tiwari"/>
    <s v="OG-19-2202-1018-00000036"/>
    <s v="Inactive"/>
    <d v="2018-06-30T00:00:00"/>
    <d v="2019-06-29T00:00:00"/>
    <s v="Marine"/>
    <n v="5"/>
    <s v="Juli"/>
    <s v="Ahmedabad"/>
    <s v="Marine"/>
    <x v="0"/>
    <n v="50101.73"/>
    <d v="2018-06-30T00:00:00"/>
    <s v="Brokerage"/>
    <s v="Inception"/>
    <m/>
    <d v="2020-01-22T00:00:00"/>
  </r>
  <r>
    <s v="Kapil Kapoor"/>
    <s v="YB00015574000102"/>
    <s v="Inactive"/>
    <d v="2018-01-12T00:00:00"/>
    <d v="2019-01-11T00:00:00"/>
    <s v="Miscellaneous"/>
    <n v="1"/>
    <s v="Vinay"/>
    <s v="Ahmedabad"/>
    <s v="Energy"/>
    <x v="0"/>
    <n v="2940.49"/>
    <d v="2018-01-12T00:00:00"/>
    <s v="Brokerage"/>
    <s v="Lapse"/>
    <s v="OTHR â€“ Other"/>
    <d v="2020-01-22T00:00:00"/>
  </r>
  <r>
    <s v="Harish Rana"/>
    <s v="YB00015574000103"/>
    <s v="Active"/>
    <d v="2019-01-12T00:00:00"/>
    <d v="2020-01-11T00:00:00"/>
    <s v="Miscellaneous"/>
    <n v="1"/>
    <s v="Vinay"/>
    <s v="Ahmedabad"/>
    <s v="Energy"/>
    <x v="0"/>
    <n v="3073.94"/>
    <d v="2019-01-12T00:00:00"/>
    <s v="Brokerage"/>
    <s v="Renewal"/>
    <m/>
    <d v="2020-01-22T00:00:00"/>
  </r>
  <r>
    <s v="Nikhil Pandit"/>
    <s v="'2411 2020 9689 0500 000"/>
    <s v="Inactive"/>
    <d v="2018-01-16T00:00:00"/>
    <d v="2019-01-15T00:00:00"/>
    <s v="Marine"/>
    <n v="1"/>
    <s v="Vinay"/>
    <s v="Ahmedabad"/>
    <s v="Marine"/>
    <x v="2"/>
    <n v="330"/>
    <d v="2018-01-16T00:00:00"/>
    <s v="Brokerage"/>
    <s v="Lapse"/>
    <s v="OTHR â€“ Other"/>
    <d v="2020-01-22T00:00:00"/>
  </r>
  <r>
    <s v="Vivek Rana"/>
    <s v="'310300111910000396"/>
    <s v="Active"/>
    <d v="2019-09-01T00:00:00"/>
    <d v="2020-08-31T00:00:00"/>
    <s v="Fire"/>
    <n v="1"/>
    <s v="Vinay"/>
    <s v="Ahmedabad"/>
    <s v="Property / BI"/>
    <x v="0"/>
    <n v="20327.63"/>
    <d v="2019-09-01T00:00:00"/>
    <s v="Brokerage"/>
    <s v="Renewal"/>
    <m/>
    <d v="2020-01-22T00:00:00"/>
  </r>
  <r>
    <s v="Hemant Nair"/>
    <n v="3.1030411181E+17"/>
    <s v="Inactive"/>
    <d v="2018-09-01T00:00:00"/>
    <d v="2019-08-31T00:00:00"/>
    <s v="Fire"/>
    <n v="1"/>
    <s v="Vinay"/>
    <s v="Ahmedabad"/>
    <s v="Property / BI"/>
    <x v="0"/>
    <n v="2164.3000000000002"/>
    <d v="2018-09-01T00:00:00"/>
    <s v="Brokerage"/>
    <s v="Inception"/>
    <m/>
    <d v="2020-01-22T00:00:00"/>
  </r>
  <r>
    <s v="Veena Bhargava"/>
    <s v="'310300111910000397"/>
    <s v="Active"/>
    <d v="2019-09-01T00:00:00"/>
    <d v="2020-08-31T00:00:00"/>
    <s v="Fire"/>
    <n v="1"/>
    <s v="Vinay"/>
    <s v="Ahmedabad"/>
    <s v="Property / BI"/>
    <x v="0"/>
    <n v="27258.799999999999"/>
    <d v="2019-09-01T00:00:00"/>
    <s v="Brokerage"/>
    <s v="Renewal"/>
    <m/>
    <d v="2020-01-22T00:00:00"/>
  </r>
  <r>
    <s v="Shivam Shah"/>
    <n v="3.1030411181E+17"/>
    <s v="Inactive"/>
    <d v="2018-09-01T00:00:00"/>
    <d v="2019-08-31T00:00:00"/>
    <s v="Fire"/>
    <n v="1"/>
    <s v="Vinay"/>
    <s v="Ahmedabad"/>
    <s v="Property / BI"/>
    <x v="0"/>
    <n v="5105.2"/>
    <d v="2018-09-01T00:00:00"/>
    <s v="Brokerage"/>
    <s v="Inception"/>
    <m/>
    <d v="2020-01-22T00:00:00"/>
  </r>
  <r>
    <s v="Bhavna Bhandari"/>
    <s v="MD004600"/>
    <s v="Active"/>
    <d v="2020-01-17T00:00:00"/>
    <d v="2020-01-22T00:00:00"/>
    <s v="Employee Benefits"/>
    <n v="1"/>
    <s v="Vinay"/>
    <s v="Ahmedabad"/>
    <s v="Small Medium Enterpries (SME)"/>
    <x v="2"/>
    <n v="95.85"/>
    <d v="2020-01-17T00:00:00"/>
    <s v="Brokerage"/>
    <s v="Inception"/>
    <m/>
    <d v="2020-01-22T00:00:00"/>
  </r>
  <r>
    <s v="Tarun Shah"/>
    <n v="3.1030411181E+17"/>
    <s v="Active"/>
    <d v="2018-09-01T00:00:00"/>
    <d v="2019-08-31T00:00:00"/>
    <s v="Fire"/>
    <n v="1"/>
    <s v="Vinay"/>
    <s v="Ahmedabad"/>
    <s v="Property / BI"/>
    <x v="0"/>
    <n v="153.76"/>
    <d v="2018-09-01T00:00:00"/>
    <s v="Brokerage"/>
    <s v="Inception"/>
    <m/>
    <d v="2020-01-22T00:00:00"/>
  </r>
  <r>
    <s v="Hemant Chauhan"/>
    <n v="3.1030411181E+17"/>
    <s v="Active"/>
    <d v="2018-09-01T00:00:00"/>
    <d v="2019-08-31T00:00:00"/>
    <s v="Fire"/>
    <n v="1"/>
    <s v="Vinay"/>
    <s v="Ahmedabad"/>
    <s v="Property / BI"/>
    <x v="0"/>
    <n v="3842.38"/>
    <d v="2018-09-01T00:00:00"/>
    <s v="Brokerage"/>
    <s v="Inception"/>
    <m/>
    <d v="2020-01-22T00:00:00"/>
  </r>
  <r>
    <s v="Geeta Verma"/>
    <s v="0865085175 00 00"/>
    <s v="Active"/>
    <d v="2019-09-12T00:00:00"/>
    <d v="2020-09-11T00:00:00"/>
    <s v="Marine"/>
    <n v="1"/>
    <s v="Vinay"/>
    <s v="Ahmedabad"/>
    <s v="Small Medium Enterpries (SME)"/>
    <x v="0"/>
    <n v="3300"/>
    <d v="2019-09-12T00:00:00"/>
    <s v="Brokerage"/>
    <s v="Inception"/>
    <m/>
    <d v="2020-01-22T00:00:00"/>
  </r>
  <r>
    <s v="Ashok Patel"/>
    <s v="2002/160095852/00/000"/>
    <s v="Active"/>
    <d v="2018-11-01T00:00:00"/>
    <d v="2019-10-31T00:00:00"/>
    <s v="Marine"/>
    <n v="1"/>
    <s v="Vinay"/>
    <s v="Ahmedabad"/>
    <s v="Marine"/>
    <x v="0"/>
    <n v="7424.84"/>
    <d v="2018-11-01T00:00:00"/>
    <s v="Brokerage"/>
    <s v="Renewal"/>
    <m/>
    <d v="2020-01-22T00:00:00"/>
  </r>
  <r>
    <s v="Gayatri Reddy"/>
    <n v="22214171"/>
    <s v="Inactive"/>
    <d v="2017-11-01T00:00:00"/>
    <d v="2018-10-31T00:00:00"/>
    <s v="Marine"/>
    <n v="1"/>
    <s v="Vinay"/>
    <s v="Ahmedabad"/>
    <s v="Marine"/>
    <x v="0"/>
    <n v="55687.5"/>
    <d v="2017-11-01T00:00:00"/>
    <s v="Brokerage"/>
    <s v="Lapse"/>
    <s v="OTHR â€“ Other"/>
    <d v="2020-01-22T00:00:00"/>
  </r>
  <r>
    <s v="Snehal Patel"/>
    <n v="22341873"/>
    <s v="Active"/>
    <d v="2018-09-12T00:00:00"/>
    <d v="2019-09-11T00:00:00"/>
    <s v="Marine"/>
    <n v="5"/>
    <s v="Juli"/>
    <s v="Ahmedabad"/>
    <s v="Marine"/>
    <x v="0"/>
    <n v="8745.18"/>
    <d v="2018-09-12T00:00:00"/>
    <s v="Brokerage"/>
    <s v="Inception"/>
    <m/>
    <d v="2020-01-22T00:00:00"/>
  </r>
  <r>
    <s v="Vivek Yadav"/>
    <s v="'21300031180100007178"/>
    <s v="Active"/>
    <d v="2019-02-15T00:00:00"/>
    <d v="2020-02-14T00:00:00"/>
    <s v="Motor"/>
    <n v="9"/>
    <s v="Manish Sharma"/>
    <s v="Ahmedabad"/>
    <s v="Motor"/>
    <x v="2"/>
    <n v="10578.39"/>
    <d v="2019-02-15T00:00:00"/>
    <s v="Brokerage"/>
    <s v="Inception"/>
    <m/>
    <d v="2020-01-22T00:00:00"/>
  </r>
  <r>
    <s v="Kiran Saxena"/>
    <s v="'310300111910000395"/>
    <s v="Active"/>
    <d v="2019-09-01T00:00:00"/>
    <d v="2020-08-31T00:00:00"/>
    <s v="Fire"/>
    <n v="1"/>
    <s v="Vinay"/>
    <s v="Ahmedabad"/>
    <s v="Property / BI"/>
    <x v="0"/>
    <n v="10279.51"/>
    <d v="2019-09-01T00:00:00"/>
    <s v="Brokerage"/>
    <s v="Renewal"/>
    <m/>
    <d v="2020-01-22T00:00:00"/>
  </r>
  <r>
    <s v="Uday Reddy"/>
    <n v="3.1030411181E+17"/>
    <s v="Inactive"/>
    <d v="2018-09-01T00:00:00"/>
    <d v="2019-08-31T00:00:00"/>
    <s v="Fire"/>
    <n v="1"/>
    <s v="Vinay"/>
    <s v="Ahmedabad"/>
    <s v="Property / BI"/>
    <x v="0"/>
    <n v="610.77"/>
    <d v="2018-09-01T00:00:00"/>
    <s v="Brokerage"/>
    <s v="Inception"/>
    <m/>
    <d v="2020-01-22T00:00:00"/>
  </r>
  <r>
    <s v="Anita Pandit"/>
    <n v="301004265"/>
    <s v="Inactive"/>
    <d v="2018-03-09T00:00:00"/>
    <d v="2019-03-08T00:00:00"/>
    <s v="Liability"/>
    <n v="12"/>
    <s v="Shivani Sharma"/>
    <s v="Ahmedabad"/>
    <s v="Global Client Network (GNB Inward)"/>
    <x v="0"/>
    <n v="25000"/>
    <d v="2018-03-09T00:00:00"/>
    <s v="Brokerage"/>
    <s v="Inception"/>
    <m/>
    <d v="2020-01-22T00:00:00"/>
  </r>
  <r>
    <s v="Hina Malhotra"/>
    <s v="0301004265-1"/>
    <s v="Active"/>
    <d v="2019-03-09T00:00:00"/>
    <d v="2020-03-08T00:00:00"/>
    <s v="Liability"/>
    <n v="3"/>
    <s v="Animesh Rawat"/>
    <s v="Ahmedabad"/>
    <s v="Global Client Network (GNB Inward)"/>
    <x v="0"/>
    <n v="23750"/>
    <d v="2019-03-09T00:00:00"/>
    <s v="Brokerage"/>
    <s v="Renewal"/>
    <m/>
    <d v="2020-01-22T00:00:00"/>
  </r>
  <r>
    <s v="Alka Patel"/>
    <n v="195269000000"/>
    <s v="Inactive"/>
    <d v="2018-11-10T00:00:00"/>
    <d v="2019-11-09T00:00:00"/>
    <s v="Employee Benefits"/>
    <n v="13"/>
    <s v="Vididt Saha"/>
    <s v="Ahmedabad"/>
    <s v="Employee Benefits (EB)"/>
    <x v="2"/>
    <n v="0"/>
    <d v="2018-11-10T00:00:00"/>
    <s v="Brokerage"/>
    <s v="Inception"/>
    <m/>
    <d v="2020-01-22T00:00:00"/>
  </r>
  <r>
    <s v="Shruti Roy"/>
    <n v="2.4122020718290002E+18"/>
    <s v="Inactive"/>
    <d v="2018-01-12T00:00:00"/>
    <d v="2019-01-11T00:00:00"/>
    <s v="Marine"/>
    <n v="13"/>
    <s v="Vididt Saha"/>
    <s v="Ahmedabad"/>
    <s v="Marine"/>
    <x v="2"/>
    <n v="10395"/>
    <d v="2018-01-12T00:00:00"/>
    <s v="Brokerage"/>
    <s v="Endorsement"/>
    <m/>
    <d v="2020-01-22T00:00:00"/>
  </r>
  <r>
    <s v="Archana Singh"/>
    <n v="2.4122020718290002E+18"/>
    <s v="Inactive"/>
    <d v="2018-01-12T00:00:00"/>
    <d v="2019-01-11T00:00:00"/>
    <s v="Marine"/>
    <n v="13"/>
    <s v="Vididt Saha"/>
    <s v="Ahmedabad"/>
    <s v="Marine"/>
    <x v="2"/>
    <n v="0"/>
    <m/>
    <s v="Brokerage "/>
    <s v="Endorsement"/>
    <m/>
    <d v="2020-01-22T00:00:00"/>
  </r>
  <r>
    <s v="Mukul Goyal"/>
    <s v="2412 2020 7182 9001 000"/>
    <s v="Inactive"/>
    <d v="2019-01-12T00:00:00"/>
    <d v="2020-01-11T00:00:00"/>
    <s v="Marine"/>
    <n v="13"/>
    <s v="Vididt Saha"/>
    <s v="Ahmedabad"/>
    <s v="Marine"/>
    <x v="2"/>
    <n v="15592.5"/>
    <d v="2019-01-12T00:00:00"/>
    <s v="Brokerage"/>
    <s v="Renewal"/>
    <m/>
    <d v="2020-01-22T00:00:00"/>
  </r>
  <r>
    <s v="Namita Bajaj"/>
    <n v="2.4122020718290002E+18"/>
    <s v="Active"/>
    <d v="2020-01-12T00:00:00"/>
    <d v="2021-01-11T00:00:00"/>
    <s v="Marine"/>
    <n v="13"/>
    <s v="Vididt Saha"/>
    <s v="Ahmedabad"/>
    <s v="Marine"/>
    <x v="2"/>
    <n v="11310.75"/>
    <d v="2020-01-12T00:00:00"/>
    <s v="Brokerage"/>
    <s v="Renewal"/>
    <m/>
    <d v="2020-01-22T00:00:00"/>
  </r>
  <r>
    <s v="Nikita Joshi"/>
    <s v="4101191100000008-00"/>
    <s v="Active"/>
    <d v="2019-11-10T00:00:00"/>
    <d v="2020-11-09T00:00:00"/>
    <s v="Employee Benefits"/>
    <n v="13"/>
    <s v="Vididt Saha"/>
    <s v="Ahmedabad"/>
    <s v="Employee Benefits (EB)"/>
    <x v="0"/>
    <n v="48928.73"/>
    <d v="2019-11-10T00:00:00"/>
    <s v="Brokerage"/>
    <s v="Renewal"/>
    <m/>
    <d v="2020-01-22T00:00:00"/>
  </r>
  <r>
    <s v="Tejas Shah"/>
    <n v="41050127"/>
    <s v="Active"/>
    <d v="2019-11-25T00:00:00"/>
    <d v="2020-11-24T00:00:00"/>
    <s v="Liability"/>
    <n v="13"/>
    <s v="Vididt Saha"/>
    <s v="Ahmedabad"/>
    <s v="Liability"/>
    <x v="0"/>
    <n v="18975"/>
    <d v="2019-11-25T00:00:00"/>
    <s v="Brokerage"/>
    <s v="Inception"/>
    <m/>
    <d v="2020-01-22T00:00:00"/>
  </r>
  <r>
    <s v="Kavita Rao"/>
    <n v="43169018"/>
    <s v="Inactive"/>
    <d v="2018-07-11T00:00:00"/>
    <d v="2019-07-10T00:00:00"/>
    <s v="Miscellaneous"/>
    <n v="13"/>
    <s v="Vididt Saha"/>
    <s v="Ahmedabad"/>
    <s v="Liability"/>
    <x v="2"/>
    <n v="16170"/>
    <d v="2018-07-11T00:00:00"/>
    <s v="Brokerage"/>
    <s v="Lapse"/>
    <s v="NOLN - No Longer Needed"/>
    <d v="2020-01-22T00:00:00"/>
  </r>
  <r>
    <s v="Hemant Shah"/>
    <n v="54522170"/>
    <s v="Active"/>
    <d v="2019-07-09T00:00:00"/>
    <d v="2020-07-08T00:00:00"/>
    <s v="Employee Benefits"/>
    <n v="13"/>
    <s v="Vididt Saha"/>
    <s v="Ahmedabad"/>
    <s v="Employee Benefits (EB)"/>
    <x v="2"/>
    <n v="9056.48"/>
    <d v="2019-07-09T00:00:00"/>
    <s v="Brokerage"/>
    <s v="Inception"/>
    <m/>
    <d v="2020-01-22T00:00:00"/>
  </r>
  <r>
    <s v="Prabhat Naik"/>
    <s v="OG-19-2202-4001-00004011"/>
    <s v="Inactive"/>
    <d v="2018-07-10T00:00:00"/>
    <d v="2019-07-09T00:00:00"/>
    <s v="Fire"/>
    <n v="13"/>
    <s v="Vididt Saha"/>
    <s v="Ahmedabad"/>
    <s v="Property / BI"/>
    <x v="2"/>
    <n v="18357"/>
    <d v="2018-07-10T00:00:00"/>
    <s v="Brokerage"/>
    <s v="Lapse"/>
    <s v="OTHR â€“ Other"/>
    <d v="2020-01-22T00:00:00"/>
  </r>
  <r>
    <s v="Nikhil Tiwari"/>
    <s v="OG-19-2202-4004-00000044"/>
    <s v="Inactive"/>
    <d v="2018-07-10T00:00:00"/>
    <d v="2019-07-09T00:00:00"/>
    <s v="Fire"/>
    <n v="13"/>
    <s v="Vididt Saha"/>
    <s v="Ahmedabad"/>
    <s v="Property / BI"/>
    <x v="2"/>
    <n v="10416.75"/>
    <d v="2018-07-10T00:00:00"/>
    <s v="Brokerage"/>
    <s v="Inception"/>
    <m/>
    <d v="2020-01-22T00:00:00"/>
  </r>
  <r>
    <s v="Neha Trivedi"/>
    <s v="OG-19-2202-4010-00000816"/>
    <s v="Inactive"/>
    <d v="2018-07-10T00:00:00"/>
    <d v="2019-07-09T00:00:00"/>
    <s v="Miscellaneous"/>
    <n v="13"/>
    <s v="Vididt Saha"/>
    <s v="Ahmedabad"/>
    <s v="Property / BI"/>
    <x v="2"/>
    <n v="1232"/>
    <d v="2018-07-10T00:00:00"/>
    <s v="Brokerage"/>
    <s v="Inception"/>
    <m/>
    <d v="2020-01-22T00:00:00"/>
  </r>
  <r>
    <s v="Shruti Agarwal"/>
    <s v="OG-19-2202-4010-00000817"/>
    <s v="Inactive"/>
    <d v="2018-07-10T00:00:00"/>
    <d v="2019-07-09T00:00:00"/>
    <s v="Miscellaneous"/>
    <n v="13"/>
    <s v="Vididt Saha"/>
    <s v="Ahmedabad"/>
    <s v="Property / BI"/>
    <x v="2"/>
    <n v="242.5"/>
    <d v="2018-07-10T00:00:00"/>
    <s v="Brokerage"/>
    <s v="Lapse"/>
    <s v="NOLN - No Longer Needed"/>
    <d v="2020-01-22T00:00:00"/>
  </r>
  <r>
    <s v="Kiran Desai"/>
    <s v="OG-19-2202-4011-00000127"/>
    <s v="Active"/>
    <d v="2019-01-09T00:00:00"/>
    <d v="2020-01-08T00:00:00"/>
    <s v="Miscellaneous"/>
    <n v="13"/>
    <s v="Vididt Saha"/>
    <s v="Ahmedabad"/>
    <s v="Property / BI"/>
    <x v="2"/>
    <n v="643.75"/>
    <d v="2019-01-09T00:00:00"/>
    <s v="Brokerage"/>
    <s v="Inception"/>
    <m/>
    <d v="2020-01-22T00:00:00"/>
  </r>
  <r>
    <s v="Kanchan Iyer"/>
    <s v="OG-20-2202-4004-00000043"/>
    <s v="Active"/>
    <d v="2019-05-16T00:00:00"/>
    <d v="2020-05-15T00:00:00"/>
    <s v="Fire"/>
    <n v="13"/>
    <s v="Vididt Saha"/>
    <s v="Ahmedabad"/>
    <s v="Property / BI"/>
    <x v="2"/>
    <n v="4595.75"/>
    <d v="2019-05-16T00:00:00"/>
    <s v="Brokerage"/>
    <s v="Inception"/>
    <m/>
    <d v="2020-01-22T00:00:00"/>
  </r>
  <r>
    <s v="Bhavna Kapoor"/>
    <s v="OG-20-2202-4004-00000066"/>
    <s v="Active"/>
    <d v="2019-07-11T00:00:00"/>
    <d v="2020-07-10T00:00:00"/>
    <s v="Fire"/>
    <n v="13"/>
    <s v="Vididt Saha"/>
    <s v="Ahmedabad"/>
    <s v="Property / BI"/>
    <x v="2"/>
    <n v="21905.200000000001"/>
    <d v="2019-07-11T00:00:00"/>
    <s v="Brokerage"/>
    <s v="Renewal"/>
    <m/>
    <d v="2020-01-22T00:00:00"/>
  </r>
  <r>
    <s v="Ritika Reddy"/>
    <s v="OG-20-2202-4010-00000924"/>
    <s v="Active"/>
    <d v="2019-07-10T00:00:00"/>
    <d v="2020-07-09T00:00:00"/>
    <s v="Miscellaneous"/>
    <n v="13"/>
    <s v="Vididt Saha"/>
    <s v="Ahmedabad"/>
    <s v="Property / BI"/>
    <x v="2"/>
    <n v="337.5"/>
    <d v="2019-07-10T00:00:00"/>
    <s v="Brokerage"/>
    <s v="Renewal"/>
    <m/>
    <d v="2020-01-22T00:00:00"/>
  </r>
  <r>
    <s v="Suresh Das"/>
    <s v="0000000007919559-01"/>
    <s v="Active"/>
    <d v="2018-12-28T00:00:00"/>
    <d v="2019-12-27T00:00:00"/>
    <s v="Marine"/>
    <n v="1"/>
    <s v="Vinay"/>
    <s v="Ahmedabad"/>
    <s v="Marine"/>
    <x v="2"/>
    <n v="6112.76"/>
    <d v="2018-12-28T00:00:00"/>
    <s v="Brokerage"/>
    <s v="Endorsement"/>
    <m/>
    <d v="2020-01-22T00:00:00"/>
  </r>
  <r>
    <s v="Shikha Chauhan"/>
    <s v="0000000007919559-01"/>
    <s v="Active"/>
    <d v="2018-12-28T00:00:00"/>
    <d v="2019-12-27T00:00:00"/>
    <s v="Marine"/>
    <n v="1"/>
    <s v="Vinay"/>
    <s v="Ahmedabad"/>
    <s v="Marine"/>
    <x v="2"/>
    <n v="0"/>
    <m/>
    <s v="Brokerage "/>
    <s v="Endorsement"/>
    <m/>
    <d v="2020-01-22T00:00:00"/>
  </r>
  <r>
    <s v="Hemant Dutta"/>
    <s v="2001/161822918/00/000"/>
    <s v="Active"/>
    <d v="2018-12-06T00:00:00"/>
    <d v="2019-12-05T00:00:00"/>
    <s v="Marine"/>
    <n v="1"/>
    <s v="Vinay"/>
    <s v="Ahmedabad"/>
    <s v="Marine"/>
    <x v="2"/>
    <n v="10725"/>
    <d v="2018-12-06T00:00:00"/>
    <s v="Brokerage"/>
    <s v="Inception"/>
    <m/>
    <d v="2020-01-22T00:00:00"/>
  </r>
  <r>
    <s v="Dinesh Pandey"/>
    <n v="2280014070"/>
    <s v="Active"/>
    <d v="2019-03-09T00:00:00"/>
    <d v="2020-03-08T00:00:00"/>
    <s v="Liability"/>
    <n v="2"/>
    <s v="Abhinav Shivam"/>
    <s v="Ahmedabad"/>
    <s v="Liability"/>
    <x v="2"/>
    <n v="27530.38"/>
    <d v="2019-03-09T00:00:00"/>
    <s v="Brokerage"/>
    <s v="Inception"/>
    <m/>
    <d v="2020-01-22T00:00:00"/>
  </r>
  <r>
    <s v="Archana Iyer"/>
    <n v="3.1030411181E+17"/>
    <s v="Inactive"/>
    <d v="2018-04-01T00:00:00"/>
    <d v="2019-03-31T00:00:00"/>
    <s v="Miscellaneous"/>
    <n v="1"/>
    <s v="Vinay"/>
    <s v="Ahmedabad"/>
    <s v="Property / BI"/>
    <x v="2"/>
    <n v="106033.91"/>
    <d v="2018-04-01T00:00:00"/>
    <s v="Brokerage"/>
    <s v="Lapse"/>
    <s v="COMP - Competition"/>
    <d v="2020-01-22T00:00:00"/>
  </r>
  <r>
    <s v="Deepak Menon"/>
    <n v="3.1030411181E+17"/>
    <s v="Active"/>
    <d v="2019-01-08T00:00:00"/>
    <d v="2019-04-07T00:00:00"/>
    <s v="Fire"/>
    <n v="2"/>
    <s v="Abhinav Shivam"/>
    <s v="Ahmedabad"/>
    <s v="Small Medium Enterpries (SME)"/>
    <x v="2"/>
    <n v="3978.77"/>
    <d v="2019-01-08T00:00:00"/>
    <s v="Brokerage"/>
    <s v="Inception"/>
    <m/>
    <d v="2020-01-22T00:00:00"/>
  </r>
  <r>
    <s v="Vivek Gupta"/>
    <n v="3.1030411181E+17"/>
    <s v="Active"/>
    <d v="2019-01-19T00:00:00"/>
    <d v="2019-04-18T00:00:00"/>
    <s v="Fire"/>
    <n v="2"/>
    <s v="Abhinav Shivam"/>
    <s v="Ahmedabad"/>
    <s v="Small Medium Enterpries (SME)"/>
    <x v="2"/>
    <n v="9453.35"/>
    <d v="2019-01-19T00:00:00"/>
    <s v="Brokerage"/>
    <s v="Inception"/>
    <m/>
    <d v="2020-01-22T00:00:00"/>
  </r>
  <r>
    <s v="Rina Shah"/>
    <n v="3.1030411181E+17"/>
    <s v="Active"/>
    <d v="2019-02-26T00:00:00"/>
    <d v="2019-04-25T00:00:00"/>
    <s v="Fire"/>
    <n v="2"/>
    <s v="Abhinav Shivam"/>
    <s v="Ahmedabad"/>
    <s v="Small Medium Enterpries (SME)"/>
    <x v="2"/>
    <n v="4156.79"/>
    <d v="2019-02-26T00:00:00"/>
    <s v="Brokerage"/>
    <s v="Inception"/>
    <m/>
    <d v="2020-01-22T00:00:00"/>
  </r>
  <r>
    <s v="Uday Prasad"/>
    <n v="43187020"/>
    <s v="Active"/>
    <d v="2019-04-22T00:00:00"/>
    <d v="2020-04-21T00:00:00"/>
    <s v="Miscellaneous"/>
    <n v="13"/>
    <s v="Vididt Saha"/>
    <s v="Ahmedabad"/>
    <s v="Liability"/>
    <x v="1"/>
    <n v="7451.24"/>
    <d v="2019-04-22T00:00:00"/>
    <s v="Brokerage"/>
    <s v="Inception"/>
    <m/>
    <d v="2020-01-22T00:00:00"/>
  </r>
  <r>
    <s v="Nitin Kapoor"/>
    <s v="0865082088 00"/>
    <s v="Active"/>
    <d v="2018-12-07T00:00:00"/>
    <d v="2019-12-06T00:00:00"/>
    <s v="Marine"/>
    <n v="1"/>
    <s v="Vinay"/>
    <s v="Ahmedabad"/>
    <s v="Marine"/>
    <x v="2"/>
    <n v="3630"/>
    <d v="2019-12-17T00:00:00"/>
    <s v="Brokerage"/>
    <s v="Inception"/>
    <m/>
    <d v="2020-01-22T00:00:00"/>
  </r>
  <r>
    <s v="Harish Kaul"/>
    <s v="0865081032 00"/>
    <s v="Active"/>
    <d v="2018-09-11T00:00:00"/>
    <d v="2019-09-10T00:00:00"/>
    <s v="Marine"/>
    <n v="1"/>
    <s v="Vinay"/>
    <s v="Ahmedabad"/>
    <s v="Marine"/>
    <x v="0"/>
    <n v="1072.5"/>
    <d v="2019-09-11T00:00:00"/>
    <s v="Brokerage"/>
    <s v="Inception"/>
    <m/>
    <d v="2020-01-22T00:00:00"/>
  </r>
  <r>
    <s v="Neeraj Arora"/>
    <n v="1.11200441808E+19"/>
    <s v="Active"/>
    <d v="2019-01-03T00:00:00"/>
    <d v="2019-10-02T00:00:00"/>
    <s v="Engineering"/>
    <n v="3"/>
    <s v="Animesh Rawat"/>
    <s v="Ahmedabad"/>
    <s v="Global Client Network (GNB Inward)"/>
    <x v="2"/>
    <n v="49401.25"/>
    <d v="2019-01-03T00:00:00"/>
    <s v="Brokerage"/>
    <s v="Inception"/>
    <m/>
    <d v="2020-01-22T00:00:00"/>
  </r>
  <r>
    <s v="Mukul Kumar"/>
    <n v="1.11200441808E+19"/>
    <s v="Active"/>
    <d v="2019-01-03T00:00:00"/>
    <d v="2019-10-02T00:00:00"/>
    <s v="Engineering"/>
    <n v="3"/>
    <s v="Animesh Rawat"/>
    <s v="Ahmedabad"/>
    <s v="Global Client Network (GNB Inward)"/>
    <x v="2"/>
    <n v="49401.25"/>
    <d v="2019-01-03T00:00:00"/>
    <s v="Brokerage"/>
    <s v="Inception"/>
    <m/>
    <d v="2020-01-22T00:00:00"/>
  </r>
  <r>
    <s v="Gauri Naik"/>
    <n v="1.1120044185899999E+19"/>
    <s v="Active"/>
    <d v="2019-01-03T00:00:00"/>
    <d v="2019-10-02T00:00:00"/>
    <s v="Engineering"/>
    <n v="3"/>
    <s v="Animesh Rawat"/>
    <s v="Ahmedabad"/>
    <s v="Global Client Network (GNB Inward)"/>
    <x v="2"/>
    <n v="45000"/>
    <d v="2019-01-03T00:00:00"/>
    <s v="Brokerage"/>
    <s v="Inception"/>
    <m/>
    <d v="2020-01-22T00:00:00"/>
  </r>
  <r>
    <s v="Harish Menon"/>
    <s v="4016/138636598/01/000"/>
    <s v="Inactive"/>
    <d v="2018-09-30T00:00:00"/>
    <d v="2019-09-29T00:00:00"/>
    <s v="Employee Benefits"/>
    <n v="10"/>
    <s v="Mark"/>
    <s v="Ahmedabad"/>
    <s v="Employee Benefits (EB)"/>
    <x v="0"/>
    <n v="54000"/>
    <d v="2018-09-30T00:00:00"/>
    <s v="Brokerage"/>
    <s v="Inception"/>
    <m/>
    <d v="2020-01-22T00:00:00"/>
  </r>
  <r>
    <s v="Mohit Gupta"/>
    <s v="2005/162167315/00/000"/>
    <s v="Active"/>
    <d v="2018-12-14T00:00:00"/>
    <d v="2019-12-13T00:00:00"/>
    <s v="Marine"/>
    <n v="12"/>
    <s v="Shivani Sharma"/>
    <s v="Ahmedabad"/>
    <s v="Global Client Network (GNB Inward)"/>
    <x v="2"/>
    <n v="5659.5"/>
    <d v="2018-12-14T00:00:00"/>
    <s v="Brokerage"/>
    <s v="Inception"/>
    <m/>
    <d v="2020-01-22T00:00:00"/>
  </r>
  <r>
    <s v="Amit Arora"/>
    <n v="3.1142027482102001E+18"/>
    <s v="Active"/>
    <d v="2019-04-11T00:00:00"/>
    <d v="2020-04-09T00:00:00"/>
    <s v="Miscellaneous"/>
    <n v="3"/>
    <s v="Animesh Rawat"/>
    <s v="Ahmedabad"/>
    <s v="Global Client Network (GNB Inward)"/>
    <x v="2"/>
    <n v="2942.25"/>
    <d v="2019-04-11T00:00:00"/>
    <s v="Brokerage"/>
    <s v="Inception"/>
    <m/>
    <d v="2020-01-22T00:00:00"/>
  </r>
  <r>
    <s v="Nikita Pandit"/>
    <s v="0000000007404252-01"/>
    <s v="Inactive"/>
    <d v="2018-10-24T00:00:00"/>
    <d v="2019-10-23T00:00:00"/>
    <s v="Miscellaneous"/>
    <n v="3"/>
    <s v="Animesh Rawat"/>
    <s v="Ahmedabad"/>
    <s v="Global Client Network (GNB Inward)"/>
    <x v="0"/>
    <n v="6335.5"/>
    <d v="2019-10-23T00:00:00"/>
    <s v="Brokerage"/>
    <s v="Inception"/>
    <m/>
    <d v="2020-01-22T00:00:00"/>
  </r>
  <r>
    <s v="Vikas Gupta"/>
    <s v="0000000007404252-02"/>
    <s v="Active"/>
    <d v="2019-10-26T00:00:00"/>
    <d v="2020-10-25T00:00:00"/>
    <s v="Miscellaneous"/>
    <n v="3"/>
    <s v="Animesh Rawat"/>
    <s v="Ahmedabad"/>
    <s v="Global Client Network (GNB Inward)"/>
    <x v="0"/>
    <n v="2436.75"/>
    <d v="2019-10-26T00:00:00"/>
    <s v="Brokerage"/>
    <s v="Renewal"/>
    <m/>
    <d v="2020-01-22T00:00:00"/>
  </r>
  <r>
    <s v="Kamlesh Pillai"/>
    <n v="10619837"/>
    <s v="Inactive"/>
    <d v="2018-10-24T00:00:00"/>
    <d v="2019-10-23T00:00:00"/>
    <s v="Fire"/>
    <n v="3"/>
    <s v="Animesh Rawat"/>
    <s v="Ahmedabad"/>
    <s v="Global Client Network (GNB Inward)"/>
    <x v="0"/>
    <n v="18321.23"/>
    <d v="2018-10-24T00:00:00"/>
    <s v="Brokerage"/>
    <s v="Inception"/>
    <m/>
    <d v="2020-01-22T00:00:00"/>
  </r>
  <r>
    <s v="Umesh Agarwal"/>
    <s v="0000000010619837-01"/>
    <s v="Active"/>
    <d v="2019-10-25T00:00:00"/>
    <d v="2020-10-24T00:00:00"/>
    <s v="Fire"/>
    <n v="3"/>
    <s v="Animesh Rawat"/>
    <s v="Ahmedabad"/>
    <s v="Global Client Network (GNB Inward)"/>
    <x v="0"/>
    <n v="26967.39"/>
    <d v="2019-10-25T00:00:00"/>
    <s v="Brokerage"/>
    <s v="Renewal"/>
    <m/>
    <d v="2020-01-22T00:00:00"/>
  </r>
  <r>
    <s v="Ankur Gandhi"/>
    <s v="1011/142530053/00/000"/>
    <s v="Active"/>
    <d v="2018-01-01T00:00:00"/>
    <d v="2018-12-31T00:00:00"/>
    <s v="Miscellaneous"/>
    <n v="3"/>
    <s v="Animesh Rawat"/>
    <s v="Ahmedabad"/>
    <s v="Global Client Network (GNB Inward)"/>
    <x v="0"/>
    <n v="159956.76"/>
    <d v="2018-01-01T00:00:00"/>
    <s v="Brokerage"/>
    <s v="Inception"/>
    <m/>
    <d v="2020-01-22T00:00:00"/>
  </r>
  <r>
    <s v="Dinesh Kaul"/>
    <s v="1011/142530053/01/000"/>
    <s v="Active"/>
    <d v="2019-01-01T00:00:00"/>
    <d v="2019-12-31T00:00:00"/>
    <s v="Fire"/>
    <n v="3"/>
    <s v="Animesh Rawat"/>
    <s v="Ahmedabad"/>
    <s v="Global Client Network (GNB Inward)"/>
    <x v="0"/>
    <n v="0"/>
    <d v="2019-01-01T00:00:00"/>
    <s v="Brokerage"/>
    <s v="Inception"/>
    <m/>
    <d v="2020-01-22T00:00:00"/>
  </r>
  <r>
    <s v="Ankur Naik"/>
    <n v="1.60261822110088E+17"/>
    <s v="Active"/>
    <d v="2018-05-31T00:00:00"/>
    <d v="2018-09-30T00:00:00"/>
    <s v="Engineering"/>
    <n v="3"/>
    <s v="Animesh Rawat"/>
    <s v="Ahmedabad"/>
    <s v="Global Client Network (GNB Inward)"/>
    <x v="0"/>
    <n v="8268.1299999999992"/>
    <d v="2018-09-30T00:00:00"/>
    <s v="Brokerage"/>
    <s v="Inception"/>
    <m/>
    <d v="2020-01-22T00:00:00"/>
  </r>
  <r>
    <s v="DDD"/>
    <n v="3.1142029974272998E+18"/>
    <s v="Active"/>
    <d v="2019-09-19T00:00:00"/>
    <d v="2020-09-18T00:00:00"/>
    <s v="Miscellaneous"/>
    <n v="3"/>
    <s v="Animesh Rawat"/>
    <s v="Ahmedabad"/>
    <s v="Global Client Network (GNB Inward)"/>
    <x v="0"/>
    <n v="12500.13"/>
    <d v="2019-09-19T00:00:00"/>
    <s v="Brokerage"/>
    <s v="Renewal"/>
    <m/>
    <d v="2020-01-22T00:00:00"/>
  </r>
  <r>
    <s v="DDD"/>
    <n v="3.1242015891005998E+18"/>
    <s v="Active"/>
    <d v="2018-03-27T00:00:00"/>
    <d v="2019-03-26T00:00:00"/>
    <s v="Miscellaneous"/>
    <n v="3"/>
    <s v="Animesh Rawat"/>
    <s v="Ahmedabad"/>
    <s v="Global Client Network (GNB Inward)"/>
    <x v="0"/>
    <n v="10584.15"/>
    <d v="2018-03-27T00:00:00"/>
    <s v="Brokerage"/>
    <s v="Inception"/>
    <m/>
    <d v="2020-01-22T00:00:00"/>
  </r>
  <r>
    <s v="DDD"/>
    <n v="3.1242015891005998E+18"/>
    <s v="Active"/>
    <d v="2019-01-02T00:00:00"/>
    <d v="2019-12-31T00:00:00"/>
    <s v="Liability"/>
    <n v="3"/>
    <s v="Animesh Rawat"/>
    <s v="Ahmedabad"/>
    <s v="Global Client Network (GNB Inward)"/>
    <x v="0"/>
    <n v="14393.8"/>
    <d v="2019-01-02T00:00:00"/>
    <s v="Brokerage"/>
    <s v="Inception"/>
    <m/>
    <d v="2020-01-22T00:00:00"/>
  </r>
  <r>
    <s v="DDD"/>
    <s v="4006/131284920/01/000"/>
    <s v="Inactive"/>
    <d v="2018-05-15T00:00:00"/>
    <d v="2019-05-14T00:00:00"/>
    <s v="Miscellaneous"/>
    <n v="3"/>
    <s v="Animesh Rawat"/>
    <s v="Ahmedabad"/>
    <s v="Global Client Network (GNB Inward)"/>
    <x v="0"/>
    <n v="691.85"/>
    <d v="2018-05-15T00:00:00"/>
    <s v="Brokerage"/>
    <s v="Inception"/>
    <m/>
    <d v="2020-01-22T00:00:00"/>
  </r>
  <r>
    <s v="DDD"/>
    <s v="4006/131284920/02/000"/>
    <s v="Active"/>
    <d v="2019-05-15T00:00:00"/>
    <d v="2020-05-14T00:00:00"/>
    <s v="Miscellaneous"/>
    <n v="3"/>
    <s v="Animesh Rawat"/>
    <s v="Ahmedabad"/>
    <s v="Global Client Network (GNB Inward)"/>
    <x v="0"/>
    <n v="691.85"/>
    <d v="2019-05-15T00:00:00"/>
    <s v="Brokerage"/>
    <s v="Renewal"/>
    <m/>
    <d v="2020-01-22T00:00:00"/>
  </r>
  <r>
    <s v="DDD"/>
    <s v="4010/121054809/01/000"/>
    <s v="Active"/>
    <d v="2017-08-22T00:00:00"/>
    <d v="2018-08-21T00:00:00"/>
    <s v="Miscellaneous"/>
    <n v="3"/>
    <s v="Animesh Rawat"/>
    <s v="Ahmedabad"/>
    <s v="Global Client Network (GNB Inward)"/>
    <x v="0"/>
    <n v="10964.79"/>
    <d v="2017-08-22T00:00:00"/>
    <s v="Brokerage"/>
    <s v="Inception"/>
    <m/>
    <d v="2020-01-22T00:00:00"/>
  </r>
  <r>
    <s v="DDD"/>
    <s v="4010/121054809/02/000"/>
    <s v="Inactive"/>
    <d v="2018-08-22T00:00:00"/>
    <d v="2019-08-21T00:00:00"/>
    <s v="Miscellaneous"/>
    <n v="3"/>
    <s v="Animesh Rawat"/>
    <s v="Ahmedabad"/>
    <s v="Global Client Network (GNB Inward)"/>
    <x v="0"/>
    <n v="13630.7"/>
    <d v="2019-08-21T00:00:00"/>
    <s v="Brokerage"/>
    <s v="Inception"/>
    <m/>
    <d v="2020-01-22T00:00:00"/>
  </r>
  <r>
    <s v="DDD"/>
    <s v="4016 138636598 02 000"/>
    <s v="Active"/>
    <d v="2019-09-30T00:00:00"/>
    <d v="2020-09-29T00:00:00"/>
    <s v="Employee Benefits"/>
    <n v="10"/>
    <s v="Mark"/>
    <s v="Ahmedabad"/>
    <s v="Employee Benefits (EB)"/>
    <x v="0"/>
    <n v="123750"/>
    <d v="2019-09-30T00:00:00"/>
    <s v="Brokerage"/>
    <s v="Renewal"/>
    <m/>
    <d v="2020-01-22T00:00:00"/>
  </r>
  <r>
    <s v="DDD"/>
    <s v="5002/131802941/01/000"/>
    <s v="Inactive"/>
    <d v="2018-05-26T00:00:00"/>
    <d v="2019-05-25T00:00:00"/>
    <s v="Engineering"/>
    <n v="12"/>
    <s v="Shivani Sharma"/>
    <s v="Ahmedabad"/>
    <s v="Global Client Network (GNB Inward)"/>
    <x v="0"/>
    <n v="869.63"/>
    <d v="2018-05-26T00:00:00"/>
    <s v="Brokerage"/>
    <s v="Inception"/>
    <m/>
    <d v="2020-01-22T00:00:00"/>
  </r>
  <r>
    <s v="DDD"/>
    <s v="5002/131802941/02/000"/>
    <s v="Active"/>
    <d v="2019-05-26T00:00:00"/>
    <d v="2020-05-25T00:00:00"/>
    <s v="Engineering"/>
    <n v="3"/>
    <s v="Animesh Rawat"/>
    <s v="Ahmedabad"/>
    <s v="Global Client Network (GNB Inward)"/>
    <x v="0"/>
    <n v="869.63"/>
    <d v="2019-05-26T00:00:00"/>
    <s v="Brokerage"/>
    <s v="Renewal"/>
    <m/>
    <d v="2020-01-22T00:00:00"/>
  </r>
  <r>
    <s v="DDD"/>
    <s v="LQX/I2508418/71/02/005537"/>
    <s v="Active"/>
    <d v="2018-02-16T00:00:00"/>
    <d v="2019-02-15T00:00:00"/>
    <s v="Liability"/>
    <n v="3"/>
    <s v="Animesh Rawat"/>
    <s v="Ahmedabad"/>
    <s v="Global Client Network (GNB Inward)"/>
    <x v="0"/>
    <n v="1562.5"/>
    <d v="2019-02-16T00:00:00"/>
    <s v="Brokerage"/>
    <s v="Inception"/>
    <m/>
    <d v="2020-01-22T00:00:00"/>
  </r>
  <r>
    <s v="DDD"/>
    <s v="NBI Domestic"/>
    <s v="Inactive"/>
    <d v="2019-01-01T00:00:00"/>
    <d v="2019-12-31T00:00:00"/>
    <s v="Miscellaneous"/>
    <n v="4"/>
    <s v="Gilbert"/>
    <s v="Ahmedabad"/>
    <s v="Trade Credit &amp;amp; Political Risk"/>
    <x v="0"/>
    <n v="43367"/>
    <d v="2019-07-01T00:00:00"/>
    <s v="Brokerage"/>
    <s v="Lapse"/>
    <s v="GMAN â€“ Global Mandate"/>
    <d v="2020-01-22T00:00:00"/>
  </r>
  <r>
    <s v="DDD"/>
    <s v="NBI Domestic"/>
    <s v="Inactive"/>
    <d v="2019-01-01T00:00:00"/>
    <d v="2019-12-31T00:00:00"/>
    <s v="Miscellaneous"/>
    <n v="4"/>
    <s v="Gilbert"/>
    <s v="Ahmedabad"/>
    <s v="Trade Credit &amp;amp; Political Risk"/>
    <x v="0"/>
    <n v="43367"/>
    <d v="2019-10-01T00:00:00"/>
    <s v="Brokerage"/>
    <s v="Lapse"/>
    <s v="GMAN â€“ Global Mandate"/>
    <d v="2020-01-22T00:00:00"/>
  </r>
  <r>
    <s v="DDD"/>
    <s v="NBI Domestic"/>
    <s v="Inactive"/>
    <d v="2019-01-01T00:00:00"/>
    <d v="2019-12-31T00:00:00"/>
    <s v="Miscellaneous"/>
    <n v="4"/>
    <s v="Gilbert"/>
    <s v="Ahmedabad"/>
    <s v="Trade Credit &amp;amp; Political Risk"/>
    <x v="0"/>
    <n v="65050.5"/>
    <d v="2019-01-01T00:00:00"/>
    <s v="Brokerage"/>
    <s v="Lapse"/>
    <s v="GMAN â€“ Global Mandate"/>
    <d v="2020-01-22T00:00:00"/>
  </r>
  <r>
    <s v="DDD"/>
    <s v="NBI Domestic"/>
    <s v="Inactive"/>
    <d v="2019-01-01T00:00:00"/>
    <d v="2019-12-31T00:00:00"/>
    <s v="Miscellaneous"/>
    <n v="4"/>
    <s v="Gilbert"/>
    <s v="Ahmedabad"/>
    <s v="Trade Credit &amp;amp; Political Risk"/>
    <x v="0"/>
    <n v="65050.5"/>
    <d v="2019-04-01T00:00:00"/>
    <s v="Brokerage"/>
    <s v="Lapse"/>
    <s v="GMAN â€“ Global Mandate"/>
    <d v="2020-01-22T00:00:00"/>
  </r>
  <r>
    <s v="DDD"/>
    <s v="NBI Export"/>
    <s v="Inactive"/>
    <d v="2019-01-01T00:00:00"/>
    <d v="2019-12-31T00:00:00"/>
    <s v="Miscellaneous"/>
    <n v="4"/>
    <s v="Gilbert"/>
    <s v="Ahmedabad"/>
    <s v="Trade Credit &amp;amp; Political Risk"/>
    <x v="0"/>
    <n v="10824.4"/>
    <d v="2019-07-01T00:00:00"/>
    <s v="Brokerage"/>
    <s v="Lapse"/>
    <s v="GMAN â€“ Global Mandate"/>
    <d v="2020-01-22T00:00:00"/>
  </r>
  <r>
    <s v="DDD"/>
    <s v="NBI Export"/>
    <s v="Inactive"/>
    <d v="2019-01-01T00:00:00"/>
    <d v="2019-12-31T00:00:00"/>
    <s v="Miscellaneous"/>
    <n v="4"/>
    <s v="Gilbert"/>
    <s v="Ahmedabad"/>
    <s v="Trade Credit &amp;amp; Political Risk"/>
    <x v="0"/>
    <n v="10824.4"/>
    <d v="2019-10-01T00:00:00"/>
    <s v="Brokerage"/>
    <s v="Lapse"/>
    <s v="GMAN â€“ Global Mandate"/>
    <d v="2020-01-22T00:00:00"/>
  </r>
  <r>
    <s v="DDD"/>
    <s v="NBI Export"/>
    <s v="Inactive"/>
    <d v="2019-01-01T00:00:00"/>
    <d v="2019-12-31T00:00:00"/>
    <s v="Miscellaneous"/>
    <n v="4"/>
    <s v="Gilbert"/>
    <s v="Ahmedabad"/>
    <s v="Trade Credit &amp;amp; Political Risk"/>
    <x v="0"/>
    <n v="16236.6"/>
    <d v="2019-01-01T00:00:00"/>
    <s v="Brokerage"/>
    <s v="Lapse"/>
    <s v="GMAN â€“ Global Mandate"/>
    <d v="2020-01-22T00:00:00"/>
  </r>
  <r>
    <s v="DDD"/>
    <s v="NBI Export"/>
    <s v="Inactive"/>
    <d v="2019-01-01T00:00:00"/>
    <d v="2019-12-31T00:00:00"/>
    <s v="Miscellaneous"/>
    <n v="4"/>
    <s v="Gilbert"/>
    <s v="Ahmedabad"/>
    <s v="Trade Credit &amp;amp; Political Risk"/>
    <x v="0"/>
    <n v="16236.6"/>
    <d v="2019-04-01T00:00:00"/>
    <s v="Brokerage"/>
    <s v="Lapse"/>
    <s v="GMAN â€“ Global Mandate"/>
    <d v="2020-01-22T00:00:00"/>
  </r>
  <r>
    <s v="DDD"/>
    <s v="OG-18-2202-1018-00000036"/>
    <s v="Inactive"/>
    <d v="2018-01-01T00:00:00"/>
    <d v="2018-12-31T00:00:00"/>
    <s v="Marine"/>
    <n v="3"/>
    <s v="Animesh Rawat"/>
    <s v="Ahmedabad"/>
    <s v="Global Client Network (GNB Inward)"/>
    <x v="0"/>
    <n v="36612.18"/>
    <d v="2018-01-01T00:00:00"/>
    <s v="Brokerage"/>
    <s v="Inception"/>
    <m/>
    <d v="2020-01-22T00:00:00"/>
  </r>
  <r>
    <s v="DDD"/>
    <s v="OG-18-2202-3383-00000005"/>
    <s v="Inactive"/>
    <d v="2018-01-01T00:00:00"/>
    <d v="2018-12-31T00:00:00"/>
    <s v="Liability"/>
    <n v="3"/>
    <s v="Animesh Rawat"/>
    <s v="Ahmedabad"/>
    <s v="Global Client Network (GNB Inward)"/>
    <x v="0"/>
    <n v="28735.65"/>
    <d v="2018-01-01T00:00:00"/>
    <s v="Brokerage"/>
    <s v="Inception"/>
    <m/>
    <d v="2020-01-22T00:00:00"/>
  </r>
  <r>
    <s v="DDD"/>
    <s v="OG-19-2202-1018-00000052"/>
    <s v="Active"/>
    <d v="2019-01-01T00:00:00"/>
    <d v="2019-12-31T00:00:00"/>
    <s v="Marine"/>
    <n v="3"/>
    <s v="Animesh Rawat"/>
    <s v="Ahmedabad"/>
    <s v="Global Client Network (GNB Inward)"/>
    <x v="0"/>
    <n v="53277.919999999998"/>
    <d v="2019-01-01T00:00:00"/>
    <s v="Brokerage"/>
    <s v="Renewal"/>
    <m/>
    <d v="2020-01-22T00:00:00"/>
  </r>
  <r>
    <s v="DDD"/>
    <s v="OG-19-2202-3383-00000007"/>
    <s v="Active"/>
    <d v="2019-01-01T00:00:00"/>
    <d v="2019-12-31T00:00:00"/>
    <s v="Liability"/>
    <n v="3"/>
    <s v="Animesh Rawat"/>
    <s v="Ahmedabad"/>
    <s v="Global Client Network (GNB Inward)"/>
    <x v="0"/>
    <n v="30048.080000000002"/>
    <d v="2019-01-01T00:00:00"/>
    <s v="Brokerage"/>
    <s v="Renewal"/>
    <m/>
    <d v="2020-01-22T00:00:00"/>
  </r>
  <r>
    <s v="DDD"/>
    <s v="PROHLN000005719"/>
    <s v="Active"/>
    <d v="2019-01-21T00:00:00"/>
    <d v="2020-01-20T00:00:00"/>
    <s v="Employee Benefits"/>
    <n v="3"/>
    <s v="Animesh Rawat"/>
    <s v="Ahmedabad"/>
    <s v="Global Client Network (GNB Inward)"/>
    <x v="2"/>
    <n v="15084.15"/>
    <d v="2019-01-21T00:00:00"/>
    <s v="Brokerage"/>
    <s v="Inception"/>
    <m/>
    <d v="2020-01-22T00:00:00"/>
  </r>
  <r>
    <s v="DDD"/>
    <n v="2250007836"/>
    <s v="Inactive"/>
    <d v="2018-02-07T00:00:00"/>
    <d v="2019-02-06T00:00:00"/>
    <s v="Miscellaneous"/>
    <n v="1"/>
    <s v="Vinay"/>
    <s v="Ahmedabad"/>
    <s v="Liability"/>
    <x v="2"/>
    <n v="1013.88"/>
    <d v="2018-02-07T00:00:00"/>
    <s v="Brokerage"/>
    <s v="Lapse"/>
    <s v="NOLN - No Longer Needed"/>
    <d v="2020-01-22T00:00:00"/>
  </r>
  <r>
    <s v="DDD"/>
    <n v="2250007837"/>
    <s v="Inactive"/>
    <d v="2018-02-07T00:00:00"/>
    <d v="2019-02-06T00:00:00"/>
    <s v="Miscellaneous"/>
    <n v="1"/>
    <s v="Vinay"/>
    <s v="Ahmedabad"/>
    <s v="Liability"/>
    <x v="2"/>
    <n v="1601.5"/>
    <d v="2018-02-07T00:00:00"/>
    <s v="Brokerage"/>
    <s v="Lapse"/>
    <s v="JCOM - Job Completed"/>
    <d v="2020-01-22T00:00:00"/>
  </r>
  <r>
    <s v="DDD"/>
    <s v="'2309003157"/>
    <s v="Inactive"/>
    <d v="2018-07-03T00:00:00"/>
    <d v="2019-07-02T00:00:00"/>
    <s v="Liability"/>
    <n v="1"/>
    <s v="Vinay"/>
    <s v="Ahmedabad"/>
    <s v="Liability"/>
    <x v="0"/>
    <n v="37500"/>
    <d v="2018-07-03T00:00:00"/>
    <s v="Brokerage"/>
    <s v="Inception"/>
    <m/>
    <d v="2020-01-22T00:00:00"/>
  </r>
  <r>
    <s v="DDD"/>
    <s v="'2309003157 01"/>
    <s v="Active"/>
    <d v="2019-07-03T00:00:00"/>
    <d v="2020-07-02T00:00:00"/>
    <s v="Liability"/>
    <n v="1"/>
    <s v="Vinay"/>
    <s v="Ahmedabad"/>
    <s v="Liability"/>
    <x v="0"/>
    <n v="35000"/>
    <d v="2019-07-03T00:00:00"/>
    <s v="Brokerage"/>
    <s v="Renewal"/>
    <m/>
    <d v="2020-01-22T00:00:00"/>
  </r>
  <r>
    <s v="DDD"/>
    <n v="9.9000011160099996E+19"/>
    <s v="Inactive"/>
    <d v="2017-02-26T00:00:00"/>
    <d v="2018-02-25T00:00:00"/>
    <s v="Fire"/>
    <n v="1"/>
    <s v="Vinay"/>
    <s v="Ahmedabad"/>
    <s v="Construction, Power &amp; Infrastructure"/>
    <x v="2"/>
    <n v="992.51"/>
    <d v="2018-02-25T00:00:00"/>
    <s v="Brokerage"/>
    <s v="Lapse"/>
    <s v="OTHR â€“ Other"/>
    <d v="2020-01-22T00:00:00"/>
  </r>
  <r>
    <s v="DDD"/>
    <n v="9.9000011160099996E+19"/>
    <s v="Active"/>
    <d v="2017-02-26T00:00:00"/>
    <d v="2018-02-25T00:00:00"/>
    <s v="Fire"/>
    <n v="1"/>
    <s v="Vinay"/>
    <s v="Ahmedabad"/>
    <s v="Construction, Power &amp; Infrastructure"/>
    <x v="2"/>
    <n v="992.51"/>
    <d v="2018-02-25T00:00:00"/>
    <s v="Brokerage"/>
    <s v="Inception"/>
    <m/>
    <d v="2020-01-22T00:00:00"/>
  </r>
  <r>
    <s v="DDD"/>
    <n v="9.9000011160099996E+19"/>
    <s v="Inactive"/>
    <d v="2016-12-31T00:00:00"/>
    <d v="2017-12-30T00:00:00"/>
    <s v="Fire"/>
    <n v="1"/>
    <s v="Vinay"/>
    <s v="Ahmedabad"/>
    <s v="Construction, Power &amp; Infrastructure"/>
    <x v="2"/>
    <n v="377079.15"/>
    <d v="2016-12-31T00:00:00"/>
    <s v="Brokerage"/>
    <s v="Lapse"/>
    <s v="OTHR â€“ Other"/>
    <d v="2020-01-22T00:00:00"/>
  </r>
  <r>
    <s v="DDD"/>
    <n v="9.9000011170100003E+19"/>
    <s v="Inactive"/>
    <d v="2017-06-28T00:00:00"/>
    <d v="2018-06-27T00:00:00"/>
    <s v="Fire"/>
    <n v="1"/>
    <s v="Vinay"/>
    <s v="Ahmedabad"/>
    <s v="Construction, Power &amp; Infrastructure"/>
    <x v="2"/>
    <n v="61251.58"/>
    <d v="2017-06-28T00:00:00"/>
    <s v="Brokerage"/>
    <s v="Inception"/>
    <m/>
    <d v="2020-01-22T00:00:00"/>
  </r>
  <r>
    <s v="DDD"/>
    <s v="99000011170100000135'"/>
    <s v="Inactive"/>
    <d v="2017-06-28T00:00:00"/>
    <d v="2018-06-27T00:00:00"/>
    <s v="Fire"/>
    <n v="1"/>
    <s v="Vinay"/>
    <s v="Ahmedabad"/>
    <s v="Construction, Power &amp; Infrastructure"/>
    <x v="2"/>
    <n v="62070.81"/>
    <d v="2017-06-28T00:00:00"/>
    <s v="Brokerage"/>
    <s v="Inception"/>
    <m/>
    <d v="2020-01-22T00:00:00"/>
  </r>
  <r>
    <s v="DDD"/>
    <n v="9.9000011170100003E+19"/>
    <s v="Active"/>
    <d v="2017-07-06T00:00:00"/>
    <d v="2018-07-05T00:00:00"/>
    <s v="Fire"/>
    <n v="1"/>
    <s v="Vinay"/>
    <s v="Ahmedabad"/>
    <s v="Construction, Power &amp; Infrastructure"/>
    <x v="2"/>
    <n v="1261.8399999999999"/>
    <d v="2017-07-06T00:00:00"/>
    <s v="Brokerage"/>
    <s v="Inception"/>
    <m/>
    <d v="2020-01-22T00:00:00"/>
  </r>
  <r>
    <s v="DDD"/>
    <n v="9.9000011170100003E+19"/>
    <s v="Inactive"/>
    <d v="2018-01-01T00:00:00"/>
    <d v="2018-12-31T00:00:00"/>
    <s v="Fire"/>
    <n v="1"/>
    <s v="Vinay"/>
    <s v="Ahmedabad"/>
    <s v="Construction, Power &amp; Infrastructure"/>
    <x v="2"/>
    <n v="349157.16"/>
    <d v="2018-01-01T00:00:00"/>
    <s v="Brokerage"/>
    <s v="Lapse"/>
    <s v="OTHR â€“ Other"/>
    <d v="2020-01-22T00:00:00"/>
  </r>
  <r>
    <s v="DDD"/>
    <s v="'99000011170100000412"/>
    <s v="Inactive"/>
    <d v="2018-02-14T00:00:00"/>
    <d v="2019-02-13T00:00:00"/>
    <s v="Fire"/>
    <n v="1"/>
    <s v="Vinay"/>
    <s v="Ahmedabad"/>
    <s v="Property / BI"/>
    <x v="0"/>
    <n v="107689.68"/>
    <d v="2018-02-14T00:00:00"/>
    <s v="Brokerage"/>
    <s v="Inception"/>
    <m/>
    <d v="2020-01-22T00:00:00"/>
  </r>
  <r>
    <s v="DDD"/>
    <s v="99000011180100000149'"/>
    <s v="Inactive"/>
    <d v="2018-07-20T00:00:00"/>
    <d v="2019-07-19T00:00:00"/>
    <s v="Fire"/>
    <n v="1"/>
    <s v="Vinay"/>
    <s v="Ahmedabad"/>
    <s v="Property / BI"/>
    <x v="0"/>
    <n v="5417.97"/>
    <d v="2018-07-20T00:00:00"/>
    <s v="Brokerage"/>
    <s v="Inception"/>
    <m/>
    <d v="2020-01-22T00:00:00"/>
  </r>
  <r>
    <s v="DDD"/>
    <n v="9.9000011180099994E+19"/>
    <s v="Inactive"/>
    <d v="2018-06-28T00:00:00"/>
    <d v="2019-06-27T00:00:00"/>
    <s v="Fire"/>
    <n v="1"/>
    <s v="Vinay"/>
    <s v="Ahmedabad"/>
    <s v="Construction, Power &amp; Infrastructure"/>
    <x v="2"/>
    <n v="61936.46"/>
    <d v="2018-06-28T00:00:00"/>
    <s v="Brokerage"/>
    <s v="Renewal"/>
    <m/>
    <d v="2020-01-22T00:00:00"/>
  </r>
  <r>
    <s v="DDD"/>
    <n v="9.9000011180099994E+19"/>
    <s v="Inactive"/>
    <d v="2018-06-28T00:00:00"/>
    <d v="2019-06-27T00:00:00"/>
    <s v="Fire"/>
    <n v="1"/>
    <s v="Vinay"/>
    <s v="Ahmedabad"/>
    <s v="Construction, Power &amp; Infrastructure"/>
    <x v="2"/>
    <n v="56276.26"/>
    <d v="2018-06-28T00:00:00"/>
    <s v="Brokerage"/>
    <s v="Renewal"/>
    <m/>
    <d v="2020-01-22T00:00:00"/>
  </r>
  <r>
    <s v="DDD"/>
    <s v="'99000011180100000284"/>
    <s v="Active"/>
    <d v="2019-01-01T00:00:00"/>
    <d v="2019-12-31T00:00:00"/>
    <s v="Fire"/>
    <n v="1"/>
    <s v="Vinay"/>
    <s v="Ahmedabad"/>
    <s v="Construction, Power &amp; Infrastructure"/>
    <x v="2"/>
    <n v="399509.89"/>
    <d v="2019-01-01T00:00:00"/>
    <s v="Brokerage"/>
    <s v="Renewal"/>
    <m/>
    <d v="2020-01-22T00:00:00"/>
  </r>
  <r>
    <s v="DDD"/>
    <s v="'99000011180100000303"/>
    <s v="Active"/>
    <d v="2019-01-16T00:00:00"/>
    <d v="2020-01-15T00:00:00"/>
    <s v="Fire"/>
    <n v="1"/>
    <s v="Vinay"/>
    <s v="Ahmedabad"/>
    <s v="Property / BI"/>
    <x v="0"/>
    <n v="98931.05"/>
    <d v="2019-01-16T00:00:00"/>
    <s v="Brokerage"/>
    <s v="Inception"/>
    <m/>
    <d v="2020-01-22T00:00:00"/>
  </r>
  <r>
    <s v="DDD"/>
    <s v="'99000011180100000339"/>
    <s v="Active"/>
    <d v="2019-02-14T00:00:00"/>
    <d v="2020-02-13T00:00:00"/>
    <s v="Fire"/>
    <n v="1"/>
    <s v="Vinay"/>
    <s v="Ahmedabad"/>
    <s v="Property / BI"/>
    <x v="0"/>
    <n v="1610"/>
    <d v="2019-02-14T00:00:00"/>
    <s v="Brokerage"/>
    <s v="Inception"/>
    <m/>
    <d v="2020-01-22T00:00:00"/>
  </r>
  <r>
    <s v="DDD"/>
    <s v="'99000011180100000340"/>
    <s v="Active"/>
    <d v="2019-02-14T00:00:00"/>
    <d v="2020-02-13T00:00:00"/>
    <s v="Fire"/>
    <n v="1"/>
    <s v="Vinay"/>
    <s v="Ahmedabad"/>
    <s v="Property / BI"/>
    <x v="0"/>
    <n v="131090.46"/>
    <d v="2019-02-26T00:00:00"/>
    <s v="Brokerage"/>
    <s v="Renewal"/>
    <m/>
    <d v="2020-01-22T00:00:00"/>
  </r>
  <r>
    <s v="DDD"/>
    <s v="'99000011180100000352"/>
    <s v="Active"/>
    <d v="2019-03-16T00:00:00"/>
    <d v="2020-03-15T00:00:00"/>
    <s v="Fire"/>
    <n v="1"/>
    <s v="Vinay"/>
    <s v="Ahmedabad"/>
    <s v="Property / BI"/>
    <x v="0"/>
    <n v="2056.4299999999998"/>
    <d v="2019-03-16T00:00:00"/>
    <s v="Brokerage"/>
    <s v="Inception"/>
    <m/>
    <d v="2020-01-22T00:00:00"/>
  </r>
  <r>
    <s v="DDD"/>
    <s v="'99000011180100000353"/>
    <s v="Active"/>
    <d v="2019-03-12T00:00:00"/>
    <d v="2020-03-11T00:00:00"/>
    <s v="Fire"/>
    <n v="1"/>
    <s v="Vinay"/>
    <s v="Ahmedabad"/>
    <s v="Property / BI"/>
    <x v="0"/>
    <n v="1194.28"/>
    <d v="2019-03-12T00:00:00"/>
    <s v="Brokerage"/>
    <s v="Inception"/>
    <m/>
    <d v="2020-01-22T00:00:00"/>
  </r>
  <r>
    <s v="DDD"/>
    <s v="'99000011190100000078"/>
    <s v="Active"/>
    <d v="2019-06-28T00:00:00"/>
    <d v="2020-06-27T00:00:00"/>
    <s v="Fire"/>
    <n v="1"/>
    <s v="Vinay"/>
    <s v="Ahmedabad"/>
    <s v="Construction, Power &amp; Infrastructure"/>
    <x v="2"/>
    <n v="75395.039999999994"/>
    <d v="2019-06-28T00:00:00"/>
    <s v="Brokerage"/>
    <s v="Renewal"/>
    <m/>
    <d v="2020-01-22T00:00:00"/>
  </r>
  <r>
    <s v="DDD"/>
    <s v="'99000011190100000079"/>
    <s v="Active"/>
    <d v="2019-06-28T00:00:00"/>
    <d v="2020-06-27T00:00:00"/>
    <s v="Fire"/>
    <n v="1"/>
    <s v="Vinay"/>
    <s v="Ahmedabad"/>
    <s v="Construction, Power &amp; Infrastructure"/>
    <x v="2"/>
    <n v="53595"/>
    <d v="2019-06-28T00:00:00"/>
    <s v="Brokerage"/>
    <s v="Renewal"/>
    <m/>
    <d v="2020-01-22T00:00:00"/>
  </r>
  <r>
    <s v="DDD"/>
    <s v="'99000011190100000121"/>
    <s v="Active"/>
    <d v="2019-07-20T00:00:00"/>
    <d v="2020-07-19T00:00:00"/>
    <s v="Fire"/>
    <n v="1"/>
    <s v="Vinay"/>
    <s v="Ahmedabad"/>
    <s v="Property / BI"/>
    <x v="0"/>
    <n v="6595.25"/>
    <d v="2019-07-20T00:00:00"/>
    <s v="Brokerage"/>
    <s v="Renewal"/>
    <m/>
    <d v="2020-01-22T00:00:00"/>
  </r>
  <r>
    <s v="DDD"/>
    <n v="9.9000021170200003E+19"/>
    <s v="Active"/>
    <d v="2017-06-06T00:00:00"/>
    <d v="2018-06-05T00:00:00"/>
    <s v="Marine"/>
    <n v="1"/>
    <s v="Vinay"/>
    <s v="Ahmedabad"/>
    <s v="Construction, Power &amp; Infrastructure"/>
    <x v="2"/>
    <n v="2887.38"/>
    <d v="2017-07-06T00:00:00"/>
    <s v="Brokerage"/>
    <s v="Inception"/>
    <m/>
    <d v="2020-01-22T00:00:00"/>
  </r>
  <r>
    <s v="DDD"/>
    <s v="'99000021180100000013"/>
    <s v="Active"/>
    <d v="2019-01-29T00:00:00"/>
    <d v="2020-01-28T00:00:00"/>
    <s v="Marine"/>
    <n v="1"/>
    <s v="Vinay"/>
    <s v="Ahmedabad"/>
    <s v="Marine"/>
    <x v="2"/>
    <n v="11539.77"/>
    <d v="2019-01-29T00:00:00"/>
    <s v="Brokerage"/>
    <s v="Inception"/>
    <m/>
    <d v="2020-01-22T00:00:00"/>
  </r>
  <r>
    <s v="DDD"/>
    <s v="'99000036181500000054"/>
    <s v="Active"/>
    <d v="2019-02-01T00:00:00"/>
    <d v="2020-01-31T00:00:00"/>
    <s v="Liability"/>
    <n v="1"/>
    <s v="Vinay"/>
    <s v="Ahmedabad"/>
    <s v="Liability"/>
    <x v="2"/>
    <n v="21875"/>
    <d v="2019-02-01T00:00:00"/>
    <s v="Brokerage"/>
    <s v="Inception"/>
    <m/>
    <d v="2020-01-22T00:00:00"/>
  </r>
  <r>
    <s v="DDD"/>
    <n v="9.9000044160300007E+19"/>
    <s v="Active"/>
    <d v="2017-01-09T00:00:00"/>
    <d v="2019-01-08T00:00:00"/>
    <s v="Engineering"/>
    <n v="1"/>
    <s v="Vinay"/>
    <s v="Ahmedabad"/>
    <s v="Construction, Power &amp; Infrastructure"/>
    <x v="2"/>
    <n v="8588.56"/>
    <d v="2017-04-10T00:00:00"/>
    <s v="Brokerage"/>
    <s v="Inception"/>
    <m/>
    <d v="2020-01-22T00:00:00"/>
  </r>
  <r>
    <s v="DDD"/>
    <n v="9.9000044160300007E+19"/>
    <s v="Active"/>
    <d v="2017-02-08T00:00:00"/>
    <d v="2018-08-07T00:00:00"/>
    <s v="Engineering"/>
    <n v="1"/>
    <s v="Vinay"/>
    <s v="Ahmedabad"/>
    <s v="Construction, Power &amp; Infrastructure"/>
    <x v="2"/>
    <n v="3050.6"/>
    <d v="2017-02-08T00:00:00"/>
    <s v="Brokerage"/>
    <s v="Inception"/>
    <m/>
    <d v="2020-01-22T00:00:00"/>
  </r>
  <r>
    <s v="DDD"/>
    <n v="9.9000044160300007E+19"/>
    <s v="Active"/>
    <d v="2017-02-08T00:00:00"/>
    <d v="2018-08-07T00:00:00"/>
    <s v="Engineering"/>
    <n v="1"/>
    <s v="Vinay"/>
    <s v="Ahmedabad"/>
    <s v="Construction, Power &amp; Infrastructure"/>
    <x v="2"/>
    <n v="3050.6"/>
    <d v="2017-08-07T00:00:00"/>
    <s v="Brokerage"/>
    <s v="Inception"/>
    <m/>
    <d v="2020-01-22T00:00:00"/>
  </r>
  <r>
    <s v="DDD"/>
    <n v="9.9000044160300007E+19"/>
    <s v="Active"/>
    <d v="2016-10-20T00:00:00"/>
    <d v="2018-04-19T00:00:00"/>
    <s v="Engineering"/>
    <n v="1"/>
    <s v="Vinay"/>
    <s v="Ahmedabad"/>
    <s v="Construction, Power &amp; Infrastructure"/>
    <x v="2"/>
    <n v="40309.5"/>
    <d v="2017-12-30T00:00:00"/>
    <s v="Brokerage"/>
    <s v="Inception"/>
    <m/>
    <d v="2020-01-22T00:00:00"/>
  </r>
  <r>
    <s v="DDD"/>
    <n v="9.9000044160300007E+19"/>
    <s v="Active"/>
    <d v="2016-10-20T00:00:00"/>
    <d v="2018-04-19T00:00:00"/>
    <s v="Engineering"/>
    <n v="1"/>
    <s v="Vinay"/>
    <s v="Ahmedabad"/>
    <s v="Construction, Power &amp; Infrastructure"/>
    <x v="2"/>
    <n v="40309.68"/>
    <d v="2017-02-06T00:00:00"/>
    <s v="Brokerage"/>
    <s v="Inception"/>
    <m/>
    <d v="2020-01-22T00:00:00"/>
  </r>
  <r>
    <s v="DDD"/>
    <n v="9.9000044160300007E+19"/>
    <s v="Active"/>
    <d v="2016-10-20T00:00:00"/>
    <d v="2018-04-19T00:00:00"/>
    <s v="Engineering"/>
    <n v="1"/>
    <s v="Vinay"/>
    <s v="Ahmedabad"/>
    <s v="Construction, Power &amp; Infrastructure"/>
    <x v="2"/>
    <n v="40309.68"/>
    <d v="2017-05-25T00:00:00"/>
    <s v="Brokerage"/>
    <s v="Inception"/>
    <m/>
    <d v="2020-01-22T00:00:00"/>
  </r>
  <r>
    <s v="DDD"/>
    <n v="9.9000044160300007E+19"/>
    <s v="Active"/>
    <d v="2016-10-20T00:00:00"/>
    <d v="2018-04-19T00:00:00"/>
    <s v="Engineering"/>
    <n v="1"/>
    <s v="Vinay"/>
    <s v="Ahmedabad"/>
    <s v="Construction, Power &amp; Infrastructure"/>
    <x v="2"/>
    <n v="40309.68"/>
    <d v="2017-09-12T00:00:00"/>
    <s v="Brokerage"/>
    <s v="Inception"/>
    <m/>
    <d v="2020-01-22T00:00:00"/>
  </r>
  <r>
    <s v="DDD"/>
    <n v="9.9000044160300007E+19"/>
    <s v="Active"/>
    <d v="2016-10-20T00:00:00"/>
    <d v="2018-04-19T00:00:00"/>
    <s v="Engineering"/>
    <n v="1"/>
    <s v="Vinay"/>
    <s v="Ahmedabad"/>
    <s v="Construction, Power &amp; Infrastructure"/>
    <x v="2"/>
    <n v="50909.599999999999"/>
    <d v="2016-10-20T00:00:00"/>
    <s v="Brokerage"/>
    <s v="Inception"/>
    <m/>
    <d v="2020-01-22T00:00:00"/>
  </r>
  <r>
    <s v="DDD"/>
    <n v="9.9000044160300007E+19"/>
    <s v="Active"/>
    <d v="2016-12-27T00:00:00"/>
    <d v="2018-07-26T00:00:00"/>
    <s v="Engineering"/>
    <n v="1"/>
    <s v="Vinay"/>
    <s v="Ahmedabad"/>
    <s v="Construction, Power &amp; Infrastructure"/>
    <x v="2"/>
    <n v="31079.56"/>
    <d v="2017-03-27T00:00:00"/>
    <s v="Brokerage"/>
    <s v="Inception"/>
    <m/>
    <d v="2020-01-22T00:00:00"/>
  </r>
  <r>
    <s v="DDD"/>
    <n v="9.9000044160300007E+19"/>
    <s v="Active"/>
    <d v="2016-12-27T00:00:00"/>
    <d v="2018-07-26T00:00:00"/>
    <s v="Engineering"/>
    <n v="1"/>
    <s v="Vinay"/>
    <s v="Ahmedabad"/>
    <s v="Construction, Power &amp; Infrastructure"/>
    <x v="2"/>
    <n v="31079.56"/>
    <d v="2017-06-27T00:00:00"/>
    <s v="Brokerage"/>
    <s v="Inception"/>
    <m/>
    <d v="2020-01-22T00:00:00"/>
  </r>
  <r>
    <s v="DDD"/>
    <n v="9.9000044160300007E+19"/>
    <s v="Active"/>
    <d v="2016-12-27T00:00:00"/>
    <d v="2018-07-26T00:00:00"/>
    <s v="Engineering"/>
    <n v="1"/>
    <s v="Vinay"/>
    <s v="Ahmedabad"/>
    <s v="Construction, Power &amp; Infrastructure"/>
    <x v="2"/>
    <n v="31079.56"/>
    <d v="2017-09-27T00:00:00"/>
    <s v="Brokerage"/>
    <s v="Inception"/>
    <m/>
    <d v="2020-01-22T00:00:00"/>
  </r>
  <r>
    <s v="DDD"/>
    <n v="9.9000044160300007E+19"/>
    <s v="Active"/>
    <d v="2016-12-27T00:00:00"/>
    <d v="2018-07-26T00:00:00"/>
    <s v="Engineering"/>
    <n v="1"/>
    <s v="Vinay"/>
    <s v="Ahmedabad"/>
    <s v="Construction, Power &amp; Infrastructure"/>
    <x v="2"/>
    <n v="31088.49"/>
    <d v="2017-12-27T00:00:00"/>
    <s v="Brokerage"/>
    <s v="Inception"/>
    <m/>
    <d v="2020-01-22T00:00:00"/>
  </r>
  <r>
    <s v="DDD"/>
    <n v="9.9000044160300007E+19"/>
    <s v="Active"/>
    <d v="2016-12-27T00:00:00"/>
    <d v="2018-07-26T00:00:00"/>
    <s v="Engineering"/>
    <n v="1"/>
    <s v="Vinay"/>
    <s v="Ahmedabad"/>
    <s v="Construction, Power &amp; Infrastructure"/>
    <x v="2"/>
    <n v="39249.53"/>
    <d v="2016-12-27T00:00:00"/>
    <s v="Brokerage"/>
    <s v="Inception"/>
    <m/>
    <d v="2020-01-22T00:00:00"/>
  </r>
  <r>
    <s v="DDD"/>
    <n v="9.9000044165800002E+19"/>
    <s v="Active"/>
    <d v="2017-03-29T00:00:00"/>
    <d v="2018-03-28T00:00:00"/>
    <s v="Miscellaneous"/>
    <n v="1"/>
    <s v="Vinay"/>
    <s v="Ahmedabad"/>
    <s v="Construction, Power &amp; Infrastructure"/>
    <x v="2"/>
    <n v="8961.75"/>
    <d v="2017-03-29T00:00:00"/>
    <s v="Brokerage"/>
    <s v="Inception"/>
    <m/>
    <d v="2020-01-22T00:00:00"/>
  </r>
  <r>
    <s v="DDD"/>
    <n v="9.9000044170400006E+19"/>
    <s v="Active"/>
    <d v="2017-08-07T00:00:00"/>
    <d v="2018-08-06T00:00:00"/>
    <s v="Engineering"/>
    <n v="1"/>
    <s v="Vinay"/>
    <s v="Ahmedabad"/>
    <s v="Construction, Power &amp; Infrastructure"/>
    <x v="2"/>
    <n v="877.71"/>
    <d v="2018-08-06T00:00:00"/>
    <s v="Brokerage"/>
    <s v="Inception"/>
    <m/>
    <d v="2020-01-22T00:00:00"/>
  </r>
  <r>
    <s v="DDD"/>
    <n v="9.9000044170699997E+19"/>
    <s v="Inactive"/>
    <d v="2017-06-17T00:00:00"/>
    <d v="2018-06-16T00:00:00"/>
    <s v="Engineering"/>
    <n v="1"/>
    <s v="Vinay"/>
    <s v="Ahmedabad"/>
    <s v="Construction, Power &amp; Infrastructure"/>
    <x v="2"/>
    <n v="8107.49"/>
    <d v="2018-07-16T00:00:00"/>
    <s v="Brokerage"/>
    <s v="Inception"/>
    <m/>
    <d v="2020-01-22T00:00:00"/>
  </r>
  <r>
    <s v="DDD"/>
    <n v="9.9000044170699997E+19"/>
    <s v="Active"/>
    <d v="2017-07-06T00:00:00"/>
    <d v="2018-07-05T00:00:00"/>
    <s v="Engineering"/>
    <n v="1"/>
    <s v="Vinay"/>
    <s v="Ahmedabad"/>
    <s v="Construction, Power &amp; Infrastructure"/>
    <x v="2"/>
    <n v="7398.74"/>
    <d v="2018-07-05T00:00:00"/>
    <s v="Brokerage"/>
    <s v="Inception"/>
    <m/>
    <d v="2020-01-22T00:00:00"/>
  </r>
  <r>
    <s v="DDD"/>
    <n v="9.9000044170699997E+19"/>
    <s v="Active"/>
    <d v="2017-10-09T00:00:00"/>
    <d v="2018-10-08T00:00:00"/>
    <s v="Engineering"/>
    <n v="1"/>
    <s v="Vinay"/>
    <s v="Ahmedabad"/>
    <s v="Construction, Power &amp; Infrastructure"/>
    <x v="2"/>
    <n v="15429.84"/>
    <d v="2017-10-09T00:00:00"/>
    <s v="Brokerage"/>
    <s v="Inception"/>
    <m/>
    <d v="2020-01-22T00:00:00"/>
  </r>
  <r>
    <s v="DDD"/>
    <s v="'99000044175800000017"/>
    <s v="Inactive"/>
    <d v="2018-02-14T00:00:00"/>
    <d v="2019-02-13T00:00:00"/>
    <s v="Miscellaneous"/>
    <n v="1"/>
    <s v="Vinay"/>
    <s v="Ahmedabad"/>
    <s v="Construction, Power &amp; Infrastructure"/>
    <x v="2"/>
    <n v="3120.25"/>
    <d v="2018-02-14T00:00:00"/>
    <s v="Brokerage"/>
    <s v="Inception"/>
    <m/>
    <d v="2020-01-22T00:00:00"/>
  </r>
  <r>
    <s v="DDD"/>
    <s v="'99000044180300000004"/>
    <s v="Inactive"/>
    <d v="2018-04-20T00:00:00"/>
    <d v="2019-04-19T00:00:00"/>
    <s v="Engineering"/>
    <n v="1"/>
    <s v="Vinay"/>
    <s v="Ahmedabad"/>
    <s v="Construction, Power &amp; Infrastructure"/>
    <x v="2"/>
    <n v="70725.990000000005"/>
    <d v="2018-04-20T00:00:00"/>
    <s v="Brokerage"/>
    <s v="Lapse"/>
    <s v="JCOM - Job Completed"/>
    <d v="2020-01-22T00:00:00"/>
  </r>
  <r>
    <s v="DDD"/>
    <s v="'99000044180300000009"/>
    <s v="Active"/>
    <d v="2018-04-30T00:00:00"/>
    <d v="2020-10-30T00:00:00"/>
    <s v="Engineering"/>
    <n v="1"/>
    <s v="Vinay"/>
    <s v="Ahmedabad"/>
    <s v="Construction, Power &amp; Infrastructure"/>
    <x v="2"/>
    <n v="4278.13"/>
    <d v="2019-12-27T00:00:00"/>
    <s v="Brokerage"/>
    <s v="Inception"/>
    <m/>
    <d v="2020-01-22T00:00:00"/>
  </r>
  <r>
    <s v="DDD"/>
    <s v="'99000044180300000009"/>
    <s v="Active"/>
    <d v="2018-04-30T00:00:00"/>
    <d v="2020-10-30T00:00:00"/>
    <s v="Engineering"/>
    <n v="1"/>
    <s v="Vinay"/>
    <s v="Ahmedabad"/>
    <s v="Construction, Power &amp; Infrastructure"/>
    <x v="2"/>
    <n v="4278.13"/>
    <d v="2020-04-06T00:00:00"/>
    <s v="Brokerage"/>
    <s v="Inception"/>
    <m/>
    <d v="2020-01-22T00:00:00"/>
  </r>
  <r>
    <s v="DDD"/>
    <s v="'99000044180300000009"/>
    <s v="Active"/>
    <d v="2018-04-30T00:00:00"/>
    <d v="2020-10-30T00:00:00"/>
    <s v="Engineering"/>
    <n v="1"/>
    <s v="Vinay"/>
    <s v="Ahmedabad"/>
    <s v="Construction, Power &amp; Infrastructure"/>
    <x v="2"/>
    <n v="4278.25"/>
    <d v="2020-07-16T00:00:00"/>
    <s v="Brokerage"/>
    <s v="Inception"/>
    <m/>
    <d v="2020-01-22T00:00:00"/>
  </r>
  <r>
    <s v="DDD"/>
    <s v="'99000044180300000009"/>
    <s v="Active"/>
    <d v="2018-04-30T00:00:00"/>
    <d v="2020-10-30T00:00:00"/>
    <s v="Engineering"/>
    <n v="1"/>
    <s v="Vinay"/>
    <s v="Ahmedabad"/>
    <s v="Construction, Power &amp; Infrastructure"/>
    <x v="2"/>
    <n v="4278.25"/>
    <d v="2020-07-16T00:00:00"/>
    <s v="Brokerage"/>
    <s v="Inception"/>
    <m/>
    <d v="2020-01-22T00:00:00"/>
  </r>
  <r>
    <s v="DDD"/>
    <s v="'99000044180300000009"/>
    <s v="Active"/>
    <d v="2018-04-30T00:00:00"/>
    <d v="2020-10-30T00:00:00"/>
    <s v="Engineering"/>
    <n v="1"/>
    <s v="Vinay"/>
    <s v="Ahmedabad"/>
    <s v="Construction, Power &amp; Infrastructure"/>
    <x v="2"/>
    <n v="4278.25"/>
    <d v="2020-07-16T00:00:00"/>
    <s v="Brokerage"/>
    <s v="Inception"/>
    <m/>
    <d v="2020-01-22T00:00:00"/>
  </r>
  <r>
    <s v="DDD"/>
    <s v="'99000044180300000009"/>
    <s v="Active"/>
    <d v="2018-04-30T00:00:00"/>
    <d v="2020-10-30T00:00:00"/>
    <s v="Engineering"/>
    <n v="1"/>
    <s v="Vinay"/>
    <s v="Ahmedabad"/>
    <s v="Construction, Power &amp; Infrastructure"/>
    <x v="2"/>
    <n v="4278.25"/>
    <d v="2020-07-16T00:00:00"/>
    <s v="Brokerage"/>
    <s v="Inception"/>
    <m/>
    <d v="2020-01-22T00:00:00"/>
  </r>
  <r>
    <s v="DDD"/>
    <s v="'99000044180300000009"/>
    <s v="Active"/>
    <d v="2018-04-30T00:00:00"/>
    <d v="2020-10-30T00:00:00"/>
    <s v="Engineering"/>
    <n v="1"/>
    <s v="Vinay"/>
    <s v="Ahmedabad"/>
    <s v="Construction, Power &amp; Infrastructure"/>
    <x v="2"/>
    <n v="4705.88"/>
    <d v="2018-08-09T00:00:00"/>
    <s v="Brokerage"/>
    <s v="Inception"/>
    <m/>
    <d v="2020-01-22T00:00:00"/>
  </r>
  <r>
    <s v="DDD"/>
    <s v="'99000044180300000009"/>
    <s v="Active"/>
    <d v="2018-04-30T00:00:00"/>
    <d v="2020-10-30T00:00:00"/>
    <s v="Engineering"/>
    <n v="1"/>
    <s v="Vinay"/>
    <s v="Ahmedabad"/>
    <s v="Construction, Power &amp; Infrastructure"/>
    <x v="2"/>
    <n v="4705.88"/>
    <d v="2018-11-18T00:00:00"/>
    <s v="Brokerage"/>
    <s v="Inception"/>
    <m/>
    <d v="2020-01-22T00:00:00"/>
  </r>
  <r>
    <s v="DDD"/>
    <s v="'99000044180300000009"/>
    <s v="Active"/>
    <d v="2018-04-30T00:00:00"/>
    <d v="2020-10-30T00:00:00"/>
    <s v="Engineering"/>
    <n v="1"/>
    <s v="Vinay"/>
    <s v="Ahmedabad"/>
    <s v="Construction, Power &amp; Infrastructure"/>
    <x v="2"/>
    <n v="4705.88"/>
    <d v="2019-02-27T00:00:00"/>
    <s v="Brokerage"/>
    <s v="Inception"/>
    <m/>
    <d v="2020-01-22T00:00:00"/>
  </r>
  <r>
    <s v="DDD"/>
    <s v="'99000044180300000009"/>
    <s v="Active"/>
    <d v="2018-04-30T00:00:00"/>
    <d v="2020-10-30T00:00:00"/>
    <s v="Engineering"/>
    <n v="1"/>
    <s v="Vinay"/>
    <s v="Ahmedabad"/>
    <s v="Construction, Power &amp; Infrastructure"/>
    <x v="2"/>
    <n v="4705.88"/>
    <d v="2019-06-08T00:00:00"/>
    <s v="Brokerage"/>
    <s v="Inception"/>
    <m/>
    <d v="2020-01-22T00:00:00"/>
  </r>
  <r>
    <s v="DDD"/>
    <s v="'99000044180300000009"/>
    <s v="Active"/>
    <d v="2018-04-30T00:00:00"/>
    <d v="2020-10-30T00:00:00"/>
    <s v="Engineering"/>
    <n v="1"/>
    <s v="Vinay"/>
    <s v="Ahmedabad"/>
    <s v="Construction, Power &amp; Infrastructure"/>
    <x v="2"/>
    <n v="4705.88"/>
    <d v="2019-09-17T00:00:00"/>
    <s v="Brokerage"/>
    <s v="Inception"/>
    <m/>
    <d v="2020-01-22T00:00:00"/>
  </r>
  <r>
    <s v="DDD"/>
    <s v="'99000044180300000009"/>
    <s v="Active"/>
    <d v="2018-04-30T00:00:00"/>
    <d v="2020-10-30T00:00:00"/>
    <s v="Engineering"/>
    <n v="1"/>
    <s v="Vinay"/>
    <s v="Ahmedabad"/>
    <s v="Construction, Power &amp; Infrastructure"/>
    <x v="2"/>
    <n v="6417.13"/>
    <d v="2018-04-30T00:00:00"/>
    <s v="Brokerage"/>
    <s v="Inception"/>
    <m/>
    <d v="2020-01-22T00:00:00"/>
  </r>
  <r>
    <s v="DDD"/>
    <s v="'99000044180300000022"/>
    <s v="Inactive"/>
    <d v="2018-06-27T00:00:00"/>
    <d v="2019-06-26T00:00:00"/>
    <s v="Engineering"/>
    <n v="1"/>
    <s v="Vinay"/>
    <s v="Ahmedabad"/>
    <s v="Construction, Power &amp; Infrastructure"/>
    <x v="2"/>
    <n v="81783.89"/>
    <d v="2018-06-27T00:00:00"/>
    <s v="Brokerage"/>
    <s v="Lapse"/>
    <s v="OTHR â€“ Other"/>
    <d v="2020-01-22T00:00:00"/>
  </r>
  <r>
    <s v="DDD"/>
    <s v="'99000044180300000047"/>
    <s v="Active"/>
    <d v="2018-08-27T00:00:00"/>
    <d v="2020-08-26T00:00:00"/>
    <s v="Engineering"/>
    <n v="1"/>
    <s v="Vinay"/>
    <s v="Ahmedabad"/>
    <s v="Construction, Power &amp; Infrastructure"/>
    <x v="2"/>
    <n v="70935.55"/>
    <d v="2020-02-27T00:00:00"/>
    <s v="Brokerage"/>
    <s v="Inception"/>
    <m/>
    <d v="2020-01-22T00:00:00"/>
  </r>
  <r>
    <s v="DDD"/>
    <s v="'99000044180300000047"/>
    <s v="Active"/>
    <d v="2018-08-27T00:00:00"/>
    <d v="2020-08-26T00:00:00"/>
    <s v="Engineering"/>
    <n v="1"/>
    <s v="Vinay"/>
    <s v="Ahmedabad"/>
    <s v="Construction, Power &amp; Infrastructure"/>
    <x v="2"/>
    <n v="70935.55"/>
    <d v="2020-02-27T00:00:00"/>
    <s v="Brokerage"/>
    <s v="Inception"/>
    <m/>
    <d v="2020-01-22T00:00:00"/>
  </r>
  <r>
    <s v="DDD"/>
    <s v="'99000044180300000047"/>
    <s v="Active"/>
    <d v="2018-08-27T00:00:00"/>
    <d v="2020-08-26T00:00:00"/>
    <s v="Engineering"/>
    <n v="1"/>
    <s v="Vinay"/>
    <s v="Ahmedabad"/>
    <s v="Construction, Power &amp; Infrastructure"/>
    <x v="2"/>
    <n v="70935.55"/>
    <d v="2020-02-27T00:00:00"/>
    <s v="Brokerage"/>
    <s v="Inception"/>
    <m/>
    <d v="2020-01-22T00:00:00"/>
  </r>
  <r>
    <s v="DDD"/>
    <s v="'99000044180300000047"/>
    <s v="Active"/>
    <d v="2018-08-27T00:00:00"/>
    <d v="2020-08-26T00:00:00"/>
    <s v="Engineering"/>
    <n v="1"/>
    <s v="Vinay"/>
    <s v="Ahmedabad"/>
    <s v="Construction, Power &amp; Infrastructure"/>
    <x v="2"/>
    <n v="70935.55"/>
    <d v="2020-02-27T00:00:00"/>
    <s v="Brokerage"/>
    <s v="Inception"/>
    <m/>
    <d v="2020-01-22T00:00:00"/>
  </r>
  <r>
    <s v="DDD"/>
    <s v="'99000044180300000047"/>
    <s v="Active"/>
    <d v="2018-08-27T00:00:00"/>
    <d v="2020-08-26T00:00:00"/>
    <s v="Engineering"/>
    <n v="1"/>
    <s v="Vinay"/>
    <s v="Ahmedabad"/>
    <s v="Construction, Power &amp; Infrastructure"/>
    <x v="2"/>
    <n v="90281.89"/>
    <d v="2018-11-27T00:00:00"/>
    <s v="Brokerage"/>
    <s v="Inception"/>
    <m/>
    <d v="2020-01-22T00:00:00"/>
  </r>
  <r>
    <s v="DDD"/>
    <s v="'99000044180300000047"/>
    <s v="Active"/>
    <d v="2018-08-27T00:00:00"/>
    <d v="2020-08-26T00:00:00"/>
    <s v="Engineering"/>
    <n v="1"/>
    <s v="Vinay"/>
    <s v="Ahmedabad"/>
    <s v="Construction, Power &amp; Infrastructure"/>
    <x v="2"/>
    <n v="90281.89"/>
    <d v="2019-02-27T00:00:00"/>
    <s v="Brokerage"/>
    <s v="Inception"/>
    <m/>
    <d v="2020-01-22T00:00:00"/>
  </r>
  <r>
    <s v="DDD"/>
    <s v="'99000044180300000047"/>
    <s v="Active"/>
    <d v="2018-08-27T00:00:00"/>
    <d v="2020-08-26T00:00:00"/>
    <s v="Engineering"/>
    <n v="1"/>
    <s v="Vinay"/>
    <s v="Ahmedabad"/>
    <s v="Construction, Power &amp; Infrastructure"/>
    <x v="2"/>
    <n v="90281.89"/>
    <d v="2019-05-27T00:00:00"/>
    <s v="Brokerage"/>
    <s v="Inception"/>
    <m/>
    <d v="2020-01-22T00:00:00"/>
  </r>
  <r>
    <s v="DDD"/>
    <s v="'99000044180300000047"/>
    <s v="Active"/>
    <d v="2018-08-27T00:00:00"/>
    <d v="2020-08-26T00:00:00"/>
    <s v="Engineering"/>
    <n v="1"/>
    <s v="Vinay"/>
    <s v="Ahmedabad"/>
    <s v="Construction, Power &amp; Infrastructure"/>
    <x v="2"/>
    <n v="90281.89"/>
    <d v="2019-08-27T00:00:00"/>
    <s v="Brokerage"/>
    <s v="Inception"/>
    <m/>
    <d v="2020-01-22T00:00:00"/>
  </r>
  <r>
    <s v="DDD"/>
    <s v="'99000044180300000047"/>
    <s v="Active"/>
    <d v="2018-08-27T00:00:00"/>
    <d v="2020-08-26T00:00:00"/>
    <s v="Engineering"/>
    <n v="1"/>
    <s v="Vinay"/>
    <s v="Ahmedabad"/>
    <s v="Construction, Power &amp; Infrastructure"/>
    <x v="2"/>
    <n v="90281.89"/>
    <d v="2019-11-27T00:00:00"/>
    <s v="Brokerage"/>
    <s v="Inception"/>
    <m/>
    <d v="2020-01-22T00:00:00"/>
  </r>
  <r>
    <s v="DDD"/>
    <s v="'99000044180300000047"/>
    <s v="Active"/>
    <d v="2018-08-27T00:00:00"/>
    <d v="2020-08-26T00:00:00"/>
    <s v="Engineering"/>
    <n v="1"/>
    <s v="Vinay"/>
    <s v="Ahmedabad"/>
    <s v="Construction, Power &amp; Infrastructure"/>
    <x v="2"/>
    <n v="122525.38"/>
    <d v="2018-08-27T00:00:00"/>
    <s v="Brokerage"/>
    <s v="Inception"/>
    <m/>
    <d v="2020-01-22T00:00:00"/>
  </r>
  <r>
    <s v="DDD"/>
    <s v="'99000044180300000047"/>
    <s v="Active"/>
    <d v="2018-08-27T00:00:00"/>
    <d v="2020-08-26T00:00:00"/>
    <s v="Engineering"/>
    <n v="1"/>
    <s v="Vinay"/>
    <s v="Ahmedabad"/>
    <s v="Construction, Power &amp; Infrastructure"/>
    <x v="2"/>
    <n v="0"/>
    <d v="2020-02-27T00:00:00"/>
    <s v="Brokerage"/>
    <s v="Inception"/>
    <m/>
    <d v="2020-01-22T00:00:00"/>
  </r>
  <r>
    <s v="DDD"/>
    <s v="'99000044180300000047"/>
    <s v="Active"/>
    <d v="2018-08-27T00:00:00"/>
    <d v="2020-08-26T00:00:00"/>
    <s v="Engineering"/>
    <n v="1"/>
    <s v="Vinay"/>
    <s v="Ahmedabad"/>
    <s v="Construction, Power &amp; Infrastructure"/>
    <x v="2"/>
    <n v="0"/>
    <d v="2020-02-27T00:00:00"/>
    <s v="Brokerage"/>
    <s v="Inception"/>
    <m/>
    <d v="2020-01-22T00:00:00"/>
  </r>
  <r>
    <s v="DDD"/>
    <s v="'99000044180300000047"/>
    <s v="Active"/>
    <d v="2018-08-27T00:00:00"/>
    <d v="2020-08-26T00:00:00"/>
    <s v="Engineering"/>
    <n v="1"/>
    <s v="Vinay"/>
    <s v="Ahmedabad"/>
    <s v="Construction, Power &amp; Infrastructure"/>
    <x v="2"/>
    <n v="0"/>
    <d v="2020-02-27T00:00:00"/>
    <s v="Brokerage"/>
    <s v="Inception"/>
    <m/>
    <d v="2020-01-22T00:00:00"/>
  </r>
  <r>
    <s v="DDD"/>
    <s v="'99000044180300000047"/>
    <s v="Active"/>
    <d v="2018-08-27T00:00:00"/>
    <d v="2020-08-26T00:00:00"/>
    <s v="Engineering"/>
    <n v="1"/>
    <s v="Vinay"/>
    <s v="Ahmedabad"/>
    <s v="Construction, Power &amp; Infrastructure"/>
    <x v="2"/>
    <n v="0"/>
    <d v="2020-02-27T00:00:00"/>
    <s v="Brokerage"/>
    <s v="Inception"/>
    <m/>
    <d v="2020-01-22T00:00:00"/>
  </r>
  <r>
    <s v="DDD"/>
    <s v="'99000044180300000047"/>
    <s v="Active"/>
    <d v="2018-08-27T00:00:00"/>
    <d v="2020-08-26T00:00:00"/>
    <s v="Engineering"/>
    <n v="1"/>
    <s v="Vinay"/>
    <s v="Ahmedabad"/>
    <s v="Construction, Power &amp; Infrastructure"/>
    <x v="2"/>
    <n v="0"/>
    <d v="2018-11-27T00:00:00"/>
    <s v="Brokerage"/>
    <s v="Inception"/>
    <m/>
    <d v="2020-01-22T00:00:00"/>
  </r>
  <r>
    <s v="DDD"/>
    <s v="'99000044180300000047"/>
    <s v="Active"/>
    <d v="2018-08-27T00:00:00"/>
    <d v="2020-08-26T00:00:00"/>
    <s v="Engineering"/>
    <n v="1"/>
    <s v="Vinay"/>
    <s v="Ahmedabad"/>
    <s v="Construction, Power &amp; Infrastructure"/>
    <x v="2"/>
    <n v="0"/>
    <d v="2019-02-27T00:00:00"/>
    <s v="Brokerage"/>
    <s v="Inception"/>
    <m/>
    <d v="2020-01-22T00:00:00"/>
  </r>
  <r>
    <s v="DDD"/>
    <s v="'99000044180300000047"/>
    <s v="Active"/>
    <d v="2018-08-27T00:00:00"/>
    <d v="2020-08-26T00:00:00"/>
    <s v="Engineering"/>
    <n v="1"/>
    <s v="Vinay"/>
    <s v="Ahmedabad"/>
    <s v="Construction, Power &amp; Infrastructure"/>
    <x v="2"/>
    <n v="0"/>
    <d v="2019-05-27T00:00:00"/>
    <s v="Brokerage"/>
    <s v="Inception"/>
    <m/>
    <d v="2020-01-22T00:00:00"/>
  </r>
  <r>
    <s v="DDD"/>
    <s v="'99000044180300000047"/>
    <s v="Active"/>
    <d v="2018-08-27T00:00:00"/>
    <d v="2020-08-26T00:00:00"/>
    <s v="Engineering"/>
    <n v="1"/>
    <s v="Vinay"/>
    <s v="Ahmedabad"/>
    <s v="Construction, Power &amp; Infrastructure"/>
    <x v="2"/>
    <n v="0"/>
    <d v="2019-08-27T00:00:00"/>
    <s v="Brokerage"/>
    <s v="Inception"/>
    <m/>
    <d v="2020-01-22T00:00:00"/>
  </r>
  <r>
    <s v="DDD"/>
    <s v="'99000044180300000047"/>
    <s v="Active"/>
    <d v="2018-08-27T00:00:00"/>
    <d v="2020-08-26T00:00:00"/>
    <s v="Engineering"/>
    <n v="1"/>
    <s v="Vinay"/>
    <s v="Ahmedabad"/>
    <s v="Construction, Power &amp; Infrastructure"/>
    <x v="2"/>
    <n v="0"/>
    <d v="2019-11-27T00:00:00"/>
    <s v="Brokerage"/>
    <s v="Inception"/>
    <m/>
    <d v="2020-01-22T00:00:00"/>
  </r>
  <r>
    <s v="DDD"/>
    <s v="'99000044180300000047"/>
    <s v="Active"/>
    <d v="2018-08-27T00:00:00"/>
    <d v="2020-08-26T00:00:00"/>
    <s v="Engineering"/>
    <n v="1"/>
    <s v="Vinay"/>
    <s v="Ahmedabad"/>
    <s v="Construction, Power &amp; Infrastructure"/>
    <x v="2"/>
    <n v="0"/>
    <d v="2018-08-27T00:00:00"/>
    <s v="Brokerage"/>
    <s v="Inception"/>
    <m/>
    <d v="2020-01-22T00:00:00"/>
  </r>
  <r>
    <s v="DDD"/>
    <s v="'99000044180300000048"/>
    <s v="Active"/>
    <d v="2018-08-14T00:00:00"/>
    <d v="2021-02-13T00:00:00"/>
    <s v="Engineering"/>
    <n v="1"/>
    <s v="Vinay"/>
    <s v="Ahmedabad"/>
    <s v="Construction, Power &amp; Infrastructure"/>
    <x v="2"/>
    <n v="62399.23"/>
    <d v="2020-08-14T00:00:00"/>
    <s v="Brokerage"/>
    <s v="Inception"/>
    <m/>
    <d v="2020-01-22T00:00:00"/>
  </r>
  <r>
    <s v="DDD"/>
    <s v="'99000044180300000048"/>
    <s v="Active"/>
    <d v="2018-08-14T00:00:00"/>
    <d v="2021-02-13T00:00:00"/>
    <s v="Engineering"/>
    <n v="1"/>
    <s v="Vinay"/>
    <s v="Ahmedabad"/>
    <s v="Construction, Power &amp; Infrastructure"/>
    <x v="2"/>
    <n v="62399.23"/>
    <d v="2020-08-14T00:00:00"/>
    <s v="Brokerage"/>
    <s v="Inception"/>
    <m/>
    <d v="2020-01-22T00:00:00"/>
  </r>
  <r>
    <s v="DDD"/>
    <s v="'99000044180300000048"/>
    <s v="Active"/>
    <d v="2018-08-14T00:00:00"/>
    <d v="2021-02-13T00:00:00"/>
    <s v="Engineering"/>
    <n v="1"/>
    <s v="Vinay"/>
    <s v="Ahmedabad"/>
    <s v="Construction, Power &amp; Infrastructure"/>
    <x v="2"/>
    <n v="62399.23"/>
    <d v="2020-08-14T00:00:00"/>
    <s v="Brokerage"/>
    <s v="Inception"/>
    <m/>
    <d v="2020-01-22T00:00:00"/>
  </r>
  <r>
    <s v="DDD"/>
    <s v="'99000044180300000048"/>
    <s v="Active"/>
    <d v="2018-08-14T00:00:00"/>
    <d v="2021-02-13T00:00:00"/>
    <s v="Engineering"/>
    <n v="1"/>
    <s v="Vinay"/>
    <s v="Ahmedabad"/>
    <s v="Construction, Power &amp; Infrastructure"/>
    <x v="2"/>
    <n v="62399.23"/>
    <d v="2020-08-14T00:00:00"/>
    <s v="Brokerage"/>
    <s v="Inception"/>
    <m/>
    <d v="2020-01-22T00:00:00"/>
  </r>
  <r>
    <s v="DDD"/>
    <s v="'99000044180300000048"/>
    <s v="Active"/>
    <d v="2018-08-14T00:00:00"/>
    <d v="2021-02-13T00:00:00"/>
    <s v="Engineering"/>
    <n v="1"/>
    <s v="Vinay"/>
    <s v="Ahmedabad"/>
    <s v="Construction, Power &amp; Infrastructure"/>
    <x v="2"/>
    <n v="62399.23"/>
    <d v="2020-08-14T00:00:00"/>
    <s v="Brokerage"/>
    <s v="Inception"/>
    <m/>
    <d v="2020-01-22T00:00:00"/>
  </r>
  <r>
    <s v="DDD"/>
    <s v="'99000044180300000048"/>
    <s v="Active"/>
    <d v="2018-08-14T00:00:00"/>
    <d v="2021-02-13T00:00:00"/>
    <s v="Engineering"/>
    <n v="1"/>
    <s v="Vinay"/>
    <s v="Ahmedabad"/>
    <s v="Construction, Power &amp; Infrastructure"/>
    <x v="2"/>
    <n v="62399.23"/>
    <d v="2020-08-14T00:00:00"/>
    <s v="Brokerage"/>
    <s v="Inception"/>
    <m/>
    <d v="2020-01-22T00:00:00"/>
  </r>
  <r>
    <s v="DDD"/>
    <s v="'99000044180300000048"/>
    <s v="Active"/>
    <d v="2018-08-14T00:00:00"/>
    <d v="2021-02-13T00:00:00"/>
    <s v="Engineering"/>
    <n v="1"/>
    <s v="Vinay"/>
    <s v="Ahmedabad"/>
    <s v="Construction, Power &amp; Infrastructure"/>
    <x v="2"/>
    <n v="62399.23"/>
    <d v="2020-08-14T00:00:00"/>
    <s v="Brokerage"/>
    <s v="Inception"/>
    <m/>
    <d v="2020-01-22T00:00:00"/>
  </r>
  <r>
    <s v="DDD"/>
    <s v="'99000044180300000048"/>
    <s v="Active"/>
    <d v="2018-08-14T00:00:00"/>
    <d v="2021-02-13T00:00:00"/>
    <s v="Engineering"/>
    <n v="1"/>
    <s v="Vinay"/>
    <s v="Ahmedabad"/>
    <s v="Construction, Power &amp; Infrastructure"/>
    <x v="2"/>
    <n v="62399.23"/>
    <d v="2020-08-14T00:00:00"/>
    <s v="Brokerage"/>
    <s v="Inception"/>
    <m/>
    <d v="2020-01-22T00:00:00"/>
  </r>
  <r>
    <s v="DDD"/>
    <s v="'99000044180300000048"/>
    <s v="Active"/>
    <d v="2018-08-14T00:00:00"/>
    <d v="2021-02-13T00:00:00"/>
    <s v="Engineering"/>
    <n v="1"/>
    <s v="Vinay"/>
    <s v="Ahmedabad"/>
    <s v="Construction, Power &amp; Infrastructure"/>
    <x v="2"/>
    <n v="62399.4"/>
    <d v="2020-02-14T00:00:00"/>
    <s v="Brokerage"/>
    <s v="Inception"/>
    <m/>
    <d v="2020-01-22T00:00:00"/>
  </r>
  <r>
    <s v="DDD"/>
    <s v="'99000044180300000048"/>
    <s v="Active"/>
    <d v="2018-08-14T00:00:00"/>
    <d v="2021-02-13T00:00:00"/>
    <s v="Engineering"/>
    <n v="1"/>
    <s v="Vinay"/>
    <s v="Ahmedabad"/>
    <s v="Construction, Power &amp; Infrastructure"/>
    <x v="2"/>
    <n v="62399.4"/>
    <d v="2020-05-14T00:00:00"/>
    <s v="Brokerage"/>
    <s v="Inception"/>
    <m/>
    <d v="2020-01-22T00:00:00"/>
  </r>
  <r>
    <s v="DDD"/>
    <s v="'99000044180300000048"/>
    <s v="Active"/>
    <d v="2018-08-14T00:00:00"/>
    <d v="2021-02-13T00:00:00"/>
    <s v="Engineering"/>
    <n v="1"/>
    <s v="Vinay"/>
    <s v="Ahmedabad"/>
    <s v="Construction, Power &amp; Infrastructure"/>
    <x v="2"/>
    <n v="62399.4"/>
    <d v="2019-11-14T00:00:00"/>
    <s v="Brokerage"/>
    <s v="Inception"/>
    <m/>
    <d v="2020-01-22T00:00:00"/>
  </r>
  <r>
    <s v="DDD"/>
    <s v="'99000044180300000048"/>
    <s v="Active"/>
    <d v="2018-08-14T00:00:00"/>
    <d v="2021-02-13T00:00:00"/>
    <s v="Engineering"/>
    <n v="1"/>
    <s v="Vinay"/>
    <s v="Ahmedabad"/>
    <s v="Construction, Power &amp; Infrastructure"/>
    <x v="2"/>
    <n v="68639.38"/>
    <d v="2018-11-14T00:00:00"/>
    <s v="Brokerage"/>
    <s v="Inception"/>
    <m/>
    <d v="2020-01-22T00:00:00"/>
  </r>
  <r>
    <s v="DDD"/>
    <s v="'99000044180300000048"/>
    <s v="Active"/>
    <d v="2018-08-14T00:00:00"/>
    <d v="2021-02-13T00:00:00"/>
    <s v="Engineering"/>
    <n v="1"/>
    <s v="Vinay"/>
    <s v="Ahmedabad"/>
    <s v="Construction, Power &amp; Infrastructure"/>
    <x v="2"/>
    <n v="68639.38"/>
    <d v="2019-02-14T00:00:00"/>
    <s v="Brokerage"/>
    <s v="Inception"/>
    <m/>
    <d v="2020-01-22T00:00:00"/>
  </r>
  <r>
    <s v="DDD"/>
    <s v="'99000044180300000048"/>
    <s v="Active"/>
    <d v="2018-08-14T00:00:00"/>
    <d v="2021-02-13T00:00:00"/>
    <s v="Engineering"/>
    <n v="1"/>
    <s v="Vinay"/>
    <s v="Ahmedabad"/>
    <s v="Construction, Power &amp; Infrastructure"/>
    <x v="2"/>
    <n v="68639.38"/>
    <d v="2019-05-14T00:00:00"/>
    <s v="Brokerage"/>
    <s v="Inception"/>
    <m/>
    <d v="2020-01-22T00:00:00"/>
  </r>
  <r>
    <s v="DDD"/>
    <s v="'99000044180300000048"/>
    <s v="Active"/>
    <d v="2018-08-14T00:00:00"/>
    <d v="2021-02-13T00:00:00"/>
    <s v="Engineering"/>
    <n v="1"/>
    <s v="Vinay"/>
    <s v="Ahmedabad"/>
    <s v="Construction, Power &amp; Infrastructure"/>
    <x v="2"/>
    <n v="68639.38"/>
    <d v="2019-08-14T00:00:00"/>
    <s v="Brokerage"/>
    <s v="Inception"/>
    <m/>
    <d v="2020-01-22T00:00:00"/>
  </r>
  <r>
    <s v="DDD"/>
    <s v="'99000044180300000048"/>
    <s v="Active"/>
    <d v="2018-08-14T00:00:00"/>
    <d v="2021-02-13T00:00:00"/>
    <s v="Engineering"/>
    <n v="1"/>
    <s v="Vinay"/>
    <s v="Ahmedabad"/>
    <s v="Construction, Power &amp; Infrastructure"/>
    <x v="2"/>
    <n v="99839.08"/>
    <d v="2018-08-14T00:00:00"/>
    <s v="Brokerage"/>
    <s v="Inception"/>
    <m/>
    <d v="2020-01-22T00:00:00"/>
  </r>
  <r>
    <s v="DDD"/>
    <s v="'99000044180300000048"/>
    <s v="Active"/>
    <d v="2018-08-14T00:00:00"/>
    <d v="2021-02-13T00:00:00"/>
    <s v="Engineering"/>
    <n v="1"/>
    <s v="Vinay"/>
    <s v="Ahmedabad"/>
    <s v="Construction, Power &amp; Infrastructure"/>
    <x v="2"/>
    <n v="0"/>
    <d v="2020-08-14T00:00:00"/>
    <s v="Brokerage"/>
    <s v="Inception"/>
    <m/>
    <d v="2020-01-22T00:00:00"/>
  </r>
  <r>
    <s v="DDD"/>
    <s v="'99000044180300000048"/>
    <s v="Active"/>
    <d v="2018-08-14T00:00:00"/>
    <d v="2021-02-13T00:00:00"/>
    <s v="Engineering"/>
    <n v="1"/>
    <s v="Vinay"/>
    <s v="Ahmedabad"/>
    <s v="Construction, Power &amp; Infrastructure"/>
    <x v="2"/>
    <n v="0"/>
    <d v="2020-08-14T00:00:00"/>
    <s v="Brokerage"/>
    <s v="Inception"/>
    <m/>
    <d v="2020-01-22T00:00:00"/>
  </r>
  <r>
    <s v="DDD"/>
    <s v="'99000044180300000048"/>
    <s v="Active"/>
    <d v="2018-08-14T00:00:00"/>
    <d v="2021-02-13T00:00:00"/>
    <s v="Engineering"/>
    <n v="1"/>
    <s v="Vinay"/>
    <s v="Ahmedabad"/>
    <s v="Construction, Power &amp; Infrastructure"/>
    <x v="2"/>
    <n v="0"/>
    <d v="2020-08-14T00:00:00"/>
    <s v="Brokerage"/>
    <s v="Inception"/>
    <m/>
    <d v="2020-01-22T00:00:00"/>
  </r>
  <r>
    <s v="DDD"/>
    <s v="'99000044180300000048"/>
    <s v="Active"/>
    <d v="2018-08-14T00:00:00"/>
    <d v="2021-02-13T00:00:00"/>
    <s v="Engineering"/>
    <n v="1"/>
    <s v="Vinay"/>
    <s v="Ahmedabad"/>
    <s v="Construction, Power &amp; Infrastructure"/>
    <x v="2"/>
    <n v="0"/>
    <d v="2020-08-14T00:00:00"/>
    <s v="Brokerage"/>
    <s v="Inception"/>
    <m/>
    <d v="2020-01-22T00:00:00"/>
  </r>
  <r>
    <s v="DDD"/>
    <s v="'99000044180300000048"/>
    <s v="Active"/>
    <d v="2018-08-14T00:00:00"/>
    <d v="2021-02-13T00:00:00"/>
    <s v="Engineering"/>
    <n v="1"/>
    <s v="Vinay"/>
    <s v="Ahmedabad"/>
    <s v="Construction, Power &amp; Infrastructure"/>
    <x v="2"/>
    <n v="0"/>
    <d v="2020-08-14T00:00:00"/>
    <s v="Brokerage"/>
    <s v="Inception"/>
    <m/>
    <d v="2020-01-22T00:00:00"/>
  </r>
  <r>
    <s v="DDD"/>
    <s v="'99000044180300000048"/>
    <s v="Active"/>
    <d v="2018-08-14T00:00:00"/>
    <d v="2021-02-13T00:00:00"/>
    <s v="Engineering"/>
    <n v="1"/>
    <s v="Vinay"/>
    <s v="Ahmedabad"/>
    <s v="Construction, Power &amp; Infrastructure"/>
    <x v="2"/>
    <n v="0"/>
    <d v="2020-08-14T00:00:00"/>
    <s v="Brokerage"/>
    <s v="Inception"/>
    <m/>
    <d v="2020-01-22T00:00:00"/>
  </r>
  <r>
    <s v="DDD"/>
    <s v="'99000044180300000048"/>
    <s v="Active"/>
    <d v="2018-08-14T00:00:00"/>
    <d v="2021-02-13T00:00:00"/>
    <s v="Engineering"/>
    <n v="1"/>
    <s v="Vinay"/>
    <s v="Ahmedabad"/>
    <s v="Construction, Power &amp; Infrastructure"/>
    <x v="2"/>
    <n v="0"/>
    <d v="2020-08-14T00:00:00"/>
    <s v="Brokerage"/>
    <s v="Inception"/>
    <m/>
    <d v="2020-01-22T00:00:00"/>
  </r>
  <r>
    <s v="DDD"/>
    <s v="'99000044180300000048"/>
    <s v="Active"/>
    <d v="2018-08-14T00:00:00"/>
    <d v="2021-02-13T00:00:00"/>
    <s v="Engineering"/>
    <n v="1"/>
    <s v="Vinay"/>
    <s v="Ahmedabad"/>
    <s v="Construction, Power &amp; Infrastructure"/>
    <x v="2"/>
    <n v="0"/>
    <d v="2020-08-14T00:00:00"/>
    <s v="Brokerage"/>
    <s v="Inception"/>
    <m/>
    <d v="2020-01-22T00:00:00"/>
  </r>
  <r>
    <s v="DDD"/>
    <s v="'99000044180300000048"/>
    <s v="Active"/>
    <d v="2018-08-14T00:00:00"/>
    <d v="2021-02-13T00:00:00"/>
    <s v="Engineering"/>
    <n v="1"/>
    <s v="Vinay"/>
    <s v="Ahmedabad"/>
    <s v="Construction, Power &amp; Infrastructure"/>
    <x v="2"/>
    <n v="0"/>
    <d v="2020-02-14T00:00:00"/>
    <s v="Brokerage"/>
    <s v="Inception"/>
    <m/>
    <d v="2020-01-22T00:00:00"/>
  </r>
  <r>
    <s v="DDD"/>
    <s v="'99000044180300000048"/>
    <s v="Active"/>
    <d v="2018-08-14T00:00:00"/>
    <d v="2021-02-13T00:00:00"/>
    <s v="Engineering"/>
    <n v="1"/>
    <s v="Vinay"/>
    <s v="Ahmedabad"/>
    <s v="Construction, Power &amp; Infrastructure"/>
    <x v="2"/>
    <n v="0"/>
    <d v="2020-05-14T00:00:00"/>
    <s v="Brokerage"/>
    <s v="Inception"/>
    <m/>
    <d v="2020-01-22T00:00:00"/>
  </r>
  <r>
    <s v="DDD"/>
    <s v="'99000044180300000048"/>
    <s v="Active"/>
    <d v="2018-08-14T00:00:00"/>
    <d v="2021-02-13T00:00:00"/>
    <s v="Engineering"/>
    <n v="1"/>
    <s v="Vinay"/>
    <s v="Ahmedabad"/>
    <s v="Construction, Power &amp; Infrastructure"/>
    <x v="2"/>
    <n v="0"/>
    <d v="2019-11-14T00:00:00"/>
    <s v="Brokerage"/>
    <s v="Inception"/>
    <m/>
    <d v="2020-01-22T00:00:00"/>
  </r>
  <r>
    <s v="DDD"/>
    <s v="'99000044180300000048"/>
    <s v="Active"/>
    <d v="2018-08-14T00:00:00"/>
    <d v="2021-02-13T00:00:00"/>
    <s v="Engineering"/>
    <n v="1"/>
    <s v="Vinay"/>
    <s v="Ahmedabad"/>
    <s v="Construction, Power &amp; Infrastructure"/>
    <x v="2"/>
    <n v="0"/>
    <d v="2018-11-14T00:00:00"/>
    <s v="Brokerage"/>
    <s v="Inception"/>
    <m/>
    <d v="2020-01-22T00:00:00"/>
  </r>
  <r>
    <s v="DDD"/>
    <s v="'99000044180300000048"/>
    <s v="Active"/>
    <d v="2018-08-14T00:00:00"/>
    <d v="2021-02-13T00:00:00"/>
    <s v="Engineering"/>
    <n v="1"/>
    <s v="Vinay"/>
    <s v="Ahmedabad"/>
    <s v="Construction, Power &amp; Infrastructure"/>
    <x v="2"/>
    <n v="0"/>
    <d v="2019-02-14T00:00:00"/>
    <s v="Brokerage"/>
    <s v="Inception"/>
    <m/>
    <d v="2020-01-22T00:00:00"/>
  </r>
  <r>
    <s v="DDD"/>
    <s v="'99000044180300000048"/>
    <s v="Active"/>
    <d v="2018-08-14T00:00:00"/>
    <d v="2021-02-13T00:00:00"/>
    <s v="Engineering"/>
    <n v="1"/>
    <s v="Vinay"/>
    <s v="Ahmedabad"/>
    <s v="Construction, Power &amp; Infrastructure"/>
    <x v="2"/>
    <n v="0"/>
    <d v="2019-05-14T00:00:00"/>
    <s v="Brokerage"/>
    <s v="Inception"/>
    <m/>
    <d v="2020-01-22T00:00:00"/>
  </r>
  <r>
    <s v="DDD"/>
    <s v="'99000044180300000048"/>
    <s v="Active"/>
    <d v="2018-08-14T00:00:00"/>
    <d v="2021-02-13T00:00:00"/>
    <s v="Engineering"/>
    <n v="1"/>
    <s v="Vinay"/>
    <s v="Ahmedabad"/>
    <s v="Construction, Power &amp; Infrastructure"/>
    <x v="2"/>
    <n v="0"/>
    <d v="2019-08-14T00:00:00"/>
    <s v="Brokerage"/>
    <s v="Inception"/>
    <m/>
    <d v="2020-01-22T00:00:00"/>
  </r>
  <r>
    <s v="DDD"/>
    <s v="'99000044180300000048"/>
    <s v="Active"/>
    <d v="2018-08-14T00:00:00"/>
    <d v="2021-02-13T00:00:00"/>
    <s v="Engineering"/>
    <n v="1"/>
    <s v="Vinay"/>
    <s v="Ahmedabad"/>
    <s v="Construction, Power &amp; Infrastructure"/>
    <x v="2"/>
    <n v="0"/>
    <d v="2018-08-14T00:00:00"/>
    <s v="Brokerage"/>
    <s v="Inception"/>
    <m/>
    <d v="2020-01-22T00:00:00"/>
  </r>
  <r>
    <s v="DDD"/>
    <s v="'99000044180300000053"/>
    <s v="Active"/>
    <d v="2018-09-25T00:00:00"/>
    <d v="2020-09-24T00:00:00"/>
    <s v="Engineering"/>
    <n v="1"/>
    <s v="Vinay"/>
    <s v="Ahmedabad"/>
    <s v="Construction, Power &amp; Infrastructure"/>
    <x v="2"/>
    <n v="65412.72"/>
    <d v="2020-03-25T00:00:00"/>
    <s v="Brokerage"/>
    <s v="Inception"/>
    <m/>
    <d v="2020-01-22T00:00:00"/>
  </r>
  <r>
    <s v="DDD"/>
    <s v="'99000044180300000053"/>
    <s v="Active"/>
    <d v="2018-09-25T00:00:00"/>
    <d v="2020-09-24T00:00:00"/>
    <s v="Engineering"/>
    <n v="1"/>
    <s v="Vinay"/>
    <s v="Ahmedabad"/>
    <s v="Construction, Power &amp; Infrastructure"/>
    <x v="2"/>
    <n v="83253.179999999993"/>
    <d v="2018-12-25T00:00:00"/>
    <s v="Brokerage"/>
    <s v="Inception"/>
    <m/>
    <d v="2020-01-22T00:00:00"/>
  </r>
  <r>
    <s v="DDD"/>
    <s v="'99000044180300000053"/>
    <s v="Active"/>
    <d v="2018-09-25T00:00:00"/>
    <d v="2020-09-24T00:00:00"/>
    <s v="Engineering"/>
    <n v="1"/>
    <s v="Vinay"/>
    <s v="Ahmedabad"/>
    <s v="Construction, Power &amp; Infrastructure"/>
    <x v="2"/>
    <n v="83253.179999999993"/>
    <d v="2019-03-25T00:00:00"/>
    <s v="Brokerage"/>
    <s v="Inception"/>
    <m/>
    <d v="2020-01-22T00:00:00"/>
  </r>
  <r>
    <s v="DDD"/>
    <s v="'99000044180300000053"/>
    <s v="Active"/>
    <d v="2018-09-25T00:00:00"/>
    <d v="2020-09-24T00:00:00"/>
    <s v="Engineering"/>
    <n v="1"/>
    <s v="Vinay"/>
    <s v="Ahmedabad"/>
    <s v="Construction, Power &amp; Infrastructure"/>
    <x v="2"/>
    <n v="83253.179999999993"/>
    <d v="2019-06-25T00:00:00"/>
    <s v="Brokerage"/>
    <s v="Inception"/>
    <m/>
    <d v="2020-01-22T00:00:00"/>
  </r>
  <r>
    <s v="DDD"/>
    <s v="'99000044180300000053"/>
    <s v="Active"/>
    <d v="2018-09-25T00:00:00"/>
    <d v="2020-09-24T00:00:00"/>
    <s v="Engineering"/>
    <n v="1"/>
    <s v="Vinay"/>
    <s v="Ahmedabad"/>
    <s v="Construction, Power &amp; Infrastructure"/>
    <x v="2"/>
    <n v="83253.179999999993"/>
    <d v="2019-09-25T00:00:00"/>
    <s v="Brokerage"/>
    <s v="Inception"/>
    <m/>
    <d v="2020-01-22T00:00:00"/>
  </r>
  <r>
    <s v="DDD"/>
    <s v="'99000044180300000053"/>
    <s v="Active"/>
    <d v="2018-09-25T00:00:00"/>
    <d v="2020-09-24T00:00:00"/>
    <s v="Engineering"/>
    <n v="1"/>
    <s v="Vinay"/>
    <s v="Ahmedabad"/>
    <s v="Construction, Power &amp; Infrastructure"/>
    <x v="2"/>
    <n v="83253.179999999993"/>
    <d v="2019-12-25T00:00:00"/>
    <s v="Brokerage"/>
    <s v="Inception"/>
    <m/>
    <d v="2020-01-22T00:00:00"/>
  </r>
  <r>
    <s v="DDD"/>
    <s v="'99000044180300000053"/>
    <s v="Active"/>
    <d v="2018-09-25T00:00:00"/>
    <d v="2020-09-24T00:00:00"/>
    <s v="Engineering"/>
    <n v="1"/>
    <s v="Vinay"/>
    <s v="Ahmedabad"/>
    <s v="Construction, Power &amp; Infrastructure"/>
    <x v="2"/>
    <n v="112986.38"/>
    <d v="2018-09-25T00:00:00"/>
    <s v="Brokerage"/>
    <s v="Inception"/>
    <m/>
    <d v="2020-01-22T00:00:00"/>
  </r>
  <r>
    <s v="DDD"/>
    <s v="'99000044180300000053"/>
    <s v="Active"/>
    <d v="2018-09-25T00:00:00"/>
    <d v="2020-09-24T00:00:00"/>
    <s v="Engineering"/>
    <n v="1"/>
    <s v="Vinay"/>
    <s v="Ahmedabad"/>
    <s v="Construction, Power &amp; Infrastructure"/>
    <x v="2"/>
    <n v="0"/>
    <d v="2020-03-25T00:00:00"/>
    <s v="Brokerage"/>
    <s v="Inception"/>
    <m/>
    <d v="2020-01-22T00:00:00"/>
  </r>
  <r>
    <s v="DDD"/>
    <s v="'99000044180300000053"/>
    <s v="Active"/>
    <d v="2018-09-25T00:00:00"/>
    <d v="2020-09-24T00:00:00"/>
    <s v="Engineering"/>
    <n v="1"/>
    <s v="Vinay"/>
    <s v="Ahmedabad"/>
    <s v="Construction, Power &amp; Infrastructure"/>
    <x v="2"/>
    <n v="0"/>
    <d v="2018-12-25T00:00:00"/>
    <s v="Brokerage"/>
    <s v="Inception"/>
    <m/>
    <d v="2020-01-22T00:00:00"/>
  </r>
  <r>
    <s v="DDD"/>
    <s v="'99000044180300000053"/>
    <s v="Active"/>
    <d v="2018-09-25T00:00:00"/>
    <d v="2020-09-24T00:00:00"/>
    <s v="Engineering"/>
    <n v="1"/>
    <s v="Vinay"/>
    <s v="Ahmedabad"/>
    <s v="Construction, Power &amp; Infrastructure"/>
    <x v="2"/>
    <n v="0"/>
    <d v="2019-03-25T00:00:00"/>
    <s v="Brokerage"/>
    <s v="Inception"/>
    <m/>
    <d v="2020-01-22T00:00:00"/>
  </r>
  <r>
    <s v="DDD"/>
    <s v="'99000044180300000053"/>
    <s v="Active"/>
    <d v="2018-09-25T00:00:00"/>
    <d v="2020-09-24T00:00:00"/>
    <s v="Engineering"/>
    <n v="1"/>
    <s v="Vinay"/>
    <s v="Ahmedabad"/>
    <s v="Construction, Power &amp; Infrastructure"/>
    <x v="2"/>
    <n v="0"/>
    <d v="2019-06-25T00:00:00"/>
    <s v="Brokerage"/>
    <s v="Inception"/>
    <m/>
    <d v="2020-01-22T00:00:00"/>
  </r>
  <r>
    <s v="DDD"/>
    <s v="'99000044180300000053"/>
    <s v="Active"/>
    <d v="2018-09-25T00:00:00"/>
    <d v="2020-09-24T00:00:00"/>
    <s v="Engineering"/>
    <n v="1"/>
    <s v="Vinay"/>
    <s v="Ahmedabad"/>
    <s v="Construction, Power &amp; Infrastructure"/>
    <x v="2"/>
    <n v="0"/>
    <d v="2019-09-25T00:00:00"/>
    <s v="Brokerage"/>
    <s v="Inception"/>
    <m/>
    <d v="2020-01-22T00:00:00"/>
  </r>
  <r>
    <s v="DDD"/>
    <s v="'99000044180300000053"/>
    <s v="Active"/>
    <d v="2018-09-25T00:00:00"/>
    <d v="2020-09-24T00:00:00"/>
    <s v="Engineering"/>
    <n v="1"/>
    <s v="Vinay"/>
    <s v="Ahmedabad"/>
    <s v="Construction, Power &amp; Infrastructure"/>
    <x v="2"/>
    <n v="0"/>
    <d v="2019-12-25T00:00:00"/>
    <s v="Brokerage"/>
    <s v="Inception"/>
    <m/>
    <d v="2020-01-22T00:00:00"/>
  </r>
  <r>
    <s v="DDD"/>
    <s v="'99000044180300000053"/>
    <s v="Active"/>
    <d v="2018-09-25T00:00:00"/>
    <d v="2020-09-24T00:00:00"/>
    <s v="Engineering"/>
    <n v="1"/>
    <s v="Vinay"/>
    <s v="Ahmedabad"/>
    <s v="Construction, Power &amp; Infrastructure"/>
    <x v="2"/>
    <n v="0"/>
    <d v="2018-09-25T00:00:00"/>
    <s v="Brokerage"/>
    <s v="Inception"/>
    <m/>
    <d v="2020-01-22T00:00:00"/>
  </r>
  <r>
    <s v="DDD"/>
    <s v="'99000044180300000056"/>
    <s v="Inactive"/>
    <d v="2018-10-20T00:00:00"/>
    <d v="2019-04-19T00:00:00"/>
    <s v="Engineering"/>
    <n v="1"/>
    <s v="Vinay"/>
    <s v="Ahmedabad"/>
    <s v="Construction, Power &amp; Infrastructure"/>
    <x v="2"/>
    <n v="101037"/>
    <d v="2018-10-20T00:00:00"/>
    <s v="Brokerage"/>
    <s v="Inception"/>
    <m/>
    <d v="2020-01-22T00:00:00"/>
  </r>
  <r>
    <s v="DDD"/>
    <s v="'99000044180300000064"/>
    <s v="Inactive"/>
    <d v="2019-01-09T00:00:00"/>
    <d v="2019-07-08T00:00:00"/>
    <s v="Engineering"/>
    <n v="1"/>
    <s v="Vinay"/>
    <s v="Ahmedabad"/>
    <s v="Construction, Power &amp; Infrastructure"/>
    <x v="2"/>
    <n v="16455"/>
    <d v="2019-01-09T00:00:00"/>
    <s v="Brokerage"/>
    <s v="Inception"/>
    <m/>
    <d v="2020-01-22T00:00:00"/>
  </r>
  <r>
    <s v="DDD"/>
    <s v="'99000044180300000064"/>
    <s v="Inactive"/>
    <d v="2019-01-09T00:00:00"/>
    <d v="2019-07-08T00:00:00"/>
    <s v="Engineering"/>
    <n v="1"/>
    <s v="Vinay"/>
    <s v="Ahmedabad"/>
    <s v="Construction, Power &amp; Infrastructure"/>
    <x v="2"/>
    <n v="0"/>
    <d v="2019-01-09T00:00:00"/>
    <s v="Brokerage"/>
    <s v="Inception"/>
    <m/>
    <d v="2020-01-22T00:00:00"/>
  </r>
  <r>
    <s v="DDD"/>
    <s v="'99000044180300000074"/>
    <s v="Active"/>
    <d v="2019-03-07T00:00:00"/>
    <d v="2020-06-06T00:00:00"/>
    <s v="Engineering"/>
    <n v="1"/>
    <s v="Vinay"/>
    <s v="Ahmedabad"/>
    <s v="Construction, Power &amp; Infrastructure"/>
    <x v="2"/>
    <n v="11360"/>
    <d v="2019-03-07T00:00:00"/>
    <s v="Brokerage"/>
    <s v="Inception"/>
    <m/>
    <d v="2020-01-22T00:00:00"/>
  </r>
  <r>
    <s v="DDD"/>
    <s v="'99000044180300000076"/>
    <s v="Inactive"/>
    <d v="2019-03-27T00:00:00"/>
    <d v="2019-09-26T00:00:00"/>
    <s v="Engineering"/>
    <n v="1"/>
    <s v="Vinay"/>
    <s v="Ahmedabad"/>
    <s v="Construction, Power &amp; Infrastructure"/>
    <x v="2"/>
    <n v="67102"/>
    <d v="2019-03-27T00:00:00"/>
    <s v="Brokerage"/>
    <s v="Inception"/>
    <m/>
    <d v="2020-01-22T00:00:00"/>
  </r>
  <r>
    <s v="DDD"/>
    <s v="'99000044180300000076"/>
    <s v="Inactive"/>
    <d v="2019-03-27T00:00:00"/>
    <d v="2019-09-26T00:00:00"/>
    <s v="Engineering"/>
    <n v="1"/>
    <s v="Vinay"/>
    <s v="Ahmedabad"/>
    <s v="Construction, Power &amp; Infrastructure"/>
    <x v="2"/>
    <n v="0"/>
    <d v="2019-03-27T00:00:00"/>
    <s v="Brokerage"/>
    <s v="Inception"/>
    <m/>
    <d v="2020-01-22T00:00:00"/>
  </r>
  <r>
    <s v="DDD"/>
    <s v="'99000044180300000078"/>
    <s v="Active"/>
    <d v="2019-03-25T00:00:00"/>
    <d v="2021-03-24T00:00:00"/>
    <s v="Engineering"/>
    <n v="1"/>
    <s v="Vinay"/>
    <s v="Ahmedabad"/>
    <s v="Construction, Power &amp; Infrastructure"/>
    <x v="2"/>
    <n v="120474.73"/>
    <d v="2020-12-08T00:00:00"/>
    <s v="Brokerage"/>
    <s v="Inception"/>
    <m/>
    <d v="2020-01-22T00:00:00"/>
  </r>
  <r>
    <s v="DDD"/>
    <s v="'99000044180300000078"/>
    <s v="Active"/>
    <d v="2019-03-25T00:00:00"/>
    <d v="2021-03-24T00:00:00"/>
    <s v="Engineering"/>
    <n v="1"/>
    <s v="Vinay"/>
    <s v="Ahmedabad"/>
    <s v="Construction, Power &amp; Infrastructure"/>
    <x v="2"/>
    <n v="120474.73"/>
    <d v="2020-12-08T00:00:00"/>
    <s v="Brokerage"/>
    <s v="Inception"/>
    <m/>
    <d v="2020-01-22T00:00:00"/>
  </r>
  <r>
    <s v="DDD"/>
    <s v="'99000044180300000078"/>
    <s v="Active"/>
    <d v="2019-03-25T00:00:00"/>
    <d v="2021-03-24T00:00:00"/>
    <s v="Engineering"/>
    <n v="1"/>
    <s v="Vinay"/>
    <s v="Ahmedabad"/>
    <s v="Construction, Power &amp; Infrastructure"/>
    <x v="2"/>
    <n v="153332.03"/>
    <d v="2020-01-31T00:00:00"/>
    <s v="Brokerage"/>
    <s v="Inception"/>
    <m/>
    <d v="2020-01-22T00:00:00"/>
  </r>
  <r>
    <s v="DDD"/>
    <s v="'99000044180300000078"/>
    <s v="Active"/>
    <d v="2019-03-25T00:00:00"/>
    <d v="2021-03-24T00:00:00"/>
    <s v="Engineering"/>
    <n v="1"/>
    <s v="Vinay"/>
    <s v="Ahmedabad"/>
    <s v="Construction, Power &amp; Infrastructure"/>
    <x v="2"/>
    <n v="153332.03"/>
    <d v="2020-05-14T00:00:00"/>
    <s v="Brokerage"/>
    <s v="Inception"/>
    <m/>
    <d v="2020-01-22T00:00:00"/>
  </r>
  <r>
    <s v="DDD"/>
    <s v="'99000044180300000078"/>
    <s v="Active"/>
    <d v="2019-03-25T00:00:00"/>
    <d v="2021-03-24T00:00:00"/>
    <s v="Engineering"/>
    <n v="1"/>
    <s v="Vinay"/>
    <s v="Ahmedabad"/>
    <s v="Construction, Power &amp; Infrastructure"/>
    <x v="2"/>
    <n v="153332.03"/>
    <d v="2020-08-26T00:00:00"/>
    <s v="Brokerage"/>
    <s v="Inception"/>
    <m/>
    <d v="2020-01-22T00:00:00"/>
  </r>
  <r>
    <s v="DDD"/>
    <s v="'99000044180300000078"/>
    <s v="Active"/>
    <d v="2019-03-25T00:00:00"/>
    <d v="2021-03-24T00:00:00"/>
    <s v="Engineering"/>
    <n v="1"/>
    <s v="Vinay"/>
    <s v="Ahmedabad"/>
    <s v="Construction, Power &amp; Infrastructure"/>
    <x v="2"/>
    <n v="153332.03"/>
    <d v="2019-07-07T00:00:00"/>
    <s v="Brokerage"/>
    <s v="Inception"/>
    <m/>
    <d v="2020-01-22T00:00:00"/>
  </r>
  <r>
    <s v="DDD"/>
    <s v="'99000044180300000078"/>
    <s v="Active"/>
    <d v="2019-03-25T00:00:00"/>
    <d v="2021-03-24T00:00:00"/>
    <s v="Engineering"/>
    <n v="1"/>
    <s v="Vinay"/>
    <s v="Ahmedabad"/>
    <s v="Construction, Power &amp; Infrastructure"/>
    <x v="2"/>
    <n v="153332.03"/>
    <d v="2019-10-19T00:00:00"/>
    <s v="Brokerage"/>
    <s v="Inception"/>
    <m/>
    <d v="2020-01-22T00:00:00"/>
  </r>
  <r>
    <s v="DDD"/>
    <s v="'99000044180300000078"/>
    <s v="Active"/>
    <d v="2019-03-25T00:00:00"/>
    <d v="2021-03-24T00:00:00"/>
    <s v="Engineering"/>
    <n v="1"/>
    <s v="Vinay"/>
    <s v="Ahmedabad"/>
    <s v="Construction, Power &amp; Infrastructure"/>
    <x v="2"/>
    <n v="208093.46"/>
    <d v="2019-03-25T00:00:00"/>
    <s v="Brokerage"/>
    <s v="Inception"/>
    <m/>
    <d v="2020-01-22T00:00:00"/>
  </r>
  <r>
    <s v="DDD"/>
    <s v="'99000044180300000078"/>
    <s v="Active"/>
    <d v="2019-03-25T00:00:00"/>
    <d v="2021-03-24T00:00:00"/>
    <s v="Engineering"/>
    <n v="1"/>
    <s v="Vinay"/>
    <s v="Ahmedabad"/>
    <s v="Construction, Power &amp; Infrastructure"/>
    <x v="2"/>
    <n v="0"/>
    <d v="2020-12-08T00:00:00"/>
    <s v="Brokerage"/>
    <s v="Inception"/>
    <m/>
    <d v="2020-01-22T00:00:00"/>
  </r>
  <r>
    <s v="DDD"/>
    <s v="'99000044180300000078"/>
    <s v="Active"/>
    <d v="2019-03-25T00:00:00"/>
    <d v="2021-03-24T00:00:00"/>
    <s v="Engineering"/>
    <n v="1"/>
    <s v="Vinay"/>
    <s v="Ahmedabad"/>
    <s v="Construction, Power &amp; Infrastructure"/>
    <x v="2"/>
    <n v="0"/>
    <d v="2020-12-08T00:00:00"/>
    <s v="Brokerage"/>
    <s v="Inception"/>
    <m/>
    <d v="2020-01-22T00:00:00"/>
  </r>
  <r>
    <s v="DDD"/>
    <s v="'99000044180300000078"/>
    <s v="Active"/>
    <d v="2019-03-25T00:00:00"/>
    <d v="2021-03-24T00:00:00"/>
    <s v="Engineering"/>
    <n v="1"/>
    <s v="Vinay"/>
    <s v="Ahmedabad"/>
    <s v="Construction, Power &amp; Infrastructure"/>
    <x v="2"/>
    <n v="0"/>
    <d v="2020-01-31T00:00:00"/>
    <s v="Brokerage"/>
    <s v="Inception"/>
    <m/>
    <d v="2020-01-22T00:00:00"/>
  </r>
  <r>
    <s v="DDD"/>
    <s v="'99000044180300000078"/>
    <s v="Active"/>
    <d v="2019-03-25T00:00:00"/>
    <d v="2021-03-24T00:00:00"/>
    <s v="Engineering"/>
    <n v="1"/>
    <s v="Vinay"/>
    <s v="Ahmedabad"/>
    <s v="Construction, Power &amp; Infrastructure"/>
    <x v="2"/>
    <n v="0"/>
    <d v="2020-05-14T00:00:00"/>
    <s v="Brokerage"/>
    <s v="Inception"/>
    <m/>
    <d v="2020-01-22T00:00:00"/>
  </r>
  <r>
    <s v="DDD"/>
    <s v="'99000044180300000078"/>
    <s v="Active"/>
    <d v="2019-03-25T00:00:00"/>
    <d v="2021-03-24T00:00:00"/>
    <s v="Engineering"/>
    <n v="1"/>
    <s v="Vinay"/>
    <s v="Ahmedabad"/>
    <s v="Construction, Power &amp; Infrastructure"/>
    <x v="2"/>
    <n v="0"/>
    <d v="2020-08-26T00:00:00"/>
    <s v="Brokerage"/>
    <s v="Inception"/>
    <m/>
    <d v="2020-01-22T00:00:00"/>
  </r>
  <r>
    <s v="DDD"/>
    <s v="'99000044180300000078"/>
    <s v="Active"/>
    <d v="2019-03-25T00:00:00"/>
    <d v="2021-03-24T00:00:00"/>
    <s v="Engineering"/>
    <n v="1"/>
    <s v="Vinay"/>
    <s v="Ahmedabad"/>
    <s v="Construction, Power &amp; Infrastructure"/>
    <x v="2"/>
    <n v="0"/>
    <d v="2019-07-07T00:00:00"/>
    <s v="Brokerage"/>
    <s v="Inception"/>
    <m/>
    <d v="2020-01-22T00:00:00"/>
  </r>
  <r>
    <s v="DDD"/>
    <s v="'99000044180300000078"/>
    <s v="Active"/>
    <d v="2019-03-25T00:00:00"/>
    <d v="2021-03-24T00:00:00"/>
    <s v="Engineering"/>
    <n v="1"/>
    <s v="Vinay"/>
    <s v="Ahmedabad"/>
    <s v="Construction, Power &amp; Infrastructure"/>
    <x v="2"/>
    <n v="0"/>
    <d v="2019-10-19T00:00:00"/>
    <s v="Brokerage"/>
    <s v="Inception"/>
    <m/>
    <d v="2020-01-22T00:00:00"/>
  </r>
  <r>
    <s v="DDD"/>
    <s v="'99000044180300000078"/>
    <s v="Active"/>
    <d v="2019-03-25T00:00:00"/>
    <d v="2021-03-24T00:00:00"/>
    <s v="Engineering"/>
    <n v="1"/>
    <s v="Vinay"/>
    <s v="Ahmedabad"/>
    <s v="Construction, Power &amp; Infrastructure"/>
    <x v="2"/>
    <n v="0"/>
    <d v="2019-03-25T00:00:00"/>
    <s v="Brokerage"/>
    <s v="Inception"/>
    <m/>
    <d v="2020-01-22T00:00:00"/>
  </r>
  <r>
    <s v="DDD"/>
    <n v="9.9000044180700004E+19"/>
    <s v="Inactive"/>
    <d v="2018-07-18T00:00:00"/>
    <d v="2019-07-17T00:00:00"/>
    <s v="Engineering"/>
    <n v="1"/>
    <s v="Vinay"/>
    <s v="Ahmedabad"/>
    <s v="Property / BI"/>
    <x v="0"/>
    <n v="8107.49"/>
    <d v="2018-07-18T00:00:00"/>
    <s v="Brokerage"/>
    <s v="Inception"/>
    <m/>
    <d v="2020-01-22T00:00:00"/>
  </r>
  <r>
    <s v="DDD"/>
    <s v="'99000044180700000011"/>
    <s v="Active"/>
    <d v="2019-02-18T00:00:00"/>
    <d v="2020-02-17T00:00:00"/>
    <s v="Engineering"/>
    <n v="1"/>
    <s v="Vinay"/>
    <s v="Ahmedabad"/>
    <s v="Construction, Power &amp; Infrastructure"/>
    <x v="2"/>
    <n v="19113.41"/>
    <d v="2019-02-18T00:00:00"/>
    <s v="Brokerage"/>
    <s v="Inception"/>
    <m/>
    <d v="2020-01-22T00:00:00"/>
  </r>
  <r>
    <s v="DDD"/>
    <s v="'99000044180700000012"/>
    <s v="Active"/>
    <d v="2019-02-14T00:00:00"/>
    <d v="2020-02-13T00:00:00"/>
    <s v="Engineering"/>
    <n v="1"/>
    <s v="Vinay"/>
    <s v="Ahmedabad"/>
    <s v="Construction, Power &amp; Infrastructure"/>
    <x v="0"/>
    <n v="12055.25"/>
    <d v="2019-02-14T00:00:00"/>
    <s v="Brokerage"/>
    <s v="Inception"/>
    <m/>
    <d v="2020-01-22T00:00:00"/>
  </r>
  <r>
    <s v="DDD"/>
    <n v="9.9000044185099993E+19"/>
    <s v="Active"/>
    <d v="2018-09-10T00:00:00"/>
    <d v="2019-09-09T00:00:00"/>
    <s v="Miscellaneous"/>
    <n v="1"/>
    <s v="Vinay"/>
    <s v="Ahmedabad"/>
    <s v="Property / BI"/>
    <x v="0"/>
    <n v="484.75"/>
    <d v="2018-09-10T00:00:00"/>
    <s v="Brokerage"/>
    <s v="Inception"/>
    <m/>
    <d v="2020-01-22T00:00:00"/>
  </r>
  <r>
    <s v="DDD"/>
    <n v="9.9000044185799999E+19"/>
    <s v="Active"/>
    <d v="2018-09-10T00:00:00"/>
    <d v="2019-09-09T00:00:00"/>
    <s v="Miscellaneous"/>
    <n v="1"/>
    <s v="Vinay"/>
    <s v="Ahmedabad"/>
    <s v="Construction, Power &amp; Infrastructure"/>
    <x v="0"/>
    <n v="109.88"/>
    <d v="2018-09-10T00:00:00"/>
    <s v="Brokerage"/>
    <s v="Inception"/>
    <m/>
    <d v="2020-01-22T00:00:00"/>
  </r>
  <r>
    <s v="DDD"/>
    <s v="'99000044185800000014"/>
    <s v="Active"/>
    <d v="2019-02-14T00:00:00"/>
    <d v="2020-02-13T00:00:00"/>
    <s v="Miscellaneous"/>
    <n v="1"/>
    <s v="Vinay"/>
    <s v="Ahmedabad"/>
    <s v="Construction, Power &amp; Infrastructure"/>
    <x v="0"/>
    <n v="27069"/>
    <d v="2019-02-14T00:00:00"/>
    <s v="Brokerage"/>
    <s v="Renewal"/>
    <m/>
    <d v="2020-01-22T00:00:00"/>
  </r>
  <r>
    <s v="DDD"/>
    <s v="'99000044185900000001"/>
    <s v="Active"/>
    <d v="2018-08-14T00:00:00"/>
    <d v="2021-02-13T00:00:00"/>
    <s v="Fire"/>
    <n v="1"/>
    <s v="Vinay"/>
    <s v="Ahmedabad"/>
    <s v="Construction, Power &amp; Infrastructure"/>
    <x v="2"/>
    <n v="66556.88"/>
    <d v="2018-08-14T00:00:00"/>
    <s v="Brokerage"/>
    <s v="Inception"/>
    <m/>
    <d v="2020-01-22T00:00:00"/>
  </r>
  <r>
    <s v="DDD"/>
    <s v="'99000044190300000004"/>
    <s v="Active"/>
    <d v="2019-04-20T00:00:00"/>
    <d v="2019-07-19T00:00:00"/>
    <s v="Engineering"/>
    <n v="1"/>
    <s v="Vinay"/>
    <s v="Ahmedabad"/>
    <s v="Construction, Power &amp; Infrastructure"/>
    <x v="2"/>
    <n v="40959.629999999997"/>
    <d v="2019-04-20T00:00:00"/>
    <s v="Brokerage"/>
    <s v="Renewal"/>
    <m/>
    <d v="2020-01-22T00:00:00"/>
  </r>
  <r>
    <s v="DDD"/>
    <s v="'99000044190300000023"/>
    <s v="Active"/>
    <d v="2019-07-09T00:00:00"/>
    <d v="2019-10-08T00:00:00"/>
    <s v="Engineering"/>
    <n v="11"/>
    <s v="Raju Kumar"/>
    <s v="Ahmedabad"/>
    <s v="Construction, Power &amp; Infrastructure"/>
    <x v="2"/>
    <n v="8263.94"/>
    <d v="2019-07-09T00:00:00"/>
    <s v="Brokerage"/>
    <s v="Renewal"/>
    <m/>
    <d v="2020-01-22T00:00:00"/>
  </r>
  <r>
    <s v="DDD"/>
    <s v="'99000044190300000023"/>
    <s v="Active"/>
    <d v="2019-07-09T00:00:00"/>
    <d v="2019-10-08T00:00:00"/>
    <s v="Engineering"/>
    <n v="11"/>
    <s v="Raju Kumar"/>
    <s v="Ahmedabad"/>
    <s v="Construction, Power &amp; Infrastructure"/>
    <x v="2"/>
    <n v="0"/>
    <d v="2019-07-09T00:00:00"/>
    <s v="Brokerage"/>
    <s v="Renewal"/>
    <m/>
    <d v="2020-01-22T00:00:00"/>
  </r>
  <r>
    <s v="DDD"/>
    <s v="'99000044190300000046"/>
    <s v="Active"/>
    <d v="2019-09-27T00:00:00"/>
    <d v="2020-03-26T00:00:00"/>
    <s v="Engineering"/>
    <n v="11"/>
    <s v="Raju Kumar"/>
    <s v="Ahmedabad"/>
    <s v="Construction, Power &amp; Infrastructure"/>
    <x v="2"/>
    <n v="67102.13"/>
    <d v="2019-09-27T00:00:00"/>
    <s v="Brokerage"/>
    <s v="Renewal"/>
    <m/>
    <d v="2020-01-22T00:00:00"/>
  </r>
  <r>
    <s v="DDD"/>
    <s v="'99000044190700000001"/>
    <s v="Inactive"/>
    <d v="2019-04-01T00:00:00"/>
    <d v="2020-03-31T00:00:00"/>
    <s v="Engineering"/>
    <n v="11"/>
    <s v="Raju Kumar"/>
    <s v="Ahmedabad"/>
    <s v="Construction, Power &amp; Infrastructure"/>
    <x v="0"/>
    <n v="90663.25"/>
    <d v="2019-04-01T00:00:00"/>
    <s v="Brokerage"/>
    <s v="Lapse"/>
    <s v="OTHR â€“ Other"/>
    <d v="2020-01-22T00:00:00"/>
  </r>
  <r>
    <s v="DDD"/>
    <s v="''99000044190700000001"/>
    <s v="Active"/>
    <d v="2019-04-01T00:00:00"/>
    <d v="2020-03-31T00:00:00"/>
    <s v="Engineering"/>
    <n v="11"/>
    <s v="Raju Kumar"/>
    <s v="Ahmedabad"/>
    <s v="Construction, Power &amp; Infrastructure"/>
    <x v="2"/>
    <n v="90663.25"/>
    <d v="2019-04-01T00:00:00"/>
    <s v="Brokerage"/>
    <s v="Inception"/>
    <m/>
    <d v="2020-01-22T00:00:00"/>
  </r>
  <r>
    <s v="DDD"/>
    <s v="'99000044190700000002"/>
    <s v="Active"/>
    <d v="2019-07-18T00:00:00"/>
    <d v="2020-07-17T00:00:00"/>
    <s v="Engineering"/>
    <n v="1"/>
    <s v="Vinay"/>
    <s v="Ahmedabad"/>
    <s v="Property / BI"/>
    <x v="0"/>
    <n v="8854.8799999999992"/>
    <d v="2019-07-18T00:00:00"/>
    <s v="Brokerage"/>
    <s v="Renewal"/>
    <m/>
    <d v="2020-01-22T00:00:00"/>
  </r>
  <r>
    <s v="DDD"/>
    <s v="'99000044196500000008"/>
    <s v="Active"/>
    <d v="2019-04-01T00:00:00"/>
    <d v="2020-03-31T00:00:00"/>
    <s v="Engineering"/>
    <n v="1"/>
    <s v="Vinay"/>
    <s v="Ahmedabad"/>
    <s v="Construction, Power &amp; Infrastructure"/>
    <x v="0"/>
    <n v="7187.34"/>
    <d v="2019-04-01T00:00:00"/>
    <s v="Brokerage"/>
    <s v="Inception"/>
    <m/>
    <d v="2020-01-22T00:00:00"/>
  </r>
  <r>
    <s v="DDD"/>
    <s v="'99000044196500000008"/>
    <s v="Active"/>
    <d v="2019-04-01T00:00:00"/>
    <d v="2020-03-31T00:00:00"/>
    <s v="Engineering"/>
    <n v="1"/>
    <s v="Vinay"/>
    <s v="Ahmedabad"/>
    <s v="Construction, Power &amp; Infrastructure"/>
    <x v="0"/>
    <n v="0"/>
    <d v="2019-04-01T00:00:00"/>
    <s v="Brokerage"/>
    <s v="Inception"/>
    <m/>
    <d v="2020-01-22T00:00:00"/>
  </r>
  <r>
    <s v="DDD"/>
    <n v="9.9000046172479996E+19"/>
    <s v="Inactive"/>
    <d v="2017-04-27T00:00:00"/>
    <d v="2018-04-26T00:00:00"/>
    <s v="Miscellaneous"/>
    <n v="1"/>
    <s v="Vinay"/>
    <s v="Ahmedabad"/>
    <s v="Construction, Power &amp; Infrastructure"/>
    <x v="2"/>
    <n v="121755.9"/>
    <d v="2017-04-27T00:00:00"/>
    <s v="Brokerage"/>
    <s v="Lapse"/>
    <s v="Policy Renewed"/>
    <d v="2020-01-22T00:00:00"/>
  </r>
  <r>
    <s v="DDD"/>
    <s v="'99000046182400000003"/>
    <s v="Inactive"/>
    <d v="2018-04-01T00:00:00"/>
    <d v="2019-03-31T00:00:00"/>
    <s v="Miscellaneous"/>
    <n v="1"/>
    <s v="Vinay"/>
    <s v="Ahmedabad"/>
    <s v="Property / BI"/>
    <x v="2"/>
    <n v="96758.81"/>
    <d v="2018-04-01T00:00:00"/>
    <s v="Brokerage"/>
    <s v="Inception"/>
    <m/>
    <d v="2020-01-22T00:00:00"/>
  </r>
  <r>
    <s v="DDD"/>
    <n v="9.90000461824E+19"/>
    <s v="Inactive"/>
    <d v="2018-04-27T00:00:00"/>
    <d v="2019-04-26T00:00:00"/>
    <s v="Miscellaneous"/>
    <n v="1"/>
    <s v="Vinay"/>
    <s v="Ahmedabad"/>
    <s v="Construction, Power &amp; Infrastructure"/>
    <x v="0"/>
    <n v="149758.53"/>
    <d v="2018-05-27T00:00:00"/>
    <s v="Brokerage"/>
    <s v="Inception"/>
    <m/>
    <d v="2020-01-22T00:00:00"/>
  </r>
  <r>
    <s v="DDD"/>
    <s v="'99000046182400000039"/>
    <s v="Inactive"/>
    <d v="2018-06-07T00:00:00"/>
    <d v="2019-06-06T00:00:00"/>
    <s v="Miscellaneous"/>
    <n v="1"/>
    <s v="Vinay"/>
    <s v="Ahmedabad"/>
    <s v="Property / BI"/>
    <x v="2"/>
    <n v="9277.1"/>
    <d v="2018-06-07T00:00:00"/>
    <s v="Brokerage"/>
    <s v="Inception"/>
    <m/>
    <d v="2020-01-22T00:00:00"/>
  </r>
  <r>
    <s v="DDD"/>
    <s v="'99000046182400000053"/>
    <s v="Inactive"/>
    <d v="2018-07-16T00:00:00"/>
    <d v="2019-07-15T00:00:00"/>
    <s v="Miscellaneous"/>
    <n v="1"/>
    <s v="Vinay"/>
    <s v="Ahmedabad"/>
    <s v="Construction, Power &amp; Infrastructure"/>
    <x v="2"/>
    <n v="16533.25"/>
    <d v="2018-07-16T00:00:00"/>
    <s v="Brokerage"/>
    <s v="Inception"/>
    <m/>
    <d v="2020-01-22T00:00:00"/>
  </r>
  <r>
    <s v="DDD"/>
    <s v="'99000046182400000054"/>
    <s v="Inactive"/>
    <d v="2018-07-16T00:00:00"/>
    <d v="2019-07-15T00:00:00"/>
    <s v="Miscellaneous"/>
    <n v="1"/>
    <s v="Vinay"/>
    <s v="Ahmedabad"/>
    <s v="Property / BI"/>
    <x v="2"/>
    <n v="15408.4"/>
    <d v="2018-07-16T00:00:00"/>
    <s v="Brokerage"/>
    <s v="Inception"/>
    <m/>
    <d v="2020-01-22T00:00:00"/>
  </r>
  <r>
    <s v="DDD"/>
    <s v="'99000046182400000055"/>
    <s v="Inactive"/>
    <d v="2018-07-16T00:00:00"/>
    <d v="2019-07-15T00:00:00"/>
    <s v="Miscellaneous"/>
    <n v="1"/>
    <s v="Vinay"/>
    <s v="Ahmedabad"/>
    <s v="Property / BI"/>
    <x v="2"/>
    <n v="56757.75"/>
    <d v="2018-07-16T00:00:00"/>
    <s v="Brokerage"/>
    <s v="Inception"/>
    <m/>
    <d v="2020-01-22T00:00:00"/>
  </r>
  <r>
    <s v="DDD"/>
    <s v="'99000046192400000001"/>
    <s v="Active"/>
    <d v="2019-04-01T00:00:00"/>
    <d v="2020-03-31T00:00:00"/>
    <s v="Miscellaneous"/>
    <n v="1"/>
    <s v="Vinay"/>
    <s v="Ahmedabad"/>
    <s v="Property / BI"/>
    <x v="0"/>
    <n v="60229.25"/>
    <d v="2019-04-01T00:00:00"/>
    <s v="Brokerage"/>
    <s v="Renewal"/>
    <m/>
    <d v="2020-01-22T00:00:00"/>
  </r>
  <r>
    <s v="DDD"/>
    <s v="'99000046192400000020"/>
    <s v="Active"/>
    <d v="2019-04-27T00:00:00"/>
    <d v="2019-05-26T00:00:00"/>
    <s v="Miscellaneous"/>
    <n v="1"/>
    <s v="Vinay"/>
    <s v="Ahmedabad"/>
    <s v="Construction, Power &amp; Infrastructure"/>
    <x v="0"/>
    <n v="21358.38"/>
    <d v="2019-04-27T00:00:00"/>
    <s v="Brokerage"/>
    <s v="Renewal"/>
    <m/>
    <d v="2020-01-22T00:00:00"/>
  </r>
  <r>
    <s v="DDD"/>
    <s v="'99000046192400000039"/>
    <s v="Active"/>
    <d v="2019-06-12T00:00:00"/>
    <d v="2020-06-11T00:00:00"/>
    <s v="Miscellaneous"/>
    <n v="1"/>
    <s v="Vinay"/>
    <s v="Ahmedabad"/>
    <s v="Property / BI"/>
    <x v="2"/>
    <n v="10937.5"/>
    <d v="2019-06-12T00:00:00"/>
    <s v="Brokerage"/>
    <s v="Renewal"/>
    <m/>
    <d v="2020-01-22T00:00:00"/>
  </r>
  <r>
    <s v="DDD"/>
    <s v="'99000046192400000057"/>
    <s v="Active"/>
    <d v="2019-07-16T00:00:00"/>
    <d v="2020-07-15T00:00:00"/>
    <s v="Miscellaneous"/>
    <n v="1"/>
    <s v="Vinay"/>
    <s v="Ahmedabad"/>
    <s v="Property / BI"/>
    <x v="2"/>
    <n v="16474.5"/>
    <d v="2019-07-16T00:00:00"/>
    <s v="Brokerage"/>
    <s v="Renewal"/>
    <m/>
    <d v="2020-01-22T00:00:00"/>
  </r>
  <r>
    <s v="DDD"/>
    <s v="'99000046192400000058"/>
    <s v="Active"/>
    <d v="2019-07-16T00:00:00"/>
    <d v="2020-07-15T00:00:00"/>
    <s v="Miscellaneous"/>
    <n v="1"/>
    <s v="Vinay"/>
    <s v="Ahmedabad"/>
    <s v="Construction, Power &amp; Infrastructure"/>
    <x v="2"/>
    <n v="10776.25"/>
    <d v="2019-07-16T00:00:00"/>
    <s v="Brokerage"/>
    <s v="Renewal"/>
    <m/>
    <d v="2020-01-22T00:00:00"/>
  </r>
  <r>
    <s v="DDD"/>
    <s v="'99000046192400000059"/>
    <s v="Active"/>
    <d v="2019-07-16T00:00:00"/>
    <d v="2020-07-15T00:00:00"/>
    <s v="Miscellaneous"/>
    <n v="1"/>
    <s v="Vinay"/>
    <s v="Ahmedabad"/>
    <s v="Property / BI"/>
    <x v="2"/>
    <n v="61042.25"/>
    <d v="2019-07-16T00:00:00"/>
    <s v="Brokerage"/>
    <s v="Renewal"/>
    <m/>
    <d v="2020-01-22T00:00:00"/>
  </r>
  <r>
    <s v="DDD"/>
    <s v="'99000046192400000060"/>
    <s v="Active"/>
    <d v="2019-07-15T00:00:00"/>
    <d v="2020-07-14T00:00:00"/>
    <s v="Fire"/>
    <n v="11"/>
    <s v="Raju Kumar"/>
    <s v="Ahmedabad"/>
    <s v="Property / BI"/>
    <x v="2"/>
    <n v="15601.02"/>
    <d v="2019-07-15T00:00:00"/>
    <s v="Brokerage"/>
    <s v="Inception"/>
    <m/>
    <d v="2020-01-22T00:00:00"/>
  </r>
  <r>
    <s v="DDD"/>
    <s v="&quot;_x0009_99000048170300000007&quot;"/>
    <s v="Active"/>
    <d v="2017-04-27T00:00:00"/>
    <d v="2018-04-26T00:00:00"/>
    <s v="Miscellaneous"/>
    <n v="1"/>
    <s v="Vinay"/>
    <s v="Ahmedabad"/>
    <s v="Construction, Power &amp; Infrastructure"/>
    <x v="2"/>
    <n v="7000"/>
    <d v="2018-04-26T00:00:00"/>
    <s v="Brokerage"/>
    <s v="Inception"/>
    <m/>
    <d v="2020-01-22T00:00:00"/>
  </r>
  <r>
    <s v="DDD"/>
    <n v="1.6023182843E+17"/>
    <s v="Inactive"/>
    <d v="2018-08-06T00:00:00"/>
    <d v="2019-08-05T00:00:00"/>
    <s v="Employee Benefits"/>
    <n v="13"/>
    <s v="Vididt Saha"/>
    <s v="Ahmedabad"/>
    <s v="Employee Benefits (EB)"/>
    <x v="0"/>
    <n v="21000"/>
    <d v="2018-08-06T00:00:00"/>
    <s v="Brokerage"/>
    <s v="Lapse"/>
    <s v="OTHR â€“ Other"/>
    <d v="2020-01-22T00:00:00"/>
  </r>
  <r>
    <s v="DDD"/>
    <s v="HG00003377000100"/>
    <s v="Active"/>
    <d v="2019-08-10T00:00:00"/>
    <d v="2020-08-09T00:00:00"/>
    <s v="Employee Benefits"/>
    <n v="13"/>
    <s v="Vididt Saha"/>
    <s v="Ahmedabad"/>
    <s v="Employee Benefits (EB)"/>
    <x v="2"/>
    <n v="28069.13"/>
    <d v="2019-08-10T00:00:00"/>
    <s v="Brokerage"/>
    <s v="Inception"/>
    <m/>
    <d v="2020-01-22T00:00:00"/>
  </r>
  <r>
    <s v="Sanjay Trivedi"/>
    <n v="41047870"/>
    <s v="Active"/>
    <d v="2019-07-05T00:00:00"/>
    <d v="2020-07-04T00:00:00"/>
    <s v="Liability"/>
    <n v="2"/>
    <s v="Abhinav Shivam"/>
    <s v="Ahmedabad"/>
    <s v="Liability"/>
    <x v="1"/>
    <n v="72675"/>
    <d v="2019-07-05T00:00:00"/>
    <s v="Brokerage"/>
    <s v="Inception"/>
    <m/>
    <d v="2020-01-22T00:00:00"/>
  </r>
  <r>
    <s v="Anita Sethi"/>
    <n v="41047870"/>
    <s v="Active"/>
    <d v="2019-07-05T00:00:00"/>
    <d v="2020-07-04T00:00:00"/>
    <s v="Liability"/>
    <n v="2"/>
    <s v="Abhinav Shivam"/>
    <s v="Ahmedabad"/>
    <s v="Liability"/>
    <x v="1"/>
    <n v="72675"/>
    <d v="2019-07-05T00:00:00"/>
    <s v="Brokerage"/>
    <s v="Inception"/>
    <m/>
    <d v="2020-01-22T00:00:00"/>
  </r>
  <r>
    <s v="Ashok Chatterjee"/>
    <s v="0865000748 01"/>
    <s v="Inactive"/>
    <d v="2018-04-01T00:00:00"/>
    <d v="2019-03-31T00:00:00"/>
    <s v="Marine"/>
    <n v="6"/>
    <s v="Ketan Jain"/>
    <s v="Ahmedabad"/>
    <s v="Marine"/>
    <x v="0"/>
    <n v="23771.05"/>
    <d v="2018-04-01T00:00:00"/>
    <s v="Brokerage"/>
    <s v="Inception"/>
    <m/>
    <d v="2020-01-22T00:00:00"/>
  </r>
  <r>
    <s v="Rani Agarwal"/>
    <s v="0865000748 02"/>
    <s v="Active"/>
    <d v="2019-04-01T00:00:00"/>
    <d v="2020-03-31T00:00:00"/>
    <s v="Marine"/>
    <n v="6"/>
    <s v="Ketan Jain"/>
    <s v="Ahmedabad"/>
    <s v="Marine"/>
    <x v="0"/>
    <n v="21399.439999999999"/>
    <d v="2019-05-31T00:00:00"/>
    <s v="Brokerage"/>
    <s v="Renewal"/>
    <m/>
    <d v="2020-01-22T00:00:00"/>
  </r>
  <r>
    <s v="Arjun Rao"/>
    <n v="22364363"/>
    <s v="Active"/>
    <d v="2018-11-01T00:00:00"/>
    <d v="2019-10-31T00:00:00"/>
    <s v="Marine"/>
    <n v="1"/>
    <s v="Vinay"/>
    <s v="Ahmedabad"/>
    <s v="Affinity"/>
    <x v="0"/>
    <n v="23100.17"/>
    <d v="2019-10-31T00:00:00"/>
    <s v="Brokerage"/>
    <s v="Inception"/>
    <m/>
    <d v="2020-01-22T00:00:00"/>
  </r>
  <r>
    <s v="Anil Naik"/>
    <n v="22387698"/>
    <s v="Active"/>
    <d v="2018-12-24T00:00:00"/>
    <d v="2019-12-23T00:00:00"/>
    <s v="Marine"/>
    <n v="1"/>
    <s v="Vinay"/>
    <s v="Ahmedabad"/>
    <s v="Marine"/>
    <x v="0"/>
    <n v="1113.92"/>
    <d v="2018-12-24T00:00:00"/>
    <s v="Brokerage"/>
    <s v="Inception"/>
    <m/>
    <d v="2020-01-22T00:00:00"/>
  </r>
  <r>
    <s v="Simran Trivedi"/>
    <n v="9.9000036180199997E+19"/>
    <s v="Active"/>
    <d v="2018-09-06T00:00:00"/>
    <d v="2019-09-05T00:00:00"/>
    <s v="Liability"/>
    <n v="13"/>
    <s v="Vididt Saha"/>
    <s v="Ahmedabad"/>
    <s v="Liability"/>
    <x v="2"/>
    <n v="65000"/>
    <d v="2018-09-06T00:00:00"/>
    <s v="Brokerage"/>
    <s v="Inception"/>
    <m/>
    <d v="2020-01-22T00:00:00"/>
  </r>
  <r>
    <s v="Dhruv Chopra"/>
    <n v="32117648"/>
    <s v="Active"/>
    <d v="2019-02-26T00:00:00"/>
    <d v="2020-02-25T00:00:00"/>
    <s v="Engineering"/>
    <n v="13"/>
    <s v="Vididt Saha"/>
    <s v="Ahmedabad"/>
    <s v="Construction, Power &amp; Infrastructure"/>
    <x v="2"/>
    <n v="2077.5"/>
    <d v="2019-02-26T00:00:00"/>
    <s v="Brokerage"/>
    <s v="Inception"/>
    <m/>
    <d v="2020-01-22T00:00:00"/>
  </r>
  <r>
    <s v="Jaya Chopra"/>
    <n v="43152633"/>
    <s v="Inactive"/>
    <d v="2017-11-10T00:00:00"/>
    <d v="2018-05-09T00:00:00"/>
    <s v="Miscellaneous"/>
    <n v="13"/>
    <s v="Vididt Saha"/>
    <s v="Ahmedabad"/>
    <s v="Liability"/>
    <x v="2"/>
    <n v="1566.2"/>
    <d v="2017-11-10T00:00:00"/>
    <s v="Brokerage"/>
    <s v="Lapse"/>
    <s v="NOLN - No Longer Needed"/>
    <d v="2020-01-22T00:00:00"/>
  </r>
  <r>
    <s v="Kiran Goyal"/>
    <n v="43167538"/>
    <s v="Inactive"/>
    <d v="2018-06-15T00:00:00"/>
    <d v="2018-07-14T00:00:00"/>
    <s v="Miscellaneous"/>
    <n v="13"/>
    <s v="Vididt Saha"/>
    <s v="Ahmedabad"/>
    <s v="Liability"/>
    <x v="2"/>
    <n v="639.25"/>
    <d v="2018-06-15T00:00:00"/>
    <s v="Brokerage"/>
    <s v="Lapse"/>
    <s v="NOLN - No Longer Needed"/>
    <d v="2020-01-22T00:00:00"/>
  </r>
  <r>
    <s v="Pravin Sengupta"/>
    <n v="43167694"/>
    <s v="Inactive"/>
    <d v="2018-06-06T00:00:00"/>
    <d v="2019-06-05T00:00:00"/>
    <s v="Miscellaneous"/>
    <n v="13"/>
    <s v="Vididt Saha"/>
    <s v="Ahmedabad"/>
    <s v="Liability"/>
    <x v="2"/>
    <n v="1180.8800000000001"/>
    <d v="2018-06-06T00:00:00"/>
    <s v="Brokerage"/>
    <s v="Lapse"/>
    <s v="NOLN - No Longer Needed"/>
    <d v="2020-01-22T00:00:00"/>
  </r>
  <r>
    <s v="Snehal Das"/>
    <n v="43191701"/>
    <s v="Active"/>
    <d v="2019-07-02T00:00:00"/>
    <d v="2020-01-01T00:00:00"/>
    <s v="Miscellaneous"/>
    <n v="13"/>
    <s v="Vididt Saha"/>
    <s v="Ahmedabad"/>
    <s v="Liability"/>
    <x v="2"/>
    <n v="1558.76"/>
    <d v="2019-07-02T00:00:00"/>
    <s v="Brokerage"/>
    <s v="Inception"/>
    <m/>
    <d v="2020-01-22T00:00:00"/>
  </r>
  <r>
    <s v="Rajesh Malhotra"/>
    <n v="9.9000036180199997E+19"/>
    <s v="Active"/>
    <d v="2018-09-06T00:00:00"/>
    <d v="2024-03-05T00:00:00"/>
    <s v="Liability"/>
    <n v="13"/>
    <s v="Vididt Saha"/>
    <s v="Ahmedabad"/>
    <s v="Liability"/>
    <x v="2"/>
    <n v="59375"/>
    <d v="2018-09-06T00:00:00"/>
    <s v="Brokerage"/>
    <s v="Inception"/>
    <m/>
    <d v="2020-01-22T00:00:00"/>
  </r>
  <r>
    <s v="Archana Bhatia"/>
    <n v="9.9000044160300007E+19"/>
    <s v="Inactive"/>
    <d v="2017-01-09T00:00:00"/>
    <d v="2018-04-08T00:00:00"/>
    <s v="Engineering"/>
    <n v="13"/>
    <s v="Vididt Saha"/>
    <s v="Ahmedabad"/>
    <s v="Construction, Power &amp; Infrastructure"/>
    <x v="2"/>
    <n v="56150.75"/>
    <d v="2017-01-09T00:00:00"/>
    <s v="Brokerage"/>
    <s v="Lapse"/>
    <s v="NOLN - No Longer Needed"/>
    <d v="2020-01-22T00:00:00"/>
  </r>
  <r>
    <s v="Ashok Reddy"/>
    <n v="9.9000044170299998E+19"/>
    <s v="Inactive"/>
    <d v="2017-11-10T00:00:00"/>
    <d v="2018-11-09T00:00:00"/>
    <s v="Miscellaneous"/>
    <n v="13"/>
    <s v="Vididt Saha"/>
    <s v="Ahmedabad"/>
    <s v="Construction, Power &amp; Infrastructure"/>
    <x v="2"/>
    <n v="3132.5"/>
    <d v="2017-11-10T00:00:00"/>
    <s v="Brokerage"/>
    <s v="Lapse"/>
    <s v="NOLN - No Longer Needed"/>
    <d v="2020-01-22T00:00:00"/>
  </r>
  <r>
    <s v="Madhuri Bhatia"/>
    <n v="9.9000044170299998E+19"/>
    <s v="Active"/>
    <d v="2017-11-10T00:00:00"/>
    <d v="2019-11-09T00:00:00"/>
    <s v="Engineering"/>
    <n v="13"/>
    <s v="Vididt Saha"/>
    <s v="Ahmedabad"/>
    <s v="Construction, Power &amp; Infrastructure"/>
    <x v="2"/>
    <n v="30978.63"/>
    <d v="2017-11-10T00:00:00"/>
    <s v="Brokerage"/>
    <s v="Inception"/>
    <m/>
    <d v="2020-01-22T00:00:00"/>
  </r>
  <r>
    <s v="Pranav Mishra"/>
    <n v="9.9000044170299998E+19"/>
    <s v="Active"/>
    <d v="2018-02-02T00:00:00"/>
    <d v="2020-02-01T00:00:00"/>
    <s v="Engineering"/>
    <n v="13"/>
    <s v="Vididt Saha"/>
    <s v="Ahmedabad"/>
    <s v="Liability"/>
    <x v="2"/>
    <n v="17934.88"/>
    <d v="2018-02-02T00:00:00"/>
    <s v="Brokerage"/>
    <s v="Inception"/>
    <m/>
    <d v="2020-01-22T00:00:00"/>
  </r>
  <r>
    <s v="Rina Goyal"/>
    <n v="9.9000044170299998E+19"/>
    <s v="Active"/>
    <d v="2018-02-21T00:00:00"/>
    <d v="2020-02-20T00:00:00"/>
    <s v="Engineering"/>
    <n v="13"/>
    <s v="Vididt Saha"/>
    <s v="Ahmedabad"/>
    <s v="Construction, Power &amp; Infrastructure"/>
    <x v="2"/>
    <n v="15668.25"/>
    <d v="2018-02-21T00:00:00"/>
    <s v="Brokerage"/>
    <s v="Inception"/>
    <m/>
    <d v="2020-01-22T00:00:00"/>
  </r>
  <r>
    <s v="Geeta Gupta"/>
    <n v="9.9000044180300005E+19"/>
    <s v="Active"/>
    <d v="2018-04-09T00:00:00"/>
    <d v="2019-07-08T00:00:00"/>
    <s v="Engineering"/>
    <n v="13"/>
    <s v="Vididt Saha"/>
    <s v="Ahmedabad"/>
    <s v="Construction, Power &amp; Infrastructure"/>
    <x v="2"/>
    <n v="11239.38"/>
    <d v="2018-04-09T00:00:00"/>
    <s v="Brokerage"/>
    <s v="Inception"/>
    <m/>
    <d v="2020-01-22T00:00:00"/>
  </r>
  <r>
    <s v="Sudhir Roy"/>
    <n v="9.9000044180300005E+19"/>
    <s v="Inactive"/>
    <d v="2018-07-09T00:00:00"/>
    <d v="2018-10-08T00:00:00"/>
    <s v="Engineering"/>
    <n v="13"/>
    <s v="Vididt Saha"/>
    <s v="Ahmedabad"/>
    <s v="Construction, Power &amp; Infrastructure"/>
    <x v="0"/>
    <n v="11239.38"/>
    <d v="2018-07-09T00:00:00"/>
    <s v="Brokerage"/>
    <s v="Lapse"/>
    <s v="NOLN - No Longer Needed"/>
    <d v="2020-01-22T00:00:00"/>
  </r>
  <r>
    <s v="Rani Kaul"/>
    <n v="9.9000044180300005E+19"/>
    <s v="Active"/>
    <d v="2018-08-10T00:00:00"/>
    <d v="2020-02-09T00:00:00"/>
    <s v="Engineering"/>
    <n v="13"/>
    <s v="Vididt Saha"/>
    <s v="Ahmedabad"/>
    <s v="Construction, Power &amp; Infrastructure"/>
    <x v="2"/>
    <n v="21442.38"/>
    <d v="2019-10-20T00:00:00"/>
    <s v="Brokerage"/>
    <s v="Inception"/>
    <m/>
    <d v="2020-01-22T00:00:00"/>
  </r>
  <r>
    <s v="Kavita Sharma"/>
    <n v="9.9000044180300005E+19"/>
    <s v="Active"/>
    <d v="2018-08-10T00:00:00"/>
    <d v="2020-02-09T00:00:00"/>
    <s v="Engineering"/>
    <n v="13"/>
    <s v="Vididt Saha"/>
    <s v="Ahmedabad"/>
    <s v="Construction, Power &amp; Infrastructure"/>
    <x v="2"/>
    <n v="21442.75"/>
    <d v="2018-11-27T00:00:00"/>
    <s v="Brokerage"/>
    <s v="Inception"/>
    <m/>
    <d v="2020-01-22T00:00:00"/>
  </r>
  <r>
    <s v="Shikha Sethi"/>
    <n v="9.9000044180300005E+19"/>
    <s v="Active"/>
    <d v="2018-08-10T00:00:00"/>
    <d v="2020-02-09T00:00:00"/>
    <s v="Engineering"/>
    <n v="13"/>
    <s v="Vididt Saha"/>
    <s v="Ahmedabad"/>
    <s v="Construction, Power &amp; Infrastructure"/>
    <x v="2"/>
    <n v="21442.75"/>
    <d v="2019-03-16T00:00:00"/>
    <s v="Brokerage"/>
    <s v="Inception"/>
    <m/>
    <d v="2020-01-22T00:00:00"/>
  </r>
  <r>
    <s v="Amit Bhargava"/>
    <n v="9.9000044180300005E+19"/>
    <s v="Active"/>
    <d v="2018-08-10T00:00:00"/>
    <d v="2020-02-09T00:00:00"/>
    <s v="Engineering"/>
    <n v="13"/>
    <s v="Vididt Saha"/>
    <s v="Ahmedabad"/>
    <s v="Construction, Power &amp; Infrastructure"/>
    <x v="2"/>
    <n v="21442.75"/>
    <d v="2019-07-03T00:00:00"/>
    <s v="Brokerage"/>
    <s v="Inception"/>
    <m/>
    <d v="2020-01-22T00:00:00"/>
  </r>
  <r>
    <s v="Alka Goel"/>
    <n v="9.9000044180300005E+19"/>
    <s v="Active"/>
    <d v="2018-08-10T00:00:00"/>
    <d v="2020-02-09T00:00:00"/>
    <s v="Engineering"/>
    <n v="13"/>
    <s v="Vididt Saha"/>
    <s v="Ahmedabad"/>
    <s v="Construction, Power &amp; Infrastructure"/>
    <x v="2"/>
    <n v="27085.5"/>
    <d v="2018-08-10T00:00:00"/>
    <s v="Brokerage"/>
    <s v="Inception"/>
    <m/>
    <d v="2020-01-22T00:00:00"/>
  </r>
  <r>
    <s v="Harish Sharma"/>
    <n v="9.9000044180300005E+19"/>
    <s v="Active"/>
    <d v="2018-08-10T00:00:00"/>
    <d v="2020-02-09T00:00:00"/>
    <s v="Engineering"/>
    <n v="13"/>
    <s v="Vididt Saha"/>
    <s v="Ahmedabad"/>
    <s v="Construction, Power &amp; Infrastructure"/>
    <x v="2"/>
    <n v="17949.04"/>
    <d v="2018-11-27T00:00:00"/>
    <s v="Brokerage"/>
    <s v="Inception"/>
    <m/>
    <d v="2020-01-22T00:00:00"/>
  </r>
  <r>
    <s v="Gaurav Goel"/>
    <n v="9.9000044180300005E+19"/>
    <s v="Active"/>
    <d v="2018-08-10T00:00:00"/>
    <d v="2020-02-09T00:00:00"/>
    <s v="Engineering"/>
    <n v="13"/>
    <s v="Vididt Saha"/>
    <s v="Ahmedabad"/>
    <s v="Construction, Power &amp; Infrastructure"/>
    <x v="2"/>
    <n v="17949.04"/>
    <d v="2019-03-16T00:00:00"/>
    <s v="Brokerage"/>
    <s v="Inception"/>
    <m/>
    <d v="2020-01-22T00:00:00"/>
  </r>
  <r>
    <s v="Ravi Naik"/>
    <n v="9.9000044180300005E+19"/>
    <s v="Active"/>
    <d v="2018-08-10T00:00:00"/>
    <d v="2020-02-09T00:00:00"/>
    <s v="Engineering"/>
    <n v="13"/>
    <s v="Vididt Saha"/>
    <s v="Ahmedabad"/>
    <s v="Construction, Power &amp; Infrastructure"/>
    <x v="2"/>
    <n v="17949.04"/>
    <d v="2019-07-03T00:00:00"/>
    <s v="Brokerage"/>
    <s v="Inception"/>
    <m/>
    <d v="2020-01-22T00:00:00"/>
  </r>
  <r>
    <s v="Kamlesh Prasad"/>
    <n v="9.9000044180300005E+19"/>
    <s v="Active"/>
    <d v="2018-08-10T00:00:00"/>
    <d v="2020-02-09T00:00:00"/>
    <s v="Engineering"/>
    <n v="13"/>
    <s v="Vididt Saha"/>
    <s v="Ahmedabad"/>
    <s v="Construction, Power &amp; Infrastructure"/>
    <x v="2"/>
    <n v="17949.04"/>
    <d v="2019-10-20T00:00:00"/>
    <s v="Brokerage"/>
    <s v="Inception"/>
    <m/>
    <d v="2020-01-22T00:00:00"/>
  </r>
  <r>
    <s v="Nikhil Verma"/>
    <n v="9.9000044180300005E+19"/>
    <s v="Active"/>
    <d v="2018-08-10T00:00:00"/>
    <d v="2020-02-09T00:00:00"/>
    <s v="Engineering"/>
    <n v="13"/>
    <s v="Vididt Saha"/>
    <s v="Ahmedabad"/>
    <s v="Construction, Power &amp; Infrastructure"/>
    <x v="2"/>
    <n v="22672.47"/>
    <d v="2018-08-10T00:00:00"/>
    <s v="Brokerage"/>
    <s v="Inception"/>
    <m/>
    <d v="2020-01-22T00:00:00"/>
  </r>
  <r>
    <s v="Vaishali Desai"/>
    <n v="9.9000044180300005E+19"/>
    <s v="Active"/>
    <d v="2018-10-09T00:00:00"/>
    <d v="2019-10-08T00:00:00"/>
    <s v="Engineering"/>
    <n v="13"/>
    <s v="Vididt Saha"/>
    <s v="Ahmedabad"/>
    <s v="Construction, Power &amp; Infrastructure"/>
    <x v="2"/>
    <n v="11239.38"/>
    <d v="2018-10-09T00:00:00"/>
    <s v="Brokerage"/>
    <s v="Inception"/>
    <m/>
    <d v="2020-01-22T00:00:00"/>
  </r>
  <r>
    <s v="Atul Naik"/>
    <n v="9.9000044190300006E+17"/>
    <s v="Active"/>
    <d v="2019-04-10T00:00:00"/>
    <d v="2019-06-09T00:00:00"/>
    <s v="Engineering"/>
    <n v="13"/>
    <s v="Vididt Saha"/>
    <s v="Ahmedabad"/>
    <s v="Construction, Power &amp; Infrastructure"/>
    <x v="2"/>
    <n v="2212.38"/>
    <d v="2019-04-10T00:00:00"/>
    <s v="Brokerage"/>
    <s v="Inception"/>
    <m/>
    <d v="2020-01-22T00:00:00"/>
  </r>
  <r>
    <s v="Meena Bhargava"/>
    <s v="LWC/I2688106/71/10/006144"/>
    <s v="Inactive"/>
    <d v="2018-07-10T00:00:00"/>
    <d v="2018-10-09T00:00:00"/>
    <s v="Miscellaneous"/>
    <n v="13"/>
    <s v="Vididt Saha"/>
    <s v="Ahmedabad"/>
    <s v="Liability"/>
    <x v="2"/>
    <n v="1363"/>
    <d v="2018-07-10T00:00:00"/>
    <s v="Brokerage"/>
    <s v="Lapse"/>
    <s v="NOLN - No Longer Needed"/>
    <d v="2020-01-22T00:00:00"/>
  </r>
  <r>
    <s v="Mona Chopra"/>
    <s v="M6867997"/>
    <s v="Active"/>
    <d v="2019-03-25T00:00:00"/>
    <d v="2020-03-24T00:00:00"/>
    <s v="Motor"/>
    <n v="13"/>
    <s v="Vididt Saha"/>
    <s v="Ahmedabad"/>
    <s v="Motor"/>
    <x v="2"/>
    <n v="157.5"/>
    <d v="2019-03-25T00:00:00"/>
    <s v="Brokerage"/>
    <s v="Inception"/>
    <m/>
    <d v="2020-01-22T00:00:00"/>
  </r>
  <r>
    <s v="Mohit Tiwari"/>
    <s v="M7016785"/>
    <s v="Active"/>
    <d v="2019-03-29T00:00:00"/>
    <d v="2020-03-28T00:00:00"/>
    <s v="Motor"/>
    <n v="13"/>
    <s v="Vididt Saha"/>
    <s v="Ahmedabad"/>
    <s v="Motor"/>
    <x v="2"/>
    <n v="1749.45"/>
    <d v="2019-03-29T00:00:00"/>
    <s v="Brokerage"/>
    <s v="Inception"/>
    <m/>
    <d v="2020-01-22T00:00:00"/>
  </r>
  <r>
    <s v="Tina Dutta"/>
    <s v="'310304491710000022"/>
    <s v="Active"/>
    <d v="2018-03-25T00:00:00"/>
    <d v="2019-03-24T00:00:00"/>
    <s v="Liability"/>
    <n v="1"/>
    <s v="Vinay"/>
    <s v="Ahmedabad"/>
    <s v="Liability"/>
    <x v="0"/>
    <n v="6250"/>
    <d v="2018-03-25T00:00:00"/>
    <s v="Brokerage"/>
    <s v="Inception"/>
    <m/>
    <d v="2020-01-22T00:00:00"/>
  </r>
  <r>
    <s v="Hemant Das"/>
    <s v="OG-20-2202-3305-00000123"/>
    <s v="Active"/>
    <d v="2019-03-25T00:00:00"/>
    <d v="2020-03-24T00:00:00"/>
    <s v="Liability"/>
    <n v="9"/>
    <s v="Manish Sharma"/>
    <s v="Ahmedabad"/>
    <s v="Liability"/>
    <x v="0"/>
    <n v="8125"/>
    <d v="2019-03-25T00:00:00"/>
    <s v="Brokerage"/>
    <s v="Inception"/>
    <m/>
    <d v="2020-01-22T00:00:00"/>
  </r>
  <r>
    <s v="Sanjana Bhargava"/>
    <n v="2280038722"/>
    <s v="Active"/>
    <d v="2019-07-15T00:00:00"/>
    <d v="2020-01-14T00:00:00"/>
    <s v="Miscellaneous"/>
    <n v="13"/>
    <s v="Vididt Saha"/>
    <s v="Ahmedabad"/>
    <s v="Emerging Corporates Group (ECG)"/>
    <x v="2"/>
    <n v="2788.75"/>
    <d v="2019-07-15T00:00:00"/>
    <s v="Brokerage"/>
    <s v="Inception"/>
    <m/>
    <d v="2020-01-22T00:00:00"/>
  </r>
  <r>
    <s v="Kamlesh Trivedi"/>
    <n v="43170791"/>
    <s v="Active"/>
    <d v="2018-08-10T00:00:00"/>
    <d v="2019-06-09T00:00:00"/>
    <s v="Miscellaneous"/>
    <n v="13"/>
    <s v="Vididt Saha"/>
    <s v="Ahmedabad"/>
    <s v="Liability"/>
    <x v="1"/>
    <n v="7827.77"/>
    <d v="2018-08-10T00:00:00"/>
    <s v="Brokerage"/>
    <s v="Endorsement"/>
    <m/>
    <d v="2020-01-22T00:00:00"/>
  </r>
  <r>
    <s v="Nikita Tiwari"/>
    <n v="43170791"/>
    <s v="Active"/>
    <d v="2018-08-10T00:00:00"/>
    <d v="2019-06-09T00:00:00"/>
    <s v="Miscellaneous"/>
    <n v="13"/>
    <s v="Vididt Saha"/>
    <s v="Ahmedabad"/>
    <s v="Liability"/>
    <x v="1"/>
    <n v="0"/>
    <d v="2018-10-25T00:00:00"/>
    <s v="Brokerage "/>
    <s v="Endorsement"/>
    <m/>
    <d v="2020-01-22T00:00:00"/>
  </r>
  <r>
    <s v="Kapil Kapoor"/>
    <n v="43170791"/>
    <s v="Active"/>
    <d v="2018-08-10T00:00:00"/>
    <d v="2019-06-09T00:00:00"/>
    <s v="Miscellaneous"/>
    <n v="13"/>
    <s v="Vididt Saha"/>
    <s v="Ahmedabad"/>
    <s v="Liability"/>
    <x v="1"/>
    <n v="4194.8"/>
    <d v="2019-01-22T00:00:00"/>
    <s v="Brokerage "/>
    <s v="Endorsement"/>
    <m/>
    <d v="2020-01-22T00:00:00"/>
  </r>
  <r>
    <s v="Harish Rana"/>
    <n v="43182398"/>
    <s v="Inactive"/>
    <d v="2019-02-19T00:00:00"/>
    <d v="2020-05-18T00:00:00"/>
    <s v="Miscellaneous"/>
    <n v="13"/>
    <s v="Vididt Saha"/>
    <s v="Ahmedabad"/>
    <s v="Liability"/>
    <x v="2"/>
    <n v="1390.13"/>
    <d v="2019-02-19T00:00:00"/>
    <s v="Brokerage"/>
    <s v="Inception"/>
    <m/>
    <d v="2020-01-22T00:00:00"/>
  </r>
  <r>
    <s v="Nikhil Pandit"/>
    <n v="4318239800002"/>
    <s v="Active"/>
    <d v="2020-05-18T00:00:00"/>
    <d v="2020-08-18T00:00:00"/>
    <s v="Miscellaneous"/>
    <n v="13"/>
    <s v="Vididt Saha"/>
    <s v="Ahmedabad"/>
    <s v="Liability"/>
    <x v="2"/>
    <n v="1390.13"/>
    <d v="2020-05-18T00:00:00"/>
    <s v="Brokerage"/>
    <s v="Renewal"/>
    <m/>
    <d v="2020-01-22T00:00:00"/>
  </r>
  <r>
    <s v="Vivek Rana"/>
    <n v="43189992"/>
    <s v="Active"/>
    <d v="2019-06-10T00:00:00"/>
    <d v="2019-12-09T00:00:00"/>
    <s v="Miscellaneous"/>
    <n v="13"/>
    <s v="Vididt Saha"/>
    <s v="Ahmedabad"/>
    <s v="Liability"/>
    <x v="2"/>
    <n v="7835.19"/>
    <d v="2019-06-10T00:00:00"/>
    <s v="Brokerage"/>
    <s v="Inception"/>
    <m/>
    <d v="2020-01-22T00:00:00"/>
  </r>
  <r>
    <s v="Hemant Nair"/>
    <n v="43190133"/>
    <s v="Active"/>
    <d v="2019-06-11T00:00:00"/>
    <d v="2019-12-10T00:00:00"/>
    <s v="Miscellaneous"/>
    <n v="13"/>
    <s v="Vididt Saha"/>
    <s v="Ahmedabad"/>
    <s v="Liability"/>
    <x v="2"/>
    <n v="7782.56"/>
    <d v="2019-06-11T00:00:00"/>
    <s v="Brokerage"/>
    <s v="Inception"/>
    <m/>
    <d v="2020-01-22T00:00:00"/>
  </r>
  <r>
    <s v="Veena Bhargava"/>
    <n v="43191701"/>
    <s v="Active"/>
    <d v="2019-07-02T00:00:00"/>
    <d v="2020-07-01T00:00:00"/>
    <s v="Miscellaneous"/>
    <n v="13"/>
    <s v="Vididt Saha"/>
    <s v="Ahmedabad"/>
    <s v="Liability"/>
    <x v="3"/>
    <n v="1558.76"/>
    <d v="2019-07-02T00:00:00"/>
    <s v="Brokerage"/>
    <s v="Inception"/>
    <m/>
    <d v="2020-01-22T00:00:00"/>
  </r>
  <r>
    <s v="Shivam Shah"/>
    <n v="9.9000044190299996E+19"/>
    <s v="Active"/>
    <d v="2019-04-12T00:00:00"/>
    <d v="2019-10-11T00:00:00"/>
    <s v="Engineering"/>
    <n v="13"/>
    <s v="Vididt Saha"/>
    <s v="Ahmedabad"/>
    <s v="Construction, Power &amp; Infrastructure"/>
    <x v="2"/>
    <n v="3007.5"/>
    <d v="2019-04-12T00:00:00"/>
    <s v="Brokerage"/>
    <s v="Inception"/>
    <m/>
    <d v="2020-01-22T00:00:00"/>
  </r>
  <r>
    <s v="Bhavna Bhandari"/>
    <n v="9.9000044190299996E+19"/>
    <s v="Active"/>
    <d v="2019-11-19T00:00:00"/>
    <d v="2020-11-18T00:00:00"/>
    <s v="Engineering"/>
    <n v="13"/>
    <s v="Vididt Saha"/>
    <s v="Ahmedabad"/>
    <s v="Construction, Power &amp; Infrastructure"/>
    <x v="2"/>
    <n v="26804.5"/>
    <d v="2019-11-19T00:00:00"/>
    <s v="Brokerage"/>
    <s v="Inception"/>
    <m/>
    <d v="2020-01-22T00:00:00"/>
  </r>
  <r>
    <s v="Tarun Shah"/>
    <s v="OG-19-2201-0420-00000001"/>
    <s v="Inactive"/>
    <d v="2018-04-01T00:00:00"/>
    <d v="2019-03-31T00:00:00"/>
    <s v="Miscellaneous"/>
    <n v="3"/>
    <s v="Animesh Rawat"/>
    <s v="Ahmedabad"/>
    <s v="Global Client Network (GNB Inward)"/>
    <x v="0"/>
    <n v="1771.98"/>
    <d v="2018-04-01T00:00:00"/>
    <s v="Brokerage"/>
    <s v="Inception"/>
    <m/>
    <d v="2020-01-22T00:00:00"/>
  </r>
  <r>
    <s v="Hemant Chauhan"/>
    <s v="OG-19-2201-0420-00000001"/>
    <s v="Inactive"/>
    <d v="2018-04-01T00:00:00"/>
    <d v="2019-03-31T00:00:00"/>
    <s v="Miscellaneous"/>
    <n v="3"/>
    <s v="Animesh Rawat"/>
    <s v="Ahmedabad"/>
    <s v="Global Client Network (GNB Inward)"/>
    <x v="0"/>
    <n v="681.53"/>
    <d v="2018-04-01T00:00:00"/>
    <s v="Brokerage"/>
    <s v="Inception"/>
    <m/>
    <d v="2020-01-22T00:00:00"/>
  </r>
  <r>
    <s v="Geeta Verma"/>
    <s v="OG-19-2201-0420-00000001"/>
    <s v="Inactive"/>
    <d v="2018-04-01T00:00:00"/>
    <d v="2019-03-31T00:00:00"/>
    <s v="Miscellaneous"/>
    <n v="3"/>
    <s v="Animesh Rawat"/>
    <s v="Ahmedabad"/>
    <s v="Global Client Network (GNB Inward)"/>
    <x v="0"/>
    <n v="272.61"/>
    <d v="2018-04-01T00:00:00"/>
    <s v="Brokerage"/>
    <s v="Inception"/>
    <m/>
    <d v="2020-01-22T00:00:00"/>
  </r>
  <r>
    <s v="Ashok Patel"/>
    <s v="OG-19-2201-0425-00000001"/>
    <s v="Inactive"/>
    <d v="2018-04-01T00:00:00"/>
    <d v="2019-03-31T00:00:00"/>
    <s v="Miscellaneous"/>
    <n v="3"/>
    <s v="Animesh Rawat"/>
    <s v="Ahmedabad"/>
    <s v="Global Client Network (GNB Inward)"/>
    <x v="0"/>
    <n v="4175.3599999999997"/>
    <d v="2018-04-01T00:00:00"/>
    <s v="Brokerage"/>
    <s v="Inception"/>
    <m/>
    <d v="2020-01-22T00:00:00"/>
  </r>
  <r>
    <s v="Gayatri Reddy"/>
    <s v="OG-19-2201-0425-00000001"/>
    <s v="Inactive"/>
    <d v="2018-04-01T00:00:00"/>
    <d v="2019-03-31T00:00:00"/>
    <s v="Miscellaneous"/>
    <n v="3"/>
    <s v="Animesh Rawat"/>
    <s v="Ahmedabad"/>
    <s v="Global Client Network (GNB Inward)"/>
    <x v="0"/>
    <n v="1605.91"/>
    <d v="2018-04-01T00:00:00"/>
    <s v="Brokerage"/>
    <s v="Inception"/>
    <m/>
    <d v="2020-01-22T00:00:00"/>
  </r>
  <r>
    <s v="Snehal Patel"/>
    <s v="OG-19-2201-0425-00000001"/>
    <s v="Inactive"/>
    <d v="2018-04-01T00:00:00"/>
    <d v="2019-03-31T00:00:00"/>
    <s v="Miscellaneous"/>
    <n v="3"/>
    <s v="Animesh Rawat"/>
    <s v="Ahmedabad"/>
    <s v="Global Client Network (GNB Inward)"/>
    <x v="0"/>
    <n v="642.36"/>
    <d v="2018-04-01T00:00:00"/>
    <s v="Brokerage"/>
    <s v="Inception"/>
    <m/>
    <d v="2020-01-22T00:00:00"/>
  </r>
  <r>
    <s v="Vivek Yadav"/>
    <s v="OG-19-2201-4001-00000061"/>
    <s v="Inactive"/>
    <d v="2018-04-01T00:00:00"/>
    <d v="2019-03-31T00:00:00"/>
    <s v="Fire"/>
    <n v="3"/>
    <s v="Animesh Rawat"/>
    <s v="Ahmedabad"/>
    <s v="Global Client Network (GNB Inward)"/>
    <x v="0"/>
    <n v="23863.13"/>
    <d v="2108-03-31T00:00:00"/>
    <s v="Brokerage"/>
    <s v="Inception"/>
    <m/>
    <d v="2020-01-22T00:00:00"/>
  </r>
  <r>
    <s v="Kiran Saxena"/>
    <s v="OG-19-2201-4001-00000061"/>
    <s v="Inactive"/>
    <d v="2018-04-01T00:00:00"/>
    <d v="2019-03-31T00:00:00"/>
    <s v="Fire"/>
    <n v="3"/>
    <s v="Animesh Rawat"/>
    <s v="Ahmedabad"/>
    <s v="Global Client Network (GNB Inward)"/>
    <x v="0"/>
    <n v="9178.1299999999992"/>
    <d v="2108-03-31T00:00:00"/>
    <s v="Brokerage"/>
    <s v="Inception"/>
    <m/>
    <d v="2020-01-22T00:00:00"/>
  </r>
  <r>
    <s v="Uday Reddy"/>
    <s v="OG-19-2201-4001-00000061"/>
    <s v="Inactive"/>
    <d v="2018-04-01T00:00:00"/>
    <d v="2019-03-31T00:00:00"/>
    <s v="Fire"/>
    <n v="3"/>
    <s v="Animesh Rawat"/>
    <s v="Ahmedabad"/>
    <s v="Global Client Network (GNB Inward)"/>
    <x v="0"/>
    <n v="3671.25"/>
    <d v="2108-03-31T00:00:00"/>
    <s v="Brokerage"/>
    <s v="Inception"/>
    <m/>
    <d v="2020-01-22T00:00:00"/>
  </r>
  <r>
    <s v="Anita Pandit"/>
    <s v="OG-19-2201-4001-00000063"/>
    <s v="Inactive"/>
    <d v="2018-04-01T00:00:00"/>
    <d v="2019-03-31T00:00:00"/>
    <s v="Fire"/>
    <n v="3"/>
    <s v="Animesh Rawat"/>
    <s v="Ahmedabad"/>
    <s v="Global Client Network (GNB Inward)"/>
    <x v="0"/>
    <n v="157.13999999999999"/>
    <d v="2018-04-01T00:00:00"/>
    <s v="Brokerage"/>
    <s v="Inception"/>
    <m/>
    <d v="2020-01-22T00:00:00"/>
  </r>
  <r>
    <s v="Hina Malhotra"/>
    <s v="OG-19-2201-4001-00000063"/>
    <s v="Inactive"/>
    <d v="2018-04-01T00:00:00"/>
    <d v="2019-03-31T00:00:00"/>
    <s v="Fire"/>
    <n v="3"/>
    <s v="Animesh Rawat"/>
    <s v="Ahmedabad"/>
    <s v="Global Client Network (GNB Inward)"/>
    <x v="0"/>
    <n v="60.44"/>
    <d v="2018-04-01T00:00:00"/>
    <s v="Brokerage"/>
    <s v="Inception"/>
    <m/>
    <d v="2020-01-22T00:00:00"/>
  </r>
  <r>
    <s v="Alka Patel"/>
    <s v="OG-19-2201-4001-00000063"/>
    <s v="Inactive"/>
    <d v="2018-04-01T00:00:00"/>
    <d v="2019-03-31T00:00:00"/>
    <s v="Fire"/>
    <n v="3"/>
    <s v="Animesh Rawat"/>
    <s v="Ahmedabad"/>
    <s v="Global Client Network (GNB Inward)"/>
    <x v="0"/>
    <n v="24.17"/>
    <d v="2018-04-01T00:00:00"/>
    <s v="Brokerage"/>
    <s v="Inception"/>
    <m/>
    <d v="2020-01-22T00:00:00"/>
  </r>
  <r>
    <s v="Shruti Roy"/>
    <s v="OG-19-2201-4005-00000001"/>
    <s v="Active"/>
    <d v="2018-04-01T00:00:00"/>
    <d v="2019-03-31T00:00:00"/>
    <s v="Fire"/>
    <n v="3"/>
    <s v="Animesh Rawat"/>
    <s v="Ahmedabad"/>
    <s v="Global Client Network (GNB Inward)"/>
    <x v="0"/>
    <n v="23753.439999999999"/>
    <d v="2018-04-01T00:00:00"/>
    <s v="Brokerage"/>
    <s v="Inception"/>
    <m/>
    <d v="2020-01-22T00:00:00"/>
  </r>
  <r>
    <s v="Archana Singh"/>
    <s v="OG-19-2201-4005-00000001"/>
    <s v="Active"/>
    <d v="2018-04-01T00:00:00"/>
    <d v="2019-03-31T00:00:00"/>
    <s v="Fire"/>
    <n v="3"/>
    <s v="Animesh Rawat"/>
    <s v="Ahmedabad"/>
    <s v="Global Client Network (GNB Inward)"/>
    <x v="0"/>
    <n v="9135.94"/>
    <d v="2018-04-01T00:00:00"/>
    <s v="Brokerage"/>
    <s v="Inception"/>
    <m/>
    <d v="2020-01-22T00:00:00"/>
  </r>
  <r>
    <s v="Mukul Goyal"/>
    <s v="OG-19-2201-4005-00000001"/>
    <s v="Active"/>
    <d v="2018-04-01T00:00:00"/>
    <d v="2019-03-31T00:00:00"/>
    <s v="Fire"/>
    <n v="3"/>
    <s v="Animesh Rawat"/>
    <s v="Ahmedabad"/>
    <s v="Global Client Network (GNB Inward)"/>
    <x v="0"/>
    <n v="3654.37"/>
    <d v="2018-04-01T00:00:00"/>
    <s v="Brokerage"/>
    <s v="Inception"/>
    <m/>
    <d v="2020-01-22T00:00:00"/>
  </r>
  <r>
    <s v="Namita Bajaj"/>
    <s v="OG-20-2201-9931-00000664"/>
    <s v="Active"/>
    <d v="2019-04-01T00:00:00"/>
    <d v="2020-03-31T00:00:00"/>
    <s v="Miscellaneous"/>
    <n v="3"/>
    <s v="Animesh Rawat"/>
    <s v="Ahmedabad"/>
    <s v="Global Client Network (GNB Inward)"/>
    <x v="0"/>
    <n v="445.18"/>
    <d v="2019-04-01T00:00:00"/>
    <s v="Brokerage"/>
    <s v="Inception"/>
    <m/>
    <d v="2020-01-22T00:00:00"/>
  </r>
  <r>
    <s v="Nikita Joshi"/>
    <s v="OG-19-2201-4011-00000002"/>
    <s v="Inactive"/>
    <d v="2018-04-01T00:00:00"/>
    <d v="2019-03-31T00:00:00"/>
    <s v="Miscellaneous"/>
    <n v="3"/>
    <s v="Animesh Rawat"/>
    <s v="Ahmedabad"/>
    <s v="Global Client Network (GNB Inward)"/>
    <x v="0"/>
    <n v="1598.68"/>
    <d v="2018-04-01T00:00:00"/>
    <s v="Brokerage"/>
    <s v="Inception"/>
    <m/>
    <d v="2020-01-22T00:00:00"/>
  </r>
  <r>
    <s v="Tejas Shah"/>
    <s v="OG-19-2201-4011-00000002"/>
    <s v="Inactive"/>
    <d v="2018-04-01T00:00:00"/>
    <d v="2019-03-31T00:00:00"/>
    <s v="Miscellaneous"/>
    <n v="3"/>
    <s v="Animesh Rawat"/>
    <s v="Ahmedabad"/>
    <s v="Global Client Network (GNB Inward)"/>
    <x v="0"/>
    <n v="614.88"/>
    <d v="2018-04-01T00:00:00"/>
    <s v="Brokerage"/>
    <s v="Inception"/>
    <m/>
    <d v="2020-01-22T00:00:00"/>
  </r>
  <r>
    <s v="Kavita Rao"/>
    <s v="OG-19-2201-4011-00000002"/>
    <s v="Inactive"/>
    <d v="2018-04-01T00:00:00"/>
    <d v="2019-03-31T00:00:00"/>
    <s v="Miscellaneous"/>
    <n v="3"/>
    <s v="Animesh Rawat"/>
    <s v="Ahmedabad"/>
    <s v="Global Client Network (GNB Inward)"/>
    <x v="0"/>
    <n v="245.95"/>
    <d v="2018-04-01T00:00:00"/>
    <s v="Brokerage"/>
    <s v="Inception"/>
    <m/>
    <d v="2020-01-22T00:00:00"/>
  </r>
  <r>
    <s v="Hemant Shah"/>
    <s v="OG-20-2201-9931-00000664"/>
    <s v="Active"/>
    <d v="2019-04-01T00:00:00"/>
    <d v="2020-03-31T00:00:00"/>
    <s v="Miscellaneous"/>
    <n v="3"/>
    <s v="Animesh Rawat"/>
    <s v="Ahmedabad"/>
    <s v="Global Client Network (GNB Inward)"/>
    <x v="0"/>
    <n v="2077.5100000000002"/>
    <d v="2019-04-01T00:00:00"/>
    <s v="Brokerage"/>
    <s v="Inception"/>
    <m/>
    <d v="2020-01-22T00:00:00"/>
  </r>
  <r>
    <s v="Prabhat Naik"/>
    <s v="OG-20-2201-9931-00000664"/>
    <s v="Active"/>
    <d v="2019-04-01T00:00:00"/>
    <d v="2020-03-31T00:00:00"/>
    <s v="Miscellaneous"/>
    <n v="3"/>
    <s v="Animesh Rawat"/>
    <s v="Ahmedabad"/>
    <s v="Global Client Network (GNB Inward)"/>
    <x v="0"/>
    <n v="445.18"/>
    <d v="2019-04-01T00:00:00"/>
    <s v="Brokerage"/>
    <s v="Inception"/>
    <m/>
    <d v="2020-01-22T00:00:00"/>
  </r>
  <r>
    <s v="Nikhil Tiwari"/>
    <s v="0000000007817932-01"/>
    <s v="Active"/>
    <d v="2018-12-16T00:00:00"/>
    <d v="2019-12-15T00:00:00"/>
    <s v="Fire"/>
    <n v="1"/>
    <s v="Vinay"/>
    <s v="Ahmedabad"/>
    <s v="Property / BI"/>
    <x v="0"/>
    <n v="33484.339999999997"/>
    <d v="2018-12-16T00:00:00"/>
    <s v="Brokerage"/>
    <s v="Inception"/>
    <m/>
    <d v="2020-01-22T00:00:00"/>
  </r>
  <r>
    <s v="Neha Trivedi"/>
    <s v="0000000007817932-02"/>
    <s v="Active"/>
    <d v="2019-12-16T00:00:00"/>
    <d v="2020-12-15T00:00:00"/>
    <s v="Fire"/>
    <n v="2"/>
    <s v="Abhinav Shivam"/>
    <s v="Ahmedabad"/>
    <s v="Small Medium Enterpries (SME)"/>
    <x v="0"/>
    <n v="109812.12"/>
    <d v="2019-12-16T00:00:00"/>
    <s v="Brokerage"/>
    <s v="Inception"/>
    <m/>
    <d v="2020-01-22T00:00:00"/>
  </r>
  <r>
    <s v="Shruti Agarwal"/>
    <n v="3.1242020675749002E+18"/>
    <s v="Active"/>
    <d v="2018-01-10T00:00:00"/>
    <d v="2018-05-31T00:00:00"/>
    <s v="Liability"/>
    <n v="12"/>
    <s v="Shivani Sharma"/>
    <s v="Ahmedabad"/>
    <s v="Global Client Network (GNB Inward)"/>
    <x v="0"/>
    <n v="12084.5"/>
    <d v="2018-01-10T00:00:00"/>
    <s v="Brokerage"/>
    <s v="Inception"/>
    <m/>
    <d v="2020-01-22T00:00:00"/>
  </r>
  <r>
    <s v="Kiran Desai"/>
    <n v="9.9000044170299998E+19"/>
    <s v="Inactive"/>
    <d v="2018-03-26T00:00:00"/>
    <d v="2019-06-25T00:00:00"/>
    <s v="Engineering"/>
    <n v="13"/>
    <s v="Vididt Saha"/>
    <s v="Ahmedabad"/>
    <s v="Construction, Power &amp; Infrastructure"/>
    <x v="1"/>
    <n v="51965.88"/>
    <d v="2018-03-26T00:00:00"/>
    <s v="Brokerage"/>
    <s v="Lapse"/>
    <s v="OTHR â€“ Other"/>
    <d v="2020-01-22T00:00:00"/>
  </r>
  <r>
    <s v="Kanchan Iyer"/>
    <n v="9.9000044180300005E+19"/>
    <s v="Inactive"/>
    <d v="2018-06-07T00:00:00"/>
    <d v="2019-06-06T00:00:00"/>
    <s v="Engineering"/>
    <n v="13"/>
    <s v="Vididt Saha"/>
    <s v="Ahmedabad"/>
    <s v="Construction, Power &amp; Infrastructure"/>
    <x v="2"/>
    <n v="25619.25"/>
    <d v="2018-06-07T00:00:00"/>
    <s v="Brokerage"/>
    <s v="Lapse"/>
    <s v="OTHR â€“ Other"/>
    <d v="2020-01-22T00:00:00"/>
  </r>
  <r>
    <s v="Bhavna Kapoor"/>
    <n v="9.9000044190299996E+19"/>
    <s v="Active"/>
    <d v="2019-06-26T00:00:00"/>
    <d v="2019-12-25T00:00:00"/>
    <s v="Engineering"/>
    <n v="13"/>
    <s v="Vididt Saha"/>
    <s v="Ahmedabad"/>
    <s v="Construction, Power &amp; Infrastructure"/>
    <x v="2"/>
    <n v="25598"/>
    <d v="2019-06-26T00:00:00"/>
    <s v="Brokerage"/>
    <s v="Inception"/>
    <m/>
    <d v="2020-01-22T00:00:00"/>
  </r>
  <r>
    <s v="Ritika Reddy"/>
    <n v="9.9000044190299996E+19"/>
    <s v="Active"/>
    <d v="2019-06-26T00:00:00"/>
    <d v="2019-12-25T00:00:00"/>
    <s v="Engineering"/>
    <n v="13"/>
    <s v="Vididt Saha"/>
    <s v="Ahmedabad"/>
    <s v="Construction, Power &amp; Infrastructure"/>
    <x v="2"/>
    <n v="25598"/>
    <d v="2019-06-26T00:00:00"/>
    <s v="Brokerage"/>
    <s v="Inception"/>
    <m/>
    <d v="2020-01-22T00:00:00"/>
  </r>
  <r>
    <s v="Suresh Das"/>
    <n v="9.9000044190299996E+19"/>
    <s v="Active"/>
    <d v="2019-11-22T00:00:00"/>
    <d v="2020-03-21T00:00:00"/>
    <s v="Engineering"/>
    <n v="13"/>
    <s v="Vididt Saha"/>
    <s v="Ahmedabad"/>
    <s v="Construction, Power &amp; Infrastructure"/>
    <x v="1"/>
    <n v="12643.38"/>
    <d v="2019-11-22T00:00:00"/>
    <s v="Brokerage"/>
    <s v="Inception"/>
    <m/>
    <d v="2020-01-22T00:00:00"/>
  </r>
  <r>
    <s v="Shikha Chauhan"/>
    <n v="9.9000044190299996E+19"/>
    <s v="Active"/>
    <d v="2019-12-26T00:00:00"/>
    <d v="2020-06-25T00:00:00"/>
    <s v="Engineering"/>
    <n v="13"/>
    <s v="Vididt Saha"/>
    <s v="Ahmedabad"/>
    <s v="Construction, Power &amp; Infrastructure"/>
    <x v="2"/>
    <n v="25598"/>
    <d v="2019-12-26T00:00:00"/>
    <s v="Brokerage"/>
    <s v="Inception"/>
    <m/>
    <d v="2020-01-22T00:00:00"/>
  </r>
  <r>
    <s v="Hemant Dutta"/>
    <s v="0526002817P114267969/0"/>
    <s v="Inactive"/>
    <d v="2018-01-01T00:00:00"/>
    <d v="2018-12-31T00:00:00"/>
    <s v="Employee Benefits"/>
    <n v="10"/>
    <s v="Mark"/>
    <s v="Ahmedabad"/>
    <s v="Employee Benefits (EB)"/>
    <x v="0"/>
    <n v="1474120.36"/>
    <d v="2018-01-01T00:00:00"/>
    <s v="Brokerage"/>
    <s v="Lapse"/>
    <s v="GMAN â€“ Global Mandate"/>
    <d v="2020-01-22T00:00:00"/>
  </r>
  <r>
    <s v="Dinesh Pandey"/>
    <s v="0526002817P114267969/0"/>
    <s v="Inactive"/>
    <d v="2018-01-01T00:00:00"/>
    <d v="2018-12-31T00:00:00"/>
    <s v="Employee Benefits"/>
    <n v="10"/>
    <s v="Mark"/>
    <s v="Ahmedabad"/>
    <s v="Employee Benefits (EB)"/>
    <x v="0"/>
    <m/>
    <d v="2018-09-28T00:00:00"/>
    <s v="Brokerage "/>
    <s v="Lapse"/>
    <m/>
    <d v="2020-01-22T00:00:00"/>
  </r>
  <r>
    <s v="Archana Iyer"/>
    <s v="0526004217P114582552/0"/>
    <s v="Inactive"/>
    <d v="2018-01-01T00:00:00"/>
    <d v="2018-12-31T00:00:00"/>
    <s v="Employee Benefits"/>
    <n v="10"/>
    <s v="Mark"/>
    <s v="Ahmedabad"/>
    <s v="Employee Benefits (EB)"/>
    <x v="0"/>
    <n v="34349.81"/>
    <d v="2018-01-01T00:00:00"/>
    <s v="Brokerage"/>
    <s v="Lapse"/>
    <s v="GMAN â€“ Global Mandate"/>
    <d v="2020-01-22T00:00:00"/>
  </r>
  <r>
    <s v="Deepak Menon"/>
    <n v="5051621"/>
    <s v="Inactive"/>
    <d v="2018-01-01T00:00:00"/>
    <d v="2018-12-31T00:00:00"/>
    <s v="Employee Benefits"/>
    <n v="10"/>
    <s v="Mark"/>
    <s v="Ahmedabad"/>
    <s v="Employee Benefits (EB)"/>
    <x v="0"/>
    <n v="51883.58"/>
    <d v="2018-01-01T00:00:00"/>
    <s v="Brokerage"/>
    <s v="Lapse"/>
    <s v="GMAN â€“ Global Mandate"/>
    <d v="2020-01-22T00:00:00"/>
  </r>
  <r>
    <s v="Vivek Gupta"/>
    <n v="43145480"/>
    <s v="Inactive"/>
    <d v="2017-07-03T00:00:00"/>
    <d v="2018-07-02T00:00:00"/>
    <s v="Miscellaneous"/>
    <n v="13"/>
    <s v="Vididt Saha"/>
    <s v="Ahmedabad"/>
    <s v="Employee Benefits (EB)"/>
    <x v="0"/>
    <n v="15963.92"/>
    <d v="2017-07-03T00:00:00"/>
    <s v="Brokerage"/>
    <s v="Inception"/>
    <m/>
    <d v="2020-01-22T00:00:00"/>
  </r>
  <r>
    <s v="Rina Shah"/>
    <n v="43168449"/>
    <s v="Inactive"/>
    <d v="2018-07-03T00:00:00"/>
    <d v="2019-07-02T00:00:00"/>
    <s v="Miscellaneous"/>
    <n v="13"/>
    <s v="Vididt Saha"/>
    <s v="Ahmedabad"/>
    <s v="Employee Benefits (EB)"/>
    <x v="0"/>
    <n v="0"/>
    <d v="2018-07-03T00:00:00"/>
    <s v="Brokerage"/>
    <s v="Renewal"/>
    <m/>
    <d v="2020-01-22T00:00:00"/>
  </r>
  <r>
    <s v="Uday Prasad"/>
    <n v="43191791"/>
    <s v="Active"/>
    <d v="2019-07-03T00:00:00"/>
    <d v="2019-10-02T00:00:00"/>
    <s v="Miscellaneous"/>
    <n v="13"/>
    <s v="Vididt Saha"/>
    <s v="Ahmedabad"/>
    <s v="Employee Benefits (EB)"/>
    <x v="0"/>
    <n v="956.34"/>
    <d v="2019-07-03T00:00:00"/>
    <s v="Brokerage"/>
    <s v="Renewal"/>
    <m/>
    <d v="2020-01-22T00:00:00"/>
  </r>
  <r>
    <s v="Nitin Kapoor"/>
    <n v="2.2210011170099999E+19"/>
    <s v="Inactive"/>
    <d v="2018-01-12T00:00:00"/>
    <d v="2019-01-11T00:00:00"/>
    <s v="Fire"/>
    <n v="13"/>
    <s v="Vididt Saha"/>
    <s v="Ahmedabad"/>
    <s v="Property / BI"/>
    <x v="1"/>
    <n v="5416.62"/>
    <d v="2018-01-12T00:00:00"/>
    <s v="Brokerage"/>
    <s v="Inception"/>
    <m/>
    <d v="2020-01-22T00:00:00"/>
  </r>
  <r>
    <s v="Harish Kaul"/>
    <n v="2.2210021170199998E+19"/>
    <s v="Inactive"/>
    <d v="2018-01-12T00:00:00"/>
    <d v="2019-01-11T00:00:00"/>
    <s v="Marine"/>
    <n v="13"/>
    <s v="Vididt Saha"/>
    <s v="Ahmedabad"/>
    <s v="Marine"/>
    <x v="1"/>
    <n v="6195.75"/>
    <d v="2018-01-12T00:00:00"/>
    <s v="Brokerage"/>
    <s v="Inception"/>
    <m/>
    <d v="2020-01-22T00:00:00"/>
  </r>
  <r>
    <s v="Neeraj Arora"/>
    <n v="2.2210046170099999E+19"/>
    <s v="Inactive"/>
    <d v="2018-01-12T00:00:00"/>
    <d v="2019-01-11T00:00:00"/>
    <s v="Miscellaneous"/>
    <n v="13"/>
    <s v="Vididt Saha"/>
    <s v="Ahmedabad"/>
    <s v="Property / BI"/>
    <x v="2"/>
    <n v="518.13"/>
    <d v="2018-01-12T00:00:00"/>
    <s v="Brokerage"/>
    <s v="Inception"/>
    <m/>
    <d v="2020-01-22T00:00:00"/>
  </r>
  <r>
    <s v="Mukul Kumar"/>
    <n v="3.1142019576752998E+18"/>
    <s v="Inactive"/>
    <d v="2018-10-19T00:00:00"/>
    <d v="2019-10-18T00:00:00"/>
    <s v="Miscellaneous"/>
    <n v="13"/>
    <s v="Vididt Saha"/>
    <s v="Ahmedabad"/>
    <s v="Liability"/>
    <x v="2"/>
    <n v="2767.5"/>
    <d v="2018-10-19T00:00:00"/>
    <s v="Brokerage"/>
    <s v="Lapse"/>
    <s v="NOLN - No Longer Needed"/>
    <d v="2020-01-22T00:00:00"/>
  </r>
  <r>
    <s v="Gauri Naik"/>
    <n v="3.1142031258438999E+18"/>
    <s v="Active"/>
    <d v="2019-10-25T00:00:00"/>
    <d v="2020-10-24T00:00:00"/>
    <s v="Miscellaneous"/>
    <n v="13"/>
    <s v="Vididt Saha"/>
    <s v="Ahmedabad"/>
    <s v="Liability"/>
    <x v="2"/>
    <n v="8198.25"/>
    <d v="2019-10-25T00:00:00"/>
    <s v="Brokerage"/>
    <s v="Inception"/>
    <m/>
    <d v="2020-01-22T00:00:00"/>
  </r>
  <r>
    <s v="Harish Menon"/>
    <s v="MCO/I3350570/71/01/006343"/>
    <s v="Active"/>
    <d v="2019-01-12T00:00:00"/>
    <d v="2020-01-11T00:00:00"/>
    <s v="Marine"/>
    <n v="13"/>
    <s v="Vididt Saha"/>
    <s v="Ahmedabad"/>
    <s v="Marine"/>
    <x v="1"/>
    <n v="9075"/>
    <d v="2019-01-12T00:00:00"/>
    <s v="Brokerage"/>
    <s v="Renewal"/>
    <m/>
    <d v="2020-01-22T00:00:00"/>
  </r>
  <r>
    <s v="Mohit Gupta"/>
    <s v="MCO/I3350570/71/01/006343"/>
    <s v="Active"/>
    <d v="2019-01-12T00:00:00"/>
    <d v="2020-01-11T00:00:00"/>
    <s v="Marine"/>
    <n v="13"/>
    <s v="Vididt Saha"/>
    <s v="Ahmedabad"/>
    <s v="Marine"/>
    <x v="1"/>
    <n v="9075"/>
    <d v="2019-01-12T00:00:00"/>
    <s v="Brokerage"/>
    <s v="Renewal"/>
    <m/>
    <d v="2020-01-22T00:00:00"/>
  </r>
  <r>
    <s v="Amit Arora"/>
    <s v="PBI/I3352741/71/01/006343"/>
    <s v="Active"/>
    <d v="2019-01-12T00:00:00"/>
    <d v="2020-01-11T00:00:00"/>
    <s v="Miscellaneous"/>
    <n v="13"/>
    <s v="Vididt Saha"/>
    <s v="Ahmedabad"/>
    <s v="Property / BI"/>
    <x v="2"/>
    <n v="521.25"/>
    <d v="2019-01-12T00:00:00"/>
    <s v="Brokerage"/>
    <s v="Renewal"/>
    <m/>
    <d v="2020-01-22T00:00:00"/>
  </r>
  <r>
    <s v="Nikita Pandit"/>
    <s v="PFS/I3353707/71/01/006343"/>
    <s v="Active"/>
    <d v="2019-01-12T00:00:00"/>
    <d v="2020-01-11T00:00:00"/>
    <s v="Fire"/>
    <n v="13"/>
    <s v="Vididt Saha"/>
    <s v="Ahmedabad"/>
    <s v="Property / BI"/>
    <x v="1"/>
    <n v="7889.31"/>
    <d v="2019-01-12T00:00:00"/>
    <s v="Brokerage"/>
    <s v="Renewal"/>
    <m/>
    <d v="2020-01-22T00:00:00"/>
  </r>
  <r>
    <s v="Vikas Gupta"/>
    <n v="33393"/>
    <s v="Inactive"/>
    <d v="2018-11-01T00:00:00"/>
    <d v="2019-10-31T00:00:00"/>
    <s v="Employee Benefits"/>
    <n v="10"/>
    <s v="Mark"/>
    <s v="Ahmedabad"/>
    <s v="Employee Benefits (EB)"/>
    <x v="0"/>
    <n v="90307.75"/>
    <d v="2018-11-01T00:00:00"/>
    <s v="Brokerage"/>
    <s v="Inception"/>
    <m/>
    <d v="2020-01-22T00:00:00"/>
  </r>
  <r>
    <s v="Kamlesh Pillai"/>
    <n v="3393"/>
    <s v="Active"/>
    <d v="2019-11-01T00:00:00"/>
    <d v="2020-10-31T00:00:00"/>
    <s v="Employee Benefits"/>
    <n v="10"/>
    <s v="Mark"/>
    <s v="Ahmedabad"/>
    <s v="Employee Benefits (EB)"/>
    <x v="0"/>
    <n v="114751.5"/>
    <d v="2019-11-01T00:00:00"/>
    <s v="Brokerage"/>
    <s v="Renewal"/>
    <m/>
    <d v="2020-01-22T00:00:00"/>
  </r>
  <r>
    <s v="Umesh Agarwal"/>
    <n v="2301001342"/>
    <s v="Active"/>
    <d v="2018-11-01T00:00:00"/>
    <d v="2019-10-31T00:00:00"/>
    <s v="Liability"/>
    <n v="3"/>
    <s v="Animesh Rawat"/>
    <s v="Ahmedabad"/>
    <s v="Global Client Network (GNB Inward)"/>
    <x v="0"/>
    <n v="52751.13"/>
    <d v="2018-11-01T00:00:00"/>
    <s v="Brokerage"/>
    <s v="Inception"/>
    <m/>
    <d v="2020-01-22T00:00:00"/>
  </r>
  <r>
    <s v="Ankur Gandhi"/>
    <n v="2302002435"/>
    <s v="Active"/>
    <d v="2018-11-01T00:00:00"/>
    <d v="2019-10-31T00:00:00"/>
    <s v="Liability"/>
    <n v="3"/>
    <s v="Animesh Rawat"/>
    <s v="Ahmedabad"/>
    <s v="Global Client Network (GNB Inward)"/>
    <x v="0"/>
    <n v="53125"/>
    <d v="2018-11-01T00:00:00"/>
    <s v="Brokerage"/>
    <s v="Inception"/>
    <m/>
    <d v="2020-01-22T00:00:00"/>
  </r>
  <r>
    <s v="Dinesh Kaul"/>
    <s v="4006/79486382/05/000"/>
    <s v="Active"/>
    <d v="2018-11-01T00:00:00"/>
    <d v="2019-10-31T00:00:00"/>
    <s v="Miscellaneous"/>
    <n v="3"/>
    <s v="Animesh Rawat"/>
    <s v="Ahmedabad"/>
    <s v="Global Client Network (GNB Inward)"/>
    <x v="0"/>
    <n v="359.13"/>
    <d v="2018-11-01T00:00:00"/>
    <s v="Brokerage"/>
    <s v="Inception"/>
    <m/>
    <d v="2020-01-22T00:00:00"/>
  </r>
  <r>
    <s v="Ankur Naik"/>
    <s v="4010/141353816/01/000"/>
    <s v="Active"/>
    <d v="2018-11-01T00:00:00"/>
    <d v="2019-10-31T00:00:00"/>
    <s v="Miscellaneous"/>
    <n v="3"/>
    <s v="Animesh Rawat"/>
    <s v="Ahmedabad"/>
    <s v="Global Client Network (GNB Inward)"/>
    <x v="0"/>
    <n v="0"/>
    <d v="2018-11-01T00:00:00"/>
    <s v="Brokerage"/>
    <s v="Inception"/>
    <m/>
    <d v="2020-01-22T00:00:00"/>
  </r>
  <r>
    <s v="LAP"/>
    <s v="4066/140501600/01/000"/>
    <s v="Active"/>
    <d v="2018-11-01T00:00:00"/>
    <d v="2019-10-31T00:00:00"/>
    <s v="Liability"/>
    <n v="3"/>
    <s v="Animesh Rawat"/>
    <s v="Ahmedabad"/>
    <s v="Global Client Network (GNB Inward)"/>
    <x v="0"/>
    <n v="0"/>
    <d v="2018-11-01T00:00:00"/>
    <s v="Brokerage"/>
    <s v="Inception"/>
    <m/>
    <d v="2020-01-22T00:00:00"/>
  </r>
  <r>
    <s v="LAP"/>
    <s v="4086/160357783/00/000"/>
    <s v="Active"/>
    <d v="2018-11-01T00:00:00"/>
    <d v="2019-10-31T00:00:00"/>
    <s v="Fire"/>
    <n v="3"/>
    <s v="Animesh Rawat"/>
    <s v="Ahmedabad"/>
    <s v="Global Client Network (GNB Inward)"/>
    <x v="0"/>
    <n v="0"/>
    <d v="2018-11-01T00:00:00"/>
    <s v="Brokerage"/>
    <s v="Inception"/>
    <m/>
    <d v="2020-01-22T00:00:00"/>
  </r>
  <r>
    <s v="LAP"/>
    <n v="54407334"/>
    <s v="Active"/>
    <d v="2019-01-01T00:00:00"/>
    <d v="2019-12-31T00:00:00"/>
    <s v="Employee Benefits"/>
    <n v="10"/>
    <s v="Mark"/>
    <s v="Ahmedabad"/>
    <s v="Employee Benefits (EB)"/>
    <x v="0"/>
    <n v="23387.4"/>
    <d v="2019-01-01T00:00:00"/>
    <s v="Brokerage"/>
    <s v="Inception"/>
    <m/>
    <d v="2020-01-22T00:00:00"/>
  </r>
  <r>
    <s v="LAP"/>
    <s v="H0048996"/>
    <s v="Active"/>
    <d v="2019-01-01T00:00:00"/>
    <d v="2019-12-31T00:00:00"/>
    <s v="Employee Benefits"/>
    <n v="10"/>
    <s v="Mark"/>
    <s v="Ahmedabad"/>
    <s v="Employee Benefits (EB)"/>
    <x v="0"/>
    <n v="914998.58"/>
    <d v="2019-01-01T00:00:00"/>
    <s v="Brokerage"/>
    <s v="Endorsement"/>
    <m/>
    <d v="2020-01-22T00:00:00"/>
  </r>
  <r>
    <s v="LAP"/>
    <s v="H0048996"/>
    <s v="Active"/>
    <d v="2019-01-01T00:00:00"/>
    <d v="2019-12-31T00:00:00"/>
    <s v="Employee Benefits"/>
    <n v="10"/>
    <s v="Mark"/>
    <s v="Ahmedabad"/>
    <s v="Employee Benefits (EB)"/>
    <x v="0"/>
    <n v="93906.08"/>
    <d v="2019-03-07T00:00:00"/>
    <s v="Brokerage "/>
    <s v="Endorsement"/>
    <m/>
    <d v="2020-01-22T00:00:00"/>
  </r>
  <r>
    <s v="LAP"/>
    <s v="H0048996"/>
    <s v="Active"/>
    <d v="2019-01-01T00:00:00"/>
    <d v="2019-12-31T00:00:00"/>
    <s v="Employee Benefits"/>
    <n v="10"/>
    <s v="Mark"/>
    <s v="Ahmedabad"/>
    <s v="Employee Benefits (EB)"/>
    <x v="0"/>
    <n v="27435"/>
    <d v="2019-01-23T00:00:00"/>
    <s v="Brokerage "/>
    <s v="Endorsement"/>
    <m/>
    <d v="2020-01-22T00:00:00"/>
  </r>
  <r>
    <s v="LAP"/>
    <s v="H0048996"/>
    <s v="Active"/>
    <d v="2019-01-01T00:00:00"/>
    <d v="2019-12-31T00:00:00"/>
    <s v="Employee Benefits"/>
    <n v="10"/>
    <s v="Mark"/>
    <s v="Ahmedabad"/>
    <s v="Employee Benefits (EB)"/>
    <x v="0"/>
    <n v="32391.85"/>
    <d v="2019-05-10T00:00:00"/>
    <s v="Brokerage "/>
    <s v="Endorsement"/>
    <m/>
    <d v="2020-01-22T00:00:00"/>
  </r>
  <r>
    <s v="LAP"/>
    <s v="H0048996"/>
    <s v="Active"/>
    <d v="2019-01-01T00:00:00"/>
    <d v="2019-12-31T00:00:00"/>
    <s v="Employee Benefits"/>
    <n v="10"/>
    <s v="Mark"/>
    <s v="Ahmedabad"/>
    <s v="Employee Benefits (EB)"/>
    <x v="0"/>
    <n v="9941.16"/>
    <d v="2019-07-10T00:00:00"/>
    <s v="Brokerage "/>
    <s v="Endorsement"/>
    <m/>
    <d v="2020-01-22T00:00:00"/>
  </r>
  <r>
    <s v="LAP"/>
    <s v="H0048996"/>
    <s v="Active"/>
    <d v="2019-01-01T00:00:00"/>
    <d v="2019-12-31T00:00:00"/>
    <s v="Employee Benefits"/>
    <n v="10"/>
    <s v="Mark"/>
    <s v="Ahmedabad"/>
    <s v="Employee Benefits (EB)"/>
    <x v="0"/>
    <n v="27681.48"/>
    <d v="2019-08-14T00:00:00"/>
    <s v="Brokerage "/>
    <s v="Endorsement"/>
    <m/>
    <d v="2020-01-22T00:00:00"/>
  </r>
  <r>
    <s v="LAP"/>
    <s v="H0048996"/>
    <s v="Active"/>
    <d v="2019-01-01T00:00:00"/>
    <d v="2019-12-31T00:00:00"/>
    <s v="Employee Benefits"/>
    <n v="10"/>
    <s v="Mark"/>
    <s v="Ahmedabad"/>
    <s v="Employee Benefits (EB)"/>
    <x v="0"/>
    <n v="18901.02"/>
    <d v="2019-09-14T00:00:00"/>
    <s v="Brokerage "/>
    <s v="Endorsement"/>
    <m/>
    <d v="2020-01-22T00:00:00"/>
  </r>
  <r>
    <s v="LAP"/>
    <s v="H0048996"/>
    <s v="Active"/>
    <d v="2019-01-01T00:00:00"/>
    <d v="2019-12-31T00:00:00"/>
    <s v="Employee Benefits"/>
    <n v="10"/>
    <s v="Mark"/>
    <s v="Ahmedabad"/>
    <s v="Employee Benefits (EB)"/>
    <x v="0"/>
    <n v="46994.85"/>
    <d v="2019-01-29T00:00:00"/>
    <s v="Brokerage "/>
    <s v="Endorsement"/>
    <m/>
    <d v="2020-01-22T00:00:00"/>
  </r>
  <r>
    <s v="LAP"/>
    <s v="H0048996"/>
    <s v="Active"/>
    <d v="2019-01-01T00:00:00"/>
    <d v="2019-12-31T00:00:00"/>
    <s v="Employee Benefits"/>
    <n v="10"/>
    <s v="Mark"/>
    <s v="Ahmedabad"/>
    <s v="Employee Benefits (EB)"/>
    <x v="0"/>
    <n v="17139.5"/>
    <d v="2019-10-11T00:00:00"/>
    <s v="Brokerage "/>
    <s v="Endorsement"/>
    <m/>
    <d v="2020-01-22T00:00:00"/>
  </r>
  <r>
    <s v="LAP"/>
    <s v="H0048996"/>
    <s v="Active"/>
    <d v="2019-01-01T00:00:00"/>
    <d v="2019-12-31T00:00:00"/>
    <s v="Employee Benefits"/>
    <n v="10"/>
    <s v="Mark"/>
    <s v="Ahmedabad"/>
    <s v="Employee Benefits (EB)"/>
    <x v="0"/>
    <n v="8560.86"/>
    <d v="2019-11-14T00:00:00"/>
    <s v="Brokerage "/>
    <s v="Endorsement"/>
    <m/>
    <d v="2020-01-22T00:00:00"/>
  </r>
  <r>
    <s v="LAP"/>
    <s v="H0048996"/>
    <s v="Active"/>
    <d v="2019-01-01T00:00:00"/>
    <d v="2019-12-31T00:00:00"/>
    <s v="Employee Benefits"/>
    <n v="10"/>
    <s v="Mark"/>
    <s v="Ahmedabad"/>
    <s v="Employee Benefits (EB)"/>
    <x v="0"/>
    <n v="1288.6600000000001"/>
    <d v="2019-12-03T00:00:00"/>
    <s v="Brokerage "/>
    <s v="Endorsement"/>
    <m/>
    <d v="2020-01-22T00:00:00"/>
  </r>
  <r>
    <s v="LAP"/>
    <s v="H0048996"/>
    <s v="Active"/>
    <d v="2019-01-01T00:00:00"/>
    <d v="2019-12-31T00:00:00"/>
    <s v="Employee Benefits"/>
    <n v="10"/>
    <s v="Mark"/>
    <s v="Ahmedabad"/>
    <s v="Employee Benefits (EB)"/>
    <x v="0"/>
    <n v="1208.3800000000001"/>
    <d v="2019-12-19T00:00:00"/>
    <s v="Brokerage "/>
    <s v="Endorsement"/>
    <m/>
    <d v="2020-01-22T00:00:00"/>
  </r>
  <r>
    <s v="LAP"/>
    <s v="H0048996"/>
    <s v="Active"/>
    <d v="2019-01-01T00:00:00"/>
    <d v="2019-12-31T00:00:00"/>
    <s v="Employee Benefits"/>
    <n v="10"/>
    <s v="Mark"/>
    <s v="Ahmedabad"/>
    <s v="Employee Benefits (EB)"/>
    <x v="0"/>
    <n v="18696.68"/>
    <d v="2019-03-11T00:00:00"/>
    <s v="Brokerage "/>
    <s v="Endorsement"/>
    <m/>
    <d v="2020-01-22T00:00:00"/>
  </r>
  <r>
    <s v="LAP"/>
    <s v="H0056637"/>
    <s v="Active"/>
    <d v="2019-01-01T00:00:00"/>
    <d v="2019-12-31T00:00:00"/>
    <s v="Employee Benefits"/>
    <n v="10"/>
    <s v="Mark"/>
    <s v="Ahmedabad"/>
    <s v="Employee Benefits (EB)"/>
    <x v="0"/>
    <n v="49788.75"/>
    <d v="2019-01-01T00:00:00"/>
    <s v="Brokerage"/>
    <s v="Endorsement"/>
    <m/>
    <d v="2020-01-22T00:00:00"/>
  </r>
  <r>
    <s v="LAP"/>
    <s v="H0056637"/>
    <s v="Active"/>
    <d v="2019-01-01T00:00:00"/>
    <d v="2019-12-31T00:00:00"/>
    <s v="Employee Benefits"/>
    <n v="10"/>
    <s v="Mark"/>
    <s v="Ahmedabad"/>
    <s v="Employee Benefits (EB)"/>
    <x v="0"/>
    <n v="49026.75"/>
    <d v="2019-01-29T00:00:00"/>
    <s v="Brokerage "/>
    <s v="Endorsement"/>
    <m/>
    <d v="2020-01-22T00:00:00"/>
  </r>
  <r>
    <s v="LAP"/>
    <s v="H0056637"/>
    <s v="Active"/>
    <d v="2019-01-01T00:00:00"/>
    <d v="2019-12-31T00:00:00"/>
    <s v="Employee Benefits"/>
    <n v="10"/>
    <s v="Mark"/>
    <s v="Ahmedabad"/>
    <s v="Employee Benefits (EB)"/>
    <x v="0"/>
    <n v="1613.78"/>
    <d v="2019-03-11T00:00:00"/>
    <s v="Brokerage "/>
    <s v="Endorsement"/>
    <m/>
    <d v="2020-01-22T00:00:00"/>
  </r>
  <r>
    <s v="LAP"/>
    <s v="H0056637"/>
    <s v="Active"/>
    <d v="2019-01-01T00:00:00"/>
    <d v="2019-12-31T00:00:00"/>
    <s v="Employee Benefits"/>
    <n v="10"/>
    <s v="Mark"/>
    <s v="Ahmedabad"/>
    <s v="Employee Benefits (EB)"/>
    <x v="0"/>
    <n v="49026.66"/>
    <d v="2019-02-04T00:00:00"/>
    <s v="Brokerage "/>
    <s v="Endorsement"/>
    <m/>
    <d v="2020-01-22T00:00:00"/>
  </r>
  <r>
    <s v="LAP"/>
    <s v="020W000078800000"/>
    <s v="Active"/>
    <d v="2018-06-08T00:00:00"/>
    <d v="2019-06-07T00:00:00"/>
    <s v="Miscellaneous"/>
    <n v="3"/>
    <s v="Animesh Rawat"/>
    <s v="Ahmedabad"/>
    <s v="Employee Benefits (EB)"/>
    <x v="0"/>
    <n v="8117.5"/>
    <d v="2018-06-08T00:00:00"/>
    <s v="Brokerage"/>
    <s v="Inception"/>
    <m/>
    <d v="2020-01-22T00:00:00"/>
  </r>
  <r>
    <s v="LAP"/>
    <s v="0830017645 02"/>
    <s v="Active"/>
    <d v="2018-06-03T00:00:00"/>
    <d v="2019-06-02T00:00:00"/>
    <s v="Marine"/>
    <n v="3"/>
    <s v="Animesh Rawat"/>
    <s v="Ahmedabad"/>
    <s v="Global Client Network (GNB Inward)"/>
    <x v="0"/>
    <n v="21614.86"/>
    <d v="2018-06-03T00:00:00"/>
    <s v="Brokerage"/>
    <s v="Inception"/>
    <m/>
    <d v="2020-01-22T00:00:00"/>
  </r>
  <r>
    <s v="LAP"/>
    <n v="2640009793"/>
    <s v="Active"/>
    <d v="2018-06-03T00:00:00"/>
    <d v="2019-06-02T00:00:00"/>
    <s v="Engineering"/>
    <n v="3"/>
    <s v="Animesh Rawat"/>
    <s v="Ahmedabad"/>
    <s v="Global Client Network (GNB Inward)"/>
    <x v="0"/>
    <n v="60990.71"/>
    <d v="2018-06-03T00:00:00"/>
    <s v="Brokerage"/>
    <s v="Inception"/>
    <m/>
    <d v="2020-01-22T00:00:00"/>
  </r>
  <r>
    <s v="LAP"/>
    <s v="OG-19-2202-0425-00000002"/>
    <s v="Active"/>
    <d v="2018-04-01T00:00:00"/>
    <d v="2019-03-31T00:00:00"/>
    <s v="Miscellaneous"/>
    <n v="3"/>
    <s v="Animesh Rawat"/>
    <s v="Ahmedabad"/>
    <s v="Global Client Network (GNB Inward)"/>
    <x v="0"/>
    <n v="423.9"/>
    <d v="2018-04-01T00:00:00"/>
    <s v="Brokerage"/>
    <s v="Inception"/>
    <m/>
    <d v="2020-01-22T00:00:00"/>
  </r>
  <r>
    <s v="LAP"/>
    <s v="OG-19-2202-0425-00000002"/>
    <s v="Active"/>
    <d v="2018-04-01T00:00:00"/>
    <d v="2019-03-31T00:00:00"/>
    <s v="Miscellaneous"/>
    <n v="3"/>
    <s v="Animesh Rawat"/>
    <s v="Ahmedabad"/>
    <s v="Global Client Network (GNB Inward)"/>
    <x v="0"/>
    <n v="105.98"/>
    <d v="2018-04-01T00:00:00"/>
    <s v="Brokerage"/>
    <s v="Inception"/>
    <m/>
    <d v="2020-01-22T00:00:00"/>
  </r>
  <r>
    <s v="LAP"/>
    <s v="OG-19-2202-0425-00000003"/>
    <s v="Active"/>
    <d v="2018-04-01T00:00:00"/>
    <d v="2019-03-31T00:00:00"/>
    <s v="Miscellaneous"/>
    <n v="3"/>
    <s v="Animesh Rawat"/>
    <s v="Ahmedabad"/>
    <s v="Global Client Network (GNB Inward)"/>
    <x v="0"/>
    <n v="1897.66"/>
    <d v="2018-04-01T00:00:00"/>
    <s v="Brokerage"/>
    <s v="Inception"/>
    <m/>
    <d v="2020-01-22T00:00:00"/>
  </r>
  <r>
    <s v="LAP"/>
    <s v="OG-19-2202-0425-00000003"/>
    <s v="Active"/>
    <d v="2018-04-01T00:00:00"/>
    <d v="2019-03-31T00:00:00"/>
    <s v="Miscellaneous"/>
    <n v="3"/>
    <s v="Animesh Rawat"/>
    <s v="Ahmedabad"/>
    <s v="Global Client Network (GNB Inward)"/>
    <x v="0"/>
    <n v="474.42"/>
    <d v="2018-04-01T00:00:00"/>
    <s v="Brokerage"/>
    <s v="Inception"/>
    <m/>
    <d v="2020-01-22T00:00:00"/>
  </r>
  <r>
    <s v="LAP"/>
    <s v="OG-19-2202-1018-00000009"/>
    <s v="Active"/>
    <d v="2018-04-01T00:00:00"/>
    <d v="2019-03-31T00:00:00"/>
    <s v="Marine"/>
    <n v="3"/>
    <s v="Animesh Rawat"/>
    <s v="Ahmedabad"/>
    <s v="Marine"/>
    <x v="0"/>
    <n v="44063.25"/>
    <d v="2018-04-01T00:00:00"/>
    <s v="Brokerage"/>
    <s v="Inception"/>
    <m/>
    <d v="2020-01-22T00:00:00"/>
  </r>
  <r>
    <s v="LAP"/>
    <s v="OG-19-2202-4001-00007099"/>
    <s v="Active"/>
    <d v="2018-10-15T00:00:00"/>
    <d v="2019-10-14T00:00:00"/>
    <s v="Fire"/>
    <n v="12"/>
    <s v="Shivani Sharma"/>
    <s v="Ahmedabad"/>
    <s v="Global Client Network (GNB Inward)"/>
    <x v="2"/>
    <n v="16387.5"/>
    <d v="2018-10-15T00:00:00"/>
    <s v="Brokerage"/>
    <s v="Inception"/>
    <m/>
    <d v="2020-01-22T00:00:00"/>
  </r>
  <r>
    <s v="LAP"/>
    <s v="OG-19-2202-4002-00000005"/>
    <s v="Active"/>
    <d v="2018-04-01T00:00:00"/>
    <d v="2019-03-31T00:00:00"/>
    <s v="Fire"/>
    <n v="3"/>
    <s v="Animesh Rawat"/>
    <s v="Ahmedabad"/>
    <s v="Global Client Network (GNB Inward)"/>
    <x v="0"/>
    <n v="15899.07"/>
    <d v="2018-04-01T00:00:00"/>
    <s v="Brokerage"/>
    <s v="Inception"/>
    <m/>
    <d v="2020-01-22T00:00:00"/>
  </r>
  <r>
    <s v="LAP"/>
    <s v="OG-19-2202-4002-00000005"/>
    <s v="Active"/>
    <d v="2018-04-01T00:00:00"/>
    <d v="2019-03-31T00:00:00"/>
    <s v="Fire"/>
    <n v="3"/>
    <s v="Animesh Rawat"/>
    <s v="Ahmedabad"/>
    <s v="Global Client Network (GNB Inward)"/>
    <x v="0"/>
    <n v="3974.77"/>
    <d v="2018-04-01T00:00:00"/>
    <s v="Brokerage"/>
    <s v="Inception"/>
    <m/>
    <d v="2020-01-22T00:00:00"/>
  </r>
  <r>
    <s v="LAP"/>
    <s v="OG-19-2202-4003-00000012"/>
    <s v="Active"/>
    <d v="2018-04-01T00:00:00"/>
    <d v="2019-03-31T00:00:00"/>
    <s v="Fire"/>
    <n v="3"/>
    <s v="Animesh Rawat"/>
    <s v="Ahmedabad"/>
    <s v="Global Client Network (GNB Inward)"/>
    <x v="0"/>
    <n v="6120.48"/>
    <d v="2018-04-01T00:00:00"/>
    <s v="Brokerage"/>
    <s v="Inception"/>
    <m/>
    <d v="2020-01-22T00:00:00"/>
  </r>
  <r>
    <s v="LAP"/>
    <s v="OG-19-2202-4003-00000012"/>
    <s v="Active"/>
    <d v="2018-04-01T00:00:00"/>
    <d v="2019-03-31T00:00:00"/>
    <s v="Fire"/>
    <n v="3"/>
    <s v="Animesh Rawat"/>
    <s v="Ahmedabad"/>
    <s v="Global Client Network (GNB Inward)"/>
    <x v="0"/>
    <n v="1530.12"/>
    <d v="2018-04-01T00:00:00"/>
    <s v="Brokerage"/>
    <s v="Inception"/>
    <m/>
    <d v="2020-01-22T00:00:00"/>
  </r>
  <r>
    <s v="LAP"/>
    <s v="OG-19-2202-4004-00000010"/>
    <s v="Active"/>
    <d v="2018-04-01T00:00:00"/>
    <d v="2019-03-31T00:00:00"/>
    <s v="Fire"/>
    <n v="3"/>
    <s v="Animesh Rawat"/>
    <s v="Ahmedabad"/>
    <s v="Global Client Network (GNB Inward)"/>
    <x v="0"/>
    <n v="32171.200000000001"/>
    <d v="2018-04-01T00:00:00"/>
    <s v="Brokerage"/>
    <s v="Inception"/>
    <m/>
    <d v="2020-01-22T00:00:00"/>
  </r>
  <r>
    <s v="LAP"/>
    <s v="OG-19-2202-4004-00000010"/>
    <s v="Active"/>
    <d v="2018-04-01T00:00:00"/>
    <d v="2019-03-31T00:00:00"/>
    <s v="Fire"/>
    <n v="3"/>
    <s v="Animesh Rawat"/>
    <s v="Ahmedabad"/>
    <s v="Global Client Network (GNB Inward)"/>
    <x v="0"/>
    <n v="8042.8"/>
    <d v="2018-04-01T00:00:00"/>
    <s v="Brokerage"/>
    <s v="Inception"/>
    <m/>
    <d v="2020-01-22T00:00:00"/>
  </r>
  <r>
    <s v="LAP"/>
    <s v="OG-19-2202-4010-00000104"/>
    <s v="Active"/>
    <d v="2018-04-01T00:00:00"/>
    <d v="2019-03-31T00:00:00"/>
    <s v="Miscellaneous"/>
    <n v="3"/>
    <s v="Animesh Rawat"/>
    <s v="Ahmedabad"/>
    <s v="Global Client Network (GNB Inward)"/>
    <x v="0"/>
    <n v="2925"/>
    <d v="2018-04-01T00:00:00"/>
    <s v="Brokerage"/>
    <s v="Inception"/>
    <m/>
    <d v="2020-01-22T00:00:00"/>
  </r>
  <r>
    <s v="LAP"/>
    <s v="OG-19-2202-4010-00000104"/>
    <s v="Active"/>
    <d v="2018-04-01T00:00:00"/>
    <d v="2019-03-31T00:00:00"/>
    <s v="Miscellaneous"/>
    <n v="3"/>
    <s v="Animesh Rawat"/>
    <s v="Ahmedabad"/>
    <s v="Global Client Network (GNB Inward)"/>
    <x v="0"/>
    <n v="731.25"/>
    <d v="2018-04-01T00:00:00"/>
    <s v="Brokerage"/>
    <s v="Inception"/>
    <m/>
    <d v="2020-01-22T00:00:00"/>
  </r>
  <r>
    <s v="LAP"/>
    <s v="OG-19-2202-4010-00000159"/>
    <s v="Active"/>
    <d v="2018-04-01T00:00:00"/>
    <d v="2019-03-31T00:00:00"/>
    <s v="Miscellaneous"/>
    <n v="3"/>
    <s v="Animesh Rawat"/>
    <s v="Ahmedabad"/>
    <s v="Global Client Network (GNB Inward)"/>
    <x v="0"/>
    <n v="627"/>
    <d v="2018-04-01T00:00:00"/>
    <s v="Brokerage"/>
    <s v="Inception"/>
    <m/>
    <d v="2020-01-22T00:00:00"/>
  </r>
  <r>
    <s v="LAP"/>
    <s v="OG-19-2202-4010-00000159"/>
    <s v="Active"/>
    <d v="2018-04-01T00:00:00"/>
    <d v="2019-03-31T00:00:00"/>
    <s v="Miscellaneous"/>
    <n v="3"/>
    <s v="Animesh Rawat"/>
    <s v="Ahmedabad"/>
    <s v="Global Client Network (GNB Inward)"/>
    <x v="0"/>
    <n v="156.75"/>
    <d v="2018-04-01T00:00:00"/>
    <s v="Brokerage"/>
    <s v="Inception"/>
    <m/>
    <d v="2020-01-22T00:00:00"/>
  </r>
  <r>
    <s v="LAP"/>
    <s v="OG-19-2202-4011-00000003"/>
    <s v="Active"/>
    <d v="2018-04-01T00:00:00"/>
    <d v="2019-03-31T00:00:00"/>
    <s v="Miscellaneous"/>
    <n v="3"/>
    <s v="Animesh Rawat"/>
    <s v="Ahmedabad"/>
    <s v="Global Client Network (GNB Inward)"/>
    <x v="0"/>
    <n v="1186"/>
    <d v="2018-04-01T00:00:00"/>
    <s v="Brokerage"/>
    <s v="Inception"/>
    <m/>
    <d v="2020-01-22T00:00:00"/>
  </r>
  <r>
    <s v="LAP"/>
    <s v="OG-19-2202-9931-00000002"/>
    <s v="Active"/>
    <d v="2018-04-01T00:00:00"/>
    <d v="2019-01-03T00:00:00"/>
    <s v="Miscellaneous"/>
    <n v="3"/>
    <s v="Animesh Rawat"/>
    <s v="Ahmedabad"/>
    <s v="Global Client Network (GNB Inward)"/>
    <x v="0"/>
    <n v="465.9"/>
    <d v="2018-04-01T00:00:00"/>
    <s v="Brokerage"/>
    <s v="Inception"/>
    <m/>
    <d v="2020-01-22T00:00:00"/>
  </r>
  <r>
    <s v="LAP"/>
    <s v="OG-19-2202-9931-00000002"/>
    <s v="Active"/>
    <d v="2018-04-01T00:00:00"/>
    <d v="2019-01-03T00:00:00"/>
    <s v="Miscellaneous"/>
    <n v="3"/>
    <s v="Animesh Rawat"/>
    <s v="Ahmedabad"/>
    <s v="Global Client Network (GNB Inward)"/>
    <x v="0"/>
    <n v="116.48"/>
    <d v="2018-04-01T00:00:00"/>
    <s v="Brokerage"/>
    <s v="Inception"/>
    <m/>
    <d v="2020-01-22T00:00:00"/>
  </r>
  <r>
    <s v="LAP"/>
    <s v="OG-19-2202-9931-00000163"/>
    <s v="Active"/>
    <d v="2018-04-01T00:00:00"/>
    <d v="2019-03-31T00:00:00"/>
    <s v="Miscellaneous"/>
    <n v="3"/>
    <s v="Animesh Rawat"/>
    <s v="Ahmedabad"/>
    <s v="Global Client Network (GNB Inward)"/>
    <x v="0"/>
    <n v="3456.13"/>
    <d v="2018-04-01T00:00:00"/>
    <s v="Brokerage"/>
    <s v="Inception"/>
    <m/>
    <d v="2020-01-22T00:00:00"/>
  </r>
  <r>
    <s v="LAP"/>
    <n v="2.1300042180100002E+19"/>
    <s v="Inactive"/>
    <d v="2018-04-01T00:00:00"/>
    <d v="2019-03-31T00:00:00"/>
    <s v="Employee Benefits"/>
    <n v="10"/>
    <s v="Mark"/>
    <s v="Ahmedabad"/>
    <s v="Employee Benefits (EB)"/>
    <x v="0"/>
    <n v="0"/>
    <d v="2018-04-01T00:00:00"/>
    <s v="Brokerage"/>
    <s v="Inception"/>
    <m/>
    <d v="2020-01-22T00:00:00"/>
  </r>
  <r>
    <s v="LAP"/>
    <s v="2200130820 02"/>
    <s v="Active"/>
    <d v="2018-05-09T00:00:00"/>
    <d v="2019-05-08T00:00:00"/>
    <s v="Fire"/>
    <n v="3"/>
    <s v="Animesh Rawat"/>
    <s v="Ahmedabad"/>
    <s v="Global Client Network (GNB Inward)"/>
    <x v="0"/>
    <n v="976.81"/>
    <d v="2018-05-09T00:00:00"/>
    <s v="Brokerage"/>
    <s v="Inception"/>
    <m/>
    <d v="2020-01-22T00:00:00"/>
  </r>
  <r>
    <s v="LAP"/>
    <s v="4016/120415654/02/00"/>
    <s v="Inactive"/>
    <d v="2018-07-14T00:00:00"/>
    <d v="2019-07-13T00:00:00"/>
    <s v="Employee Benefits"/>
    <n v="10"/>
    <s v="Mark"/>
    <s v="Ahmedabad"/>
    <s v="Employee Benefits (EB)"/>
    <x v="0"/>
    <n v="26250"/>
    <d v="2018-07-14T00:00:00"/>
    <s v="Brokerage"/>
    <s v="Inception"/>
    <m/>
    <d v="2020-01-22T00:00:00"/>
  </r>
  <r>
    <s v="LAP"/>
    <s v="4016/120415654/03/00"/>
    <s v="Active"/>
    <d v="2019-07-14T00:00:00"/>
    <d v="2020-07-13T00:00:00"/>
    <s v="Employee Benefits"/>
    <n v="10"/>
    <s v="Mark"/>
    <s v="Ahmedabad"/>
    <s v="Employee Benefits (EB)"/>
    <x v="0"/>
    <n v="22245.75"/>
    <d v="2019-07-14T00:00:00"/>
    <s v="Brokerage"/>
    <s v="Renewal"/>
    <m/>
    <d v="2020-01-22T00:00:00"/>
  </r>
  <r>
    <s v="LAP"/>
    <s v="AG00059046000100"/>
    <s v="Active"/>
    <d v="2019-04-01T00:00:00"/>
    <d v="2020-03-31T00:00:00"/>
    <s v="Employee Benefits"/>
    <n v="10"/>
    <s v="Mark"/>
    <s v="Ahmedabad"/>
    <s v="Employee Benefits (EB)"/>
    <x v="0"/>
    <n v="3346.95"/>
    <d v="2019-04-01T00:00:00"/>
    <s v="Brokerage"/>
    <s v="Renewal"/>
    <m/>
    <d v="2020-01-22T00:00:00"/>
  </r>
  <r>
    <s v="LAP"/>
    <s v="OG-19-2202-3315-00000009"/>
    <s v="Inactive"/>
    <d v="2018-07-23T00:00:00"/>
    <d v="2019-07-20T00:00:00"/>
    <s v="Liability"/>
    <n v="3"/>
    <s v="Animesh Rawat"/>
    <s v="Ahmedabad"/>
    <s v="Global Client Network (GNB Inward)"/>
    <x v="0"/>
    <n v="0"/>
    <d v="2018-07-23T00:00:00"/>
    <s v="Brokerage"/>
    <s v="Inception"/>
    <m/>
    <d v="2020-01-22T00:00:00"/>
  </r>
  <r>
    <s v="LAP"/>
    <s v="OG-20-2202-3315-00000009"/>
    <s v="Active"/>
    <d v="2019-07-23T00:00:00"/>
    <d v="2020-07-20T00:00:00"/>
    <s v="Liability"/>
    <n v="3"/>
    <s v="Animesh Rawat"/>
    <s v="Ahmedabad"/>
    <s v="Global Client Network (GNB Inward)"/>
    <x v="0"/>
    <n v="0"/>
    <d v="2019-07-23T00:00:00"/>
    <s v="Brokerage"/>
    <s v="Renewal"/>
    <m/>
    <d v="2020-01-22T00:00:00"/>
  </r>
  <r>
    <s v="LAP"/>
    <s v="P0019200001/9999/100301"/>
    <s v="Active"/>
    <d v="2019-01-01T00:00:00"/>
    <d v="2019-12-31T00:00:00"/>
    <s v="Liability"/>
    <n v="3"/>
    <s v="Animesh Rawat"/>
    <s v="Ahmedabad"/>
    <s v="Global Client Network (GNB Inward)"/>
    <x v="0"/>
    <n v="19910.88"/>
    <d v="2019-01-01T00:00:00"/>
    <s v="Brokerage"/>
    <s v="Endorsement"/>
    <m/>
    <d v="2020-01-22T00:00:00"/>
  </r>
  <r>
    <s v="LAP"/>
    <s v="P0019200001/9999/100301"/>
    <s v="Active"/>
    <d v="2019-01-01T00:00:00"/>
    <d v="2019-12-31T00:00:00"/>
    <s v="Liability"/>
    <n v="3"/>
    <s v="Animesh Rawat"/>
    <s v="Ahmedabad"/>
    <s v="Global Client Network (GNB Inward)"/>
    <x v="0"/>
    <n v="2139.63"/>
    <d v="2019-01-30T00:00:00"/>
    <s v="Brokerage "/>
    <s v="Endorsement"/>
    <m/>
    <d v="2020-01-22T00:00:00"/>
  </r>
  <r>
    <s v="LAP"/>
    <s v="P0218200001/9999/100262"/>
    <s v="Inactive"/>
    <d v="2018-01-01T00:00:00"/>
    <d v="2018-12-31T00:00:00"/>
    <s v="Liability"/>
    <n v="3"/>
    <s v="Animesh Rawat"/>
    <s v="Ahmedabad"/>
    <s v="Global Client Network (GNB Inward)"/>
    <x v="0"/>
    <n v="20814.38"/>
    <d v="2018-01-01T00:00:00"/>
    <s v="Brokerage"/>
    <s v="Inception"/>
    <m/>
    <d v="2020-01-22T00:00:00"/>
  </r>
  <r>
    <s v="LAP"/>
    <s v="0830018887 01"/>
    <s v="Active"/>
    <d v="2018-03-01T00:00:00"/>
    <d v="2019-02-28T00:00:00"/>
    <s v="Marine"/>
    <n v="3"/>
    <s v="Animesh Rawat"/>
    <s v="Ahmedabad"/>
    <s v="Global Client Network (GNB Inward)"/>
    <x v="0"/>
    <n v="126225"/>
    <d v="2018-03-01T00:00:00"/>
    <s v="Brokerage"/>
    <s v="Inception"/>
    <m/>
    <d v="2020-01-22T00:00:00"/>
  </r>
  <r>
    <s v="LAP"/>
    <s v="0830018888 01"/>
    <s v="Inactive"/>
    <d v="2018-03-01T00:00:00"/>
    <d v="2019-02-28T00:00:00"/>
    <s v="Marine"/>
    <n v="3"/>
    <s v="Animesh Rawat"/>
    <s v="Ahmedabad"/>
    <s v="Global Client Network (GNB Inward)"/>
    <x v="0"/>
    <n v="63112.5"/>
    <d v="2018-03-01T00:00:00"/>
    <s v="Brokerage"/>
    <s v="Inception"/>
    <m/>
    <d v="2020-01-22T00:00:00"/>
  </r>
  <r>
    <s v="LAP"/>
    <s v="OG-19-2202-1018-00000060"/>
    <s v="Active"/>
    <d v="2019-03-01T00:00:00"/>
    <d v="2020-02-29T00:00:00"/>
    <s v="Marine"/>
    <n v="3"/>
    <s v="Animesh Rawat"/>
    <s v="Ahmedabad"/>
    <s v="Global Client Network (GNB Inward)"/>
    <x v="0"/>
    <n v="148500"/>
    <d v="2019-03-01T00:00:00"/>
    <s v="Brokerage"/>
    <s v="Renewal"/>
    <m/>
    <d v="2020-01-22T00:00:00"/>
  </r>
  <r>
    <s v="LAP"/>
    <n v="12031703"/>
    <s v="Active"/>
    <d v="2018-06-30T00:00:00"/>
    <d v="2019-06-29T00:00:00"/>
    <s v="Fire"/>
    <n v="1"/>
    <s v="Vinay"/>
    <s v="Ahmedabad"/>
    <s v="Property / BI"/>
    <x v="0"/>
    <n v="39762.71"/>
    <d v="2018-06-30T00:00:00"/>
    <s v="Brokerage"/>
    <s v="Inception"/>
    <m/>
    <d v="2020-01-22T00:00:00"/>
  </r>
  <r>
    <s v="LAP"/>
    <n v="2.4142025629033999E+18"/>
    <s v="Active"/>
    <d v="2018-12-14T00:00:00"/>
    <d v="2019-12-13T00:00:00"/>
    <s v="Marine"/>
    <n v="2"/>
    <s v="Abhinav Shivam"/>
    <s v="Ahmedabad"/>
    <s v="Marine"/>
    <x v="2"/>
    <n v="28050"/>
    <d v="2018-12-14T00:00:00"/>
    <s v="Brokerage"/>
    <s v="Endorsement"/>
    <m/>
    <d v="2020-01-22T00:00:00"/>
  </r>
  <r>
    <s v="LAP"/>
    <n v="2.4142025629033999E+18"/>
    <s v="Active"/>
    <d v="2018-12-14T00:00:00"/>
    <d v="2019-12-13T00:00:00"/>
    <s v="Marine"/>
    <n v="2"/>
    <s v="Abhinav Shivam"/>
    <s v="Ahmedabad"/>
    <s v="Marine"/>
    <x v="2"/>
    <n v="56100"/>
    <d v="2019-03-08T00:00:00"/>
    <s v="Brokerage "/>
    <s v="Endorsement"/>
    <m/>
    <d v="2020-01-22T00:00:00"/>
  </r>
  <r>
    <s v="LAP"/>
    <n v="2.4142025629033999E+18"/>
    <s v="Active"/>
    <d v="2018-12-14T00:00:00"/>
    <d v="2019-12-13T00:00:00"/>
    <s v="Marine"/>
    <n v="2"/>
    <s v="Abhinav Shivam"/>
    <s v="Ahmedabad"/>
    <s v="Marine"/>
    <x v="2"/>
    <n v="56100"/>
    <d v="2019-03-08T00:00:00"/>
    <s v="Brokerage "/>
    <s v="Endorsement"/>
    <m/>
    <d v="2020-01-22T00:00:00"/>
  </r>
  <r>
    <s v="LAP"/>
    <n v="2.4142025629033999E+18"/>
    <s v="Active"/>
    <d v="2018-12-14T00:00:00"/>
    <d v="2019-12-13T00:00:00"/>
    <s v="Marine"/>
    <n v="2"/>
    <s v="Abhinav Shivam"/>
    <s v="Ahmedabad"/>
    <s v="Marine"/>
    <x v="2"/>
    <n v="14025"/>
    <d v="2019-10-22T00:00:00"/>
    <s v="Brokerage "/>
    <s v="Endorsement"/>
    <m/>
    <d v="2020-01-22T00:00:00"/>
  </r>
  <r>
    <s v="LAP"/>
    <n v="2.4142025629033999E+18"/>
    <s v="Active"/>
    <d v="2018-12-14T00:00:00"/>
    <d v="2019-12-13T00:00:00"/>
    <s v="Marine"/>
    <n v="2"/>
    <s v="Abhinav Shivam"/>
    <s v="Ahmedabad"/>
    <s v="Marine"/>
    <x v="2"/>
    <n v="14025"/>
    <d v="2019-10-22T00:00:00"/>
    <s v="Brokerage "/>
    <s v="Endorsement"/>
    <m/>
    <d v="2020-01-22T00:00:00"/>
  </r>
  <r>
    <s v="LAP"/>
    <n v="41040284"/>
    <s v="Inactive"/>
    <d v="2018-04-09T00:00:00"/>
    <d v="2019-04-08T00:00:00"/>
    <s v="Liability"/>
    <n v="11"/>
    <s v="Raju Kumar"/>
    <s v="Ahmedabad"/>
    <s v="Liability"/>
    <x v="0"/>
    <n v="59851.63"/>
    <d v="2018-04-09T00:00:00"/>
    <s v="Brokerage"/>
    <s v="Inception"/>
    <m/>
    <d v="2020-01-22T00:00:00"/>
  </r>
  <r>
    <s v="LAP"/>
    <n v="41046110"/>
    <s v="Active"/>
    <d v="2019-04-09T00:00:00"/>
    <d v="2020-04-08T00:00:00"/>
    <s v="Liability"/>
    <n v="1"/>
    <s v="Vinay"/>
    <s v="Ahmedabad"/>
    <s v="Liability"/>
    <x v="0"/>
    <n v="74250"/>
    <d v="2019-04-09T00:00:00"/>
    <s v="Brokerage"/>
    <s v="Inception"/>
    <m/>
    <d v="2020-01-22T00:00:00"/>
  </r>
  <r>
    <s v="LAP"/>
    <s v="HCL"/>
    <s v="Active"/>
    <d v="2019-04-09T00:00:00"/>
    <d v="2020-04-08T00:00:00"/>
    <s v="Liability"/>
    <n v="11"/>
    <s v="Raju Kumar"/>
    <s v="Ahmedabad"/>
    <s v="Liability"/>
    <x v="0"/>
    <n v="68125"/>
    <d v="2019-04-09T00:00:00"/>
    <s v="Brokerage"/>
    <s v="Renewal"/>
    <m/>
    <d v="2020-01-22T00:00:00"/>
  </r>
  <r>
    <s v="Sanjay Trivedi"/>
    <n v="2.1300036181700002E+19"/>
    <s v="Inactive"/>
    <d v="2018-04-01T00:00:00"/>
    <d v="2019-03-31T00:00:00"/>
    <s v="Liability"/>
    <n v="6"/>
    <s v="Ketan Jain"/>
    <s v="Ahmedabad"/>
    <s v="Liability"/>
    <x v="1"/>
    <n v="117812.5"/>
    <d v="2018-04-01T00:00:00"/>
    <s v="Brokerage"/>
    <s v="Inception"/>
    <m/>
    <d v="2020-01-22T00:00:00"/>
  </r>
  <r>
    <s v="Anita Sethi"/>
    <n v="2.1300036191700001E+19"/>
    <s v="Active"/>
    <d v="2019-04-01T00:00:00"/>
    <d v="2020-03-31T00:00:00"/>
    <s v="Liability"/>
    <n v="6"/>
    <s v="Ketan Jain"/>
    <s v="Ahmedabad"/>
    <s v="Liability"/>
    <x v="0"/>
    <n v="115625"/>
    <d v="2019-04-01T00:00:00"/>
    <s v="Brokerage"/>
    <s v="Renewal"/>
    <m/>
    <d v="2020-01-22T00:00:00"/>
  </r>
  <r>
    <s v="Ashok Chatterjee"/>
    <s v="'2200060187 06"/>
    <s v="Active"/>
    <d v="2019-05-03T00:00:00"/>
    <d v="2020-05-02T00:00:00"/>
    <s v="Fire"/>
    <n v="1"/>
    <s v="Vinay"/>
    <s v="Ahmedabad"/>
    <s v="Liability"/>
    <x v="0"/>
    <n v="10427"/>
    <d v="2019-05-03T00:00:00"/>
    <s v="Brokerage"/>
    <s v="Inception"/>
    <m/>
    <d v="2020-01-22T00:00:00"/>
  </r>
  <r>
    <s v="Rani Agarwal"/>
    <n v="43168456"/>
    <s v="Inactive"/>
    <d v="2018-06-03T00:00:00"/>
    <d v="2019-06-02T00:00:00"/>
    <s v="Liability"/>
    <n v="13"/>
    <s v="Vididt Saha"/>
    <s v="Ahmedabad"/>
    <s v="Liability"/>
    <x v="0"/>
    <n v="2930.9"/>
    <d v="2018-06-03T00:00:00"/>
    <s v="Brokerage"/>
    <s v="Inception"/>
    <m/>
    <d v="2020-01-22T00:00:00"/>
  </r>
  <r>
    <s v="Arjun Rao"/>
    <n v="43191787"/>
    <s v="Active"/>
    <d v="2019-07-03T00:00:00"/>
    <d v="2020-07-02T00:00:00"/>
    <s v="Liability"/>
    <n v="13"/>
    <s v="Vididt Saha"/>
    <s v="Ahmedabad"/>
    <s v="Liability"/>
    <x v="0"/>
    <n v="6213.24"/>
    <d v="2019-07-03T00:00:00"/>
    <s v="Brokerage"/>
    <s v="Renewal"/>
    <m/>
    <d v="2020-01-22T00:00:00"/>
  </r>
  <r>
    <s v="Anil Naik"/>
    <n v="431172859"/>
    <s v="Inactive"/>
    <d v="2018-09-22T00:00:00"/>
    <d v="2019-09-21T00:00:00"/>
    <s v="Miscellaneous"/>
    <n v="3"/>
    <s v="Animesh Rawat"/>
    <s v="Ahmedabad"/>
    <s v="Global Client Network (GNB Inward)"/>
    <x v="0"/>
    <n v="1772.75"/>
    <d v="2019-09-22T00:00:00"/>
    <s v="Brokerage"/>
    <s v="Inception"/>
    <m/>
    <d v="2020-01-22T00:00:00"/>
  </r>
  <r>
    <s v="Simran Trivedi"/>
    <n v="43196279"/>
    <s v="Active"/>
    <d v="2019-09-22T00:00:00"/>
    <d v="2020-09-21T00:00:00"/>
    <s v="Miscellaneous"/>
    <n v="3"/>
    <s v="Animesh Rawat"/>
    <s v="Ahmedabad"/>
    <s v="Global Client Network (GNB Inward)"/>
    <x v="0"/>
    <n v="2970"/>
    <d v="2019-09-22T00:00:00"/>
    <s v="Brokerage"/>
    <s v="Renewal"/>
    <m/>
    <d v="2020-01-22T00:00:00"/>
  </r>
  <r>
    <s v="Dhruv Chopra"/>
    <s v="OG-19-2202-1005-00000153"/>
    <s v="Inactive"/>
    <d v="2018-09-21T00:00:00"/>
    <d v="2019-09-20T00:00:00"/>
    <s v="Marine"/>
    <n v="3"/>
    <s v="Animesh Rawat"/>
    <s v="Ahmedabad"/>
    <s v="Global Client Network (GNB Inward)"/>
    <x v="0"/>
    <n v="5610"/>
    <d v="2019-09-21T00:00:00"/>
    <s v="Brokerage"/>
    <s v="Endorsement"/>
    <m/>
    <d v="2020-01-22T00:00:00"/>
  </r>
  <r>
    <s v="Jaya Chopra"/>
    <s v="OG-19-2202-1005-00000153"/>
    <s v="Inactive"/>
    <d v="2018-09-21T00:00:00"/>
    <d v="2019-09-20T00:00:00"/>
    <s v="Marine"/>
    <n v="3"/>
    <s v="Animesh Rawat"/>
    <s v="Ahmedabad"/>
    <s v="Global Client Network (GNB Inward)"/>
    <x v="0"/>
    <n v="1980"/>
    <d v="2019-06-14T00:00:00"/>
    <s v="Brokerage "/>
    <s v="Endorsement"/>
    <m/>
    <d v="2020-01-22T00:00:00"/>
  </r>
  <r>
    <s v="Kiran Goyal"/>
    <s v="OG-19-2202-4097-00000073"/>
    <s v="Inactive"/>
    <d v="2018-09-21T00:00:00"/>
    <d v="2019-09-20T00:00:00"/>
    <s v="Miscellaneous"/>
    <n v="3"/>
    <s v="Animesh Rawat"/>
    <s v="Ahmedabad"/>
    <s v="Global Client Network (GNB Inward)"/>
    <x v="0"/>
    <n v="3861.25"/>
    <d v="2018-09-21T00:00:00"/>
    <s v="Brokerage"/>
    <s v="Inception"/>
    <m/>
    <d v="2020-01-22T00:00:00"/>
  </r>
  <r>
    <s v="Pravin Sengupta"/>
    <s v="OG-19-2202-4097-00000077"/>
    <s v="Inactive"/>
    <d v="2018-09-21T00:00:00"/>
    <d v="2019-09-20T00:00:00"/>
    <s v="Miscellaneous"/>
    <n v="3"/>
    <s v="Animesh Rawat"/>
    <s v="Ahmedabad"/>
    <s v="Global Client Network (GNB Inward)"/>
    <x v="0"/>
    <n v="13036.5"/>
    <d v="2018-09-21T00:00:00"/>
    <s v="Brokerage"/>
    <s v="Inception"/>
    <m/>
    <d v="2020-01-22T00:00:00"/>
  </r>
  <r>
    <s v="Snehal Das"/>
    <s v="OG-19-2202-4097-00000079"/>
    <s v="Inactive"/>
    <d v="2018-09-21T00:00:00"/>
    <d v="2019-09-20T00:00:00"/>
    <s v="Miscellaneous"/>
    <n v="3"/>
    <s v="Animesh Rawat"/>
    <s v="Ahmedabad"/>
    <s v="Global Client Network (GNB Inward)"/>
    <x v="0"/>
    <n v="8194.25"/>
    <d v="2018-09-21T00:00:00"/>
    <s v="Brokerage"/>
    <s v="Inception"/>
    <m/>
    <d v="2020-01-22T00:00:00"/>
  </r>
  <r>
    <s v="Rajesh Malhotra"/>
    <s v="OG-20-2202-1005-00000171-2019"/>
    <s v="Active"/>
    <d v="2019-09-21T00:00:00"/>
    <d v="2020-09-20T00:00:00"/>
    <s v="Marine"/>
    <n v="3"/>
    <s v="Animesh Rawat"/>
    <s v="Ahmedabad"/>
    <s v="Global Client Network (GNB Inward)"/>
    <x v="0"/>
    <n v="8580"/>
    <d v="2019-09-21T00:00:00"/>
    <s v="Brokerage"/>
    <s v="Renewal"/>
    <m/>
    <d v="2020-01-22T00:00:00"/>
  </r>
  <r>
    <s v="Archana Bhatia"/>
    <s v="OG-20-2202-4097-00000170"/>
    <s v="Active"/>
    <d v="2019-09-21T00:00:00"/>
    <d v="2020-09-20T00:00:00"/>
    <s v="Miscellaneous"/>
    <n v="3"/>
    <s v="Animesh Rawat"/>
    <s v="Ahmedabad"/>
    <s v="Global Client Network (GNB Inward)"/>
    <x v="0"/>
    <n v="4579"/>
    <d v="2019-09-21T00:00:00"/>
    <s v="Brokerage"/>
    <s v="Renewal"/>
    <m/>
    <d v="2020-01-22T00:00:00"/>
  </r>
  <r>
    <s v="Ashok Reddy"/>
    <s v="OG-20-2202-4097-00000171"/>
    <s v="Active"/>
    <d v="2019-09-21T00:00:00"/>
    <d v="2020-09-20T00:00:00"/>
    <s v="Miscellaneous"/>
    <n v="3"/>
    <s v="Animesh Rawat"/>
    <s v="Ahmedabad"/>
    <s v="Global Client Network (GNB Inward)"/>
    <x v="0"/>
    <n v="3330"/>
    <d v="2019-09-21T00:00:00"/>
    <s v="Brokerage"/>
    <s v="Renewal"/>
    <m/>
    <d v="2020-01-22T00:00:00"/>
  </r>
  <r>
    <s v="Madhuri Bhatia"/>
    <s v="OG-20-2202-4097-00000201"/>
    <s v="Active"/>
    <d v="2019-09-21T00:00:00"/>
    <d v="2020-09-20T00:00:00"/>
    <s v="Miscellaneous"/>
    <n v="3"/>
    <s v="Animesh Rawat"/>
    <s v="Ahmedabad"/>
    <s v="Global Client Network (GNB Inward)"/>
    <x v="0"/>
    <n v="8625.3799999999992"/>
    <d v="2019-09-21T00:00:00"/>
    <s v="Brokerage"/>
    <s v="Renewal"/>
    <m/>
    <d v="2020-01-22T00:00:00"/>
  </r>
  <r>
    <s v="Pranav Mishra"/>
    <s v="'2411202761687800000"/>
    <s v="Active"/>
    <d v="2019-04-19T00:00:00"/>
    <d v="2020-04-18T00:00:00"/>
    <s v="Marine"/>
    <n v="1"/>
    <s v="Vinay"/>
    <s v="Ahmedabad"/>
    <s v="Marine"/>
    <x v="2"/>
    <n v="150.65"/>
    <d v="2019-04-19T00:00:00"/>
    <s v="Brokerage"/>
    <s v="Inception"/>
    <m/>
    <d v="2020-01-22T00:00:00"/>
  </r>
  <r>
    <m/>
    <n v="304003070"/>
    <s v="Active"/>
    <d v="2018-11-29T00:00:00"/>
    <d v="2019-11-28T00:00:00"/>
    <s v="Liability"/>
    <n v="6"/>
    <s v="Ketan Jain"/>
    <s v="Ahmedabad"/>
    <s v="Liability"/>
    <x v="1"/>
    <n v="115173.38"/>
    <d v="2018-11-29T00:00:00"/>
    <s v="Brokerage"/>
    <s v="Inception"/>
    <m/>
    <d v="2020-01-22T00:00:00"/>
  </r>
  <r>
    <s v="Geeta Gupta"/>
    <s v="ST20002720000101"/>
    <s v="Active"/>
    <d v="2019-01-06T00:00:00"/>
    <d v="2020-01-05T00:00:00"/>
    <s v="Marine"/>
    <n v="11"/>
    <s v="Raju Kumar"/>
    <s v="Ahmedabad"/>
    <s v="Marine"/>
    <x v="2"/>
    <n v="825"/>
    <d v="2019-01-06T00:00:00"/>
    <s v="Brokerage"/>
    <s v="Inception"/>
    <m/>
    <d v="2020-01-22T00:00:00"/>
  </r>
  <r>
    <s v="Sudhir Roy"/>
    <s v="'ST20003045000100"/>
    <s v="Active"/>
    <d v="2018-06-13T00:00:00"/>
    <d v="2019-06-12T00:00:00"/>
    <s v="Marine"/>
    <n v="11"/>
    <s v="Raju Kumar"/>
    <s v="Ahmedabad"/>
    <s v="Marine"/>
    <x v="0"/>
    <n v="20625"/>
    <d v="2018-06-13T00:00:00"/>
    <s v="Brokerage"/>
    <s v="Inception"/>
    <m/>
    <d v="2020-01-22T00:00:00"/>
  </r>
  <r>
    <s v="Rani Kaul"/>
    <s v="ST20003618000100"/>
    <s v="Active"/>
    <d v="2019-04-08T00:00:00"/>
    <d v="2020-04-07T00:00:00"/>
    <s v="Marine"/>
    <n v="11"/>
    <s v="Raju Kumar"/>
    <s v="Ahmedabad"/>
    <s v="Marine"/>
    <x v="2"/>
    <n v="2598.75"/>
    <d v="2019-04-08T00:00:00"/>
    <s v="Brokerage"/>
    <s v="Inception"/>
    <m/>
    <d v="2020-01-22T00:00:00"/>
  </r>
  <r>
    <s v="Kavita Sharma"/>
    <s v="ST20003619000100"/>
    <s v="Active"/>
    <d v="2019-04-08T00:00:00"/>
    <d v="2020-04-07T00:00:00"/>
    <s v="Marine"/>
    <n v="11"/>
    <s v="Raju Kumar"/>
    <s v="Ahmedabad"/>
    <s v="Marine"/>
    <x v="2"/>
    <n v="693"/>
    <d v="2019-04-08T00:00:00"/>
    <s v="Brokerage"/>
    <s v="Inception"/>
    <m/>
    <d v="2020-01-22T00:00:00"/>
  </r>
  <r>
    <s v="Shikha Sethi"/>
    <s v="STS1086243000100"/>
    <s v="Active"/>
    <d v="2019-04-22T00:00:00"/>
    <d v="2020-04-21T00:00:00"/>
    <s v="Marine"/>
    <n v="11"/>
    <s v="Raju Kumar"/>
    <s v="Ahmedabad"/>
    <s v="Marine"/>
    <x v="2"/>
    <n v="357.06"/>
    <d v="2019-04-22T00:00:00"/>
    <s v="Brokerage"/>
    <s v="Inception"/>
    <m/>
    <d v="2020-01-22T00:00:00"/>
  </r>
  <r>
    <s v="Amit Bhargava"/>
    <n v="1.31000501801E+19"/>
    <s v="Active"/>
    <d v="2019-03-07T00:00:00"/>
    <d v="2020-03-06T00:00:00"/>
    <s v="Miscellaneous"/>
    <n v="11"/>
    <s v="Raju Kumar"/>
    <s v="Ahmedabad"/>
    <s v="Trade Credit &amp;amp; Political Risk"/>
    <x v="0"/>
    <n v="41625"/>
    <d v="2019-07-06T00:00:00"/>
    <s v="Brokerage"/>
    <s v="Inception"/>
    <m/>
    <d v="2020-01-22T00:00:00"/>
  </r>
  <r>
    <s v="Alka Goel"/>
    <n v="1.31000501801E+19"/>
    <s v="Active"/>
    <d v="2019-03-07T00:00:00"/>
    <d v="2020-03-06T00:00:00"/>
    <s v="Miscellaneous"/>
    <n v="11"/>
    <s v="Raju Kumar"/>
    <s v="Ahmedabad"/>
    <s v="Trade Credit &amp;amp; Political Risk"/>
    <x v="0"/>
    <n v="41625"/>
    <d v="2019-11-04T00:00:00"/>
    <s v="Brokerage"/>
    <s v="Inception"/>
    <m/>
    <d v="2020-01-22T00:00:00"/>
  </r>
  <r>
    <s v="Harish Sharma"/>
    <n v="1.31000501801E+19"/>
    <s v="Active"/>
    <d v="2019-03-07T00:00:00"/>
    <d v="2020-03-06T00:00:00"/>
    <s v="Miscellaneous"/>
    <n v="11"/>
    <s v="Raju Kumar"/>
    <s v="Ahmedabad"/>
    <s v="Trade Credit &amp;amp; Political Risk"/>
    <x v="0"/>
    <n v="124875"/>
    <d v="2019-03-07T00:00:00"/>
    <s v="Brokerage"/>
    <s v="Inception"/>
    <m/>
    <d v="2020-01-22T00:00:00"/>
  </r>
  <r>
    <s v="Gaurav Goel"/>
    <n v="41048751"/>
    <s v="Active"/>
    <d v="2019-08-28T00:00:00"/>
    <d v="2020-08-27T00:00:00"/>
    <s v="Liability"/>
    <n v="1"/>
    <s v="Vinay"/>
    <s v="Ahmedabad"/>
    <s v="Liability"/>
    <x v="0"/>
    <n v="42900"/>
    <d v="2018-08-28T00:00:00"/>
    <s v="Brokerage"/>
    <s v="Inception"/>
    <m/>
    <d v="2020-01-22T00:00:00"/>
  </r>
  <r>
    <s v="Ravi Naik"/>
    <n v="41048762"/>
    <s v="Active"/>
    <d v="2019-08-28T00:00:00"/>
    <d v="2020-08-27T00:00:00"/>
    <s v="Liability"/>
    <n v="1"/>
    <s v="Vinay"/>
    <s v="Ahmedabad"/>
    <s v="Liability"/>
    <x v="0"/>
    <n v="52800"/>
    <d v="2019-08-28T00:00:00"/>
    <s v="Brokerage"/>
    <s v="Inception"/>
    <m/>
    <d v="2020-01-22T00:00:00"/>
  </r>
  <r>
    <s v="Kamlesh Prasad"/>
    <n v="41048763"/>
    <s v="Active"/>
    <d v="2019-08-28T00:00:00"/>
    <d v="2020-08-27T00:00:00"/>
    <s v="Liability"/>
    <n v="1"/>
    <s v="Vinay"/>
    <s v="Ahmedabad"/>
    <s v="Liability"/>
    <x v="0"/>
    <n v="44130.41"/>
    <d v="2019-08-28T00:00:00"/>
    <s v="Brokerage"/>
    <s v="Inception"/>
    <m/>
    <d v="2020-01-22T00:00:00"/>
  </r>
  <r>
    <s v="Nikhil Verma"/>
    <s v="100200080123/01/00"/>
    <s v="Active"/>
    <d v="2019-01-04T00:00:00"/>
    <d v="2020-01-03T00:00:00"/>
    <s v="Employee Benefits"/>
    <n v="10"/>
    <s v="Mark"/>
    <s v="Ahmedabad"/>
    <s v="Employee Benefits (EB)"/>
    <x v="0"/>
    <n v="156000"/>
    <d v="2019-01-04T00:00:00"/>
    <s v="Brokerage"/>
    <s v="Endorsement"/>
    <m/>
    <d v="2020-01-22T00:00:00"/>
  </r>
  <r>
    <s v="Vaishali Desai"/>
    <s v="100200080123/01/00"/>
    <s v="Active"/>
    <d v="2019-01-04T00:00:00"/>
    <d v="2020-01-03T00:00:00"/>
    <s v="Employee Benefits"/>
    <n v="10"/>
    <s v="Mark"/>
    <s v="Ahmedabad"/>
    <s v="Employee Benefits (EB)"/>
    <x v="0"/>
    <n v="5253.23"/>
    <d v="2019-02-18T00:00:00"/>
    <s v="Brokerage "/>
    <s v="Endorsement"/>
    <m/>
    <d v="2020-01-22T00:00:00"/>
  </r>
  <r>
    <s v="Atul Naik"/>
    <s v="100200080123/01/00"/>
    <s v="Active"/>
    <d v="2019-01-04T00:00:00"/>
    <d v="2020-01-03T00:00:00"/>
    <s v="Employee Benefits"/>
    <n v="10"/>
    <s v="Mark"/>
    <s v="Ahmedabad"/>
    <s v="Employee Benefits (EB)"/>
    <x v="0"/>
    <n v="6769.65"/>
    <d v="2019-06-15T00:00:00"/>
    <s v="Brokerage "/>
    <s v="Endorsement"/>
    <m/>
    <d v="2020-01-22T00:00:00"/>
  </r>
  <r>
    <s v="Meena Bhargava"/>
    <s v="100200080123/01/00"/>
    <s v="Active"/>
    <d v="2019-01-04T00:00:00"/>
    <d v="2020-01-03T00:00:00"/>
    <s v="Employee Benefits"/>
    <n v="10"/>
    <s v="Mark"/>
    <s v="Ahmedabad"/>
    <s v="Employee Benefits (EB)"/>
    <x v="0"/>
    <n v="8961.98"/>
    <d v="2019-06-25T00:00:00"/>
    <s v="Brokerage "/>
    <s v="Endorsement"/>
    <m/>
    <d v="2020-01-22T00:00:00"/>
  </r>
  <r>
    <s v="Mona Chopra"/>
    <s v="10020080123/0000"/>
    <s v="Inactive"/>
    <d v="2018-01-02T00:00:00"/>
    <d v="2019-01-01T00:00:00"/>
    <s v="Employee Benefits"/>
    <n v="10"/>
    <s v="Mark"/>
    <s v="Ahmedabad"/>
    <s v="Employee Benefits (EB)"/>
    <x v="0"/>
    <n v="64155.3"/>
    <d v="2018-01-02T00:00:00"/>
    <s v="Brokerage"/>
    <s v="Lapse"/>
    <s v="OTHR â€“ Other"/>
    <d v="2020-01-22T00:00:00"/>
  </r>
  <r>
    <s v="Mohit Tiwari"/>
    <s v="LPGPA0000000200"/>
    <s v="Inactive"/>
    <d v="2018-01-02T00:00:00"/>
    <d v="2019-01-01T00:00:00"/>
    <s v="Employee Benefits"/>
    <n v="10"/>
    <s v="Mark"/>
    <s v="Ahmedabad"/>
    <s v="Employee Benefits (EB)"/>
    <x v="0"/>
    <n v="5404.95"/>
    <d v="2018-01-02T00:00:00"/>
    <s v="Brokerage"/>
    <s v="Lapse"/>
    <s v="OTHR â€“ Other"/>
    <d v="2020-01-22T00:00:00"/>
  </r>
  <r>
    <s v="Tina Dutta"/>
    <s v="LPGPA0000000200/01"/>
    <s v="Active"/>
    <d v="2019-01-04T00:00:00"/>
    <d v="2020-01-03T00:00:00"/>
    <s v="Employee Benefits"/>
    <n v="10"/>
    <s v="Mark"/>
    <s v="Ahmedabad"/>
    <s v="Employee Benefits (EB)"/>
    <x v="0"/>
    <n v="5550"/>
    <d v="2019-01-04T00:00:00"/>
    <s v="Brokerage"/>
    <s v="Inception"/>
    <m/>
    <d v="2020-01-22T00:00:00"/>
  </r>
  <r>
    <s v="Hemant Das"/>
    <s v="4025/136366502/02/000"/>
    <s v="Active"/>
    <d v="2019-09-08T00:00:00"/>
    <d v="2020-09-07T00:00:00"/>
    <s v="Liability"/>
    <n v="13"/>
    <s v="Vididt Saha"/>
    <s v="Ahmedabad"/>
    <s v="Liability"/>
    <x v="0"/>
    <n v="18750"/>
    <d v="2019-09-08T00:00:00"/>
    <s v="Brokerage"/>
    <s v="Inception"/>
    <m/>
    <d v="2020-01-22T00:00:00"/>
  </r>
  <r>
    <s v="Sanjana Bhargava"/>
    <n v="41045707"/>
    <s v="Active"/>
    <d v="2019-04-01T00:00:00"/>
    <d v="2020-03-31T00:00:00"/>
    <s v="Liability"/>
    <n v="13"/>
    <s v="Vididt Saha"/>
    <s v="Ahmedabad"/>
    <s v="Liability"/>
    <x v="2"/>
    <n v="74250"/>
    <d v="2019-04-01T00:00:00"/>
    <s v="Brokerage"/>
    <s v="Inception"/>
    <m/>
    <d v="2020-01-22T00:00:00"/>
  </r>
  <r>
    <s v="Kamlesh Trivedi"/>
    <n v="3000001017"/>
    <s v="Active"/>
    <d v="2018-04-01T00:00:00"/>
    <d v="2019-03-31T00:00:00"/>
    <s v="Liability"/>
    <n v="12"/>
    <s v="Shivani Sharma"/>
    <s v="Ahmedabad"/>
    <s v="Global Client Network (GNB Inward)"/>
    <x v="0"/>
    <n v="48652.25"/>
    <d v="2018-04-01T00:00:00"/>
    <s v="Brokerage"/>
    <s v="Inception"/>
    <m/>
    <d v="2020-01-22T00:00:00"/>
  </r>
  <r>
    <s v="Nikita Tiwari"/>
    <n v="3.1142029652485002E+18"/>
    <s v="Active"/>
    <d v="2019-08-26T00:00:00"/>
    <d v="2020-08-25T00:00:00"/>
    <s v="Miscellaneous"/>
    <n v="3"/>
    <s v="Animesh Rawat"/>
    <s v="Ahmedabad"/>
    <s v="Global Client Network (GNB Inward)"/>
    <x v="2"/>
    <n v="1501.88"/>
    <d v="2019-08-26T00:00:00"/>
    <s v="Brokerage"/>
    <s v="Inception"/>
    <m/>
    <d v="2020-01-22T00:00:00"/>
  </r>
  <r>
    <s v="Kapil Kapoor"/>
    <s v="OG-19-2202-1018-00000054"/>
    <s v="Active"/>
    <d v="2019-01-01T00:00:00"/>
    <d v="2019-12-31T00:00:00"/>
    <s v="Marine"/>
    <n v="3"/>
    <s v="Animesh Rawat"/>
    <s v="Ahmedabad"/>
    <s v="Global Client Network (GNB Inward)"/>
    <x v="2"/>
    <n v="21157.34"/>
    <d v="2019-01-01T00:00:00"/>
    <s v="Brokerage"/>
    <s v="Inception"/>
    <m/>
    <d v="2020-01-22T00:00:00"/>
  </r>
  <r>
    <s v="Harish Rana"/>
    <s v="OG-19-2202-3383-00000010"/>
    <s v="Active"/>
    <d v="2019-01-01T00:00:00"/>
    <d v="2019-12-31T00:00:00"/>
    <s v="Liability"/>
    <n v="3"/>
    <s v="Animesh Rawat"/>
    <s v="Ahmedabad"/>
    <s v="Global Client Network (GNB Inward)"/>
    <x v="2"/>
    <n v="12019.2"/>
    <d v="2019-01-01T00:00:00"/>
    <s v="Brokerage"/>
    <s v="Inception"/>
    <m/>
    <d v="2020-01-22T00:00:00"/>
  </r>
  <r>
    <s v="Nikhil Pandit"/>
    <s v="OG-19-2201-4001-00001050"/>
    <s v="Active"/>
    <d v="2018-08-22T00:00:00"/>
    <d v="2019-08-21T00:00:00"/>
    <s v="Fire"/>
    <n v="3"/>
    <s v="Animesh Rawat"/>
    <s v="Ahmedabad"/>
    <s v="Global Client Network (GNB Inward)"/>
    <x v="0"/>
    <n v="7324.12"/>
    <d v="2018-08-22T00:00:00"/>
    <s v="Brokerage"/>
    <s v="Inception"/>
    <m/>
    <d v="2020-01-22T00:00:00"/>
  </r>
  <r>
    <s v="Vivek Rana"/>
    <s v="OG-19-2201-4001-00000973"/>
    <s v="Active"/>
    <d v="2018-08-22T00:00:00"/>
    <d v="2019-08-21T00:00:00"/>
    <s v="Fire"/>
    <n v="3"/>
    <s v="Animesh Rawat"/>
    <s v="Ahmedabad"/>
    <s v="Global Client Network (GNB Inward)"/>
    <x v="0"/>
    <n v="19316.669999999998"/>
    <d v="2018-08-22T00:00:00"/>
    <s v="Brokerage"/>
    <s v="Inception"/>
    <m/>
    <d v="2020-01-22T00:00:00"/>
  </r>
  <r>
    <s v="Hemant Nair"/>
    <n v="505373"/>
    <s v="Inactive"/>
    <d v="2018-02-26T00:00:00"/>
    <d v="2019-02-25T00:00:00"/>
    <s v="Employee Benefits"/>
    <n v="10"/>
    <s v="Mark"/>
    <s v="Ahmedabad"/>
    <s v="Employee Benefits (EB)"/>
    <x v="0"/>
    <n v="23115.200000000001"/>
    <d v="2018-02-26T00:00:00"/>
    <s v="Brokerage"/>
    <s v="Inception"/>
    <m/>
    <d v="2020-01-22T00:00:00"/>
  </r>
  <r>
    <s v="Veena Bhargava"/>
    <s v="505373-01"/>
    <s v="Active"/>
    <d v="2019-02-26T00:00:00"/>
    <d v="2020-02-25T00:00:00"/>
    <s v="Employee Benefits"/>
    <n v="10"/>
    <s v="Mark"/>
    <s v="Ahmedabad"/>
    <s v="Employee Benefits (EB)"/>
    <x v="0"/>
    <n v="25336.44"/>
    <d v="2019-02-26T00:00:00"/>
    <s v="Brokerage"/>
    <s v="Renewal"/>
    <m/>
    <d v="2020-01-22T00:00:00"/>
  </r>
  <r>
    <s v="Shivam Shah"/>
    <n v="51995029"/>
    <s v="Inactive"/>
    <d v="2018-02-28T00:00:00"/>
    <d v="2019-02-27T00:00:00"/>
    <s v="Employee Benefits"/>
    <n v="10"/>
    <s v="Mark"/>
    <s v="Ahmedabad"/>
    <s v="Employee Benefits (EB)"/>
    <x v="0"/>
    <n v="12699.7"/>
    <d v="2018-02-28T00:00:00"/>
    <s v="Brokerage"/>
    <s v="Endorsement"/>
    <m/>
    <d v="2020-01-22T00:00:00"/>
  </r>
  <r>
    <s v="Bhavna Bhandari"/>
    <n v="51995029"/>
    <s v="Inactive"/>
    <d v="2018-02-28T00:00:00"/>
    <d v="2019-02-27T00:00:00"/>
    <s v="Employee Benefits"/>
    <n v="10"/>
    <s v="Mark"/>
    <s v="Ahmedabad"/>
    <s v="Employee Benefits (EB)"/>
    <x v="0"/>
    <m/>
    <d v="2018-04-16T00:00:00"/>
    <s v="Brokerage "/>
    <s v="Endorsement"/>
    <m/>
    <d v="2020-01-22T00:00:00"/>
  </r>
  <r>
    <s v="Tarun Shah"/>
    <n v="52916488"/>
    <s v="Inactive"/>
    <d v="2018-02-28T00:00:00"/>
    <d v="2019-02-27T00:00:00"/>
    <s v="Employee Benefits"/>
    <n v="10"/>
    <s v="Mark"/>
    <s v="Ahmedabad"/>
    <s v="Employee Benefits (EB)"/>
    <x v="0"/>
    <n v="177405.38"/>
    <d v="2018-02-28T00:00:00"/>
    <s v="Brokerage"/>
    <s v="Endorsement"/>
    <m/>
    <d v="2020-01-22T00:00:00"/>
  </r>
  <r>
    <s v="Hemant Chauhan"/>
    <n v="52916488"/>
    <s v="Inactive"/>
    <d v="2018-02-28T00:00:00"/>
    <d v="2019-02-27T00:00:00"/>
    <s v="Employee Benefits"/>
    <n v="10"/>
    <s v="Mark"/>
    <s v="Ahmedabad"/>
    <s v="Employee Benefits (EB)"/>
    <x v="0"/>
    <m/>
    <d v="2018-07-18T00:00:00"/>
    <s v="Brokerage "/>
    <s v="Endorsement"/>
    <m/>
    <d v="2020-01-22T00:00:00"/>
  </r>
  <r>
    <s v="Geeta Verma"/>
    <n v="52916488"/>
    <s v="Inactive"/>
    <d v="2018-02-28T00:00:00"/>
    <d v="2019-02-27T00:00:00"/>
    <s v="Employee Benefits"/>
    <n v="10"/>
    <s v="Mark"/>
    <s v="Ahmedabad"/>
    <s v="Employee Benefits (EB)"/>
    <x v="0"/>
    <m/>
    <d v="2018-09-05T00:00:00"/>
    <s v="Brokerage "/>
    <s v="Endorsement"/>
    <m/>
    <d v="2020-01-22T00:00:00"/>
  </r>
  <r>
    <s v="Ashok Patel"/>
    <n v="52916488"/>
    <s v="Inactive"/>
    <d v="2018-02-28T00:00:00"/>
    <d v="2019-02-27T00:00:00"/>
    <s v="Employee Benefits"/>
    <n v="10"/>
    <s v="Mark"/>
    <s v="Ahmedabad"/>
    <s v="Employee Benefits (EB)"/>
    <x v="0"/>
    <m/>
    <d v="2018-04-10T00:00:00"/>
    <s v="Brokerage "/>
    <s v="Endorsement"/>
    <m/>
    <d v="2020-01-22T00:00:00"/>
  </r>
  <r>
    <s v="Gayatri Reddy"/>
    <n v="52971603"/>
    <s v="Inactive"/>
    <d v="2018-06-12T00:00:00"/>
    <d v="2019-06-11T00:00:00"/>
    <s v="Employee Benefits"/>
    <n v="10"/>
    <s v="Mark"/>
    <s v="Ahmedabad"/>
    <s v="Employee Benefits (EB)"/>
    <x v="2"/>
    <n v="63872.4"/>
    <d v="2018-06-12T00:00:00"/>
    <s v="Brokerage"/>
    <s v="Lapse"/>
    <s v="OTHR â€“ Other"/>
    <d v="2020-01-22T00:00:00"/>
  </r>
  <r>
    <s v="Snehal Patel"/>
    <n v="52971603"/>
    <s v="Inactive"/>
    <d v="2018-06-12T00:00:00"/>
    <d v="2019-06-11T00:00:00"/>
    <s v="Employee Benefits"/>
    <n v="10"/>
    <s v="Mark"/>
    <s v="Ahmedabad"/>
    <s v="Employee Benefits (EB)"/>
    <x v="2"/>
    <m/>
    <d v="2018-08-06T00:00:00"/>
    <s v="Brokerage "/>
    <s v="Lapse"/>
    <m/>
    <d v="2020-01-22T00:00:00"/>
  </r>
  <r>
    <s v="Vivek Yadav"/>
    <n v="54445288"/>
    <s v="Active"/>
    <d v="2019-02-28T00:00:00"/>
    <d v="2020-02-27T00:00:00"/>
    <s v="Employee Benefits"/>
    <n v="10"/>
    <s v="Mark"/>
    <s v="Ahmedabad"/>
    <s v="Employee Benefits (EB)"/>
    <x v="0"/>
    <n v="11111.4"/>
    <d v="2019-02-28T00:00:00"/>
    <s v="Brokerage"/>
    <s v="Renewal"/>
    <m/>
    <d v="2020-01-22T00:00:00"/>
  </r>
  <r>
    <s v="Kiran Saxena"/>
    <s v="H0067187"/>
    <s v="Active"/>
    <d v="2019-02-28T00:00:00"/>
    <d v="2020-02-27T00:00:00"/>
    <s v="Employee Benefits"/>
    <n v="10"/>
    <s v="Mark"/>
    <s v="Ahmedabad"/>
    <s v="Employee Benefits (EB)"/>
    <x v="0"/>
    <n v="329250"/>
    <d v="2019-02-28T00:00:00"/>
    <s v="Brokerage"/>
    <s v="Endorsement"/>
    <m/>
    <d v="2020-01-22T00:00:00"/>
  </r>
  <r>
    <s v="Uday Reddy"/>
    <s v="H0067187"/>
    <s v="Active"/>
    <d v="2019-02-28T00:00:00"/>
    <d v="2020-02-27T00:00:00"/>
    <s v="Employee Benefits"/>
    <n v="10"/>
    <s v="Mark"/>
    <s v="Ahmedabad"/>
    <s v="Employee Benefits (EB)"/>
    <x v="0"/>
    <n v="10772.33"/>
    <d v="2019-03-14T00:00:00"/>
    <s v="Brokerage "/>
    <s v="Endorsement"/>
    <m/>
    <d v="2020-01-22T00:00:00"/>
  </r>
  <r>
    <s v="Anita Pandit"/>
    <s v="H0067187"/>
    <s v="Active"/>
    <d v="2019-02-28T00:00:00"/>
    <d v="2020-02-27T00:00:00"/>
    <s v="Employee Benefits"/>
    <n v="10"/>
    <s v="Mark"/>
    <s v="Ahmedabad"/>
    <s v="Employee Benefits (EB)"/>
    <x v="0"/>
    <n v="9283.0499999999993"/>
    <d v="2019-04-18T00:00:00"/>
    <s v="Brokerage "/>
    <s v="Endorsement"/>
    <m/>
    <d v="2020-01-22T00:00:00"/>
  </r>
  <r>
    <s v="Hina Malhotra"/>
    <s v="H0067187"/>
    <s v="Active"/>
    <d v="2019-02-28T00:00:00"/>
    <d v="2020-02-27T00:00:00"/>
    <s v="Employee Benefits"/>
    <n v="10"/>
    <s v="Mark"/>
    <s v="Ahmedabad"/>
    <s v="Employee Benefits (EB)"/>
    <x v="0"/>
    <n v="6903.45"/>
    <d v="2019-05-30T00:00:00"/>
    <s v="Brokerage "/>
    <s v="Endorsement"/>
    <m/>
    <d v="2020-01-22T00:00:00"/>
  </r>
  <r>
    <s v="Alka Patel"/>
    <s v="H0067187"/>
    <s v="Active"/>
    <d v="2019-02-28T00:00:00"/>
    <d v="2020-02-27T00:00:00"/>
    <s v="Employee Benefits"/>
    <n v="10"/>
    <s v="Mark"/>
    <s v="Ahmedabad"/>
    <s v="Employee Benefits (EB)"/>
    <x v="0"/>
    <n v="399.23"/>
    <d v="2019-06-21T00:00:00"/>
    <s v="Brokerage "/>
    <s v="Endorsement"/>
    <m/>
    <d v="2020-01-22T00:00:00"/>
  </r>
  <r>
    <s v="Shruti Roy"/>
    <s v="H0067187"/>
    <s v="Active"/>
    <d v="2019-02-28T00:00:00"/>
    <d v="2020-02-27T00:00:00"/>
    <s v="Employee Benefits"/>
    <n v="10"/>
    <s v="Mark"/>
    <s v="Ahmedabad"/>
    <s v="Employee Benefits (EB)"/>
    <x v="0"/>
    <n v="6259.35"/>
    <d v="2019-06-21T00:00:00"/>
    <s v="Brokerage "/>
    <s v="Endorsement"/>
    <m/>
    <d v="2020-01-22T00:00:00"/>
  </r>
  <r>
    <s v="Archana Singh"/>
    <s v="H0067187"/>
    <s v="Active"/>
    <d v="2019-02-28T00:00:00"/>
    <d v="2020-02-27T00:00:00"/>
    <s v="Employee Benefits"/>
    <n v="10"/>
    <s v="Mark"/>
    <s v="Ahmedabad"/>
    <s v="Employee Benefits (EB)"/>
    <x v="0"/>
    <n v="7110.45"/>
    <d v="2019-07-29T00:00:00"/>
    <s v="Brokerage "/>
    <s v="Endorsement"/>
    <m/>
    <d v="2020-01-22T00:00:00"/>
  </r>
  <r>
    <s v="Mukul Goyal"/>
    <s v="H0067187"/>
    <s v="Active"/>
    <d v="2019-02-28T00:00:00"/>
    <d v="2020-02-27T00:00:00"/>
    <s v="Employee Benefits"/>
    <n v="10"/>
    <s v="Mark"/>
    <s v="Ahmedabad"/>
    <s v="Employee Benefits (EB)"/>
    <x v="0"/>
    <n v="5501.03"/>
    <d v="2019-10-21T00:00:00"/>
    <s v="Brokerage "/>
    <s v="Endorsement"/>
    <m/>
    <d v="2020-01-22T00:00:00"/>
  </r>
  <r>
    <s v="Namita Bajaj"/>
    <s v="4016 X 185834560 00 000"/>
    <s v="Active"/>
    <d v="2019-11-08T00:00:00"/>
    <d v="2020-11-07T00:00:00"/>
    <s v="Employee Benefits"/>
    <n v="10"/>
    <s v="Mark"/>
    <s v="Ahmedabad"/>
    <s v="Employee Benefits (EB)"/>
    <x v="0"/>
    <n v="24311.1"/>
    <d v="2019-11-08T00:00:00"/>
    <s v="Brokerage"/>
    <s v="Inception"/>
    <m/>
    <d v="2020-01-22T00:00:00"/>
  </r>
  <r>
    <s v="Nikita Joshi"/>
    <n v="3.1242012736917002E+18"/>
    <s v="Active"/>
    <d v="2018-07-31T00:00:00"/>
    <d v="2019-07-01T00:00:00"/>
    <s v="Liability"/>
    <n v="3"/>
    <s v="Animesh Rawat"/>
    <s v="Ahmedabad"/>
    <s v="Global Client Network (GNB Inward)"/>
    <x v="0"/>
    <n v="42416.75"/>
    <d v="2019-07-01T00:00:00"/>
    <s v="Brokerage"/>
    <s v="Inception"/>
    <m/>
    <d v="2020-01-22T00:00:0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s v="Sanjay Trivedi"/>
    <s v="Ahmedabad"/>
    <s v="Construction, Power &amp; Infrastructure"/>
    <n v="3"/>
    <s v="Nishant Sharma"/>
    <x v="0"/>
    <n v="139240"/>
    <d v="2019-07-17T00:00:00"/>
    <s v="Fees"/>
  </r>
  <r>
    <s v="Anita Sethi"/>
    <s v="Ahmedabad"/>
    <s v="Construction, Power &amp; Infrastructure"/>
    <n v="3"/>
    <s v="Nishant Sharma"/>
    <x v="0"/>
    <n v="139240"/>
    <d v="2019-01-21T00:00:00"/>
    <s v="Fees"/>
  </r>
  <r>
    <s v="Ashok Chatterjee"/>
    <s v="Ahmedabad"/>
    <s v="GL Client Network (GNB Inward)"/>
    <n v="1"/>
    <s v="Vinay"/>
    <x v="1"/>
    <n v="2200"/>
    <d v="2019-12-20T00:00:00"/>
    <s v="Fees"/>
  </r>
  <r>
    <s v="Rani Agarwal"/>
    <s v="Ahmedabad"/>
    <s v="GL Client Network (GNB Inward)"/>
    <n v="1"/>
    <s v="Vinay"/>
    <x v="1"/>
    <n v="4500"/>
    <d v="2019-01-25T00:00:00"/>
    <s v="Fees"/>
  </r>
  <r>
    <s v="Arjun Rao"/>
    <s v="Ahmedabad"/>
    <s v="Construction, Power &amp; Infrastructure"/>
    <n v="3"/>
    <s v="Nishant Sharma"/>
    <x v="0"/>
    <n v="118000"/>
    <d v="2019-03-15T00:00:00"/>
    <s v="Fees"/>
  </r>
  <r>
    <s v="Anil Naik"/>
    <s v="Ahmedabad"/>
    <s v="GL Client Network (GNB Inward)"/>
    <n v="1"/>
    <s v="Vinay"/>
    <x v="1"/>
    <n v="2800"/>
    <d v="2019-05-28T00:00:00"/>
    <s v="Fees"/>
  </r>
  <r>
    <s v="Simran Trivedi"/>
    <s v="Ahmedabad"/>
    <s v="GL Client Network (GNB Inward)"/>
    <n v="1"/>
    <s v="Vinay"/>
    <x v="1"/>
    <n v="3241"/>
    <d v="2019-01-25T00:00:00"/>
    <s v="Fees"/>
  </r>
  <r>
    <s v="Dhruv Chopra"/>
    <s v="Ahmedabad"/>
    <s v="Liability"/>
    <n v="2"/>
    <s v="Abhinav Shivam"/>
    <x v="2"/>
    <n v="100000"/>
    <d v="2019-04-10T00:00:00"/>
    <s v="Fees"/>
  </r>
  <r>
    <s v="Jaya Chopra"/>
    <s v="Ahmedabad"/>
    <s v="GL Client Network (GNB Inward)"/>
    <n v="1"/>
    <s v="Vinay"/>
    <x v="1"/>
    <n v="5310"/>
    <d v="2019-12-06T00:00:00"/>
    <s v="Fees"/>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s v="Ahmedabad"/>
    <n v="1"/>
    <s v="Vinay"/>
    <s v="Hunter &amp; Farmer"/>
    <x v="0"/>
    <x v="0"/>
    <x v="0"/>
  </r>
  <r>
    <s v="Ahmedabad"/>
    <n v="2"/>
    <s v="Abhinav Shivam"/>
    <s v="Servicer"/>
    <x v="1"/>
    <x v="1"/>
    <x v="1"/>
  </r>
  <r>
    <s v="Ahmedabad"/>
    <n v="3"/>
    <s v="Animesh Rawat"/>
    <s v="Servicer"/>
    <x v="2"/>
    <x v="2"/>
    <x v="2"/>
  </r>
  <r>
    <s v="Ahmedabad"/>
    <n v="4"/>
    <s v="Gilbert"/>
    <s v="BH"/>
    <x v="3"/>
    <x v="3"/>
    <x v="3"/>
  </r>
  <r>
    <s v="Ahmedabad"/>
    <n v="5"/>
    <s v="Juli"/>
    <s v="Hunter &amp; Farmer"/>
    <x v="4"/>
    <x v="4"/>
    <x v="4"/>
  </r>
  <r>
    <s v="Ahmedabad"/>
    <n v="8"/>
    <s v="Kumar Jha"/>
    <s v="Servicer Claims"/>
    <x v="5"/>
    <x v="5"/>
    <x v="5"/>
  </r>
  <r>
    <s v="Ahmedabad"/>
    <n v="6"/>
    <s v="Ketan Jain"/>
    <s v="Hunter &amp; Farmer"/>
    <x v="6"/>
    <x v="6"/>
    <x v="6"/>
  </r>
  <r>
    <s v="Ahmedabad"/>
    <n v="9"/>
    <s v="Manish Sharma"/>
    <s v="Hunter &amp; Farmer"/>
    <x v="7"/>
    <x v="7"/>
    <x v="4"/>
  </r>
  <r>
    <s v="Ahmedabad"/>
    <n v="10"/>
    <s v="Mark"/>
    <s v="Servicer"/>
    <x v="8"/>
    <x v="8"/>
    <x v="7"/>
  </r>
  <r>
    <s v="Ahmedabad"/>
    <n v="13"/>
    <s v="Vidit Shah"/>
    <s v="Farmer &amp; Servicer"/>
    <x v="9"/>
    <x v="9"/>
    <x v="8"/>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5">
  <r>
    <n v="1900001087"/>
    <d v="2019-04-11T00:00:00"/>
    <s v="Fees"/>
    <s v="Ahmedabad"/>
    <s v="Liability"/>
    <n v="10"/>
    <s v="Mark"/>
    <x v="0"/>
    <s v="Sanjay Trivedi"/>
    <m/>
    <n v="84746"/>
    <d v="2019-04-10T00:00:00"/>
  </r>
  <r>
    <n v="1900001106"/>
    <d v="2019-05-17T00:00:00"/>
    <s v="Brokerage"/>
    <s v="Ahmedabad"/>
    <s v="Global Client Network (GNB Inward)"/>
    <n v="4"/>
    <s v="Gilbert"/>
    <x v="1"/>
    <s v="Anita Sethi"/>
    <n v="2.4142020928135997E+18"/>
    <n v="86724"/>
    <d v="2019-01-01T00:00:00"/>
  </r>
  <r>
    <n v="1900001110"/>
    <d v="2019-05-17T00:00:00"/>
    <s v="Brokerage"/>
    <s v="Ahmedabad"/>
    <s v="Global Client Network (GNB Inward)"/>
    <n v="4"/>
    <s v="Gilbert"/>
    <x v="1"/>
    <s v="Ashok Chatterjee"/>
    <s v="OG-19-2202-1018-00000060"/>
    <n v="148500"/>
    <d v="2019-03-01T00:00:00"/>
  </r>
  <r>
    <n v="1900001136"/>
    <d v="2019-05-30T00:00:00"/>
    <s v="Brokerage"/>
    <s v="Ahmedabad"/>
    <s v="Global Client Network (GNB Inward)"/>
    <n v="1"/>
    <s v="Vinay"/>
    <x v="2"/>
    <s v="Rani Agarwal"/>
    <s v="OG-19-2202-3383-00000010"/>
    <n v="12019"/>
    <d v="2019-01-01T00:00:00"/>
  </r>
  <r>
    <n v="1900001164"/>
    <d v="2019-06-11T00:00:00"/>
    <s v="Brokerage"/>
    <s v="Ahmedabad"/>
    <s v="Global Client Network (GNB Inward)"/>
    <n v="4"/>
    <s v="Gilbert"/>
    <x v="1"/>
    <s v="Arjun Rao"/>
    <s v="020P000098803000"/>
    <n v="12500"/>
    <d v="2019-02-26T00:00:00"/>
  </r>
  <r>
    <n v="1900001165"/>
    <d v="2019-06-11T00:00:00"/>
    <s v="Brokerage"/>
    <s v="Ahmedabad"/>
    <s v="Employee Benefits (EB)"/>
    <n v="5"/>
    <s v="Juli"/>
    <x v="0"/>
    <s v="Anil Naik"/>
    <n v="206314000000"/>
    <n v="58300"/>
    <d v="2019-02-16T00:00:00"/>
  </r>
  <r>
    <n v="1900001167"/>
    <d v="2019-06-13T00:00:00"/>
    <s v="Brokerage"/>
    <s v="Ahmedabad"/>
    <s v="Global Client Network (GNB Inward)"/>
    <n v="1"/>
    <s v="Vinay"/>
    <x v="2"/>
    <s v="Simran Trivedi"/>
    <s v="OG-19-2202-3383-00000009"/>
    <n v="12019"/>
    <d v="2019-01-01T00:00:00"/>
  </r>
  <r>
    <n v="1900001168"/>
    <d v="2019-06-13T00:00:00"/>
    <s v="Brokerage"/>
    <s v="Ahmedabad"/>
    <s v="Global Client Network (GNB Inward)"/>
    <n v="1"/>
    <s v="Vinay"/>
    <x v="2"/>
    <s v="Dhruv Chopra"/>
    <s v="OG-19-2202-3383-00000008"/>
    <n v="30048"/>
    <d v="2019-01-01T00:00:00"/>
  </r>
  <r>
    <n v="1900001169"/>
    <d v="2019-06-13T00:00:00"/>
    <s v="Brokerage"/>
    <s v="Ahmedabad"/>
    <s v="Global Client Network (GNB Inward)"/>
    <n v="4"/>
    <s v="Gilbert"/>
    <x v="1"/>
    <s v="Jaya Chopra"/>
    <n v="3.1242015891005998E+18"/>
    <n v="14394"/>
    <d v="2019-01-02T00:00:00"/>
  </r>
  <r>
    <n v="1900001282"/>
    <d v="2019-07-13T00:00:00"/>
    <s v="Brokerage"/>
    <s v="Ahmedabad"/>
    <s v="Employee Benefits (EB)"/>
    <n v="6"/>
    <s v="Ketan Jain"/>
    <x v="0"/>
    <s v="Kiran Goyal"/>
    <s v="H0048996"/>
    <n v="32392"/>
    <d v="2019-05-10T00:00:00"/>
  </r>
  <r>
    <n v="1900001293"/>
    <d v="2019-07-16T00:00:00"/>
    <s v="Brokerage"/>
    <s v="Ahmedabad"/>
    <s v="Liability"/>
    <n v="13"/>
    <s v="Vidit Shah"/>
    <x v="2"/>
    <s v="Pravin Sengupta"/>
    <s v="'001P000202300000"/>
    <n v="162500"/>
    <d v="2019-04-05T00:00:00"/>
  </r>
  <r>
    <n v="1900001294"/>
    <d v="2019-07-16T00:00:00"/>
    <s v="Brokerage"/>
    <s v="Ahmedabad"/>
    <s v="Liability"/>
    <n v="13"/>
    <s v="Vidit Shah"/>
    <x v="2"/>
    <s v="Snehal Das"/>
    <s v="'001P000203500000"/>
    <n v="250000"/>
    <d v="2019-04-18T00:00:00"/>
  </r>
  <r>
    <n v="1900001304"/>
    <d v="2019-07-17T00:00:00"/>
    <s v="Brokerage"/>
    <s v="Ahmedabad"/>
    <s v="Global Client Network (GNB Inward)"/>
    <n v="1"/>
    <s v="Vinay"/>
    <x v="2"/>
    <s v="Rajesh Malhotra"/>
    <n v="2280082714"/>
    <n v="2646"/>
    <d v="2019-03-11T00:00:00"/>
  </r>
  <r>
    <n v="1900001305"/>
    <d v="2019-07-17T00:00:00"/>
    <s v="Brokerage"/>
    <s v="Ahmedabad"/>
    <s v="Global Client Network (GNB Inward)"/>
    <n v="4"/>
    <s v="Gilbert"/>
    <x v="0"/>
    <s v="Archana Bhatia"/>
    <n v="8502066"/>
    <n v="18150"/>
    <d v="2019-01-03T00:00:00"/>
  </r>
  <r>
    <n v="1900001306"/>
    <d v="2019-07-17T00:00:00"/>
    <s v="Brokerage"/>
    <s v="Ahmedabad"/>
    <s v="Liability"/>
    <n v="2"/>
    <s v="Abhinav Shivam"/>
    <x v="2"/>
    <s v="Ashok Reddy"/>
    <s v="2999202758217600000&quot;"/>
    <n v="60025"/>
    <d v="2019-04-22T00:00:00"/>
  </r>
  <r>
    <n v="1900001308"/>
    <d v="2019-07-17T00:00:00"/>
    <s v="Brokerage"/>
    <s v="Ahmedabad"/>
    <s v="Construction, Power &amp; Infrastructure"/>
    <n v="3"/>
    <s v="Animesh Rawat"/>
    <x v="2"/>
    <s v="Madhuri Bhatia"/>
    <n v="9.9000044190299996E+19"/>
    <n v="134736"/>
    <d v="2019-04-25T00:00:00"/>
  </r>
  <r>
    <n v="1900001342"/>
    <d v="2019-07-23T00:00:00"/>
    <s v="Brokerage"/>
    <s v="Ahmedabad"/>
    <s v="Employee Benefits (EB)"/>
    <n v="6"/>
    <s v="Ketan Jain"/>
    <x v="1"/>
    <s v="Pranav Mishra"/>
    <s v="H0048996"/>
    <n v="914999"/>
    <d v="2019-01-01T00:00:00"/>
  </r>
  <r>
    <n v="1900001354"/>
    <d v="2019-07-24T00:00:00"/>
    <s v="Brokerage"/>
    <s v="Ahmedabad"/>
    <s v="Global Client Network (GNB Inward)"/>
    <n v="1"/>
    <s v="Vinay"/>
    <x v="2"/>
    <s v="Rina Goyal"/>
    <n v="3.1142027482102001E+18"/>
    <n v="2942"/>
    <d v="2019-04-11T00:00:00"/>
  </r>
  <r>
    <n v="1900001355"/>
    <d v="2019-07-24T00:00:00"/>
    <s v="Brokerage"/>
    <s v="Ahmedabad"/>
    <s v="Global Client Network (GNB Inward)"/>
    <n v="1"/>
    <s v="Vinay"/>
    <x v="2"/>
    <s v="Geeta Gupta"/>
    <s v="OG-19-2202-1002-00001981"/>
    <n v="6740"/>
    <d v="2019-03-04T00:00:00"/>
  </r>
  <r>
    <n v="1900001356"/>
    <d v="2019-07-24T00:00:00"/>
    <s v="Brokerage"/>
    <s v="Ahmedabad"/>
    <s v="Global Client Network (GNB Inward)"/>
    <n v="4"/>
    <s v="Gilbert"/>
    <x v="1"/>
    <s v="Sudhir Roy"/>
    <s v="OG-19-2202-1002-00001901"/>
    <n v="6740"/>
    <d v="2019-02-17T00:00:00"/>
  </r>
  <r>
    <n v="1900001361"/>
    <d v="2019-07-27T00:00:00"/>
    <s v="Brokerage"/>
    <s v="Ahmedabad"/>
    <s v="Liability"/>
    <n v="3"/>
    <s v="Animesh Rawat"/>
    <x v="2"/>
    <s v="Rani Kaul"/>
    <n v="41045707"/>
    <n v="74250"/>
    <d v="2019-04-01T00:00:00"/>
  </r>
  <r>
    <n v="1900001376"/>
    <d v="2019-07-29T00:00:00"/>
    <s v="Brokerage"/>
    <s v="Ahmedabad"/>
    <s v="Employee Benefits (EB)"/>
    <n v="6"/>
    <s v="Ketan Jain"/>
    <x v="0"/>
    <s v="Kavita Sharma"/>
    <s v="H0056637"/>
    <n v="1614"/>
    <d v="2019-03-11T00:00:00"/>
  </r>
  <r>
    <n v="1900001377"/>
    <d v="2019-07-29T00:00:00"/>
    <s v="Brokerage"/>
    <s v="Ahmedabad"/>
    <s v="Marine"/>
    <n v="13"/>
    <s v="Vidit Shah"/>
    <x v="2"/>
    <s v="Shikha Sethi"/>
    <s v="'99000021180100000013"/>
    <n v="11540"/>
    <d v="2019-01-29T00:00:00"/>
  </r>
  <r>
    <n v="1900001385"/>
    <d v="2019-07-31T00:00:00"/>
    <s v="Brokerage"/>
    <s v="Ahmedabad"/>
    <s v="Global Client Network (GNB Inward)"/>
    <n v="4"/>
    <s v="Gilbert"/>
    <x v="0"/>
    <s v="Amit Bhargava"/>
    <s v="P0019200001/9999/100301"/>
    <n v="2140"/>
    <d v="2019-01-30T00:00:00"/>
  </r>
  <r>
    <n v="1900001388"/>
    <d v="2019-07-31T00:00:00"/>
    <s v="Brokerage"/>
    <s v="Ahmedabad"/>
    <s v="Global Client Network (GNB Inward)"/>
    <n v="4"/>
    <s v="Gilbert"/>
    <x v="1"/>
    <s v="Alka Goel"/>
    <s v="0000000008502066-01"/>
    <n v="45375"/>
    <d v="2019-03-01T00:00:00"/>
  </r>
  <r>
    <n v="1900001390"/>
    <d v="2019-07-31T00:00:00"/>
    <s v="Brokerage"/>
    <s v="Ahmedabad"/>
    <s v="Global Client Network (GNB Inward)"/>
    <n v="1"/>
    <s v="Vinay"/>
    <x v="2"/>
    <s v="Harish Sharma"/>
    <n v="32119154"/>
    <n v="11593"/>
    <d v="2019-04-01T00:00:00"/>
  </r>
  <r>
    <n v="1900001392"/>
    <d v="2019-07-31T00:00:00"/>
    <s v="Brokerage"/>
    <s v="Ahmedabad"/>
    <s v="Employee Benefits (EB)"/>
    <n v="6"/>
    <s v="Ketan Jain"/>
    <x v="0"/>
    <s v="Gaurav Goel"/>
    <s v="H0048996"/>
    <n v="46995"/>
    <d v="2019-01-29T00:00:00"/>
  </r>
  <r>
    <n v="1900001393"/>
    <d v="2019-07-31T00:00:00"/>
    <s v="Brokerage"/>
    <s v="Ahmedabad"/>
    <s v="Global Client Network (GNB Inward)"/>
    <n v="1"/>
    <s v="Vinay"/>
    <x v="2"/>
    <s v="Ravi Naik"/>
    <s v="OG-19-2202-4010-00002245"/>
    <n v="529"/>
    <d v="2019-02-18T00:00:00"/>
  </r>
  <r>
    <n v="1900001394"/>
    <d v="2019-07-31T00:00:00"/>
    <s v="Brokerage"/>
    <s v="Ahmedabad"/>
    <s v="Global Client Network (GNB Inward)"/>
    <n v="4"/>
    <s v="Gilbert"/>
    <x v="1"/>
    <s v="Kamlesh Prasad"/>
    <s v="OG-19-2202-1018-00000059"/>
    <n v="18563"/>
    <d v="2019-03-01T00:00:00"/>
  </r>
  <r>
    <n v="1900001396"/>
    <d v="2019-07-31T00:00:00"/>
    <s v="Brokerage"/>
    <s v="Ahmedabad"/>
    <s v="Employee Benefits (EB)"/>
    <n v="6"/>
    <s v="Ketan Jain"/>
    <x v="0"/>
    <s v="Nikhil Verma"/>
    <s v="H0048996"/>
    <n v="27435"/>
    <d v="2019-01-23T00:00:00"/>
  </r>
  <r>
    <n v="1900001397"/>
    <d v="2019-07-31T00:00:00"/>
    <s v="Brokerage"/>
    <s v="Ahmedabad"/>
    <s v="Employee Benefits (EB)"/>
    <n v="6"/>
    <s v="Ketan Jain"/>
    <x v="1"/>
    <s v="Vaishali Desai"/>
    <s v="505373-01"/>
    <n v="25336"/>
    <d v="2019-02-26T00:00:00"/>
  </r>
  <r>
    <n v="1900001398"/>
    <d v="2019-07-31T00:00:00"/>
    <s v="Brokerage"/>
    <s v="Ahmedabad"/>
    <s v="Employee Benefits (EB)"/>
    <n v="6"/>
    <s v="Ketan Jain"/>
    <x v="2"/>
    <s v="Atul Naik"/>
    <s v="H0067187"/>
    <n v="10772"/>
    <d v="2019-03-14T00:00:00"/>
  </r>
  <r>
    <n v="1900001403"/>
    <d v="2019-07-31T00:00:00"/>
    <s v="Brokerage"/>
    <s v="Ahmedabad"/>
    <s v="Employee Benefits (EB)"/>
    <n v="6"/>
    <s v="Ketan Jain"/>
    <x v="2"/>
    <s v="Meena Bhargava"/>
    <s v="H0067187"/>
    <n v="9283"/>
    <d v="2019-04-18T00:00:00"/>
  </r>
  <r>
    <n v="1900001404"/>
    <d v="2019-07-31T00:00:00"/>
    <s v="Brokerage"/>
    <s v="Ahmedabad"/>
    <s v="Employee Benefits (EB)"/>
    <n v="6"/>
    <s v="Ketan Jain"/>
    <x v="2"/>
    <s v="Mona Chopra"/>
    <s v="H0067187"/>
    <n v="6903"/>
    <d v="2019-05-30T00:00:00"/>
  </r>
  <r>
    <n v="1900001405"/>
    <d v="2019-07-31T00:00:00"/>
    <s v="Brokerage"/>
    <s v="Ahmedabad"/>
    <s v="Construction, Power &amp; Infrastructure"/>
    <n v="13"/>
    <s v="Vidit Shah"/>
    <x v="1"/>
    <s v="Mohit Tiwari"/>
    <s v="'99000044190700000001"/>
    <n v="90663"/>
    <d v="2019-04-01T00:00:00"/>
  </r>
  <r>
    <n v="1900001583"/>
    <d v="2019-08-14T00:00:00"/>
    <s v="Brokerage"/>
    <s v="Ahmedabad"/>
    <s v="Employee Benefits (EB)"/>
    <n v="6"/>
    <s v="Ketan Jain"/>
    <x v="1"/>
    <s v="Tina Dutta"/>
    <s v="100200080123/01/00"/>
    <n v="156000"/>
    <d v="2019-01-04T00:00:00"/>
  </r>
  <r>
    <n v="1900001602"/>
    <d v="2019-08-17T00:00:00"/>
    <s v="Brokerage"/>
    <s v="Ahmedabad"/>
    <s v="Global Client Network (GNB Inward)"/>
    <n v="1"/>
    <s v="Vinay"/>
    <x v="2"/>
    <s v="Hemant Das"/>
    <s v="OG-19-2202-1018-00000054"/>
    <n v="21157"/>
    <d v="2019-01-01T00:00:00"/>
  </r>
  <r>
    <n v="1900001603"/>
    <d v="2019-08-17T00:00:00"/>
    <s v="Brokerage"/>
    <s v="Ahmedabad"/>
    <s v="Global Client Network (GNB Inward)"/>
    <n v="1"/>
    <s v="Vinay"/>
    <x v="2"/>
    <s v="Sanjana Bhargava"/>
    <s v="OG-19-2202-1018-00000053"/>
    <n v="77787"/>
    <d v="2019-01-01T00:00:00"/>
  </r>
  <r>
    <n v="1900001604"/>
    <d v="2019-08-17T00:00:00"/>
    <s v="Brokerage"/>
    <s v="Ahmedabad"/>
    <s v="Global Client Network (GNB Inward)"/>
    <n v="1"/>
    <s v="Vinay"/>
    <x v="2"/>
    <s v="Kamlesh Trivedi"/>
    <s v="OG-19-2202-4001-00011127"/>
    <n v="8468"/>
    <d v="2019-02-18T00:00:00"/>
  </r>
  <r>
    <n v="1900001605"/>
    <d v="2019-08-17T00:00:00"/>
    <s v="Brokerage"/>
    <s v="Ahmedabad"/>
    <s v="Employee Benefits (EB)"/>
    <n v="6"/>
    <s v="Ketan Jain"/>
    <x v="1"/>
    <s v="Nikita Tiwari"/>
    <s v="237164239 00"/>
    <n v="1825"/>
    <d v="2019-02-01T00:00:00"/>
  </r>
  <r>
    <n v="1900001606"/>
    <d v="2019-08-17T00:00:00"/>
    <s v="Brokerage"/>
    <s v="Ahmedabad"/>
    <s v="Employee Benefits (EB)"/>
    <n v="6"/>
    <s v="Ketan Jain"/>
    <x v="1"/>
    <s v="Kapil Kapoor"/>
    <s v="H0067187"/>
    <n v="329250"/>
    <d v="2019-02-28T00:00:00"/>
  </r>
  <r>
    <n v="1900001607"/>
    <d v="2019-08-17T00:00:00"/>
    <s v="Brokerage"/>
    <s v="Ahmedabad"/>
    <s v="Global Client Network (GNB Inward)"/>
    <n v="4"/>
    <s v="Gilbert"/>
    <x v="1"/>
    <s v="Harish Rana"/>
    <n v="304003763"/>
    <n v="344794"/>
    <d v="2019-04-01T00:00:00"/>
  </r>
  <r>
    <n v="1900001608"/>
    <d v="2019-08-17T00:00:00"/>
    <s v="Brokerage"/>
    <s v="Ahmedabad"/>
    <s v="Global Client Network (GNB Inward)"/>
    <n v="4"/>
    <s v="Gilbert"/>
    <x v="1"/>
    <s v="Nikhil Pandit"/>
    <s v="2304001082-01"/>
    <n v="37500"/>
    <d v="2019-04-01T00:00:00"/>
  </r>
  <r>
    <n v="1900001609"/>
    <d v="2019-08-17T00:00:00"/>
    <s v="Brokerage"/>
    <s v="Ahmedabad"/>
    <s v="Employee Benefits (EB)"/>
    <n v="6"/>
    <s v="Ketan Jain"/>
    <x v="1"/>
    <s v="Vivek Rana"/>
    <s v="H0056637"/>
    <n v="49789"/>
    <d v="2019-01-01T00:00:00"/>
  </r>
  <r>
    <n v="1900001610"/>
    <d v="2019-08-17T00:00:00"/>
    <s v="Brokerage"/>
    <s v="Ahmedabad"/>
    <s v="Global Client Network (GNB Inward)"/>
    <n v="4"/>
    <s v="Gilbert"/>
    <x v="1"/>
    <s v="Hemant Nair"/>
    <s v="0600010004 01"/>
    <n v="64"/>
    <d v="2019-03-16T00:00:00"/>
  </r>
  <r>
    <n v="1900001611"/>
    <d v="2019-08-17T00:00:00"/>
    <s v="Brokerage"/>
    <s v="Ahmedabad"/>
    <s v="Global Client Network (GNB Inward)"/>
    <n v="4"/>
    <s v="Gilbert"/>
    <x v="1"/>
    <s v="Veena Bhargava"/>
    <s v="0000000008907502-01"/>
    <n v="6250"/>
    <d v="2019-02-24T00:00:00"/>
  </r>
  <r>
    <n v="1900002041"/>
    <d v="2019-08-28T00:00:00"/>
    <s v="Brokerage"/>
    <s v="Ahmedabad"/>
    <s v="Trade Credit &amp;amp; Political Risk"/>
    <n v="1"/>
    <s v="Vinay"/>
    <x v="1"/>
    <s v="Shivam Shah"/>
    <n v="1.31000501801E+19"/>
    <n v="124875"/>
    <d v="2019-03-07T00:00:00"/>
  </r>
  <r>
    <n v="1900002042"/>
    <d v="2019-08-28T00:00:00"/>
    <s v="Brokerage"/>
    <s v="Ahmedabad"/>
    <s v="Liability"/>
    <n v="3"/>
    <s v="Animesh Rawat"/>
    <x v="2"/>
    <s v="Bhavna Bhandari"/>
    <n v="43190133"/>
    <n v="7783"/>
    <d v="2019-06-11T00:00:00"/>
  </r>
  <r>
    <n v="1900002043"/>
    <d v="2019-08-28T00:00:00"/>
    <s v="Brokerage"/>
    <s v="Ahmedabad"/>
    <s v="Liability"/>
    <n v="3"/>
    <s v="Animesh Rawat"/>
    <x v="2"/>
    <s v="Tarun Shah"/>
    <n v="43189992"/>
    <n v="7835"/>
    <d v="2019-06-10T00:00:00"/>
  </r>
  <r>
    <n v="1900002044"/>
    <d v="2019-08-28T00:00:00"/>
    <s v="Brokerage"/>
    <s v="Ahmedabad"/>
    <s v="Liability"/>
    <n v="5"/>
    <s v="Juli"/>
    <x v="0"/>
    <s v="Hemant Chauhan"/>
    <n v="41045400"/>
    <n v="70125"/>
    <d v="2019-03-19T00:00:00"/>
  </r>
  <r>
    <n v="1900002045"/>
    <d v="2019-08-28T00:00:00"/>
    <s v="Brokerage"/>
    <s v="Ahmedabad"/>
    <s v="Liability"/>
    <n v="5"/>
    <s v="Juli"/>
    <x v="0"/>
    <s v="Geeta Verma"/>
    <n v="41045403"/>
    <n v="70125"/>
    <d v="2019-03-19T00:00:00"/>
  </r>
  <r>
    <n v="1900002046"/>
    <d v="2019-08-28T00:00:00"/>
    <s v="Brokerage"/>
    <s v="Ahmedabad"/>
    <s v="Property / BI"/>
    <n v="13"/>
    <s v="Vidit Shah"/>
    <x v="1"/>
    <s v="Ashok Patel"/>
    <s v="'99000046192400000001"/>
    <n v="60229"/>
    <d v="2019-04-01T00:00:00"/>
  </r>
  <r>
    <n v="1900002047"/>
    <d v="2019-08-28T00:00:00"/>
    <s v="Brokerage"/>
    <s v="Ahmedabad"/>
    <s v="Property / BI"/>
    <n v="13"/>
    <s v="Vidit Shah"/>
    <x v="1"/>
    <s v="Gayatri Reddy"/>
    <s v="'99000011180100000303"/>
    <n v="98931"/>
    <d v="2019-01-16T00:00:00"/>
  </r>
  <r>
    <n v="1900002048"/>
    <d v="2019-08-28T00:00:00"/>
    <s v="Brokerage"/>
    <s v="Ahmedabad"/>
    <s v="Global Client Network (GNB Inward)"/>
    <n v="1"/>
    <s v="Vinay"/>
    <x v="2"/>
    <s v="Snehal Patel"/>
    <s v="OG-19-2202-1018-00000055"/>
    <n v="21769"/>
    <d v="2019-01-01T00:00:00"/>
  </r>
  <r>
    <n v="1900002049"/>
    <d v="2019-08-28T00:00:00"/>
    <s v="Brokerage"/>
    <s v="Ahmedabad"/>
    <s v="Global Client Network (GNB Inward)"/>
    <n v="4"/>
    <s v="Gilbert"/>
    <x v="1"/>
    <s v="Vivek Yadav"/>
    <s v="0640002231 04"/>
    <n v="65369"/>
    <d v="2019-04-17T00:00:00"/>
  </r>
  <r>
    <n v="1900002050"/>
    <d v="2019-08-28T00:00:00"/>
    <s v="Brokerage"/>
    <s v="Ahmedabad"/>
    <s v="Global Client Network (GNB Inward)"/>
    <n v="4"/>
    <s v="Gilbert"/>
    <x v="1"/>
    <s v="Kiran Saxena"/>
    <n v="304003761"/>
    <n v="5206"/>
    <d v="2019-04-01T00:00:00"/>
  </r>
  <r>
    <n v="1900002051"/>
    <d v="2019-08-28T00:00:00"/>
    <s v="Brokerage"/>
    <s v="Ahmedabad"/>
    <s v="Global Client Network (GNB Inward)"/>
    <n v="4"/>
    <s v="Gilbert"/>
    <x v="1"/>
    <s v="Uday Reddy"/>
    <s v="0301004265-1"/>
    <n v="23750"/>
    <d v="2019-03-09T00:00:00"/>
  </r>
  <r>
    <n v="1900002052"/>
    <d v="2019-08-28T00:00:00"/>
    <s v="Brokerage"/>
    <s v="Ahmedabad"/>
    <s v="Global Client Network (GNB Inward)"/>
    <n v="4"/>
    <s v="Gilbert"/>
    <x v="1"/>
    <s v="Anita Pandit"/>
    <s v="0600010004 02"/>
    <n v="1557"/>
    <d v="2019-04-16T00:00:00"/>
  </r>
  <r>
    <n v="1900002072"/>
    <d v="2019-08-28T00:00:00"/>
    <s v="Brokerage"/>
    <s v="Ahmedabad"/>
    <s v="Construction, Power &amp; Infrastructure"/>
    <n v="13"/>
    <s v="Vidit Shah"/>
    <x v="2"/>
    <s v="Hina Malhotra"/>
    <s v="'99000044190300000004"/>
    <n v="40960"/>
    <d v="2019-04-20T00:00:00"/>
  </r>
  <r>
    <n v="1900002229"/>
    <d v="2019-08-31T00:00:00"/>
    <s v="Brokerage"/>
    <s v="Ahmedabad"/>
    <s v="Construction, Power &amp; Infrastructure"/>
    <n v="13"/>
    <s v="Vidit Shah"/>
    <x v="1"/>
    <s v="Alka Patel"/>
    <s v="'99000044180700000012"/>
    <n v="12055"/>
    <d v="2019-02-14T00:00:00"/>
  </r>
  <r>
    <n v="1900002230"/>
    <d v="2019-08-31T00:00:00"/>
    <s v="Brokerage"/>
    <s v="Ahmedabad"/>
    <s v="Property / BI"/>
    <n v="13"/>
    <s v="Vidit Shah"/>
    <x v="1"/>
    <s v="Shruti Roy"/>
    <s v="'99000011180100000340"/>
    <n v="131090"/>
    <d v="2019-02-26T00:00:00"/>
  </r>
  <r>
    <n v="1900002232"/>
    <d v="2019-08-31T00:00:00"/>
    <s v="Brokerage"/>
    <s v="Ahmedabad"/>
    <s v="Construction, Power &amp; Infrastructure"/>
    <n v="13"/>
    <s v="Vidit Shah"/>
    <x v="1"/>
    <s v="Archana Singh"/>
    <s v="'99000044185800000014"/>
    <n v="27069"/>
    <d v="2019-02-14T00:00:00"/>
  </r>
  <r>
    <n v="1900002265"/>
    <d v="2019-08-31T00:00:00"/>
    <s v="Brokerage"/>
    <s v="Ahmedabad"/>
    <s v="Global Client Network (GNB Inward)"/>
    <n v="4"/>
    <s v="Gilbert"/>
    <x v="1"/>
    <s v="Mukul Goyal"/>
    <s v="4092/151965577/01/000"/>
    <n v="215165"/>
    <d v="2019-04-01T00:00:00"/>
  </r>
  <r>
    <n v="1900002331"/>
    <d v="2019-09-03T00:00:00"/>
    <s v="Brokerage"/>
    <s v="Ahmedabad"/>
    <s v="Global Client Network (GNB Inward)"/>
    <n v="4"/>
    <s v="Gilbert"/>
    <x v="1"/>
    <s v="Namita Bajaj"/>
    <s v="5002/131802941/02/000"/>
    <n v="870"/>
    <d v="2019-05-26T00:00:00"/>
  </r>
  <r>
    <n v="1900002384"/>
    <d v="2019-09-05T00:00:00"/>
    <s v="Brokerage"/>
    <s v="Ahmedabad"/>
    <s v="Trade Credit &amp;amp; Political Risk"/>
    <n v="1"/>
    <s v="Vinay"/>
    <x v="0"/>
    <s v="Nikita Joshi"/>
    <n v="2000010048"/>
    <n v="8174"/>
    <d v="2019-07-18T00:00:00"/>
  </r>
  <r>
    <n v="1900002387"/>
    <d v="2019-09-05T00:00:00"/>
    <s v="Brokerage"/>
    <s v="Ahmedabad"/>
    <s v="Employee Benefits (EB)"/>
    <n v="6"/>
    <s v="Ketan Jain"/>
    <x v="1"/>
    <s v="Tejas Shah"/>
    <s v="4016/120415654/03/00"/>
    <n v="22246"/>
    <d v="2019-07-14T00:00:00"/>
  </r>
  <r>
    <n v="1900002458"/>
    <d v="2019-09-09T00:00:00"/>
    <s v="Brokerage"/>
    <s v="Ahmedabad"/>
    <s v="Liability"/>
    <n v="5"/>
    <s v="Juli"/>
    <x v="0"/>
    <s v="Kavita Rao"/>
    <n v="43187020"/>
    <n v="7451"/>
    <d v="2019-04-22T00:00:00"/>
  </r>
  <r>
    <n v="1900002464"/>
    <d v="2019-09-09T00:00:00"/>
    <s v="Brokerage"/>
    <s v="Ahmedabad"/>
    <s v="Employee Benefits (EB)"/>
    <n v="6"/>
    <s v="Ketan Jain"/>
    <x v="2"/>
    <s v="Hemant Shah"/>
    <s v="H0067187"/>
    <n v="7110"/>
    <d v="2019-07-29T00:00:00"/>
  </r>
  <r>
    <n v="1900002472"/>
    <d v="2019-09-09T00:00:00"/>
    <s v="Brokerage"/>
    <s v="Ahmedabad"/>
    <s v="Global Client Network (GNB Inward)"/>
    <n v="4"/>
    <s v="Gilbert"/>
    <x v="1"/>
    <s v="Prabhat Naik"/>
    <s v="4006/131284920/02/000"/>
    <n v="692"/>
    <d v="2019-05-15T00:00:00"/>
  </r>
  <r>
    <n v="1900002635"/>
    <d v="2019-09-17T00:00:00"/>
    <s v="Brokerage"/>
    <s v="Ahmedabad"/>
    <s v="Trade Credit &amp;amp; Political Risk"/>
    <n v="1"/>
    <s v="Vinay"/>
    <x v="1"/>
    <s v="Nikhil Tiwari"/>
    <s v="NBI Domestic"/>
    <n v="65051"/>
    <d v="2019-01-01T00:00:00"/>
  </r>
  <r>
    <n v="1900002636"/>
    <d v="2019-09-17T00:00:00"/>
    <s v="Brokerage"/>
    <s v="Ahmedabad"/>
    <s v="Global Client Network (GNB Inward)"/>
    <n v="4"/>
    <s v="Gilbert"/>
    <x v="1"/>
    <s v="Neha Trivedi"/>
    <s v="4001/117090005/03/000"/>
    <n v="1005"/>
    <d v="2019-05-01T00:00:00"/>
  </r>
  <r>
    <n v="1900002637"/>
    <d v="2019-09-17T00:00:00"/>
    <s v="Brokerage"/>
    <s v="Ahmedabad"/>
    <s v="Employee Benefits (EB)"/>
    <n v="6"/>
    <s v="Ketan Jain"/>
    <x v="2"/>
    <s v="Shruti Agarwal"/>
    <s v="H0067187"/>
    <n v="6259"/>
    <d v="2019-06-21T00:00:00"/>
  </r>
  <r>
    <n v="1900002638"/>
    <d v="2019-09-17T00:00:00"/>
    <s v="Brokerage"/>
    <s v="Ahmedabad"/>
    <s v="Employee Benefits (EB)"/>
    <n v="6"/>
    <s v="Ketan Jain"/>
    <x v="2"/>
    <s v="Kiran Desai"/>
    <s v="H0048996"/>
    <n v="9941"/>
    <d v="2019-07-10T00:00:00"/>
  </r>
  <r>
    <n v="1900002639"/>
    <d v="2019-09-17T00:00:00"/>
    <s v="Brokerage"/>
    <s v="Ahmedabad"/>
    <s v="Global Client Network (GNB Inward)"/>
    <n v="1"/>
    <s v="Vinay"/>
    <x v="2"/>
    <s v="Kanchan Iyer"/>
    <s v="2600015265 00"/>
    <n v="9990"/>
    <d v="2019-05-23T00:00:00"/>
  </r>
  <r>
    <n v="1900002640"/>
    <d v="2019-09-17T00:00:00"/>
    <s v="Brokerage"/>
    <s v="Ahmedabad"/>
    <s v="Employee Benefits (EB)"/>
    <n v="6"/>
    <s v="Ketan Jain"/>
    <x v="1"/>
    <s v="Bhavna Kapoor"/>
    <s v="4016/133979727/02/000"/>
    <n v="74673"/>
    <d v="2019-06-29T00:00:00"/>
  </r>
  <r>
    <n v="1900002880"/>
    <d v="2019-09-20T00:00:00"/>
    <s v="Brokerage"/>
    <s v="Ahmedabad"/>
    <s v="Global Client Network (GNB Inward)"/>
    <n v="4"/>
    <s v="Gilbert"/>
    <x v="1"/>
    <s v="Ritika Reddy"/>
    <s v="0640002231 03"/>
    <n v="4362"/>
    <d v="2019-04-02T00:00:00"/>
  </r>
  <r>
    <n v="1900003129"/>
    <d v="2019-09-30T00:00:00"/>
    <s v="Brokerage"/>
    <s v="Ahmedabad"/>
    <s v="Property / BI"/>
    <n v="13"/>
    <s v="Vidit Shah"/>
    <x v="1"/>
    <s v="Suresh Das"/>
    <s v="'99000011180100000339"/>
    <n v="1610"/>
    <d v="2019-02-14T00:00:00"/>
  </r>
  <r>
    <n v="1900003131"/>
    <d v="2019-09-30T00:00:00"/>
    <s v="Brokerage"/>
    <s v="Ahmedabad"/>
    <s v="Global Client Network (GNB Inward)"/>
    <n v="4"/>
    <s v="Gilbert"/>
    <x v="1"/>
    <s v="Shikha Chauhan"/>
    <n v="3.1142011248201999E+18"/>
    <n v="20166"/>
    <d v="2019-07-01T00:00:00"/>
  </r>
  <r>
    <n v="1900003209"/>
    <d v="2019-10-10T00:00:00"/>
    <s v="Brokerage"/>
    <s v="Ahmedabad"/>
    <s v="Employee Benefits (EB)"/>
    <n v="6"/>
    <s v="Ketan Jain"/>
    <x v="1"/>
    <s v="Hemant Dutta"/>
    <s v="4005/134645920/02/000"/>
    <n v="8605"/>
    <d v="2019-06-29T00:00:00"/>
  </r>
  <r>
    <n v="1900003210"/>
    <d v="2019-10-10T00:00:00"/>
    <s v="Brokerage"/>
    <s v="Ahmedabad"/>
    <s v="Employee Benefits (EB)"/>
    <n v="6"/>
    <s v="Ketan Jain"/>
    <x v="1"/>
    <s v="Dinesh Pandey"/>
    <s v="4101190600000030-00"/>
    <n v="52500"/>
    <d v="2019-05-17T00:00:00"/>
  </r>
  <r>
    <n v="1900003211"/>
    <d v="2019-10-10T00:00:00"/>
    <s v="Brokerage"/>
    <s v="Ahmedabad"/>
    <s v="Liability"/>
    <n v="13"/>
    <s v="Vidit Shah"/>
    <x v="2"/>
    <s v="Archana Iyer"/>
    <s v="'99000036181500000054"/>
    <n v="21875"/>
    <d v="2019-02-01T00:00:00"/>
  </r>
  <r>
    <n v="1900003212"/>
    <d v="2019-10-10T00:00:00"/>
    <s v="Brokerage"/>
    <s v="Ahmedabad"/>
    <s v="Employee Benefits (EB)"/>
    <n v="6"/>
    <s v="Ketan Jain"/>
    <x v="2"/>
    <s v="Deepak Menon"/>
    <s v="H0048996"/>
    <n v="93906"/>
    <d v="2019-03-07T00:00:00"/>
  </r>
  <r>
    <n v="1900003213"/>
    <d v="2019-10-10T00:00:00"/>
    <s v="Brokerage"/>
    <s v="Ahmedabad"/>
    <s v="Employee Benefits (EB)"/>
    <n v="6"/>
    <s v="Ketan Jain"/>
    <x v="1"/>
    <s v="Vivek Gupta"/>
    <n v="54407334"/>
    <n v="23387"/>
    <d v="2019-01-01T00:00:00"/>
  </r>
  <r>
    <n v="1900003214"/>
    <d v="2019-10-10T00:00:00"/>
    <s v="Brokerage"/>
    <s v="Ahmedabad"/>
    <s v="Employee Benefits (EB)"/>
    <n v="6"/>
    <s v="Ketan Jain"/>
    <x v="1"/>
    <s v="Rina Shah"/>
    <s v="AG00059046000100"/>
    <n v="3347"/>
    <d v="2019-04-01T00:00:00"/>
  </r>
  <r>
    <n v="1900003404"/>
    <d v="2019-10-17T00:00:00"/>
    <s v="Brokerage"/>
    <s v="Ahmedabad"/>
    <s v="Liability"/>
    <n v="2"/>
    <s v="Abhinav Shivam"/>
    <x v="2"/>
    <s v="Uday Prasad"/>
    <n v="2.9992028733097999E+18"/>
    <n v="60025"/>
    <d v="2019-07-08T00:00:00"/>
  </r>
  <r>
    <n v="1900003405"/>
    <d v="2019-10-17T00:00:00"/>
    <s v="Brokerage"/>
    <s v="Ahmedabad"/>
    <s v="Marine"/>
    <n v="13"/>
    <s v="Vidit Shah"/>
    <x v="1"/>
    <s v="Nitin Kapoor"/>
    <s v="2412/202063061201000"/>
    <n v="13613"/>
    <d v="2019-01-07T00:00:00"/>
  </r>
  <r>
    <n v="1900003406"/>
    <d v="2019-10-17T00:00:00"/>
    <s v="Brokerage"/>
    <s v="Ahmedabad"/>
    <s v="Employee Benefits (EB)"/>
    <n v="5"/>
    <s v="Juli"/>
    <x v="0"/>
    <s v="Harish Kaul"/>
    <s v="4101190700000015-00"/>
    <n v="79834"/>
    <d v="2019-06-25T00:00:00"/>
  </r>
  <r>
    <n v="1900003407"/>
    <d v="2019-10-17T00:00:00"/>
    <s v="Brokerage"/>
    <s v="Ahmedabad"/>
    <s v="Liability"/>
    <n v="2"/>
    <s v="Abhinav Shivam"/>
    <x v="2"/>
    <s v="Neeraj Arora"/>
    <n v="2.9992028732742001E+18"/>
    <n v="60025"/>
    <d v="2019-07-08T00:00:00"/>
  </r>
  <r>
    <n v="1900003928"/>
    <d v="2019-11-12T00:00:00"/>
    <s v="Brokerage"/>
    <s v="Ahmedabad"/>
    <s v="Liability"/>
    <n v="10"/>
    <s v="Mark"/>
    <x v="2"/>
    <s v="Mukul Kumar"/>
    <n v="14055133"/>
    <n v="63000"/>
    <d v="2019-07-26T00:00:00"/>
  </r>
  <r>
    <n v="1900003930"/>
    <d v="2019-11-12T00:00:00"/>
    <s v="Fees"/>
    <s v="Ahmedabad"/>
    <s v="Construction, Power &amp; Infrastructure"/>
    <n v="2"/>
    <s v="Abhinav Shivam"/>
    <x v="2"/>
    <s v="Gauri Naik"/>
    <m/>
    <n v="100000"/>
    <d v="2019-07-17T00:00:00"/>
  </r>
  <r>
    <n v="1900003931"/>
    <d v="2019-11-12T00:00:00"/>
    <s v="Fees"/>
    <s v="Ahmedabad"/>
    <s v="Construction, Power &amp; Infrastructure"/>
    <n v="2"/>
    <s v="Abhinav Shivam"/>
    <x v="2"/>
    <s v="Harish Menon"/>
    <m/>
    <n v="100000"/>
    <d v="2019-01-21T00:00:00"/>
  </r>
  <r>
    <n v="1900004171"/>
    <d v="2019-11-26T00:00:00"/>
    <s v="Fees"/>
    <s v="Ahmedabad"/>
    <s v="Global Client Network (GNB Inward)"/>
    <n v="4"/>
    <s v="Gilbert"/>
    <x v="1"/>
    <s v="Mohit Gupta"/>
    <m/>
    <n v="254336"/>
    <d v="2019-01-25T00:00:00"/>
  </r>
  <r>
    <n v="1900004173"/>
    <d v="2019-11-26T00:00:00"/>
    <s v="Fees"/>
    <s v="Ahmedabad"/>
    <s v="Global Client Network (GNB Inward)"/>
    <n v="4"/>
    <s v="Gilbert"/>
    <x v="1"/>
    <s v="Amit Arora"/>
    <m/>
    <n v="266949"/>
    <d v="2019-01-25T00:00:00"/>
  </r>
  <r>
    <n v="1900004220"/>
    <d v="2019-12-03T00:00:00"/>
    <s v="Brokerage"/>
    <s v="Ahmedabad"/>
    <s v="Employee Benefits (EB)"/>
    <n v="6"/>
    <s v="Ketan Jain"/>
    <x v="1"/>
    <s v="Nikita Pandit"/>
    <n v="54445288"/>
    <n v="11111"/>
    <d v="2019-02-28T00:00:00"/>
  </r>
  <r>
    <n v="1900004221"/>
    <d v="2019-12-03T00:00:00"/>
    <s v="Brokerage"/>
    <s v="Ahmedabad"/>
    <s v="Construction, Power &amp; Infrastructure"/>
    <n v="3"/>
    <s v="Animesh Rawat"/>
    <x v="2"/>
    <s v="Vikas Gupta"/>
    <n v="9.9000044190299996E+19"/>
    <n v="3008"/>
    <d v="2019-04-12T00:00:00"/>
  </r>
  <r>
    <n v="1900004376"/>
    <d v="2019-12-05T00:00:00"/>
    <s v="Brokerage"/>
    <s v="Ahmedabad"/>
    <s v="Liability"/>
    <n v="3"/>
    <s v="Animesh Rawat"/>
    <x v="2"/>
    <s v="Kamlesh Pillai"/>
    <n v="43193940"/>
    <n v="6184"/>
    <d v="2019-08-07T00:00:00"/>
  </r>
  <r>
    <n v="1900004378"/>
    <d v="2019-12-05T00:00:00"/>
    <s v="Brokerage"/>
    <s v="Ahmedabad"/>
    <s v="Property / BI"/>
    <n v="5"/>
    <s v="Juli"/>
    <x v="0"/>
    <s v="Umesh Agarwal"/>
    <s v="YB00020403000100"/>
    <n v="1568"/>
    <d v="2019-02-08T00:00:00"/>
  </r>
  <r>
    <n v="1900004380"/>
    <d v="2019-12-05T00:00:00"/>
    <s v="Brokerage"/>
    <s v="Ahmedabad"/>
    <s v="Employee Benefits (EB)"/>
    <n v="6"/>
    <s v="Ketan Jain"/>
    <x v="2"/>
    <s v="Ankur Gandhi"/>
    <s v="H0048996"/>
    <n v="18901"/>
    <d v="2019-09-14T00:00:00"/>
  </r>
  <r>
    <n v="1900004382"/>
    <d v="2019-12-05T00:00:00"/>
    <s v="Brokerage"/>
    <s v="Ahmedabad"/>
    <s v="Employee Benefits (EB)"/>
    <n v="6"/>
    <s v="Ketan Jain"/>
    <x v="0"/>
    <s v="Dinesh Kaul"/>
    <s v="H0048996"/>
    <n v="27682"/>
    <d v="2019-08-14T00:00:00"/>
  </r>
  <r>
    <n v="1900004383"/>
    <d v="2019-12-05T00:00:00"/>
    <s v="Brokerage"/>
    <s v="Ahmedabad"/>
    <s v="Employee Benefits (EB)"/>
    <n v="6"/>
    <s v="Ketan Jain"/>
    <x v="2"/>
    <s v="Ankur Naik"/>
    <s v="H0067187"/>
    <n v="5501"/>
    <d v="2019-10-21T00:00:00"/>
  </r>
  <r>
    <n v="1900004384"/>
    <d v="2019-12-05T00:00:00"/>
    <s v="Brokerage"/>
    <s v="Ahmedabad"/>
    <s v="Employee Benefits (EB)"/>
    <n v="6"/>
    <s v="Ketan Jain"/>
    <x v="1"/>
    <s v="Alex Johnson"/>
    <s v="4016 138636598 02 000"/>
    <n v="123750"/>
    <d v="2019-09-30T00:00:00"/>
  </r>
  <r>
    <n v="1900004404"/>
    <d v="2019-12-06T00:00:00"/>
    <s v="Brokerage"/>
    <s v="Ahmedabad"/>
    <s v="Global Client Network (GNB Inward)"/>
    <n v="4"/>
    <s v="Gilbert"/>
    <x v="1"/>
    <s v="Emily Thompson"/>
    <s v="OG-20-2202-0425-00000017"/>
    <n v="825"/>
    <d v="2019-07-01T00:00:00"/>
  </r>
  <r>
    <n v="1900004408"/>
    <d v="2019-12-06T00:00:00"/>
    <s v="Brokerage"/>
    <s v="Ahmedabad"/>
    <s v="Global Client Network (GNB Inward)"/>
    <n v="4"/>
    <s v="Gilbert"/>
    <x v="1"/>
    <s v="Liam Smith"/>
    <s v="OG-20-2202-9931-00032558"/>
    <n v="1556"/>
    <d v="2019-07-01T00:00:00"/>
  </r>
  <r>
    <n v="1900004411"/>
    <d v="2019-12-06T00:00:00"/>
    <s v="Brokerage"/>
    <s v="Ahmedabad"/>
    <s v="Global Client Network (GNB Inward)"/>
    <n v="4"/>
    <s v="Gilbert"/>
    <x v="1"/>
    <s v="Ava Davis"/>
    <s v="OG-20-2202-4004-00000064"/>
    <n v="12350"/>
    <d v="2019-07-01T00:00:00"/>
  </r>
  <r>
    <n v="1900004474"/>
    <d v="2019-12-09T00:00:00"/>
    <s v="Brokerage"/>
    <s v="Ahmedabad"/>
    <s v="Marine"/>
    <n v="3"/>
    <s v="Animesh Rawat"/>
    <x v="2"/>
    <s v="Noah Wilson"/>
    <s v="2412 2020 7182 9001 000"/>
    <n v="15593"/>
    <d v="2019-01-12T00:00:00"/>
  </r>
  <r>
    <n v="1900004500"/>
    <d v="2019-12-09T00:00:00"/>
    <s v="Brokerage"/>
    <s v="Ahmedabad"/>
    <s v="Construction, Power &amp; Infrastructure"/>
    <n v="3"/>
    <s v="Animesh Rawat"/>
    <x v="2"/>
    <s v="Olivia Brown"/>
    <n v="9.9000044190300006E+17"/>
    <n v="2212"/>
    <d v="2019-04-10T00:00:00"/>
  </r>
  <r>
    <n v="1900004501"/>
    <d v="2019-12-09T00:00:00"/>
    <s v="Brokerage"/>
    <s v="Ahmedabad"/>
    <s v="Employee Benefits (EB)"/>
    <n v="3"/>
    <s v="Animesh Rawat"/>
    <x v="2"/>
    <s v="William Martinez"/>
    <n v="54522170"/>
    <n v="9056"/>
    <d v="2019-07-09T00:00:00"/>
  </r>
  <r>
    <n v="1900004503"/>
    <d v="2019-12-10T00:00:00"/>
    <s v="Brokerage"/>
    <s v="Ahmedabad"/>
    <s v="Global Client Network (GNB Inward)"/>
    <n v="4"/>
    <s v="Gilbert"/>
    <x v="1"/>
    <s v="Sophia Garcia"/>
    <s v="OG-20-2202-3304-00000009"/>
    <n v="1897"/>
    <d v="2019-07-01T00:00:00"/>
  </r>
  <r>
    <n v="1900004505"/>
    <d v="2019-12-10T00:00:00"/>
    <s v="Brokerage"/>
    <s v="Ahmedabad"/>
    <s v="Global Client Network (GNB Inward)"/>
    <n v="4"/>
    <s v="Gilbert"/>
    <x v="1"/>
    <s v="James Miller"/>
    <s v="OG-20-2202-3383-00000002"/>
    <n v="42500"/>
    <d v="2019-07-01T00:00:00"/>
  </r>
  <r>
    <n v="1900004507"/>
    <d v="2019-12-10T00:00:00"/>
    <s v="Brokerage"/>
    <s v="Ahmedabad"/>
    <s v="Global Client Network (GNB Inward)"/>
    <n v="4"/>
    <s v="Gilbert"/>
    <x v="1"/>
    <s v="Mia Rodriguez"/>
    <s v="OG-20-2202-4002-00000010"/>
    <n v="10917"/>
    <d v="2019-07-01T00:00:00"/>
  </r>
  <r>
    <n v="1900004518"/>
    <d v="2019-12-10T00:00:00"/>
    <s v="Brokerage"/>
    <s v="Ahmedabad"/>
    <s v="Global Client Network (GNB Inward)"/>
    <n v="4"/>
    <s v="Gilbert"/>
    <x v="1"/>
    <s v="Benjamin Anderson"/>
    <s v="OG-20-2202-4010-00000869"/>
    <n v="3375"/>
    <d v="2019-07-01T00:00:00"/>
  </r>
  <r>
    <n v="1900004535"/>
    <d v="2019-12-10T00:00:00"/>
    <s v="Fees"/>
    <s v="Ahmedabad"/>
    <s v="Global Client Network (GNB Inward)"/>
    <n v="4"/>
    <s v="Gilbert"/>
    <x v="1"/>
    <s v="Charlotte Taylor"/>
    <s v="1011/142530053/01/000"/>
    <n v="320175"/>
    <d v="2019-12-06T00:00:00"/>
  </r>
  <r>
    <n v="1900004535"/>
    <d v="2019-12-10T00:00:00"/>
    <s v="Fees"/>
    <s v="Ahmedabad"/>
    <s v="Global Client Network (GNB Inward)"/>
    <n v="4"/>
    <s v="Gilbert"/>
    <x v="1"/>
    <s v="Lucas Hernandez"/>
    <n v="3.1242015891005998E+18"/>
    <n v="320175"/>
    <d v="2019-12-06T00:00:00"/>
  </r>
  <r>
    <n v="1900004535"/>
    <d v="2019-12-10T00:00:00"/>
    <s v="Fees"/>
    <s v="Ahmedabad"/>
    <s v="Global Client Network (GNB Inward)"/>
    <n v="4"/>
    <s v="Gilbert"/>
    <x v="1"/>
    <s v="Amelia Moore"/>
    <s v="OG-19-2202-1018-00000052"/>
    <n v="320175"/>
    <d v="2019-12-06T00:00:00"/>
  </r>
  <r>
    <n v="1900004538"/>
    <d v="2019-12-10T00:00:00"/>
    <s v="Fees"/>
    <s v="Ahmedabad"/>
    <s v="Global Client Network (GNB Inward)"/>
    <n v="4"/>
    <s v="Gilbert"/>
    <x v="1"/>
    <s v="Henry Thomas"/>
    <s v="OG-20-2202-3315-00000009"/>
    <n v="168593"/>
    <d v="2019-05-28T00:00:00"/>
  </r>
  <r>
    <n v="1900004538"/>
    <d v="2019-12-10T00:00:00"/>
    <s v="Fees"/>
    <s v="Ahmedabad"/>
    <s v="Global Client Network (GNB Inward)"/>
    <n v="4"/>
    <s v="Gilbert"/>
    <x v="1"/>
    <s v="Harper Martin"/>
    <s v="P0019200001/9999/100301"/>
    <n v="168593"/>
    <d v="2019-05-28T00:00:00"/>
  </r>
  <r>
    <n v="1900004894"/>
    <d v="2019-12-19T00:00:00"/>
    <s v="Brokerage"/>
    <s v="Ahmedabad"/>
    <s v="Global Client Network (GNB Inward)"/>
    <n v="4"/>
    <s v="Gilbert"/>
    <x v="1"/>
    <s v="Alexander Jackson"/>
    <n v="43196279"/>
    <n v="2970"/>
    <d v="2019-09-22T00:00:00"/>
  </r>
  <r>
    <n v="1900004898"/>
    <d v="2019-12-19T00:00:00"/>
    <s v="Brokerage"/>
    <s v="Ahmedabad"/>
    <s v="Global Client Network (GNB Inward)"/>
    <n v="1"/>
    <s v="Vinay"/>
    <x v="2"/>
    <s v="Ella White"/>
    <n v="3.1142029633600998E+18"/>
    <n v="7022"/>
    <d v="2019-08-26T00:00:00"/>
  </r>
  <r>
    <n v="1900004909"/>
    <d v="2019-12-19T00:00:00"/>
    <s v="Brokerage"/>
    <s v="Ahmedabad"/>
    <s v="Global Client Network (GNB Inward)"/>
    <n v="4"/>
    <s v="Gilbert"/>
    <x v="1"/>
    <s v="Michael Lee"/>
    <s v="0301004728-2019"/>
    <n v="202350"/>
    <d v="2019-09-30T00:00:00"/>
  </r>
  <r>
    <n v="1900004912"/>
    <d v="2019-12-19T00:00:00"/>
    <s v="Brokerage"/>
    <s v="Ahmedabad"/>
    <s v="Global Client Network (GNB Inward)"/>
    <n v="1"/>
    <s v="Vinay"/>
    <x v="2"/>
    <s v="Grace Harris"/>
    <n v="3.213400201191E+23"/>
    <n v="87500"/>
    <d v="2019-07-31T00:00:00"/>
  </r>
  <r>
    <n v="1900004917"/>
    <d v="2019-12-19T00:00:00"/>
    <s v="Brokerage"/>
    <s v="Ahmedabad"/>
    <s v="Global Client Network (GNB Inward)"/>
    <n v="1"/>
    <s v="Vinay"/>
    <x v="2"/>
    <s v="Daniel Clark"/>
    <n v="22515779"/>
    <n v="44260"/>
    <d v="2019-09-30T00:00:00"/>
  </r>
  <r>
    <n v="1900004919"/>
    <d v="2019-12-19T00:00:00"/>
    <s v="Brokerage"/>
    <s v="Ahmedabad"/>
    <s v="Property / BI"/>
    <n v="5"/>
    <s v="Juli"/>
    <x v="0"/>
    <s v="Scarlett Lewis"/>
    <n v="9.9000046190100005E+19"/>
    <n v="11550"/>
    <d v="2019-09-08T00:00:00"/>
  </r>
  <r>
    <n v="1900004920"/>
    <d v="2019-12-19T00:00:00"/>
    <s v="Brokerage"/>
    <s v="Ahmedabad"/>
    <s v="Small Medium Enterpries (SME)"/>
    <n v="5"/>
    <s v="Juli"/>
    <x v="0"/>
    <s v="Matthew Walker"/>
    <n v="9.90000111903E+19"/>
    <n v="43033"/>
    <d v="2019-09-08T00:00:00"/>
  </r>
  <r>
    <n v="1900004922"/>
    <d v="2019-12-19T00:00:00"/>
    <s v="Brokerage"/>
    <s v="Ahmedabad"/>
    <s v="Property / BI"/>
    <n v="5"/>
    <s v="Juli"/>
    <x v="0"/>
    <s v="Madison Robinson"/>
    <n v="9.9000046190100005E+19"/>
    <n v="7700"/>
    <d v="2019-09-08T00:00:00"/>
  </r>
  <r>
    <n v="1900004923"/>
    <d v="2019-12-19T00:00:00"/>
    <s v="Brokerage"/>
    <s v="Ahmedabad"/>
    <s v="Small Medium Enterpries (SME)"/>
    <n v="5"/>
    <s v="Juli"/>
    <x v="0"/>
    <s v="David Hall"/>
    <n v="9.90000111903E+19"/>
    <n v="72139"/>
    <d v="2019-09-08T00:00:00"/>
  </r>
  <r>
    <n v="1900004928"/>
    <d v="2019-12-19T00:00:00"/>
    <s v="Brokerage"/>
    <s v="Ahmedabad"/>
    <s v="Construction, Power &amp; Infrastructure"/>
    <n v="3"/>
    <s v="Animesh Rawat"/>
    <x v="2"/>
    <s v="Lily Young"/>
    <n v="9.9000044190299996E+19"/>
    <n v="32585"/>
    <d v="2019-09-11T00:00:00"/>
  </r>
  <r>
    <n v="1900004933"/>
    <d v="2019-12-19T00:00:00"/>
    <s v="Brokerage"/>
    <s v="Ahmedabad"/>
    <s v="Construction, Power &amp; Infrastructure"/>
    <n v="3"/>
    <s v="Animesh Rawat"/>
    <x v="2"/>
    <s v="Samuel Allen"/>
    <n v="9.9000044190299996E+19"/>
    <n v="8045"/>
    <d v="2019-09-22T00:00:00"/>
  </r>
  <r>
    <n v="1900004983"/>
    <d v="2019-12-19T00:00:00"/>
    <s v="Brokerage"/>
    <s v="Ahmedabad"/>
    <s v="Global Client Network (GNB Inward)"/>
    <n v="4"/>
    <s v="Gilbert"/>
    <x v="1"/>
    <s v="Chloe King"/>
    <s v="0000000010619837-01"/>
    <n v="26968"/>
    <d v="2019-10-25T00:00:00"/>
  </r>
  <r>
    <n v="1900004984"/>
    <d v="2019-12-19T00:00:00"/>
    <s v="Brokerage"/>
    <s v="Ahmedabad"/>
    <s v="Global Client Network (GNB Inward)"/>
    <n v="4"/>
    <s v="Gilbert"/>
    <x v="1"/>
    <s v="Joseph Scott"/>
    <s v="0000000007404252-02"/>
    <n v="2437"/>
    <d v="2019-10-26T00:00:00"/>
  </r>
  <r>
    <n v="1900004985"/>
    <d v="2019-12-19T00:00:00"/>
    <s v="Brokerage"/>
    <s v="Ahmedabad"/>
    <s v="Global Client Network (GNB Inward)"/>
    <n v="4"/>
    <s v="Gilbert"/>
    <x v="1"/>
    <s v="Evelyn Wright"/>
    <s v="OG-19-2202-1018-00000052"/>
    <n v="53278"/>
    <d v="2019-01-01T00:00:00"/>
  </r>
  <r>
    <n v="1900004986"/>
    <d v="2019-12-19T00:00:00"/>
    <s v="Brokerage"/>
    <s v="Ahmedabad"/>
    <s v="Global Client Network (GNB Inward)"/>
    <n v="4"/>
    <s v="Gilbert"/>
    <x v="1"/>
    <s v="Andrew Adams"/>
    <s v="OG-19-2202-3383-00000007"/>
    <n v="30048"/>
    <d v="2019-01-01T00:00:00"/>
  </r>
  <r>
    <n v="1900004987"/>
    <d v="2019-12-19T00:00:00"/>
    <s v="Brokerage"/>
    <s v="Ahmedabad"/>
    <s v="Global Client Network (GNB Inward)"/>
    <n v="4"/>
    <s v="Gilbert"/>
    <x v="1"/>
    <s v="Aria Baker"/>
    <n v="3.1142029974272998E+18"/>
    <n v="12500"/>
    <d v="2019-09-19T00:00:00"/>
  </r>
  <r>
    <n v="1900005036"/>
    <d v="2019-12-20T00:00:00"/>
    <s v="Brokerage"/>
    <s v="Ahmedabad"/>
    <s v="Global Client Network (GNB Inward)"/>
    <n v="1"/>
    <s v="Vinay"/>
    <x v="2"/>
    <s v="Christopher Campbell"/>
    <s v="ER00004563000100"/>
    <n v="3854"/>
    <d v="2019-04-30T00:00:00"/>
  </r>
  <r>
    <n v="1900005300"/>
    <d v="2019-12-24T00:00:00"/>
    <s v="Fees"/>
    <s v="Ahmedabad"/>
    <s v="Global Client Network (GNB Inward)"/>
    <n v="4"/>
    <s v="Gilbert"/>
    <x v="1"/>
    <s v="Zoe Rivera"/>
    <n v="304003763"/>
    <n v="132392"/>
    <d v="2019-12-20T00:00:00"/>
  </r>
  <r>
    <n v="1900005300"/>
    <d v="2019-12-24T00:00:00"/>
    <s v="Fees"/>
    <s v="Ahmedabad"/>
    <s v="Global Client Network (GNB Inward)"/>
    <n v="4"/>
    <s v="Gilbert"/>
    <x v="1"/>
    <s v="Anthony Mitchell"/>
    <s v="1003/126704810/02/000"/>
    <n v="132392"/>
    <d v="2019-12-20T00:00:00"/>
  </r>
  <r>
    <n v="1900005300"/>
    <d v="2019-12-24T00:00:00"/>
    <s v="Fees"/>
    <s v="Ahmedabad"/>
    <s v="Global Client Network (GNB Inward)"/>
    <n v="4"/>
    <s v="Gilbert"/>
    <x v="1"/>
    <s v="Mila Flores"/>
    <n v="2.4142020928135997E+18"/>
    <n v="132392"/>
    <d v="2019-12-20T00:00:00"/>
  </r>
  <r>
    <n v="1900005300"/>
    <d v="2019-12-24T00:00:00"/>
    <s v="Fees"/>
    <s v="Ahmedabad"/>
    <s v="Global Client Network (GNB Inward)"/>
    <n v="4"/>
    <s v="Gilbert"/>
    <x v="1"/>
    <s v="Joshua Roberts"/>
    <s v="4092/151965577/01/000"/>
    <n v="132392"/>
    <d v="2019-12-20T00:00:00"/>
  </r>
  <r>
    <n v="1900005324"/>
    <d v="2019-12-24T00:00:00"/>
    <s v="Brokerage"/>
    <s v="Ahmedabad"/>
    <s v="Construction, Power &amp; Infrastructure"/>
    <n v="3"/>
    <s v="Animesh Rawat"/>
    <x v="2"/>
    <s v="Nora Sanders"/>
    <n v="9.9000044190299996E+19"/>
    <n v="26805"/>
    <d v="2019-11-19T00:00:00"/>
  </r>
  <r>
    <n v="1900005325"/>
    <d v="2019-12-24T00:00:00"/>
    <s v="Brokerage"/>
    <s v="Ahmedabad"/>
    <s v="Employee Benefits (EB)"/>
    <n v="5"/>
    <s v="Juli"/>
    <x v="1"/>
    <s v="Ryan Murphy"/>
    <n v="43191791"/>
    <n v="956"/>
    <d v="2019-07-03T00:00:00"/>
  </r>
  <r>
    <n v="1900005329"/>
    <d v="2019-12-24T00:00:00"/>
    <s v="Brokerage"/>
    <s v="Ahmedabad"/>
    <s v="Global Client Network (GNB Inward)"/>
    <n v="1"/>
    <s v="Vinay"/>
    <x v="2"/>
    <s v="Ellie Patterson"/>
    <n v="3.1142029634361999E+18"/>
    <n v="2089"/>
    <d v="2019-08-26T00:00:00"/>
  </r>
  <r>
    <n v="1900005331"/>
    <d v="2019-12-24T00:00:00"/>
    <s v="Brokerage"/>
    <s v="Ahmedabad"/>
    <s v="Global Client Network (GNB Inward)"/>
    <n v="4"/>
    <s v="Gilbert"/>
    <x v="1"/>
    <s v="Ethan Hughes"/>
    <s v="OG-20-2202-1005-00000171-2019"/>
    <n v="8580"/>
    <d v="2019-09-21T00:00:00"/>
  </r>
  <r>
    <n v="1900005394"/>
    <d v="2019-12-25T00:00:00"/>
    <s v="Brokerage"/>
    <s v="Ahmedabad"/>
    <s v="Global Client Network (GNB Inward)"/>
    <n v="4"/>
    <s v="Gilbert"/>
    <x v="1"/>
    <s v="Layla Price"/>
    <s v="OG-20-2202-4004-00000062"/>
    <n v="60713"/>
    <d v="2019-07-01T00:00:00"/>
  </r>
  <r>
    <n v="1900005395"/>
    <d v="2019-12-25T00:00:00"/>
    <s v="Brokerage"/>
    <s v="Ahmedabad"/>
    <s v="Marine"/>
    <n v="4"/>
    <s v="Gilbert"/>
    <x v="1"/>
    <s v="Elijah Cox"/>
    <n v="22531899"/>
    <n v="50160"/>
    <d v="2019-10-27T00:00:00"/>
  </r>
  <r>
    <n v="1900005396"/>
    <d v="2019-12-25T00:00:00"/>
    <s v="Brokerage"/>
    <s v="Ahmedabad"/>
    <s v="Global Client Network (GNB Inward)"/>
    <n v="4"/>
    <s v="Gilbert"/>
    <x v="1"/>
    <s v="Penelope Butler"/>
    <s v="OG-19-2202-1018-00000047"/>
    <n v="71765"/>
    <d v="2019-10-26T00:00:00"/>
  </r>
  <r>
    <n v="1900005439"/>
    <d v="2019-12-25T00:00:00"/>
    <s v="Brokerage"/>
    <s v="Ahmedabad"/>
    <s v="Construction, Power &amp; Infrastructure"/>
    <n v="13"/>
    <s v="Vidit Shah"/>
    <x v="2"/>
    <s v="Sebastian Long"/>
    <s v="'99000044180300000048"/>
    <n v="62399"/>
    <d v="2019-11-14T00:00:00"/>
  </r>
  <r>
    <n v="1900005516"/>
    <d v="2019-12-26T00:00:00"/>
    <s v="Brokerage"/>
    <s v="Ahmedabad"/>
    <s v="Liability"/>
    <n v="10"/>
    <s v="Mark"/>
    <x v="2"/>
    <s v="Riley Brooks"/>
    <n v="2280014070"/>
    <n v="27530"/>
    <d v="2019-03-09T00:00:00"/>
  </r>
  <r>
    <n v="1900005526"/>
    <d v="2019-12-26T00:00:00"/>
    <s v="Brokerage"/>
    <s v="Ahmedabad"/>
    <s v="Employee Benefits (EB)"/>
    <n v="6"/>
    <s v="Ketan Jain"/>
    <x v="1"/>
    <s v="Jack Richardson"/>
    <s v="180876-0000-01"/>
    <n v="60000"/>
    <d v="2019-04-01T00:00:00"/>
  </r>
  <r>
    <n v="1900005527"/>
    <d v="2019-12-26T00:00:00"/>
    <s v="Brokerage"/>
    <s v="Ahmedabad"/>
    <s v="Global Client Network (GNB Inward)"/>
    <n v="4"/>
    <s v="Gilbert"/>
    <x v="1"/>
    <s v="Lily Wood"/>
    <n v="1.203004619248E+19"/>
    <n v="77400"/>
    <d v="2019-08-10T00:00:00"/>
  </r>
  <r>
    <n v="1900005528"/>
    <d v="2019-12-26T00:00:00"/>
    <s v="Brokerage"/>
    <s v="Ahmedabad"/>
    <s v="Global Client Network (GNB Inward)"/>
    <n v="4"/>
    <s v="Gilbert"/>
    <x v="1"/>
    <s v="Dylan Stewart"/>
    <n v="1.203004619248E+19"/>
    <n v="302812"/>
    <d v="2019-08-10T00:00:00"/>
  </r>
  <r>
    <n v="1900005529"/>
    <d v="2019-12-26T00:00:00"/>
    <s v="Brokerage"/>
    <s v="Ahmedabad"/>
    <s v="Property / BI"/>
    <n v="13"/>
    <s v="Vidit Shah"/>
    <x v="1"/>
    <s v="Audrey Morgan"/>
    <s v="'0655001664 03"/>
    <n v="275569"/>
    <d v="2019-03-01T00:00:00"/>
  </r>
  <r>
    <n v="1900005530"/>
    <d v="2019-12-26T00:00:00"/>
    <s v="Brokerage"/>
    <s v="Ahmedabad"/>
    <s v="Liability"/>
    <n v="13"/>
    <s v="Vidit Shah"/>
    <x v="1"/>
    <s v="Luke Barnes"/>
    <s v="'0304001755"/>
    <n v="320000"/>
    <d v="2019-01-31T00:00:00"/>
  </r>
  <r>
    <n v="1900005531"/>
    <d v="2019-12-26T00:00:00"/>
    <s v="Brokerage"/>
    <s v="Ahmedabad"/>
    <s v="Employee Benefits (EB)"/>
    <n v="6"/>
    <s v="Ketan Jain"/>
    <x v="1"/>
    <s v="Bella Sanchez"/>
    <n v="3393"/>
    <n v="114752"/>
    <d v="2019-11-01T00:00:00"/>
  </r>
  <r>
    <n v="1900005532"/>
    <d v="2019-12-26T00:00:00"/>
    <s v="Brokerage"/>
    <s v="Ahmedabad"/>
    <s v="Employee Benefits (EB)"/>
    <n v="6"/>
    <s v="Ketan Jain"/>
    <x v="0"/>
    <s v="Mason Bell"/>
    <s v="H0056637"/>
    <n v="49027"/>
    <d v="2019-02-04T00:00:00"/>
  </r>
  <r>
    <n v="1900005555"/>
    <d v="2019-12-26T00:00:00"/>
    <s v="Brokerage"/>
    <s v="Ahmedabad"/>
    <s v="Construction, Power &amp; Infrastructure"/>
    <n v="13"/>
    <s v="Vidit Shah"/>
    <x v="2"/>
    <s v="Lillian Parker"/>
    <s v="'99000044180300000078"/>
    <n v="153332"/>
    <d v="2019-10-19T00:00:00"/>
  </r>
  <r>
    <n v="1900005760"/>
    <d v="2019-12-28T00:00:00"/>
    <s v="Brokerage"/>
    <s v="Ahmedabad"/>
    <s v="Marine"/>
    <n v="5"/>
    <s v="Juli"/>
    <x v="0"/>
    <s v="Owen Reed"/>
    <n v="2.4142027811737001E+18"/>
    <n v="23591"/>
    <d v="2019-05-01T00:00:00"/>
  </r>
  <r>
    <n v="1900005761"/>
    <d v="2019-12-28T00:00:00"/>
    <s v="Brokerage"/>
    <s v="Ahmedabad"/>
    <s v="Global Client Network (GNB Inward)"/>
    <n v="4"/>
    <s v="Gilbert"/>
    <x v="1"/>
    <s v="Sadie Jenkins"/>
    <s v="OG-20-2202-3315-00000012"/>
    <n v="19181"/>
    <d v="2019-08-02T00:00:00"/>
  </r>
  <r>
    <n v="1900005767"/>
    <d v="2019-12-28T00:00:00"/>
    <s v="Brokerage"/>
    <s v="Ahmedabad"/>
    <s v="Small Medium Enterpries (SME)"/>
    <n v="5"/>
    <s v="Juli"/>
    <x v="0"/>
    <s v="Gabriel Cooper"/>
    <n v="2.3060011180300001E+19"/>
    <n v="8228"/>
    <d v="2019-02-28T00:00:00"/>
  </r>
  <r>
    <n v="1900005768"/>
    <d v="2019-12-28T00:00:00"/>
    <s v="Brokerage"/>
    <s v="Ahmedabad"/>
    <s v="Small Medium Enterpries (SME)"/>
    <n v="5"/>
    <s v="Juli"/>
    <x v="2"/>
    <s v="Aubrey Coleman"/>
    <n v="2.3060011180300001E+19"/>
    <n v="5241"/>
    <d v="2019-07-12T00:00:00"/>
  </r>
  <r>
    <n v="1900005769"/>
    <d v="2019-12-28T00:00:00"/>
    <s v="Brokerage"/>
    <s v="Ahmedabad"/>
    <s v="Small Medium Enterpries (SME)"/>
    <n v="5"/>
    <s v="Juli"/>
    <x v="2"/>
    <s v="Aiden Bailey"/>
    <n v="9.9000046190799995E+19"/>
    <n v="13154"/>
    <d v="2019-10-10T00:00:00"/>
  </r>
  <r>
    <n v="1900005770"/>
    <d v="2019-12-28T00:00:00"/>
    <s v="Brokerage"/>
    <s v="Ahmedabad"/>
    <s v="Small Medium Enterpries (SME)"/>
    <n v="5"/>
    <s v="Juli"/>
    <x v="0"/>
    <s v="Hannah Evans"/>
    <n v="9.9000046190799995E+19"/>
    <n v="14461"/>
    <d v="2019-09-08T00:00:00"/>
  </r>
  <r>
    <n v="1900005771"/>
    <d v="2019-12-28T00:00:00"/>
    <s v="Brokerage"/>
    <s v="Ahmedabad"/>
    <s v="Global Client Network (GNB Inward)"/>
    <n v="4"/>
    <s v="Gilbert"/>
    <x v="1"/>
    <s v="Isaac Morris"/>
    <s v="2019-L0138835-FWC"/>
    <n v="2853"/>
    <d v="2019-06-23T00:00:00"/>
  </r>
  <r>
    <n v="1900005772"/>
    <d v="2019-12-28T00:00:00"/>
    <s v="Brokerage"/>
    <s v="Ahmedabad"/>
    <s v="Global Client Network (GNB Inward)"/>
    <n v="4"/>
    <s v="Gilbert"/>
    <x v="1"/>
    <s v="Mila Carter"/>
    <s v="2019-L0139704-PBL"/>
    <n v="495"/>
    <d v="2019-06-23T00:00:00"/>
  </r>
  <r>
    <n v="1900005773"/>
    <d v="2019-12-28T00:00:00"/>
    <s v="Brokerage"/>
    <s v="Ahmedabad"/>
    <s v="Global Client Network (GNB Inward)"/>
    <n v="4"/>
    <s v="Gilbert"/>
    <x v="1"/>
    <s v="Logan Kelly"/>
    <s v="2018-F0513845-BSS"/>
    <n v="5891"/>
    <d v="2019-02-04T00:00:00"/>
  </r>
  <r>
    <n v="1900005774"/>
    <d v="2019-12-28T00:00:00"/>
    <s v="Brokerage"/>
    <s v="Ahmedabad"/>
    <s v="Property / BI"/>
    <n v="3"/>
    <s v="Animesh Rawat"/>
    <x v="2"/>
    <s v="Camila Howard"/>
    <s v="OG-20-2202-4004-00000043"/>
    <n v="4596"/>
    <d v="2019-05-16T00:00:00"/>
  </r>
  <r>
    <n v="1900005775"/>
    <d v="2019-12-28T00:00:00"/>
    <s v="Brokerage"/>
    <s v="Ahmedabad"/>
    <s v="Construction, Power &amp; Infrastructure"/>
    <n v="3"/>
    <s v="Animesh Rawat"/>
    <x v="2"/>
    <s v="Jayden Hughes"/>
    <n v="9.9000044180300005E+19"/>
    <n v="21443"/>
    <d v="2019-07-03T00:00:00"/>
  </r>
  <r>
    <n v="1900005776"/>
    <d v="2019-12-28T00:00:00"/>
    <s v="Brokerage"/>
    <s v="Ahmedabad"/>
    <s v="Construction, Power &amp; Infrastructure"/>
    <n v="3"/>
    <s v="Animesh Rawat"/>
    <x v="2"/>
    <s v="Savannah Ward"/>
    <n v="9.9000044180300005E+19"/>
    <n v="21442"/>
    <d v="2019-10-20T00:00:00"/>
  </r>
  <r>
    <n v="1900005777"/>
    <d v="2019-12-28T00:00:00"/>
    <s v="Brokerage"/>
    <s v="Ahmedabad"/>
    <s v="Construction, Power &amp; Infrastructure"/>
    <n v="3"/>
    <s v="Animesh Rawat"/>
    <x v="2"/>
    <s v="Caleb Bryant"/>
    <n v="9.9000044180300005E+19"/>
    <n v="21443"/>
    <d v="2019-03-16T00:00:00"/>
  </r>
  <r>
    <n v="1900005778"/>
    <d v="2019-12-28T00:00:00"/>
    <s v="Brokerage"/>
    <s v="Ahmedabad"/>
    <s v="Construction, Power &amp; Infrastructure"/>
    <n v="3"/>
    <s v="Animesh Rawat"/>
    <x v="2"/>
    <s v="Zoe Fisher"/>
    <n v="9.9000044180300005E+19"/>
    <n v="17949"/>
    <d v="2019-07-03T00:00:00"/>
  </r>
  <r>
    <n v="1900005779"/>
    <d v="2019-12-28T00:00:00"/>
    <s v="Brokerage"/>
    <s v="Ahmedabad"/>
    <s v="Construction, Power &amp; Infrastructure"/>
    <n v="3"/>
    <s v="Animesh Rawat"/>
    <x v="2"/>
    <s v="Nathan Martinez"/>
    <n v="9.9000044180300005E+19"/>
    <n v="17949"/>
    <d v="2019-03-16T00:00:00"/>
  </r>
  <r>
    <n v="1900005780"/>
    <d v="2019-12-28T00:00:00"/>
    <s v="Brokerage"/>
    <s v="Ahmedabad"/>
    <s v="Property / BI"/>
    <n v="5"/>
    <s v="Juli"/>
    <x v="0"/>
    <s v="Addison Henderson"/>
    <s v="PFS/I3353707/71/01/006343"/>
    <n v="7889"/>
    <d v="2019-01-12T00:00:00"/>
  </r>
  <r>
    <n v="1900005781"/>
    <d v="2019-12-28T00:00:00"/>
    <s v="Brokerage"/>
    <s v="Ahmedabad"/>
    <s v="Liability"/>
    <n v="3"/>
    <s v="Animesh Rawat"/>
    <x v="2"/>
    <s v="Hunter Collins"/>
    <n v="3.1142031258438999E+18"/>
    <n v="8198"/>
    <d v="2019-10-25T00:00:00"/>
  </r>
  <r>
    <n v="1900005782"/>
    <d v="2019-12-28T00:00:00"/>
    <s v="Brokerage"/>
    <s v="Ahmedabad"/>
    <s v="Employee Benefits (EB)"/>
    <n v="6"/>
    <s v="Ketan Jain"/>
    <x v="0"/>
    <s v="Paisley Price"/>
    <s v="H0048996"/>
    <n v="18697"/>
    <d v="2019-03-11T00:00:00"/>
  </r>
  <r>
    <n v="1900005783"/>
    <d v="2019-12-28T00:00:00"/>
    <s v="Brokerage"/>
    <s v="Ahmedabad"/>
    <s v="Employee Benefits (EB)"/>
    <n v="6"/>
    <s v="Ketan Jain"/>
    <x v="0"/>
    <s v="Julian Hayes"/>
    <s v="H0048996"/>
    <n v="17140"/>
    <d v="2019-10-11T00:00:00"/>
  </r>
  <r>
    <n v="1900005784"/>
    <d v="2019-12-28T00:00:00"/>
    <s v="Brokerage"/>
    <s v="Ahmedabad"/>
    <s v="Employee Benefits (EB)"/>
    <n v="6"/>
    <s v="Ketan Jain"/>
    <x v="0"/>
    <s v="Bella Gonzales"/>
    <s v="H0048996"/>
    <n v="8561"/>
    <d v="2019-11-14T00:00:00"/>
  </r>
  <r>
    <n v="1900005785"/>
    <d v="2019-12-28T00:00:00"/>
    <s v="Brokerage"/>
    <s v="Ahmedabad"/>
    <s v="Liability"/>
    <n v="5"/>
    <s v="Juli"/>
    <x v="1"/>
    <s v="Christian Spencer"/>
    <n v="43191787"/>
    <n v="6213"/>
    <d v="2019-07-03T00:00:00"/>
  </r>
  <r>
    <n v="1900005786"/>
    <d v="2019-12-28T00:00:00"/>
    <s v="Brokerage"/>
    <s v="Ahmedabad"/>
    <s v="Global Client Network (GNB Inward)"/>
    <n v="4"/>
    <s v="Gilbert"/>
    <x v="1"/>
    <s v="Scarlett Webb"/>
    <s v="OG-20-2202-4097-00000201"/>
    <n v="8625"/>
    <d v="2019-09-21T00:00:00"/>
  </r>
  <r>
    <n v="1900005787"/>
    <d v="2019-12-28T00:00:00"/>
    <s v="Brokerage"/>
    <s v="Ahmedabad"/>
    <s v="Global Client Network (GNB Inward)"/>
    <n v="4"/>
    <s v="Gilbert"/>
    <x v="1"/>
    <s v="Dominic Graham"/>
    <s v="OG-20-2202-4097-00000170"/>
    <n v="4579"/>
    <d v="2019-09-21T00:00:00"/>
  </r>
  <r>
    <n v="1900005788"/>
    <d v="2019-12-28T00:00:00"/>
    <s v="Brokerage"/>
    <s v="Ahmedabad"/>
    <s v="Global Client Network (GNB Inward)"/>
    <n v="4"/>
    <s v="Gilbert"/>
    <x v="1"/>
    <s v="Violet Pearson"/>
    <s v="OG-19-2202-1005-00000153"/>
    <n v="1980"/>
    <d v="2019-06-14T00:00:00"/>
  </r>
  <r>
    <n v="1900005789"/>
    <d v="2019-12-28T00:00:00"/>
    <s v="Brokerage"/>
    <s v="Ahmedabad"/>
    <s v="Global Client Network (GNB Inward)"/>
    <n v="4"/>
    <s v="Gilbert"/>
    <x v="1"/>
    <s v="Jonathan Peterson"/>
    <s v="OG-20-2202-4097-00000171"/>
    <n v="3330"/>
    <d v="2019-09-21T00:00:00"/>
  </r>
  <r>
    <n v="1900005910"/>
    <d v="2019-12-31T00:00:00"/>
    <s v="Brokerage"/>
    <s v="Ahmedabad"/>
    <s v="Construction, Power &amp; Infrastructure"/>
    <n v="2"/>
    <s v="Abhinav Shivam"/>
    <x v="2"/>
    <s v="Maya Simmons"/>
    <s v="'99000044180300000047"/>
    <n v="90282"/>
    <d v="2019-02-27T00:00:00"/>
  </r>
  <r>
    <n v="1900005911"/>
    <d v="2019-12-31T00:00:00"/>
    <s v="Brokerage"/>
    <s v="Ahmedabad"/>
    <s v="Construction, Power &amp; Infrastructure"/>
    <n v="13"/>
    <s v="Vidit Shah"/>
    <x v="2"/>
    <s v="Connor Foster"/>
    <s v="'99000044180300000048"/>
    <n v="68639"/>
    <d v="2019-05-14T00:00:00"/>
  </r>
  <r>
    <n v="1900005912"/>
    <d v="2019-12-31T00:00:00"/>
    <s v="Brokerage"/>
    <s v="Ahmedabad"/>
    <s v="Construction, Power &amp; Infrastructure"/>
    <n v="2"/>
    <s v="Abhinav Shivam"/>
    <x v="2"/>
    <s v="Aurora Hamilton"/>
    <s v="'99000044180300000047"/>
    <n v="90282"/>
    <d v="2019-08-27T00:00:00"/>
  </r>
  <r>
    <n v="1900005913"/>
    <d v="2019-12-31T00:00:00"/>
    <s v="Brokerage"/>
    <s v="Ahmedabad"/>
    <s v="Construction, Power &amp; Infrastructure"/>
    <n v="2"/>
    <s v="Abhinav Shivam"/>
    <x v="2"/>
    <s v="Adrian Ross"/>
    <s v="'99000044180300000047"/>
    <n v="90282"/>
    <d v="2019-05-27T00:00:00"/>
  </r>
  <r>
    <n v="1900005915"/>
    <d v="2019-12-31T00:00:00"/>
    <s v="Brokerage"/>
    <s v="Ahmedabad"/>
    <s v="Construction, Power &amp; Infrastructure"/>
    <n v="13"/>
    <s v="Vidit Shah"/>
    <x v="2"/>
    <s v="Natalia Stone"/>
    <s v="'99000044180300000076"/>
    <n v="67102"/>
    <d v="2019-03-27T00:00:00"/>
  </r>
  <r>
    <n v="1900005959"/>
    <d v="2019-12-31T00:00:00"/>
    <s v="Brokerage"/>
    <s v="Ahmedabad"/>
    <s v="Liability"/>
    <n v="13"/>
    <s v="Vidit Shah"/>
    <x v="1"/>
    <s v="Miles Andrews"/>
    <s v="'0300004329"/>
    <n v="125000"/>
    <d v="2019-01-31T00:00:00"/>
  </r>
  <r>
    <n v="1900005960"/>
    <d v="2019-12-31T00:00:00"/>
    <s v="Brokerage"/>
    <s v="Ahmedabad"/>
    <s v="Trade Credit &amp;amp; Political Risk"/>
    <n v="1"/>
    <s v="Vinay"/>
    <x v="1"/>
    <s v="Hazel McCarthy"/>
    <s v="TBA"/>
    <n v="115781"/>
    <d v="2019-07-28T00:00:00"/>
  </r>
  <r>
    <n v="1900005961"/>
    <d v="2019-12-31T00:00:00"/>
    <s v="Brokerage"/>
    <s v="Ahmedabad"/>
    <s v="Liability"/>
    <n v="13"/>
    <s v="Vidit Shah"/>
    <x v="1"/>
    <s v="Aaron Nichols"/>
    <s v="'23060036180200000022"/>
    <n v="137500"/>
    <d v="2019-01-01T00:00:00"/>
  </r>
  <r>
    <n v="1900005962"/>
    <d v="2019-12-31T00:00:00"/>
    <s v="Brokerage"/>
    <s v="Ahmedabad"/>
    <s v="Construction, Power &amp; Infrastructure"/>
    <n v="2"/>
    <s v="Abhinav Shivam"/>
    <x v="2"/>
    <s v="Piper Holland"/>
    <s v="'99000044180300000078"/>
    <n v="208093"/>
    <d v="2019-03-25T00:00:00"/>
  </r>
  <r>
    <n v="1900005964"/>
    <d v="2019-12-31T00:00:00"/>
    <s v="Brokerage"/>
    <s v="Ahmedabad"/>
    <s v="Construction, Power &amp; Infrastructure"/>
    <n v="2"/>
    <s v="Abhinav Shivam"/>
    <x v="2"/>
    <s v="Evan Bishop"/>
    <s v="'99000044180300000078"/>
    <n v="153332"/>
    <d v="2019-07-07T00:00:00"/>
  </r>
  <r>
    <n v="1900005965"/>
    <d v="2019-12-31T00:00:00"/>
    <s v="Brokerage"/>
    <s v="Ahmedabad"/>
    <s v="Liability"/>
    <n v="13"/>
    <s v="Vidit Shah"/>
    <x v="1"/>
    <s v="Lucy Reid"/>
    <s v="'91000036191700000002"/>
    <n v="131250"/>
    <d v="2019-05-23T00:00:00"/>
  </r>
  <r>
    <n v="2000001072"/>
    <d v="2020-01-03T00:00:00"/>
    <s v="Brokerage"/>
    <s v="Ahmedabad"/>
    <s v="Marine"/>
    <n v="5"/>
    <s v="Juli"/>
    <x v="1"/>
    <s v="Cameron Lawson"/>
    <n v="2.4142025629033999E+18"/>
    <n v="56100"/>
    <d v="2019-03-08T00:00:00"/>
  </r>
  <r>
    <n v="2000001076"/>
    <d v="2020-01-03T00:00:00"/>
    <s v="Brokerage"/>
    <s v="Ahmedabad"/>
    <s v="Marine"/>
    <n v="13"/>
    <s v="Vidit Shah"/>
    <x v="1"/>
    <s v="Nora Freeman"/>
    <s v="0830016972 02"/>
    <n v="50333"/>
    <d v="2019-03-01T00:00:00"/>
  </r>
  <r>
    <n v="2000001082"/>
    <d v="2020-01-03T00:00:00"/>
    <s v="Brokerage"/>
    <s v="Ahmedabad"/>
    <s v="Liability"/>
    <n v="13"/>
    <s v="Vidit Shah"/>
    <x v="1"/>
    <s v="Tyler Stevens"/>
    <n v="41046110"/>
    <n v="74250"/>
    <d v="2019-04-09T00:00:00"/>
  </r>
  <r>
    <n v="2000001083"/>
    <d v="2020-01-03T00:00:00"/>
    <s v="Brokerage"/>
    <s v="Ahmedabad"/>
    <s v="Employee Benefits (EB)"/>
    <n v="5"/>
    <s v="Juli"/>
    <x v="1"/>
    <s v="Sydney Gibson"/>
    <s v="4101191100000008-00"/>
    <n v="48929"/>
    <d v="2019-11-10T00:00:00"/>
  </r>
  <r>
    <n v="2000001086"/>
    <d v="2020-01-03T00:00:00"/>
    <s v="Brokerage"/>
    <s v="Ahmedabad"/>
    <s v="Global Client Network (GNB Inward)"/>
    <n v="1"/>
    <s v="Vinay"/>
    <x v="2"/>
    <s v="Caleb Watts"/>
    <n v="1.11200441808E+19"/>
    <n v="49401"/>
    <d v="2019-01-03T00:00:00"/>
  </r>
  <r>
    <n v="2000001563"/>
    <d v="2020-01-16T00:00:00"/>
    <s v="Brokerage"/>
    <s v="Ahmedabad"/>
    <s v="Marine"/>
    <n v="5"/>
    <s v="Juli"/>
    <x v="0"/>
    <s v="Ruby Holland"/>
    <s v="MCO/I3350570/71/01/006343"/>
    <n v="9075"/>
    <d v="2019-01-12T00:00:00"/>
  </r>
  <r>
    <n v="2000001567"/>
    <d v="2020-01-16T00:00:00"/>
    <s v="Brokerage"/>
    <s v="Ahmedabad"/>
    <s v="Construction, Power &amp; Infrastructure"/>
    <n v="13"/>
    <s v="Vidit Shah"/>
    <x v="2"/>
    <s v="Robert Black"/>
    <s v="'11120044180300000011"/>
    <n v="24072"/>
    <d v="2019-03-13T00:00:00"/>
  </r>
  <r>
    <n v="2000001570"/>
    <d v="2020-01-16T00:00:00"/>
    <s v="Brokerage"/>
    <s v="Ahmedabad"/>
    <s v="Employee Benefits (EB)"/>
    <n v="6"/>
    <s v="Ketan Jain"/>
    <x v="1"/>
    <s v="Alice Wheeler"/>
    <s v="LPGPA0000000200/01"/>
    <n v="5550"/>
    <d v="2019-01-04T00:00:00"/>
  </r>
  <r>
    <n v="2000001575"/>
    <d v="2020-01-16T00:00:00"/>
    <s v="Brokerage"/>
    <s v="Ahmedabad"/>
    <s v="Property / BI"/>
    <n v="13"/>
    <s v="Vidit Shah"/>
    <x v="2"/>
    <s v="Justin Kim"/>
    <s v="'99000046192400000039"/>
    <n v="10938"/>
    <d v="2019-06-12T00:00:00"/>
  </r>
  <r>
    <n v="2000001579"/>
    <d v="2020-01-16T00:00:00"/>
    <s v="Brokerage"/>
    <s v="Ahmedabad"/>
    <s v="Emerging Corporates Group (ECG)"/>
    <n v="3"/>
    <s v="Animesh Rawat"/>
    <x v="2"/>
    <s v="Molly Zimmerman"/>
    <n v="2280038722"/>
    <n v="2789"/>
    <d v="2019-07-15T00:00:00"/>
  </r>
  <r>
    <n v="2000001583"/>
    <d v="2020-01-16T00:00:00"/>
    <s v="Brokerage"/>
    <s v="Ahmedabad"/>
    <s v="Marine"/>
    <n v="5"/>
    <s v="Juli"/>
    <x v="1"/>
    <s v="Mahendara"/>
    <n v="2.4142025629033999E+18"/>
    <n v="14025"/>
    <d v="2019-10-22T00:00:00"/>
  </r>
  <r>
    <n v="2000001589"/>
    <d v="2020-01-16T00:00:00"/>
    <s v="Brokerage"/>
    <s v="Ahmedabad"/>
    <s v="Global Client Network (GNB Inward)"/>
    <n v="4"/>
    <s v="Gilbert"/>
    <x v="1"/>
    <s v="Shruti"/>
    <s v="32099602-01"/>
    <n v="1112"/>
    <d v="2019-01-23T00:00:00"/>
  </r>
  <r>
    <n v="2000001598"/>
    <d v="2020-01-16T00:00:00"/>
    <s v="Brokerage"/>
    <s v="Ahmedabad"/>
    <s v="Employee Benefits (EB)"/>
    <n v="6"/>
    <s v="Ketan Jain"/>
    <x v="1"/>
    <s v="Janish"/>
    <n v="2.9992015408021002E+18"/>
    <n v="4302"/>
    <d v="2019-11-01T00:00:00"/>
  </r>
  <r>
    <n v="2000001604"/>
    <d v="2020-01-16T00:00:00"/>
    <s v="Brokerage"/>
    <s v="Ahmedabad"/>
    <s v="Liability"/>
    <n v="13"/>
    <s v="Vidit Shah"/>
    <x v="2"/>
    <s v="Aman Tyagi"/>
    <s v="'2302003268"/>
    <n v="21875"/>
    <d v="2019-02-11T00:00:00"/>
  </r>
  <r>
    <m/>
    <m/>
    <m/>
    <m/>
    <m/>
    <m/>
    <m/>
    <x v="3"/>
    <m/>
    <m/>
    <m/>
    <m/>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
  <r>
    <n v="2"/>
    <x v="0"/>
    <s v="Ahmedabad"/>
    <s v="Alex Johnson"/>
    <x v="0"/>
  </r>
  <r>
    <n v="2"/>
    <x v="0"/>
    <s v="Ahmedabad"/>
    <s v="Emily Thompson"/>
    <x v="0"/>
  </r>
  <r>
    <n v="2"/>
    <x v="0"/>
    <s v="Ahmedabad"/>
    <s v="Liam Smith"/>
    <x v="1"/>
  </r>
  <r>
    <n v="2"/>
    <x v="0"/>
    <s v="Ahmedabad"/>
    <s v="Ava Davis"/>
    <x v="2"/>
  </r>
  <r>
    <n v="2"/>
    <x v="0"/>
    <s v="Ahmedabad"/>
    <s v="Noah Wilson"/>
    <x v="3"/>
  </r>
  <r>
    <n v="2"/>
    <x v="0"/>
    <s v="Ahmedabad"/>
    <s v="Olivia Brown"/>
    <x v="3"/>
  </r>
  <r>
    <n v="2"/>
    <x v="0"/>
    <s v="Ahmedabad"/>
    <s v="William Martinez"/>
    <x v="4"/>
  </r>
  <r>
    <n v="1"/>
    <x v="1"/>
    <s v="Ahmedabad"/>
    <s v="Sophia Garcia"/>
    <x v="5"/>
  </r>
  <r>
    <n v="1"/>
    <x v="1"/>
    <s v="Ahmedabad"/>
    <s v="James Miller"/>
    <x v="2"/>
  </r>
  <r>
    <n v="1"/>
    <x v="1"/>
    <s v="Ahmedabad"/>
    <s v="Mia Rodriguez"/>
    <x v="6"/>
  </r>
  <r>
    <n v="1"/>
    <x v="1"/>
    <s v="Ahmedabad"/>
    <s v="Benjamin Anderson"/>
    <x v="7"/>
  </r>
  <r>
    <n v="1"/>
    <x v="1"/>
    <s v="Ahmedabad"/>
    <s v="Charlotte Taylor"/>
    <x v="3"/>
  </r>
  <r>
    <n v="3"/>
    <x v="2"/>
    <s v="Ahmedabad"/>
    <s v="Lucas Hernandez"/>
    <x v="8"/>
  </r>
  <r>
    <n v="3"/>
    <x v="2"/>
    <s v="Ahmedabad"/>
    <s v="Amelia Moore"/>
    <x v="8"/>
  </r>
  <r>
    <n v="3"/>
    <x v="2"/>
    <s v="Ahmedabad"/>
    <s v="Henry Thomas"/>
    <x v="4"/>
  </r>
  <r>
    <n v="3"/>
    <x v="2"/>
    <s v="Ahmedabad"/>
    <s v="Harper Martin"/>
    <x v="9"/>
  </r>
  <r>
    <n v="6"/>
    <x v="3"/>
    <s v="Ahmedabad"/>
    <s v="Alexander Jackson"/>
    <x v="2"/>
  </r>
  <r>
    <n v="6"/>
    <x v="3"/>
    <s v="Ahmedabad"/>
    <s v="Ella White"/>
    <x v="3"/>
  </r>
  <r>
    <n v="6"/>
    <x v="3"/>
    <s v="Ahmedabad"/>
    <s v="Michael Lee"/>
    <x v="8"/>
  </r>
  <r>
    <n v="6"/>
    <x v="3"/>
    <s v="Ahmedabad"/>
    <s v="Grace Harris"/>
    <x v="4"/>
  </r>
  <r>
    <n v="4"/>
    <x v="4"/>
    <s v="Ahmedabad"/>
    <s v="Daniel Clark"/>
    <x v="6"/>
  </r>
  <r>
    <n v="4"/>
    <x v="4"/>
    <s v="Ahmedabad"/>
    <s v="Scarlett Lewis"/>
    <x v="10"/>
  </r>
  <r>
    <n v="4"/>
    <x v="4"/>
    <s v="Ahmedabad"/>
    <s v="Matthew Walker"/>
    <x v="10"/>
  </r>
  <r>
    <n v="12"/>
    <x v="5"/>
    <s v="Ahmedabad"/>
    <s v="Madison Robinson"/>
    <x v="11"/>
  </r>
  <r>
    <n v="12"/>
    <x v="5"/>
    <s v="Ahmedabad"/>
    <s v="David Hall"/>
    <x v="11"/>
  </r>
  <r>
    <n v="12"/>
    <x v="5"/>
    <s v="Ahmedabad"/>
    <s v="Lily Young"/>
    <x v="11"/>
  </r>
  <r>
    <n v="12"/>
    <x v="5"/>
    <s v="Ahmedabad"/>
    <s v="Samuel Allen"/>
    <x v="12"/>
  </r>
  <r>
    <n v="9"/>
    <x v="6"/>
    <s v="Ahmedabad"/>
    <s v="Chloe King"/>
    <x v="8"/>
  </r>
  <r>
    <n v="9"/>
    <x v="6"/>
    <s v="Ahmedabad"/>
    <s v="Joseph Scott"/>
    <x v="4"/>
  </r>
  <r>
    <n v="9"/>
    <x v="6"/>
    <s v="Ahmedabad"/>
    <s v="Evelyn Wright"/>
    <x v="11"/>
  </r>
  <r>
    <n v="11"/>
    <x v="7"/>
    <s v="Ahmedabad"/>
    <s v="Andrew Adams"/>
    <x v="12"/>
  </r>
  <r>
    <n v="11"/>
    <x v="7"/>
    <s v="Ahmedabad"/>
    <s v="Aria Baker"/>
    <x v="10"/>
  </r>
  <r>
    <n v="10"/>
    <x v="8"/>
    <s v="Ahmedabad"/>
    <s v="Christopher Campbell"/>
    <x v="12"/>
  </r>
  <r>
    <n v="10"/>
    <x v="8"/>
    <s v="Ahmedabad"/>
    <s v="Zoe Rivera"/>
    <x v="8"/>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x v="0"/>
    <s v="OPP1900002070"/>
    <n v="3"/>
    <s v="Animesh Rawat"/>
    <n v="0"/>
    <x v="0"/>
    <x v="0"/>
    <d v="2019-10-01T00:00:00"/>
    <x v="0"/>
    <s v="Ahmedabad"/>
    <s v="Property / BI"/>
    <s v="Fire"/>
    <s v="Constructions &amp;amp; Infrastructure"/>
    <s v="Fire &amp;amp; Special Perils"/>
  </r>
  <r>
    <x v="1"/>
    <s v="OPP1900001042"/>
    <n v="3"/>
    <s v="Animesh Rawat"/>
    <n v="8000000"/>
    <x v="1"/>
    <x v="1"/>
    <d v="2019-11-13T00:00:00"/>
    <x v="1"/>
    <s v="Ahmedabad"/>
    <s v="Employee Benefits (EB)"/>
    <s v="Employee Benefits"/>
    <s v="Mediclaim"/>
    <s v="Group Medical"/>
  </r>
  <r>
    <x v="2"/>
    <s v="OPP1900001945"/>
    <n v="6"/>
    <s v="Ketan Jain"/>
    <n v="0"/>
    <x v="1"/>
    <x v="1"/>
    <d v="2020-06-30T00:00:00"/>
    <x v="1"/>
    <s v="Ahmedabad"/>
    <s v="Property / BI"/>
    <s v="Fire"/>
    <s v="Constructions &amp;amp; Infrastructure"/>
    <s v="Fire &amp;amp; Special Perils"/>
  </r>
  <r>
    <x v="3"/>
    <s v="OPP1900001365"/>
    <n v="10"/>
    <s v="Mark"/>
    <n v="4500000"/>
    <x v="2"/>
    <x v="2"/>
    <d v="2019-12-11T00:00:00"/>
    <x v="1"/>
    <s v="Ahmedabad"/>
    <s v="Employee Benefits (EB)"/>
    <s v="Miscellaneous"/>
    <s v="Miscellaneous"/>
    <s v="Group Medical"/>
  </r>
  <r>
    <x v="4"/>
    <s v="OPP1900001390"/>
    <n v="10"/>
    <s v="Mark"/>
    <n v="4500000"/>
    <x v="3"/>
    <x v="3"/>
    <d v="2019-10-29T00:00:00"/>
    <x v="1"/>
    <s v="Ahmedabad"/>
    <s v="Employee Benefits (EB)"/>
    <s v="Employee Benefits"/>
    <s v="Mediclaim"/>
    <s v="Group Medical"/>
  </r>
  <r>
    <x v="5"/>
    <s v="OPP1900001392"/>
    <n v="3"/>
    <s v="Animesh Rawat"/>
    <n v="6000000"/>
    <x v="3"/>
    <x v="3"/>
    <d v="2019-12-01T00:00:00"/>
    <x v="1"/>
    <s v="Ahmedabad"/>
    <s v="Employee Benefits (EB)"/>
    <s v="Employee Benefits"/>
    <s v="Mediclaim"/>
    <s v="Group Medical"/>
  </r>
  <r>
    <x v="6"/>
    <s v="OPP1900001942"/>
    <n v="6"/>
    <s v="Ketan Jain"/>
    <n v="0"/>
    <x v="3"/>
    <x v="3"/>
    <d v="2020-06-30T00:00:00"/>
    <x v="1"/>
    <s v="Ahmedabad"/>
    <s v="Property / BI"/>
    <s v="Fire"/>
    <s v="Constructions &amp;amp; Infrastructure"/>
    <s v="Fire &amp;amp; Special Perils"/>
  </r>
  <r>
    <x v="7"/>
    <s v="OPP1900001946"/>
    <n v="12"/>
    <s v="Shivani Sharma"/>
    <n v="0"/>
    <x v="3"/>
    <x v="3"/>
    <d v="2020-06-30T00:00:00"/>
    <x v="1"/>
    <s v="Ahmedabad"/>
    <s v="Crises Mgmt / Terr / Political Risks / K&amp;amp;R"/>
    <s v="Terrorism"/>
    <s v="Political Risks"/>
    <s v="SABOTAGE &amp;amp; TERRORISM &amp;amp; Political Violence"/>
  </r>
  <r>
    <x v="8"/>
    <s v="OPP1900001803"/>
    <n v="10"/>
    <s v="Mark"/>
    <n v="5000000"/>
    <x v="4"/>
    <x v="4"/>
    <d v="2019-11-30T00:00:00"/>
    <x v="1"/>
    <s v="Ahmedabad"/>
    <s v="Employee Benefits (EB)"/>
    <s v="Employee Benefits"/>
    <s v="Mediclaim"/>
    <s v="Group Medical"/>
  </r>
  <r>
    <x v="9"/>
    <s v="OPP1900001056"/>
    <n v="12"/>
    <s v="Shivani Sharma"/>
    <n v="0"/>
    <x v="5"/>
    <x v="5"/>
    <d v="2020-03-31T00:00:00"/>
    <x v="1"/>
    <s v="Ahmedabad"/>
    <s v="Marine"/>
    <s v="Marine"/>
    <s v="Marine Hull"/>
    <s v="Charterers' Liability Policy"/>
  </r>
  <r>
    <x v="10"/>
    <s v="OPP1900001366"/>
    <n v="3"/>
    <s v="Animesh Rawat"/>
    <n v="9500000"/>
    <x v="5"/>
    <x v="5"/>
    <d v="2019-09-30T00:00:00"/>
    <x v="0"/>
    <s v="Ahmedabad"/>
    <s v="Employee Benefits (EB)"/>
    <s v="Employee Benefits"/>
    <s v="Mediclaim"/>
    <s v="Group Medical"/>
  </r>
  <r>
    <x v="11"/>
    <s v="OPP1900001906"/>
    <n v="12"/>
    <s v="Shivani Sharma"/>
    <n v="90000000"/>
    <x v="5"/>
    <x v="5"/>
    <d v="2020-08-31T00:00:00"/>
    <x v="1"/>
    <s v="Ahmedabad"/>
    <s v="Property / BI"/>
    <s v="Fire"/>
    <s v="Constructions &amp;amp; Infrastructure"/>
    <s v="Industrial All Risks"/>
  </r>
  <r>
    <x v="12"/>
    <s v="OPP1900001939"/>
    <n v="6"/>
    <s v="Ketan Jain"/>
    <n v="0"/>
    <x v="5"/>
    <x v="5"/>
    <d v="2020-03-31T00:00:00"/>
    <x v="1"/>
    <s v="Ahmedabad"/>
    <s v="Property / BI"/>
    <s v="Fire"/>
    <s v="Constructions &amp;amp; Infrastructure"/>
    <s v="Fire &amp;amp; Special Perils"/>
  </r>
  <r>
    <x v="13"/>
    <s v="OPP1900001943"/>
    <n v="6"/>
    <s v="Ketan Jain"/>
    <n v="0"/>
    <x v="5"/>
    <x v="5"/>
    <d v="2020-06-30T00:00:00"/>
    <x v="1"/>
    <s v="Ahmedabad"/>
    <s v="Property / BI"/>
    <s v="Fire"/>
    <s v="Constructions &amp;amp; Infrastructure"/>
    <s v="Fire &amp;amp; Special Perils"/>
  </r>
  <r>
    <x v="14"/>
    <s v="OPP1900001944"/>
    <n v="6"/>
    <s v="Ketan Jain"/>
    <n v="0"/>
    <x v="5"/>
    <x v="5"/>
    <d v="2020-06-30T00:00:00"/>
    <x v="1"/>
    <s v="Ahmedabad"/>
    <s v="Property / BI"/>
    <s v="Fire"/>
    <s v="Constructions &amp;amp; Infrastructure"/>
    <s v="Fire &amp;amp; Special Perils"/>
  </r>
  <r>
    <x v="15"/>
    <s v="OPP1900001072"/>
    <n v="12"/>
    <s v="Shivani Sharma"/>
    <n v="2000000"/>
    <x v="6"/>
    <x v="6"/>
    <d v="2020-05-31T00:00:00"/>
    <x v="1"/>
    <s v="Ahmedabad"/>
    <s v="Employee Benefits (EB)"/>
    <s v="Employee Benefits"/>
    <s v="Mediclaim"/>
    <s v="Group Medical"/>
  </r>
  <r>
    <x v="16"/>
    <s v="OPP1900001054"/>
    <n v="1"/>
    <s v="Vinay"/>
    <n v="0"/>
    <x v="7"/>
    <x v="7"/>
    <d v="2020-06-30T00:00:00"/>
    <x v="1"/>
    <s v="Ahmedabad"/>
    <s v="Employee Benefits (EB)"/>
    <s v="Employee Benefits"/>
    <s v="Mediclaim"/>
    <s v="Group Medical"/>
  </r>
  <r>
    <x v="17"/>
    <s v="OPP1900001222"/>
    <n v="3"/>
    <s v="Animesh Rawat"/>
    <n v="2500000"/>
    <x v="7"/>
    <x v="7"/>
    <d v="2019-12-01T00:00:00"/>
    <x v="1"/>
    <s v="Ahmedabad"/>
    <s v="Employee Benefits (EB)"/>
    <s v="Employee Benefits"/>
    <s v="Mediclaim"/>
    <s v="Group Medical"/>
  </r>
  <r>
    <x v="18"/>
    <s v="OPP1900001048"/>
    <n v="1"/>
    <s v="Vinay"/>
    <n v="0"/>
    <x v="8"/>
    <x v="8"/>
    <d v="2020-06-30T00:00:00"/>
    <x v="1"/>
    <s v="Ahmedabad"/>
    <s v="Marine"/>
    <s v="Marine"/>
    <s v="Marine Hull"/>
    <s v="Charterers' Liability Policy"/>
  </r>
  <r>
    <x v="19"/>
    <s v="OPP1900001050"/>
    <n v="1"/>
    <s v="Vinay"/>
    <n v="0"/>
    <x v="8"/>
    <x v="8"/>
    <d v="2020-03-31T00:00:00"/>
    <x v="1"/>
    <s v="Ahmedabad"/>
    <s v="Marine"/>
    <s v="Marine"/>
    <s v="Marine Hull"/>
    <s v="Charterers' Liability Policy"/>
  </r>
  <r>
    <x v="20"/>
    <s v="OPP1900001051"/>
    <n v="1"/>
    <s v="Vinay"/>
    <n v="1200000"/>
    <x v="8"/>
    <x v="8"/>
    <d v="2020-03-31T00:00:00"/>
    <x v="1"/>
    <s v="Ahmedabad"/>
    <s v="Trade Credit &amp;amp; Political Risk"/>
    <s v="Miscellaneous"/>
    <s v="Miscellaneous"/>
    <s v="Trade Credit Insurance"/>
  </r>
  <r>
    <x v="21"/>
    <s v="OPP1900001052"/>
    <n v="1"/>
    <s v="Vinay"/>
    <n v="0"/>
    <x v="8"/>
    <x v="8"/>
    <d v="2020-05-31T00:00:00"/>
    <x v="1"/>
    <s v="Ahmedabad"/>
    <s v="Liability"/>
    <s v="Liability"/>
    <s v="Financial Lines"/>
    <s v="Commercial General Liability"/>
  </r>
  <r>
    <x v="22"/>
    <s v="OPP1900001053"/>
    <n v="1"/>
    <s v="Vinay"/>
    <n v="0"/>
    <x v="8"/>
    <x v="8"/>
    <d v="2020-05-31T00:00:00"/>
    <x v="1"/>
    <s v="Ahmedabad"/>
    <s v="Marine"/>
    <s v="Marine"/>
    <s v="Marine Hull"/>
    <s v="Charterers' Liability Policy"/>
  </r>
  <r>
    <x v="23"/>
    <s v="OPP1900001055"/>
    <n v="1"/>
    <s v="Vinay"/>
    <n v="0"/>
    <x v="8"/>
    <x v="8"/>
    <d v="2020-03-31T00:00:00"/>
    <x v="1"/>
    <s v="Ahmedabad"/>
    <s v="Marine"/>
    <s v="Marine"/>
    <s v="Marine Hull"/>
    <s v="Charterers' Liability Policy"/>
  </r>
  <r>
    <x v="24"/>
    <s v="OPP1900001364"/>
    <n v="10"/>
    <s v="Mark"/>
    <n v="1400000"/>
    <x v="8"/>
    <x v="8"/>
    <d v="2019-12-09T00:00:00"/>
    <x v="1"/>
    <s v="Ahmedabad"/>
    <s v="Employee Benefits (EB)"/>
    <s v="Employee Benefits"/>
    <s v="Mediclaim"/>
    <s v="Group Medical"/>
  </r>
  <r>
    <x v="25"/>
    <s v="OPP1900001391"/>
    <n v="3"/>
    <s v="Animesh Rawat"/>
    <n v="0"/>
    <x v="8"/>
    <x v="8"/>
    <d v="2019-11-15T00:00:00"/>
    <x v="1"/>
    <s v="Ahmedabad"/>
    <s v="Employee Benefits (EB)"/>
    <s v="Employee Benefits"/>
    <s v="Mediclaim"/>
    <s v="Group Medical"/>
  </r>
  <r>
    <x v="26"/>
    <s v="OPP1900001393"/>
    <n v="10"/>
    <s v="Mark"/>
    <n v="600000"/>
    <x v="8"/>
    <x v="8"/>
    <d v="2019-11-30T00:00:00"/>
    <x v="1"/>
    <s v="Ahmedabad"/>
    <s v="Emerging Corporates Group (ECG)"/>
    <s v="Employee Benefits"/>
    <s v="Mediclaim"/>
    <s v="Group Medical"/>
  </r>
  <r>
    <x v="27"/>
    <s v="OPP1900001843"/>
    <n v="3"/>
    <s v="Animesh Rawat"/>
    <n v="0"/>
    <x v="8"/>
    <x v="8"/>
    <d v="2019-10-31T00:00:00"/>
    <x v="0"/>
    <s v="Ahmedabad"/>
    <s v="Marine"/>
    <s v="Marine"/>
    <s v="Marine Cargo"/>
    <s v="Marine Combo policy ( EXIM +Inland)"/>
  </r>
  <r>
    <x v="28"/>
    <s v="OPP1900001941"/>
    <n v="6"/>
    <s v="Ketan Jain"/>
    <n v="1000000"/>
    <x v="8"/>
    <x v="8"/>
    <d v="2020-07-31T00:00:00"/>
    <x v="1"/>
    <s v="Ahmedabad"/>
    <s v="Property / BI"/>
    <s v="Fire"/>
    <s v="Constructions &amp;amp; Infrastructure"/>
    <s v="Fire &amp;amp; Special Perils"/>
  </r>
  <r>
    <x v="29"/>
    <s v="OPP1900001950"/>
    <n v="12"/>
    <s v="Shivani Sharma"/>
    <n v="1000000"/>
    <x v="8"/>
    <x v="8"/>
    <d v="2019-09-30T00:00:00"/>
    <x v="1"/>
    <s v="Ahmedabad"/>
    <s v="Construction, Power &amp; Infrastructure"/>
    <s v="Engineering"/>
    <s v="Engineering"/>
    <s v="Contractors All Risk"/>
  </r>
  <r>
    <x v="30"/>
    <s v="OPP1900002004"/>
    <n v="3"/>
    <s v="Animesh Rawat"/>
    <n v="700000"/>
    <x v="8"/>
    <x v="8"/>
    <d v="2019-12-31T00:00:00"/>
    <x v="1"/>
    <s v="Ahmedabad"/>
    <s v="Property / BI"/>
    <s v="Fire"/>
    <s v="Constructions &amp;amp; Infrastructure"/>
    <s v="Fire &amp;amp; Special Perils"/>
  </r>
  <r>
    <x v="31"/>
    <s v="OPP1900002092"/>
    <n v="12"/>
    <s v="Shivani Sharma"/>
    <n v="1000000"/>
    <x v="8"/>
    <x v="8"/>
    <d v="2019-12-31T00:00:00"/>
    <x v="1"/>
    <s v="Ahmedabad"/>
    <s v="Property / BI"/>
    <s v="Fire"/>
    <s v="Constructions &amp;amp; Infrastructure"/>
    <s v="Fire &amp;amp; Special Perils"/>
  </r>
  <r>
    <x v="32"/>
    <s v="OPP1900001057"/>
    <n v="12"/>
    <s v="Shivani Sharma"/>
    <n v="0"/>
    <x v="9"/>
    <x v="9"/>
    <d v="2020-03-31T00:00:00"/>
    <x v="1"/>
    <s v="Ahmedabad"/>
    <s v="Employee Benefits (EB)"/>
    <s v="Employee Benefits"/>
    <s v="Mediclaim"/>
    <s v="Group Medical"/>
  </r>
  <r>
    <x v="33"/>
    <s v="OPP1900001138"/>
    <n v="12"/>
    <s v="Shivani Sharma"/>
    <n v="500000"/>
    <x v="9"/>
    <x v="9"/>
    <d v="2020-05-31T00:00:00"/>
    <x v="1"/>
    <s v="Ahmedabad"/>
    <s v="Liability"/>
    <s v="Liability"/>
    <s v="Financial Lines"/>
    <s v="Cyber Liability Insurance"/>
  </r>
  <r>
    <x v="34"/>
    <s v="OPP1900001975"/>
    <n v="10"/>
    <s v="Mark"/>
    <n v="500000"/>
    <x v="10"/>
    <x v="10"/>
    <d v="2019-09-30T00:00:00"/>
    <x v="1"/>
    <s v="Ahmedabad"/>
    <s v="Construction, Power &amp; Infrastructure"/>
    <s v="Engineering"/>
    <s v="Engineering"/>
    <s v="Contractors All Risk"/>
  </r>
  <r>
    <x v="35"/>
    <s v="OPP1900001937"/>
    <n v="6"/>
    <s v="Ketan Jain"/>
    <n v="0"/>
    <x v="11"/>
    <x v="11"/>
    <d v="2020-03-31T00:00:00"/>
    <x v="1"/>
    <s v="Ahmedabad"/>
    <s v="Property / BI"/>
    <s v="Fire"/>
    <s v="Constructions &amp;amp; Infrastructure"/>
    <s v="Fire &amp;amp; Special Perils"/>
  </r>
  <r>
    <x v="36"/>
    <s v="OPP1900001940"/>
    <n v="6"/>
    <s v="Ketan Jain"/>
    <n v="300000"/>
    <x v="11"/>
    <x v="11"/>
    <d v="2020-03-31T00:00:00"/>
    <x v="1"/>
    <s v="Ahmedabad"/>
    <s v="Property / BI"/>
    <s v="Fire"/>
    <s v="Constructions &amp;amp; Infrastructure"/>
    <s v="Fire &amp;amp; Special Perils"/>
  </r>
  <r>
    <x v="37"/>
    <s v="OPP1900001947"/>
    <n v="12"/>
    <s v="Shivani Sharma"/>
    <n v="500000"/>
    <x v="11"/>
    <x v="11"/>
    <d v="2019-12-31T00:00:00"/>
    <x v="1"/>
    <s v="Ahmedabad"/>
    <s v="Construction, Power &amp; Infrastructure"/>
    <s v="Engineering"/>
    <s v="Engineering"/>
    <s v="Contractors All Risk"/>
  </r>
  <r>
    <x v="38"/>
    <s v="OPP1900002039"/>
    <n v="10"/>
    <s v="Mark"/>
    <n v="800000"/>
    <x v="11"/>
    <x v="11"/>
    <d v="2019-09-30T00:00:00"/>
    <x v="1"/>
    <s v="Ahmedabad"/>
    <s v="Construction, Power &amp; Infrastructure"/>
    <s v="Engineering"/>
    <s v="Engineering"/>
    <s v="Contractors All Risk"/>
  </r>
  <r>
    <x v="39"/>
    <s v="OPP1900002098"/>
    <n v="3"/>
    <s v="Animesh Rawat"/>
    <n v="0"/>
    <x v="11"/>
    <x v="11"/>
    <d v="2019-09-30T00:00:00"/>
    <x v="2"/>
    <s v="Ahmedabad"/>
    <s v="Property / BI"/>
    <s v="Fire"/>
    <s v="Constructions &amp;amp; Infrastructure"/>
    <s v="Fire &amp;amp; Special Perils"/>
  </r>
  <r>
    <x v="40"/>
    <s v="OPP1900002104"/>
    <n v="12"/>
    <s v="Shivani Sharma"/>
    <n v="0"/>
    <x v="11"/>
    <x v="11"/>
    <d v="2020-03-31T00:00:00"/>
    <x v="1"/>
    <s v="Ahmedabad"/>
    <s v="Liability"/>
    <s v="Liability"/>
    <s v="Financial Lines"/>
    <s v="Director &amp;amp; Officers / Management  Liability"/>
  </r>
  <r>
    <x v="41"/>
    <s v="OPP1900001655"/>
    <n v="10"/>
    <s v="Mark"/>
    <n v="300000"/>
    <x v="12"/>
    <x v="12"/>
    <d v="2019-09-30T00:00:00"/>
    <x v="0"/>
    <s v="Ahmedabad"/>
    <s v="Liability"/>
    <s v="Liability"/>
    <s v="Financial Lines"/>
    <s v="Commercial General Liability"/>
  </r>
  <r>
    <x v="42"/>
    <s v="OPP1900001656"/>
    <n v="10"/>
    <s v="Mark"/>
    <n v="300000"/>
    <x v="12"/>
    <x v="12"/>
    <d v="2019-09-30T00:00:00"/>
    <x v="0"/>
    <s v="Ahmedabad"/>
    <s v="Liability"/>
    <s v="Liability"/>
    <s v="Financial Lines"/>
    <s v="Commercial Crime Insurance"/>
  </r>
  <r>
    <x v="43"/>
    <s v="OPP1900001976"/>
    <n v="10"/>
    <s v="Mark"/>
    <n v="300000"/>
    <x v="13"/>
    <x v="13"/>
    <d v="2019-09-30T00:00:00"/>
    <x v="1"/>
    <s v="Ahmedabad"/>
    <s v="Construction, Power &amp; Infrastructure"/>
    <s v="Engineering"/>
    <s v="Engineering"/>
    <s v="Contractors All Risk"/>
  </r>
  <r>
    <x v="44"/>
    <s v="OPP1900001394"/>
    <n v="10"/>
    <s v="Mark"/>
    <n v="210000"/>
    <x v="14"/>
    <x v="14"/>
    <d v="2019-11-30T00:00:00"/>
    <x v="1"/>
    <s v="Ahmedabad"/>
    <s v="Emerging Corporates Group (ECG)"/>
    <s v="Employee Benefits"/>
    <s v="Mediclaim"/>
    <s v="Group Personal Accident"/>
  </r>
  <r>
    <x v="45"/>
    <s v="OPP1900001047"/>
    <n v="1"/>
    <s v="Vinay"/>
    <n v="200000"/>
    <x v="15"/>
    <x v="15"/>
    <d v="2020-03-31T00:00:00"/>
    <x v="1"/>
    <s v="Ahmedabad"/>
    <s v="Employee Benefits (EB)"/>
    <s v="Employee Benefits"/>
    <s v="Mediclaim"/>
    <s v="Group Personal Accident"/>
  </r>
  <r>
    <x v="46"/>
    <s v="OPP1900001938"/>
    <n v="6"/>
    <s v="Ketan Jain"/>
    <n v="300000"/>
    <x v="15"/>
    <x v="15"/>
    <d v="2020-03-31T00:00:00"/>
    <x v="1"/>
    <s v="Ahmedabad"/>
    <s v="Construction, Power &amp; Infrastructure"/>
    <s v="Engineering"/>
    <s v="Engineering"/>
    <s v="Contractors All Risk"/>
  </r>
  <r>
    <x v="47"/>
    <s v="OPP1900001058"/>
    <n v="12"/>
    <s v="Shivani Sharma"/>
    <n v="0"/>
    <x v="16"/>
    <x v="16"/>
    <d v="2020-03-31T00:00:00"/>
    <x v="1"/>
    <s v="Ahmedabad"/>
    <s v="Employee Benefits (EB)"/>
    <s v="Employee Benefits"/>
    <s v="Mediclaim"/>
    <s v="Group Personal Accident"/>
  </r>
  <r>
    <x v="48"/>
    <s v="OPP1900001923"/>
    <n v="3"/>
    <s v="Animesh Rawat"/>
    <n v="0"/>
    <x v="17"/>
    <x v="17"/>
    <d v="2019-09-30T00:00:00"/>
    <x v="2"/>
    <s v="Ahmedabad"/>
    <s v="Marine"/>
    <s v="Marine"/>
    <s v="Marine Cargo"/>
    <s v="Marine Cargo"/>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s v="Fire"/>
    <x v="0"/>
    <n v="3"/>
    <s v="Animesh Rawat"/>
    <n v="0"/>
    <n v="1"/>
    <n v="500000"/>
    <d v="2019-10-01T00:00:00"/>
    <x v="0"/>
    <s v="Ahmedabad"/>
    <s v="Property / BI"/>
    <s v="Fire"/>
    <s v="Constructions &amp;amp; Infrastructure"/>
    <s v="Fire &amp;amp; Special Perils"/>
  </r>
  <r>
    <s v="EL-Group Mediclaim"/>
    <x v="1"/>
    <n v="3"/>
    <s v="Animesh Rawat"/>
    <n v="8000000"/>
    <n v="2"/>
    <n v="400000"/>
    <d v="2019-11-13T00:00:00"/>
    <x v="1"/>
    <s v="Ahmedabad"/>
    <s v="Employee Benefits (EB)"/>
    <s v="Employee Benefits"/>
    <s v="Mediclaim"/>
    <s v="Group Medical"/>
  </r>
  <r>
    <s v="DB -Mega Policy"/>
    <x v="2"/>
    <n v="6"/>
    <s v="Ketan Jain"/>
    <n v="0"/>
    <n v="2"/>
    <n v="400000"/>
    <d v="2020-06-30T00:00:00"/>
    <x v="1"/>
    <s v="Ahmedabad"/>
    <s v="Property / BI"/>
    <s v="Fire"/>
    <s v="Constructions &amp;amp; Infrastructure"/>
    <s v="Fire &amp;amp; Special Perils"/>
  </r>
  <r>
    <s v="CVP GMC"/>
    <x v="3"/>
    <n v="10"/>
    <s v="Mark"/>
    <n v="4500000"/>
    <n v="4"/>
    <n v="350000"/>
    <d v="2019-12-11T00:00:00"/>
    <x v="1"/>
    <s v="Ahmedabad"/>
    <s v="Employee Benefits (EB)"/>
    <s v="Miscellaneous"/>
    <s v="Miscellaneous"/>
    <s v="Group Medical"/>
  </r>
  <r>
    <s v="FM-Group Mediclaim"/>
    <x v="4"/>
    <n v="10"/>
    <s v="Mark"/>
    <n v="4500000"/>
    <n v="5"/>
    <n v="300000"/>
    <d v="2019-10-29T00:00:00"/>
    <x v="1"/>
    <s v="Ahmedabad"/>
    <s v="Employee Benefits (EB)"/>
    <s v="Employee Benefits"/>
    <s v="Mediclaim"/>
    <s v="Group Medical"/>
  </r>
  <r>
    <s v="DS- Employees GMC"/>
    <x v="5"/>
    <n v="3"/>
    <s v="Animesh Rawat"/>
    <n v="6000000"/>
    <n v="5"/>
    <n v="300000"/>
    <d v="2019-12-01T00:00:00"/>
    <x v="1"/>
    <s v="Ahmedabad"/>
    <s v="Employee Benefits (EB)"/>
    <s v="Employee Benefits"/>
    <s v="Mediclaim"/>
    <s v="Group Medical"/>
  </r>
  <r>
    <s v="BE-Mega policy"/>
    <x v="6"/>
    <n v="6"/>
    <s v="Ketan Jain"/>
    <n v="0"/>
    <n v="5"/>
    <n v="300000"/>
    <d v="2020-06-30T00:00:00"/>
    <x v="1"/>
    <s v="Ahmedabad"/>
    <s v="Property / BI"/>
    <s v="Fire"/>
    <s v="Constructions &amp;amp; Infrastructure"/>
    <s v="Fire &amp;amp; Special Perils"/>
  </r>
  <r>
    <s v="DB -Terrorism Policy"/>
    <x v="7"/>
    <n v="12"/>
    <s v="Shivani Sharma"/>
    <n v="0"/>
    <n v="5"/>
    <n v="300000"/>
    <d v="2020-06-30T00:00:00"/>
    <x v="1"/>
    <s v="Ahmedabad"/>
    <s v="Crises Mgmt / Terr / Political Risks / K&amp;amp;R"/>
    <s v="Terrorism"/>
    <s v="Political Risks"/>
    <s v="SABOTAGE &amp;amp; TERRORISM &amp;amp; Political Violence"/>
  </r>
  <r>
    <s v="OP-GMC"/>
    <x v="8"/>
    <n v="10"/>
    <s v="Mark"/>
    <n v="5000000"/>
    <n v="9"/>
    <n v="250000"/>
    <d v="2019-11-30T00:00:00"/>
    <x v="1"/>
    <s v="Ahmedabad"/>
    <s v="Employee Benefits (EB)"/>
    <s v="Employee Benefits"/>
    <s v="Mediclaim"/>
    <s v="Group Medical"/>
  </r>
  <r>
    <s v="VS.-Marine"/>
    <x v="9"/>
    <n v="12"/>
    <s v="Shivani Sharma"/>
    <n v="0"/>
    <n v="10"/>
    <n v="200000"/>
    <d v="2020-03-31T00:00:00"/>
    <x v="1"/>
    <s v="Ahmedabad"/>
    <s v="Marine"/>
    <s v="Marine"/>
    <s v="Marine Hull"/>
    <s v="Charterers' Liability Policy"/>
  </r>
  <r>
    <s v="Sin GMC"/>
    <x v="10"/>
    <n v="3"/>
    <s v="Animesh Rawat"/>
    <n v="9500000"/>
    <n v="10"/>
    <n v="200000"/>
    <d v="2019-09-30T00:00:00"/>
    <x v="0"/>
    <s v="Ahmedabad"/>
    <s v="Employee Benefits (EB)"/>
    <s v="Employee Benefits"/>
    <s v="Mediclaim"/>
    <s v="Group Medical"/>
  </r>
  <r>
    <s v="ITNL - IAR (Operational Roads)"/>
    <x v="11"/>
    <n v="12"/>
    <s v="Shivani Sharma"/>
    <n v="90000000"/>
    <n v="10"/>
    <n v="200000"/>
    <d v="2020-08-31T00:00:00"/>
    <x v="1"/>
    <s v="Ahmedabad"/>
    <s v="Property / BI"/>
    <s v="Fire"/>
    <s v="Constructions &amp;amp; Infrastructure"/>
    <s v="Industrial All Risks"/>
  </r>
  <r>
    <s v="Sandesh - PDBI"/>
    <x v="12"/>
    <n v="6"/>
    <s v="Ketan Jain"/>
    <n v="0"/>
    <n v="10"/>
    <n v="200000"/>
    <d v="2020-03-31T00:00:00"/>
    <x v="1"/>
    <s v="Ahmedabad"/>
    <s v="Property / BI"/>
    <s v="Fire"/>
    <s v="Constructions &amp;amp; Infrastructure"/>
    <s v="Fire &amp;amp; Special Perils"/>
  </r>
  <r>
    <s v="BC - PDBI"/>
    <x v="13"/>
    <n v="6"/>
    <s v="Ketan Jain"/>
    <n v="0"/>
    <n v="10"/>
    <n v="200000"/>
    <d v="2020-06-30T00:00:00"/>
    <x v="1"/>
    <s v="Ahmedabad"/>
    <s v="Property / BI"/>
    <s v="Fire"/>
    <s v="Constructions &amp;amp; Infrastructure"/>
    <s v="Fire &amp;amp; Special Perils"/>
  </r>
  <r>
    <s v="CP-PDBI"/>
    <x v="14"/>
    <n v="6"/>
    <s v="Ketan Jain"/>
    <n v="0"/>
    <n v="10"/>
    <n v="200000"/>
    <d v="2020-06-30T00:00:00"/>
    <x v="1"/>
    <s v="Ahmedabad"/>
    <s v="Property / BI"/>
    <s v="Fire"/>
    <s v="Constructions &amp;amp; Infrastructure"/>
    <s v="Fire &amp;amp; Special Perils"/>
  </r>
  <r>
    <s v="G R -GMC"/>
    <x v="15"/>
    <n v="12"/>
    <s v="Shivani Sharma"/>
    <n v="2000000"/>
    <n v="16"/>
    <n v="150000"/>
    <d v="2020-05-31T00:00:00"/>
    <x v="1"/>
    <s v="Ahmedabad"/>
    <s v="Employee Benefits (EB)"/>
    <s v="Employee Benefits"/>
    <s v="Mediclaim"/>
    <s v="Group Medical"/>
  </r>
  <r>
    <s v="SGL- GMC"/>
    <x v="16"/>
    <n v="1"/>
    <s v="Vinay"/>
    <n v="0"/>
    <n v="17"/>
    <n v="125000"/>
    <d v="2020-06-30T00:00:00"/>
    <x v="1"/>
    <s v="Ahmedabad"/>
    <s v="Employee Benefits (EB)"/>
    <s v="Employee Benefits"/>
    <s v="Mediclaim"/>
    <s v="Group Medical"/>
  </r>
  <r>
    <s v="KB GMC"/>
    <x v="17"/>
    <n v="3"/>
    <s v="Animesh Rawat"/>
    <n v="2500000"/>
    <n v="17"/>
    <n v="125000"/>
    <d v="2019-12-01T00:00:00"/>
    <x v="1"/>
    <s v="Ahmedabad"/>
    <s v="Employee Benefits (EB)"/>
    <s v="Employee Benefits"/>
    <s v="Mediclaim"/>
    <s v="Group Medical"/>
  </r>
  <r>
    <s v="BL - Marine STOP"/>
    <x v="18"/>
    <n v="1"/>
    <s v="Vinay"/>
    <n v="0"/>
    <n v="19"/>
    <n v="100000"/>
    <d v="2020-06-30T00:00:00"/>
    <x v="1"/>
    <s v="Ahmedabad"/>
    <s v="Marine"/>
    <s v="Marine"/>
    <s v="Marine Hull"/>
    <s v="Charterers' Liability Policy"/>
  </r>
  <r>
    <s v="II-Marine"/>
    <x v="19"/>
    <n v="1"/>
    <s v="Vinay"/>
    <n v="0"/>
    <n v="19"/>
    <n v="100000"/>
    <d v="2020-03-31T00:00:00"/>
    <x v="1"/>
    <s v="Ahmedabad"/>
    <s v="Marine"/>
    <s v="Marine"/>
    <s v="Marine Hull"/>
    <s v="Charterers' Liability Policy"/>
  </r>
  <r>
    <s v="PIL-Credit Insurance"/>
    <x v="20"/>
    <n v="1"/>
    <s v="Vinay"/>
    <n v="1200000"/>
    <n v="19"/>
    <n v="100000"/>
    <d v="2020-03-31T00:00:00"/>
    <x v="1"/>
    <s v="Ahmedabad"/>
    <s v="Trade Credit &amp;amp; Political Risk"/>
    <s v="Miscellaneous"/>
    <s v="Miscellaneous"/>
    <s v="Trade Credit Insurance"/>
  </r>
  <r>
    <s v="PIL-CGL"/>
    <x v="21"/>
    <n v="1"/>
    <s v="Vinay"/>
    <n v="0"/>
    <n v="19"/>
    <n v="100000"/>
    <d v="2020-05-31T00:00:00"/>
    <x v="1"/>
    <s v="Ahmedabad"/>
    <s v="Liability"/>
    <s v="Liability"/>
    <s v="Financial Lines"/>
    <s v="Commercial General Liability"/>
  </r>
  <r>
    <s v="PIL -Marine"/>
    <x v="22"/>
    <n v="1"/>
    <s v="Vinay"/>
    <n v="0"/>
    <n v="19"/>
    <n v="100000"/>
    <d v="2020-05-31T00:00:00"/>
    <x v="1"/>
    <s v="Ahmedabad"/>
    <s v="Marine"/>
    <s v="Marine"/>
    <s v="Marine Hull"/>
    <s v="Charterers' Liability Policy"/>
  </r>
  <r>
    <s v="Sandesh - Marine"/>
    <x v="23"/>
    <n v="1"/>
    <s v="Vinay"/>
    <n v="0"/>
    <n v="19"/>
    <n v="100000"/>
    <d v="2020-03-31T00:00:00"/>
    <x v="1"/>
    <s v="Ahmedabad"/>
    <s v="Marine"/>
    <s v="Marine"/>
    <s v="Marine Hull"/>
    <s v="Charterers' Liability Policy"/>
  </r>
  <r>
    <s v="EI- GMC"/>
    <x v="24"/>
    <n v="10"/>
    <s v="Mark"/>
    <n v="1400000"/>
    <n v="19"/>
    <n v="100000"/>
    <d v="2019-12-09T00:00:00"/>
    <x v="1"/>
    <s v="Ahmedabad"/>
    <s v="Employee Benefits (EB)"/>
    <s v="Employee Benefits"/>
    <s v="Mediclaim"/>
    <s v="Group Medical"/>
  </r>
  <r>
    <s v="Stem GMC"/>
    <x v="25"/>
    <n v="3"/>
    <s v="Animesh Rawat"/>
    <n v="0"/>
    <n v="19"/>
    <n v="100000"/>
    <d v="2019-11-15T00:00:00"/>
    <x v="1"/>
    <s v="Ahmedabad"/>
    <s v="Employee Benefits (EB)"/>
    <s v="Employee Benefits"/>
    <s v="Mediclaim"/>
    <s v="Group Medical"/>
  </r>
  <r>
    <s v="BVGMC"/>
    <x v="26"/>
    <n v="10"/>
    <s v="Mark"/>
    <n v="600000"/>
    <n v="19"/>
    <n v="100000"/>
    <d v="2019-11-30T00:00:00"/>
    <x v="1"/>
    <s v="Ahmedabad"/>
    <s v="Emerging Corporates Group (ECG)"/>
    <s v="Employee Benefits"/>
    <s v="Mediclaim"/>
    <s v="Group Medical"/>
  </r>
  <r>
    <s v="Marine"/>
    <x v="27"/>
    <n v="3"/>
    <s v="Animesh Rawat"/>
    <n v="0"/>
    <n v="19"/>
    <n v="100000"/>
    <d v="2019-10-31T00:00:00"/>
    <x v="0"/>
    <s v="Ahmedabad"/>
    <s v="Marine"/>
    <s v="Marine"/>
    <s v="Marine Cargo"/>
    <s v="Marine Combo policy ( EXIM +Inland)"/>
  </r>
  <r>
    <s v="ag - Property Insurance"/>
    <x v="28"/>
    <n v="6"/>
    <s v="Ketan Jain"/>
    <n v="1000000"/>
    <n v="19"/>
    <n v="100000"/>
    <d v="2020-07-31T00:00:00"/>
    <x v="1"/>
    <s v="Ahmedabad"/>
    <s v="Property / BI"/>
    <s v="Fire"/>
    <s v="Constructions &amp;amp; Infrastructure"/>
    <s v="Fire &amp;amp; Special Perils"/>
  </r>
  <r>
    <s v="G R -CAR"/>
    <x v="29"/>
    <n v="12"/>
    <s v="Shivani Sharma"/>
    <n v="1000000"/>
    <n v="19"/>
    <n v="100000"/>
    <d v="2019-09-30T00:00:00"/>
    <x v="1"/>
    <s v="Ahmedabad"/>
    <s v="Construction, Power &amp; Infrastructure"/>
    <s v="Engineering"/>
    <s v="Engineering"/>
    <s v="Contractors All Risk"/>
  </r>
  <r>
    <s v="PDBI"/>
    <x v="30"/>
    <n v="3"/>
    <s v="Animesh Rawat"/>
    <n v="700000"/>
    <n v="19"/>
    <n v="100000"/>
    <d v="2019-12-31T00:00:00"/>
    <x v="1"/>
    <s v="Ahmedabad"/>
    <s v="Property / BI"/>
    <s v="Fire"/>
    <s v="Constructions &amp;amp; Infrastructure"/>
    <s v="Fire &amp;amp; Special Perils"/>
  </r>
  <r>
    <s v="PI(Operational Road)"/>
    <x v="31"/>
    <n v="12"/>
    <s v="Shivani Sharma"/>
    <n v="1000000"/>
    <n v="19"/>
    <n v="100000"/>
    <d v="2019-12-31T00:00:00"/>
    <x v="1"/>
    <s v="Ahmedabad"/>
    <s v="Property / BI"/>
    <s v="Fire"/>
    <s v="Constructions &amp;amp; Infrastructure"/>
    <s v="Fire &amp;amp; Special Perils"/>
  </r>
  <r>
    <s v="II -  GMC"/>
    <x v="32"/>
    <n v="12"/>
    <s v="Shivani Sharma"/>
    <n v="0"/>
    <n v="33"/>
    <n v="75000"/>
    <d v="2020-03-31T00:00:00"/>
    <x v="1"/>
    <s v="Ahmedabad"/>
    <s v="Employee Benefits (EB)"/>
    <s v="Employee Benefits"/>
    <s v="Mediclaim"/>
    <s v="Group Medical"/>
  </r>
  <r>
    <s v="DB- Cyber Liability"/>
    <x v="33"/>
    <n v="12"/>
    <s v="Shivani Sharma"/>
    <n v="500000"/>
    <n v="33"/>
    <n v="75000"/>
    <d v="2020-05-31T00:00:00"/>
    <x v="1"/>
    <s v="Ahmedabad"/>
    <s v="Liability"/>
    <s v="Liability"/>
    <s v="Financial Lines"/>
    <s v="Cyber Liability Insurance"/>
  </r>
  <r>
    <s v="SI-CAR"/>
    <x v="34"/>
    <n v="10"/>
    <s v="Mark"/>
    <n v="500000"/>
    <n v="35"/>
    <n v="62000"/>
    <d v="2019-09-30T00:00:00"/>
    <x v="1"/>
    <s v="Ahmedabad"/>
    <s v="Construction, Power &amp; Infrastructure"/>
    <s v="Engineering"/>
    <s v="Engineering"/>
    <s v="Contractors All Risk"/>
  </r>
  <r>
    <s v="BD PDBI"/>
    <x v="35"/>
    <n v="6"/>
    <s v="Ketan Jain"/>
    <n v="0"/>
    <n v="36"/>
    <n v="50000"/>
    <d v="2020-03-31T00:00:00"/>
    <x v="1"/>
    <s v="Ahmedabad"/>
    <s v="Property / BI"/>
    <s v="Fire"/>
    <s v="Constructions &amp;amp; Infrastructure"/>
    <s v="Fire &amp;amp; Special Perils"/>
  </r>
  <r>
    <s v="VS-PDBI"/>
    <x v="36"/>
    <n v="6"/>
    <s v="Ketan Jain"/>
    <n v="300000"/>
    <n v="36"/>
    <n v="50000"/>
    <d v="2020-03-31T00:00:00"/>
    <x v="1"/>
    <s v="Ahmedabad"/>
    <s v="Property / BI"/>
    <s v="Fire"/>
    <s v="Constructions &amp;amp; Infrastructure"/>
    <s v="Fire &amp;amp; Special Perils"/>
  </r>
  <r>
    <s v="KG-CAR"/>
    <x v="37"/>
    <n v="12"/>
    <s v="Shivani Sharma"/>
    <n v="500000"/>
    <n v="36"/>
    <n v="50000"/>
    <d v="2019-12-31T00:00:00"/>
    <x v="1"/>
    <s v="Ahmedabad"/>
    <s v="Construction, Power &amp; Infrastructure"/>
    <s v="Engineering"/>
    <s v="Engineering"/>
    <s v="Contractors All Risk"/>
  </r>
  <r>
    <s v="Infra-CAR"/>
    <x v="38"/>
    <n v="10"/>
    <s v="Mark"/>
    <n v="800000"/>
    <n v="36"/>
    <n v="50000"/>
    <d v="2019-09-30T00:00:00"/>
    <x v="1"/>
    <s v="Ahmedabad"/>
    <s v="Construction, Power &amp; Infrastructure"/>
    <s v="Engineering"/>
    <s v="Engineering"/>
    <s v="Contractors All Risk"/>
  </r>
  <r>
    <s v="SFSP"/>
    <x v="39"/>
    <n v="3"/>
    <s v="Animesh Rawat"/>
    <n v="0"/>
    <n v="36"/>
    <n v="50000"/>
    <d v="2019-09-30T00:00:00"/>
    <x v="2"/>
    <s v="Ahmedabad"/>
    <s v="Property / BI"/>
    <s v="Fire"/>
    <s v="Constructions &amp;amp; Infrastructure"/>
    <s v="Fire &amp;amp; Special Perils"/>
  </r>
  <r>
    <s v="VS.-D &amp; O"/>
    <x v="40"/>
    <n v="12"/>
    <s v="Shivani Sharma"/>
    <n v="0"/>
    <n v="36"/>
    <n v="50000"/>
    <d v="2020-03-31T00:00:00"/>
    <x v="1"/>
    <s v="Ahmedabad"/>
    <s v="Liability"/>
    <s v="Liability"/>
    <s v="Financial Lines"/>
    <s v="Director &amp;amp; Officers / Management  Liability"/>
  </r>
  <r>
    <s v="GL-CGL"/>
    <x v="41"/>
    <n v="10"/>
    <s v="Mark"/>
    <n v="300000"/>
    <n v="42"/>
    <n v="49500"/>
    <d v="2019-09-30T00:00:00"/>
    <x v="0"/>
    <s v="Ahmedabad"/>
    <s v="Liability"/>
    <s v="Liability"/>
    <s v="Financial Lines"/>
    <s v="Commercial General Liability"/>
  </r>
  <r>
    <s v="GL-Crime"/>
    <x v="42"/>
    <n v="10"/>
    <s v="Mark"/>
    <n v="300000"/>
    <n v="42"/>
    <n v="49500"/>
    <d v="2019-09-30T00:00:00"/>
    <x v="0"/>
    <s v="Ahmedabad"/>
    <s v="Liability"/>
    <s v="Liability"/>
    <s v="Financial Lines"/>
    <s v="Commercial Crime Insurance"/>
  </r>
  <r>
    <s v="GRTC-CAR"/>
    <x v="43"/>
    <n v="10"/>
    <s v="Mark"/>
    <n v="300000"/>
    <n v="44"/>
    <n v="37500"/>
    <d v="2019-09-30T00:00:00"/>
    <x v="1"/>
    <s v="Ahmedabad"/>
    <s v="Construction, Power &amp; Infrastructure"/>
    <s v="Engineering"/>
    <s v="Engineering"/>
    <s v="Contractors All Risk"/>
  </r>
  <r>
    <s v="BV GPA"/>
    <x v="44"/>
    <n v="10"/>
    <s v="Mark"/>
    <n v="210000"/>
    <n v="45"/>
    <n v="35000"/>
    <d v="2019-11-30T00:00:00"/>
    <x v="1"/>
    <s v="Ahmedabad"/>
    <s v="Emerging Corporates Group (ECG)"/>
    <s v="Employee Benefits"/>
    <s v="Mediclaim"/>
    <s v="Group Personal Accident"/>
  </r>
  <r>
    <s v="AL GPA"/>
    <x v="45"/>
    <n v="1"/>
    <s v="Vinay"/>
    <n v="200000"/>
    <n v="46"/>
    <n v="30000"/>
    <d v="2020-03-31T00:00:00"/>
    <x v="1"/>
    <s v="Ahmedabad"/>
    <s v="Employee Benefits (EB)"/>
    <s v="Employee Benefits"/>
    <s v="Mediclaim"/>
    <s v="Group Personal Accident"/>
  </r>
  <r>
    <s v="CI-CAR/EAR Policy"/>
    <x v="46"/>
    <n v="6"/>
    <s v="Ketan Jain"/>
    <n v="300000"/>
    <n v="46"/>
    <n v="30000"/>
    <d v="2020-03-31T00:00:00"/>
    <x v="1"/>
    <s v="Ahmedabad"/>
    <s v="Construction, Power &amp; Infrastructure"/>
    <s v="Engineering"/>
    <s v="Engineering"/>
    <s v="Contractors All Risk"/>
  </r>
  <r>
    <s v="II - GPA"/>
    <x v="47"/>
    <n v="12"/>
    <s v="Shivani Sharma"/>
    <n v="0"/>
    <n v="48"/>
    <n v="25000"/>
    <d v="2020-03-31T00:00:00"/>
    <x v="1"/>
    <s v="Ahmedabad"/>
    <s v="Employee Benefits (EB)"/>
    <s v="Employee Benefits"/>
    <s v="Mediclaim"/>
    <s v="Group Personal Accident"/>
  </r>
  <r>
    <s v="Maine Open"/>
    <x v="48"/>
    <n v="3"/>
    <s v="Animesh Rawat"/>
    <n v="0"/>
    <n v="49"/>
    <n v="10000"/>
    <d v="2019-09-30T00:00:00"/>
    <x v="2"/>
    <s v="Ahmedabad"/>
    <s v="Marine"/>
    <s v="Marine"/>
    <s v="Marine Cargo"/>
    <s v="Marine Cargo"/>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73F572-D8B1-44BD-86D7-98579C947B2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Executives">
  <location ref="A3:E13" firstHeaderRow="1" firstDataRow="2" firstDataCol="1"/>
  <pivotFields count="15">
    <pivotField dataField="1" showAll="0"/>
    <pivotField numFmtId="14" showAll="0"/>
    <pivotField showAll="0"/>
    <pivotField showAll="0"/>
    <pivotField showAll="0"/>
    <pivotField showAll="0"/>
    <pivotField axis="axisRow" showAll="0">
      <items count="9">
        <item x="6"/>
        <item x="7"/>
        <item x="1"/>
        <item x="3"/>
        <item x="4"/>
        <item x="0"/>
        <item x="5"/>
        <item x="2"/>
        <item t="default"/>
      </items>
    </pivotField>
    <pivotField axis="axisCol" showAll="0">
      <items count="4">
        <item x="2"/>
        <item x="0"/>
        <item x="1"/>
        <item t="default"/>
      </items>
    </pivotField>
    <pivotField showAll="0"/>
    <pivotField showAll="0"/>
    <pivotField showAll="0"/>
    <pivotField showAll="0"/>
    <pivotField numFmtId="14" showAll="0"/>
    <pivotField dragToRow="0" dragToCol="0" dragToPage="0" showAll="0" defaultSubtotal="0"/>
    <pivotField dragToRow="0" dragToCol="0" dragToPage="0" showAll="0" defaultSubtotal="0"/>
  </pivotFields>
  <rowFields count="1">
    <field x="6"/>
  </rowFields>
  <rowItems count="9">
    <i>
      <x/>
    </i>
    <i>
      <x v="1"/>
    </i>
    <i>
      <x v="2"/>
    </i>
    <i>
      <x v="3"/>
    </i>
    <i>
      <x v="4"/>
    </i>
    <i>
      <x v="5"/>
    </i>
    <i>
      <x v="6"/>
    </i>
    <i>
      <x v="7"/>
    </i>
    <i t="grand">
      <x/>
    </i>
  </rowItems>
  <colFields count="1">
    <field x="7"/>
  </colFields>
  <colItems count="4">
    <i>
      <x/>
    </i>
    <i>
      <x v="1"/>
    </i>
    <i>
      <x v="2"/>
    </i>
    <i t="grand">
      <x/>
    </i>
  </colItems>
  <dataFields count="1">
    <dataField name="Count of invoice_number" fld="0" subtotal="count" baseField="6" baseItem="0"/>
  </dataFields>
  <chartFormats count="9">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 chart="6" format="9" series="1">
      <pivotArea type="data" outline="0" fieldPosition="0">
        <references count="2">
          <reference field="4294967294" count="1" selected="0">
            <x v="0"/>
          </reference>
          <reference field="7" count="1" selected="0">
            <x v="0"/>
          </reference>
        </references>
      </pivotArea>
    </chartFormat>
    <chartFormat chart="6" format="10" series="1">
      <pivotArea type="data" outline="0" fieldPosition="0">
        <references count="2">
          <reference field="4294967294" count="1" selected="0">
            <x v="0"/>
          </reference>
          <reference field="7" count="1" selected="0">
            <x v="1"/>
          </reference>
        </references>
      </pivotArea>
    </chartFormat>
    <chartFormat chart="6" format="11" series="1">
      <pivotArea type="data" outline="0" fieldPosition="0">
        <references count="2">
          <reference field="4294967294" count="1" selected="0">
            <x v="0"/>
          </reference>
          <reference field="7" count="1" selected="0">
            <x v="2"/>
          </reference>
        </references>
      </pivotArea>
    </chartFormat>
    <chartFormat chart="13" format="12" series="1">
      <pivotArea type="data" outline="0" fieldPosition="0">
        <references count="2">
          <reference field="4294967294" count="1" selected="0">
            <x v="0"/>
          </reference>
          <reference field="7" count="1" selected="0">
            <x v="0"/>
          </reference>
        </references>
      </pivotArea>
    </chartFormat>
    <chartFormat chart="13" format="13" series="1">
      <pivotArea type="data" outline="0" fieldPosition="0">
        <references count="2">
          <reference field="4294967294" count="1" selected="0">
            <x v="0"/>
          </reference>
          <reference field="7" count="1" selected="0">
            <x v="1"/>
          </reference>
        </references>
      </pivotArea>
    </chartFormat>
    <chartFormat chart="13" format="14" series="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BD5B74F-8FC6-4E07-AEE6-2942A9E0E79B}"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tages">
  <location ref="A3:B7" firstHeaderRow="1" firstDataRow="1" firstDataCol="1"/>
  <pivotFields count="14">
    <pivotField showAll="0"/>
    <pivotField showAll="0"/>
    <pivotField showAll="0"/>
    <pivotField showAll="0"/>
    <pivotField showAll="0"/>
    <pivotField showAll="0"/>
    <pivotField dataField="1" showAll="0"/>
    <pivotField numFmtId="14"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s>
  <rowFields count="1">
    <field x="8"/>
  </rowFields>
  <rowItems count="4">
    <i>
      <x v="2"/>
    </i>
    <i>
      <x/>
    </i>
    <i>
      <x v="1"/>
    </i>
    <i t="grand">
      <x/>
    </i>
  </rowItems>
  <colItems count="1">
    <i/>
  </colItems>
  <dataFields count="1">
    <dataField name="Sum of revenue_amount"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3153255-58EF-4945-8F38-D28A44AC26D5}"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rowHeaderCaption="Opportunities">
  <location ref="A4:B12" firstHeaderRow="1" firstDataRow="1" firstDataCol="1" rowPageCount="2" colPageCount="1"/>
  <pivotFields count="14">
    <pivotField axis="axisRow" showAll="0" measureFilter="1" sortType="ascending" defaultSubtotal="0">
      <items count="49">
        <item x="36"/>
        <item x="9"/>
        <item x="40"/>
        <item x="25"/>
        <item x="10"/>
        <item x="34"/>
        <item x="16"/>
        <item x="39"/>
        <item x="12"/>
        <item x="23"/>
        <item x="20"/>
        <item x="21"/>
        <item x="22"/>
        <item x="31"/>
        <item x="30"/>
        <item x="8"/>
        <item x="27"/>
        <item x="48"/>
        <item x="37"/>
        <item x="17"/>
        <item x="11"/>
        <item x="38"/>
        <item x="19"/>
        <item x="47"/>
        <item x="32"/>
        <item x="43"/>
        <item x="42"/>
        <item x="41"/>
        <item x="15"/>
        <item x="29"/>
        <item sd="0" x="4"/>
        <item x="0"/>
        <item sd="0" x="1"/>
        <item x="24"/>
        <item sd="0" x="5"/>
        <item sd="0" x="7"/>
        <item sd="0" x="2"/>
        <item x="33"/>
        <item sd="0" x="3"/>
        <item x="14"/>
        <item x="46"/>
        <item x="26"/>
        <item x="44"/>
        <item x="18"/>
        <item sd="0" x="6"/>
        <item x="35"/>
        <item x="13"/>
        <item x="45"/>
        <item x="28"/>
      </items>
      <autoSortScope>
        <pivotArea dataOnly="0" outline="0" fieldPosition="0">
          <references count="1">
            <reference field="4294967294" count="1" selected="0">
              <x v="0"/>
            </reference>
          </references>
        </pivotArea>
      </autoSortScope>
    </pivotField>
    <pivotField showAll="0" defaultSubtotal="0"/>
    <pivotField showAll="0" defaultSubtotal="0"/>
    <pivotField showAll="0" defaultSubtotal="0"/>
    <pivotField showAll="0" defaultSubtotal="0"/>
    <pivotField axis="axisPage" subtotalTop="0" multipleItemSelectionAllowed="1" showAll="0" defaultSubtotal="0">
      <items count="18">
        <item x="0"/>
        <item x="1"/>
        <item x="2"/>
        <item x="3"/>
        <item h="1" x="4"/>
        <item h="1" x="5"/>
        <item h="1" x="6"/>
        <item h="1" x="7"/>
        <item h="1" x="8"/>
        <item h="1" x="9"/>
        <item h="1" x="10"/>
        <item h="1" x="11"/>
        <item h="1" x="12"/>
        <item h="1" x="13"/>
        <item h="1" x="14"/>
        <item h="1" x="15"/>
        <item h="1" x="16"/>
        <item h="1" x="17"/>
      </items>
    </pivotField>
    <pivotField dataField="1" showAll="0" defaultSubtotal="0"/>
    <pivotField numFmtId="14" showAll="0" defaultSubtotal="0"/>
    <pivotField axis="axisPage" multipleItemSelectionAllowed="1" showAll="0" defaultSubtotal="0">
      <items count="3">
        <item h="1" x="0"/>
        <item x="2"/>
        <item x="1"/>
      </items>
    </pivotField>
    <pivotField showAll="0" defaultSubtotal="0"/>
    <pivotField showAll="0" defaultSubtotal="0"/>
    <pivotField showAll="0" defaultSubtotal="0"/>
    <pivotField showAll="0" defaultSubtotal="0"/>
    <pivotField showAll="0" defaultSubtotal="0"/>
  </pivotFields>
  <rowFields count="1">
    <field x="0"/>
  </rowFields>
  <rowItems count="8">
    <i>
      <x v="35"/>
    </i>
    <i>
      <x v="30"/>
    </i>
    <i>
      <x v="34"/>
    </i>
    <i>
      <x v="44"/>
    </i>
    <i>
      <x v="38"/>
    </i>
    <i>
      <x v="36"/>
    </i>
    <i>
      <x v="32"/>
    </i>
    <i t="grand">
      <x/>
    </i>
  </rowItems>
  <colItems count="1">
    <i/>
  </colItems>
  <pageFields count="2">
    <pageField fld="5" hier="-1"/>
    <pageField fld="8" hier="-1"/>
  </pageFields>
  <dataFields count="1">
    <dataField name="Sum of revenue_amount" fld="6" baseField="0" baseItem="16"/>
  </dataFields>
  <chartFormats count="3">
    <chartFormat chart="0" format="8" series="1">
      <pivotArea type="data" outline="0" fieldPosition="0">
        <references count="1">
          <reference field="4294967294" count="1" selected="0">
            <x v="0"/>
          </reference>
        </references>
      </pivotArea>
    </chartFormat>
    <chartFormat chart="14" format="15"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FAD78FE-C884-4D02-A618-A78BDE789E73}" name="PivotTable3"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F4:F5" firstHeaderRow="1" firstDataRow="1" firstDataCol="0" rowPageCount="1" colPageCount="1"/>
  <pivotFields count="14">
    <pivotField showAll="0"/>
    <pivotField dataField="1" showAll="0">
      <items count="50">
        <item x="1"/>
        <item x="45"/>
        <item x="18"/>
        <item x="19"/>
        <item x="20"/>
        <item x="21"/>
        <item x="22"/>
        <item x="16"/>
        <item x="23"/>
        <item x="9"/>
        <item x="32"/>
        <item x="47"/>
        <item x="15"/>
        <item x="33"/>
        <item x="17"/>
        <item x="24"/>
        <item x="3"/>
        <item x="10"/>
        <item x="4"/>
        <item x="25"/>
        <item x="5"/>
        <item x="26"/>
        <item x="44"/>
        <item x="41"/>
        <item x="42"/>
        <item x="8"/>
        <item x="27"/>
        <item x="11"/>
        <item x="48"/>
        <item x="35"/>
        <item x="46"/>
        <item x="12"/>
        <item x="36"/>
        <item x="28"/>
        <item x="6"/>
        <item x="13"/>
        <item x="14"/>
        <item x="2"/>
        <item x="7"/>
        <item x="37"/>
        <item x="29"/>
        <item x="34"/>
        <item x="43"/>
        <item x="30"/>
        <item x="38"/>
        <item x="0"/>
        <item x="31"/>
        <item x="39"/>
        <item x="40"/>
        <item t="default"/>
      </items>
    </pivotField>
    <pivotField showAll="0"/>
    <pivotField showAll="0"/>
    <pivotField showAll="0"/>
    <pivotField showAll="0"/>
    <pivotField showAll="0"/>
    <pivotField numFmtId="14" showAll="0"/>
    <pivotField axis="axisPage" multipleItemSelectionAllowed="1" showAll="0">
      <items count="4">
        <item h="1" x="0"/>
        <item x="2"/>
        <item x="1"/>
        <item t="default"/>
      </items>
    </pivotField>
    <pivotField showAll="0"/>
    <pivotField showAll="0"/>
    <pivotField showAll="0"/>
    <pivotField showAll="0"/>
    <pivotField showAll="0"/>
  </pivotFields>
  <rowItems count="1">
    <i/>
  </rowItems>
  <colItems count="1">
    <i/>
  </colItems>
  <pageFields count="1">
    <pageField fld="8" hier="-1"/>
  </pageFields>
  <dataFields count="1">
    <dataField name="Count of opportunity_id" fld="1" subtotal="count" baseField="0" baseItem="0"/>
  </dataFields>
  <chartFormats count="4">
    <chartFormat chart="0"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43F09A3-EC46-4BC5-81D4-EB6E2DF5ABA9}"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D4:D5" firstHeaderRow="1" firstDataRow="1" firstDataCol="0"/>
  <pivotFields count="14">
    <pivotField showAll="0"/>
    <pivotField dataField="1" showAll="0">
      <items count="50">
        <item x="1"/>
        <item x="45"/>
        <item x="18"/>
        <item x="19"/>
        <item x="20"/>
        <item x="21"/>
        <item x="22"/>
        <item x="16"/>
        <item x="23"/>
        <item x="9"/>
        <item x="32"/>
        <item x="47"/>
        <item x="15"/>
        <item x="33"/>
        <item x="17"/>
        <item x="24"/>
        <item x="3"/>
        <item x="10"/>
        <item x="4"/>
        <item x="25"/>
        <item x="5"/>
        <item x="26"/>
        <item x="44"/>
        <item x="41"/>
        <item x="42"/>
        <item x="8"/>
        <item x="27"/>
        <item x="11"/>
        <item x="48"/>
        <item x="35"/>
        <item x="46"/>
        <item x="12"/>
        <item x="36"/>
        <item x="28"/>
        <item x="6"/>
        <item x="13"/>
        <item x="14"/>
        <item x="2"/>
        <item x="7"/>
        <item x="37"/>
        <item x="29"/>
        <item x="34"/>
        <item x="43"/>
        <item x="30"/>
        <item x="38"/>
        <item x="0"/>
        <item x="31"/>
        <item x="39"/>
        <item x="40"/>
        <item t="default"/>
      </items>
    </pivotField>
    <pivotField showAll="0"/>
    <pivotField showAll="0"/>
    <pivotField showAll="0"/>
    <pivotField showAll="0"/>
    <pivotField showAll="0"/>
    <pivotField numFmtId="14" showAll="0"/>
    <pivotField showAll="0"/>
    <pivotField showAll="0"/>
    <pivotField showAll="0"/>
    <pivotField showAll="0"/>
    <pivotField showAll="0"/>
    <pivotField showAll="0"/>
  </pivotFields>
  <rowItems count="1">
    <i/>
  </rowItems>
  <colItems count="1">
    <i/>
  </colItems>
  <dataFields count="1">
    <dataField name="Count of opportunity_id" fld="1" subtotal="count"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F8FA076-DA41-4F2F-8F82-D57695029BF9}" name="Pivo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years">
  <location ref="A16:B19" firstHeaderRow="1" firstDataRow="1" firstDataCol="1"/>
  <pivotFields count="8">
    <pivotField showAll="0"/>
    <pivotField showAll="0">
      <items count="10">
        <item x="0"/>
        <item x="2"/>
        <item x="4"/>
        <item x="3"/>
        <item x="6"/>
        <item x="8"/>
        <item x="7"/>
        <item x="5"/>
        <item x="1"/>
        <item t="default"/>
      </items>
    </pivotField>
    <pivotField showAll="0"/>
    <pivotField showAll="0"/>
    <pivotField dataField="1" numFmtId="14" showAll="0">
      <items count="14">
        <item x="0"/>
        <item x="1"/>
        <item x="5"/>
        <item x="2"/>
        <item x="6"/>
        <item x="7"/>
        <item x="3"/>
        <item x="4"/>
        <item x="9"/>
        <item x="8"/>
        <item x="10"/>
        <item x="11"/>
        <item x="12"/>
        <item t="default"/>
      </items>
    </pivotField>
    <pivotField showAll="0" defaultSubtotal="0"/>
    <pivotField showAll="0" defaultSubtotal="0"/>
    <pivotField axis="axisRow" showAll="0" defaultSubtotal="0">
      <items count="4">
        <item x="0"/>
        <item x="1"/>
        <item x="2"/>
        <item x="3"/>
      </items>
    </pivotField>
  </pivotFields>
  <rowFields count="1">
    <field x="7"/>
  </rowFields>
  <rowItems count="3">
    <i>
      <x v="1"/>
    </i>
    <i>
      <x v="2"/>
    </i>
    <i t="grand">
      <x/>
    </i>
  </rowItems>
  <colItems count="1">
    <i/>
  </colItems>
  <dataFields count="1">
    <dataField name="Count of meeting_date" fld="4" subtotal="count" baseField="0" baseItem="0"/>
  </dataFields>
  <chartFormats count="6">
    <chartFormat chart="0"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C4229D-3FE3-4F2B-8868-5ECC1D5B7A9F}"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rowHeaderCaption="Executive">
  <location ref="A3:B13" firstHeaderRow="1" firstDataRow="1" firstDataCol="1"/>
  <pivotFields count="8">
    <pivotField showAll="0"/>
    <pivotField axis="axisRow" showAll="0" sortType="ascending">
      <items count="10">
        <item x="0"/>
        <item x="2"/>
        <item x="4"/>
        <item x="3"/>
        <item x="6"/>
        <item x="8"/>
        <item x="7"/>
        <item x="5"/>
        <item x="1"/>
        <item t="default"/>
      </items>
      <autoSortScope>
        <pivotArea dataOnly="0" outline="0" fieldPosition="0">
          <references count="1">
            <reference field="4294967294" count="1" selected="0">
              <x v="0"/>
            </reference>
          </references>
        </pivotArea>
      </autoSortScope>
    </pivotField>
    <pivotField showAll="0"/>
    <pivotField showAll="0"/>
    <pivotField dataField="1" numFmtId="14" showAll="0">
      <items count="14">
        <item x="0"/>
        <item x="1"/>
        <item x="5"/>
        <item x="2"/>
        <item x="6"/>
        <item x="7"/>
        <item x="3"/>
        <item x="4"/>
        <item x="9"/>
        <item x="8"/>
        <item x="10"/>
        <item x="11"/>
        <item x="12"/>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
  </rowFields>
  <rowItems count="10">
    <i>
      <x v="6"/>
    </i>
    <i>
      <x v="5"/>
    </i>
    <i>
      <x v="4"/>
    </i>
    <i>
      <x v="2"/>
    </i>
    <i>
      <x v="1"/>
    </i>
    <i>
      <x v="3"/>
    </i>
    <i>
      <x v="7"/>
    </i>
    <i>
      <x v="8"/>
    </i>
    <i>
      <x/>
    </i>
    <i t="grand">
      <x/>
    </i>
  </rowItems>
  <colItems count="1">
    <i/>
  </colItems>
  <dataFields count="1">
    <dataField name="Count of meeting_date" fld="4" subtotal="count" baseField="0" baseItem="0"/>
  </dataFields>
  <chartFormats count="4">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425D277-829C-4AA3-A8D4-18C73F42EE11}"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Brokerage Revenue">
  <location ref="G2:H7" firstHeaderRow="1" firstDataRow="1" firstDataCol="1"/>
  <pivotFields count="17">
    <pivotField showAll="0"/>
    <pivotField showAll="0"/>
    <pivotField showAll="0"/>
    <pivotField numFmtId="14" showAll="0"/>
    <pivotField numFmtId="14" showAll="0"/>
    <pivotField showAll="0"/>
    <pivotField showAll="0"/>
    <pivotField showAll="0"/>
    <pivotField showAll="0"/>
    <pivotField showAll="0"/>
    <pivotField axis="axisRow" showAll="0">
      <items count="5">
        <item x="2"/>
        <item x="1"/>
        <item x="0"/>
        <item x="3"/>
        <item t="default"/>
      </items>
    </pivotField>
    <pivotField dataField="1" showAll="0"/>
    <pivotField showAll="0"/>
    <pivotField showAll="0"/>
    <pivotField showAll="0"/>
    <pivotField showAll="0"/>
    <pivotField numFmtId="14" showAll="0"/>
  </pivotFields>
  <rowFields count="1">
    <field x="10"/>
  </rowFields>
  <rowItems count="5">
    <i>
      <x/>
    </i>
    <i>
      <x v="1"/>
    </i>
    <i>
      <x v="2"/>
    </i>
    <i>
      <x v="3"/>
    </i>
    <i t="grand">
      <x/>
    </i>
  </rowItems>
  <colItems count="1">
    <i/>
  </colItems>
  <dataFields count="1">
    <dataField name="Sum of Amount"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3F6463A-3FBC-4089-A78F-ADE2CCB824C6}"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Acc. Exe">
  <location ref="A2:B11" firstHeaderRow="1" firstDataRow="1" firstDataCol="1"/>
  <pivotFields count="15">
    <pivotField dataField="1" showAll="0"/>
    <pivotField numFmtId="14" showAll="0">
      <items count="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showAll="0"/>
    <pivotField showAll="0"/>
    <pivotField showAll="0"/>
    <pivotField showAll="0"/>
    <pivotField axis="axisRow" showAll="0">
      <items count="9">
        <item x="6"/>
        <item x="7"/>
        <item x="1"/>
        <item x="3"/>
        <item x="4"/>
        <item x="0"/>
        <item x="5"/>
        <item x="2"/>
        <item t="default"/>
      </items>
    </pivotField>
    <pivotField showAll="0"/>
    <pivotField showAll="0"/>
    <pivotField showAll="0"/>
    <pivotField showAll="0"/>
    <pivotField numFmtId="14" showAll="0"/>
    <pivotField showAll="0" defaultSubtotal="0"/>
    <pivotField showAll="0" defaultSubtotal="0"/>
    <pivotField showAll="0" defaultSubtotal="0">
      <items count="4">
        <item x="0"/>
        <item x="1"/>
        <item x="2"/>
        <item x="3"/>
      </items>
    </pivotField>
  </pivotFields>
  <rowFields count="1">
    <field x="6"/>
  </rowFields>
  <rowItems count="9">
    <i>
      <x/>
    </i>
    <i>
      <x v="1"/>
    </i>
    <i>
      <x v="2"/>
    </i>
    <i>
      <x v="3"/>
    </i>
    <i>
      <x v="4"/>
    </i>
    <i>
      <x v="5"/>
    </i>
    <i>
      <x v="6"/>
    </i>
    <i>
      <x v="7"/>
    </i>
    <i t="grand">
      <x/>
    </i>
  </rowItems>
  <colItems count="1">
    <i/>
  </colItems>
  <dataFields count="1">
    <dataField name="No Of Invoice"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03414D7-30F7-4676-9E84-09259D9E972B}" name="PivotTable8"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Acc. Exe">
  <location ref="D2:E12" firstHeaderRow="1" firstDataRow="1" firstDataCol="1"/>
  <pivotFields count="8">
    <pivotField showAll="0"/>
    <pivotField axis="axisRow" showAll="0">
      <items count="10">
        <item x="0"/>
        <item x="2"/>
        <item x="4"/>
        <item x="3"/>
        <item x="6"/>
        <item x="8"/>
        <item x="7"/>
        <item x="5"/>
        <item x="1"/>
        <item t="default"/>
      </items>
    </pivotField>
    <pivotField showAll="0"/>
    <pivotField showAll="0"/>
    <pivotField dataField="1" numFmtId="14" showAll="0">
      <items count="14">
        <item x="0"/>
        <item x="1"/>
        <item x="5"/>
        <item x="2"/>
        <item x="6"/>
        <item x="7"/>
        <item x="3"/>
        <item x="4"/>
        <item x="9"/>
        <item x="8"/>
        <item x="10"/>
        <item x="11"/>
        <item x="12"/>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
  </rowFields>
  <rowItems count="10">
    <i>
      <x/>
    </i>
    <i>
      <x v="1"/>
    </i>
    <i>
      <x v="2"/>
    </i>
    <i>
      <x v="3"/>
    </i>
    <i>
      <x v="4"/>
    </i>
    <i>
      <x v="5"/>
    </i>
    <i>
      <x v="6"/>
    </i>
    <i>
      <x v="7"/>
    </i>
    <i>
      <x v="8"/>
    </i>
    <i t="grand">
      <x/>
    </i>
  </rowItems>
  <colItems count="1">
    <i/>
  </colItems>
  <dataFields count="1">
    <dataField name="Meeting Count"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18D8C3E-1EA4-4F5A-B430-5B272EFE183F}" name="PivotTable4"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New Business">
  <location ref="K10:L15" firstHeaderRow="1" firstDataRow="1" firstDataCol="1"/>
  <pivotFields count="12">
    <pivotField showAll="0"/>
    <pivotField showAll="0"/>
    <pivotField showAll="0"/>
    <pivotField showAll="0"/>
    <pivotField showAll="0"/>
    <pivotField showAll="0"/>
    <pivotField showAll="0"/>
    <pivotField axis="axisRow" showAll="0">
      <items count="5">
        <item x="2"/>
        <item x="0"/>
        <item x="1"/>
        <item x="3"/>
        <item t="default"/>
      </items>
    </pivotField>
    <pivotField showAll="0"/>
    <pivotField showAll="0"/>
    <pivotField dataField="1" showAll="0"/>
    <pivotField showAll="0"/>
  </pivotFields>
  <rowFields count="1">
    <field x="7"/>
  </rowFields>
  <rowItems count="5">
    <i>
      <x/>
    </i>
    <i>
      <x v="1"/>
    </i>
    <i>
      <x v="2"/>
    </i>
    <i>
      <x v="3"/>
    </i>
    <i t="grand">
      <x/>
    </i>
  </rowItems>
  <colItems count="1">
    <i/>
  </colItems>
  <dataFields count="1">
    <dataField name="Sum of Amoun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F61996B-FABB-42C6-8099-75D7883EFCC6}"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10:I11" firstHeaderRow="0" firstDataRow="1" firstDataCol="0"/>
  <pivotFields count="7">
    <pivotField showAll="0"/>
    <pivotField showAll="0"/>
    <pivotField showAll="0"/>
    <pivotField showAll="0"/>
    <pivotField dataField="1" showAll="0">
      <items count="11">
        <item sd="0" x="9"/>
        <item sd="0" x="8"/>
        <item sd="0" x="1"/>
        <item x="6"/>
        <item x="3"/>
        <item x="4"/>
        <item x="2"/>
        <item x="5"/>
        <item x="7"/>
        <item x="0"/>
        <item t="default"/>
      </items>
    </pivotField>
    <pivotField dataField="1" showAll="0">
      <items count="11">
        <item x="8"/>
        <item x="1"/>
        <item x="5"/>
        <item x="0"/>
        <item x="3"/>
        <item x="7"/>
        <item x="9"/>
        <item x="6"/>
        <item x="4"/>
        <item x="2"/>
        <item t="default"/>
      </items>
    </pivotField>
    <pivotField dataField="1" showAll="0">
      <items count="10">
        <item x="2"/>
        <item x="7"/>
        <item x="6"/>
        <item x="4"/>
        <item x="3"/>
        <item x="1"/>
        <item x="5"/>
        <item x="0"/>
        <item x="8"/>
        <item t="default"/>
      </items>
    </pivotField>
  </pivotFields>
  <rowItems count="1">
    <i/>
  </rowItems>
  <colFields count="1">
    <field x="-2"/>
  </colFields>
  <colItems count="3">
    <i>
      <x/>
    </i>
    <i i="1">
      <x v="1"/>
    </i>
    <i i="2">
      <x v="2"/>
    </i>
  </colItems>
  <dataFields count="3">
    <dataField name="Sum of New Budget" fld="4" baseField="0" baseItem="0"/>
    <dataField name="Sum of Cross sell bugdet" fld="5" baseField="0" baseItem="0"/>
    <dataField name="Sum of Renewal Budget"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63AF8B4-21F4-4819-A1DB-1F22258A972F}"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Fees Revenue">
  <location ref="J2:K6" firstHeaderRow="1" firstDataRow="1" firstDataCol="1"/>
  <pivotFields count="9">
    <pivotField showAll="0"/>
    <pivotField showAll="0"/>
    <pivotField showAll="0"/>
    <pivotField showAll="0"/>
    <pivotField showAll="0"/>
    <pivotField axis="axisRow" showAll="0">
      <items count="4">
        <item x="0"/>
        <item x="2"/>
        <item x="1"/>
        <item t="default"/>
      </items>
    </pivotField>
    <pivotField dataField="1" showAll="0"/>
    <pivotField numFmtId="14" showAll="0"/>
    <pivotField showAll="0"/>
  </pivotFields>
  <rowFields count="1">
    <field x="5"/>
  </rowFields>
  <rowItems count="4">
    <i>
      <x/>
    </i>
    <i>
      <x v="1"/>
    </i>
    <i>
      <x v="2"/>
    </i>
    <i t="grand">
      <x/>
    </i>
  </rowItems>
  <colItems count="1">
    <i/>
  </colItems>
  <dataFields count="1">
    <dataField name="Sum of Amount"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Executive" xr10:uid="{31188A54-A51D-4F5A-AE3E-53425BF24E94}" sourceName="Account Executive">
  <pivotTables>
    <pivotTable tabId="4" name="PivotTable1"/>
    <pivotTable tabId="3" name="PivotTable2"/>
  </pivotTables>
  <data>
    <tabular pivotCacheId="1280510563">
      <items count="9">
        <i x="0" s="1"/>
        <i x="2" s="1"/>
        <i x="4" s="1"/>
        <i x="3" s="1"/>
        <i x="6" s="1"/>
        <i x="8" s="1"/>
        <i x="7" s="1"/>
        <i x="5"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Executive1" xr10:uid="{7C7340E1-B1A7-4552-93EE-04D32711753B}" sourceName="Account Executive">
  <pivotTables>
    <pivotTable tabId="1" name="PivotTable1"/>
  </pivotTables>
  <data>
    <tabular pivotCacheId="1312967238">
      <items count="8">
        <i x="6" s="1"/>
        <i x="7" s="1"/>
        <i x="1" s="1"/>
        <i x="3" s="1"/>
        <i x="4" s="1"/>
        <i x="0"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Executive 2" xr10:uid="{118C24EC-7D70-4890-8A8E-37B0C148E8DF}" cache="Slicer_Account_Executive1" caption="Account Executiv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Executive 1" xr10:uid="{D787BDC0-E4C1-43E7-ABFA-89045E019B17}" cache="Slicer_Account_Executive" caption="Account Executive"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Executive" xr10:uid="{6D37EB0B-E0F6-45CF-BA76-DEADED4643EF}" cache="Slicer_Account_Executive" caption="Account Executive" columnCount="2" style="Custom Style 1" rowHeight="18288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4DF320A-F3AF-4C47-8B54-A1E99ED7D16D}" name="Table14" displayName="Table14" ref="A1:D4" totalsRowShown="0">
  <autoFilter ref="A1:D4" xr:uid="{51023E25-A2D3-42B5-AAA4-262931DBBDC3}"/>
  <tableColumns count="4">
    <tableColumn id="1" xr3:uid="{90C4FE0E-F70F-400B-9FF1-8DE2D3A9E615}" name="Income Classes"/>
    <tableColumn id="2" xr3:uid="{57E6EDB7-F525-4B7C-A493-8C1B186BB80F}" name="Brokerage Revenue">
      <calculatedColumnFormula>VLOOKUP(A2,'[1]Pivot Tables Branch kpis'!G2:H7,2,)</calculatedColumnFormula>
    </tableColumn>
    <tableColumn id="3" xr3:uid="{58973181-3551-4214-82AA-158C54CAB52B}" name="Fees Revenue">
      <calculatedColumnFormula>VLOOKUP(A2,'[1]Pivot Tables Branch kpis'!J2:K6,2,)</calculatedColumnFormula>
    </tableColumn>
    <tableColumn id="4" xr3:uid="{25E64105-5A79-4B14-B4F4-EA0EE8756FF9}" name="Total Placed Achievement">
      <calculatedColumnFormula>B2+C2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89EB4B0-A6F0-4E95-A578-AC0614315144}" name="Table18" displayName="Table18" ref="H23:K26" totalsRowShown="0">
  <autoFilter ref="H23:K26" xr:uid="{9B0BD863-AD67-45BE-897C-A7C0674D5A1B}"/>
  <sortState xmlns:xlrd2="http://schemas.microsoft.com/office/spreadsheetml/2017/richdata2" ref="H24:K26">
    <sortCondition ref="K23:K26"/>
  </sortState>
  <tableColumns count="4">
    <tableColumn id="1" xr3:uid="{BB01098F-C470-48BF-8E6E-DCED7CBE8D67}" name="Income Class"/>
    <tableColumn id="2" xr3:uid="{2FA4BE18-AEE3-473C-90A0-6F3FBDAB1FCA}" name="Target"/>
    <tableColumn id="3" xr3:uid="{5559F064-E4AF-484B-B209-F22454B7CF8F}" name="Achieved">
      <calculatedColumnFormula>VLOOKUP(H24,[1]!Table14[#All],4,FALSE)</calculatedColumnFormula>
    </tableColumn>
    <tableColumn id="4" xr3:uid="{2DEB2A06-9993-44ED-8B9B-AAA7EC2A0561}" name="Invoi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3" Type="http://schemas.openxmlformats.org/officeDocument/2006/relationships/pivotTable" Target="../pivotTables/pivotTable13.xml"/><Relationship Id="rId2" Type="http://schemas.openxmlformats.org/officeDocument/2006/relationships/pivotTable" Target="../pivotTables/pivotTable12.xml"/><Relationship Id="rId1" Type="http://schemas.openxmlformats.org/officeDocument/2006/relationships/pivotTable" Target="../pivotTables/pivotTable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6.xml"/><Relationship Id="rId7" Type="http://schemas.openxmlformats.org/officeDocument/2006/relationships/table" Target="../tables/table2.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pivotTable" Target="../pivotTables/pivotTable9.xml"/><Relationship Id="rId5" Type="http://schemas.openxmlformats.org/officeDocument/2006/relationships/pivotTable" Target="../pivotTables/pivotTable8.xml"/><Relationship Id="rId4"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8877F-1FB1-4E63-8910-F10AE152FB23}">
  <dimension ref="A3:E13"/>
  <sheetViews>
    <sheetView workbookViewId="0">
      <selection activeCell="D20" sqref="D20"/>
    </sheetView>
  </sheetViews>
  <sheetFormatPr defaultRowHeight="15" x14ac:dyDescent="0.25"/>
  <cols>
    <col min="1" max="1" width="22.7109375" bestFit="1" customWidth="1"/>
    <col min="2" max="2" width="15.5703125" bestFit="1" customWidth="1"/>
    <col min="3" max="3" width="4.7109375" bestFit="1" customWidth="1"/>
    <col min="4" max="4" width="8.140625" bestFit="1" customWidth="1"/>
    <col min="5" max="5" width="10.7109375" bestFit="1" customWidth="1"/>
  </cols>
  <sheetData>
    <row r="3" spans="1:5" x14ac:dyDescent="0.25">
      <c r="A3" s="13" t="s">
        <v>0</v>
      </c>
      <c r="B3" s="13" t="s">
        <v>1</v>
      </c>
    </row>
    <row r="4" spans="1:5" x14ac:dyDescent="0.25">
      <c r="A4" s="13" t="s">
        <v>2</v>
      </c>
      <c r="B4" t="s">
        <v>3</v>
      </c>
      <c r="C4" t="s">
        <v>4</v>
      </c>
      <c r="D4" t="s">
        <v>5</v>
      </c>
      <c r="E4" t="s">
        <v>6</v>
      </c>
    </row>
    <row r="5" spans="1:5" x14ac:dyDescent="0.25">
      <c r="A5" s="1" t="s">
        <v>7</v>
      </c>
      <c r="B5">
        <v>10</v>
      </c>
      <c r="E5">
        <v>10</v>
      </c>
    </row>
    <row r="6" spans="1:5" x14ac:dyDescent="0.25">
      <c r="A6" s="1" t="s">
        <v>8</v>
      </c>
      <c r="B6">
        <v>20</v>
      </c>
      <c r="E6">
        <v>20</v>
      </c>
    </row>
    <row r="7" spans="1:5" x14ac:dyDescent="0.25">
      <c r="A7" s="1" t="s">
        <v>9</v>
      </c>
      <c r="C7">
        <v>2</v>
      </c>
      <c r="D7">
        <v>61</v>
      </c>
      <c r="E7">
        <v>63</v>
      </c>
    </row>
    <row r="8" spans="1:5" x14ac:dyDescent="0.25">
      <c r="A8" s="1" t="s">
        <v>10</v>
      </c>
      <c r="B8">
        <v>2</v>
      </c>
      <c r="C8">
        <v>15</v>
      </c>
      <c r="D8">
        <v>5</v>
      </c>
      <c r="E8">
        <v>22</v>
      </c>
    </row>
    <row r="9" spans="1:5" x14ac:dyDescent="0.25">
      <c r="A9" s="1" t="s">
        <v>11</v>
      </c>
      <c r="B9">
        <v>9</v>
      </c>
      <c r="C9">
        <v>9</v>
      </c>
      <c r="D9">
        <v>18</v>
      </c>
      <c r="E9">
        <v>36</v>
      </c>
    </row>
    <row r="10" spans="1:5" x14ac:dyDescent="0.25">
      <c r="A10" s="1" t="s">
        <v>12</v>
      </c>
      <c r="B10">
        <v>2</v>
      </c>
      <c r="C10">
        <v>1</v>
      </c>
      <c r="E10">
        <v>3</v>
      </c>
    </row>
    <row r="11" spans="1:5" x14ac:dyDescent="0.25">
      <c r="A11" s="1" t="s">
        <v>13</v>
      </c>
      <c r="B11">
        <v>12</v>
      </c>
      <c r="D11">
        <v>15</v>
      </c>
      <c r="E11">
        <v>27</v>
      </c>
    </row>
    <row r="12" spans="1:5" x14ac:dyDescent="0.25">
      <c r="A12" s="1" t="s">
        <v>14</v>
      </c>
      <c r="B12">
        <v>19</v>
      </c>
      <c r="C12">
        <v>1</v>
      </c>
      <c r="D12">
        <v>3</v>
      </c>
      <c r="E12">
        <v>23</v>
      </c>
    </row>
    <row r="13" spans="1:5" x14ac:dyDescent="0.25">
      <c r="A13" s="1" t="s">
        <v>6</v>
      </c>
      <c r="B13">
        <v>74</v>
      </c>
      <c r="C13">
        <v>28</v>
      </c>
      <c r="D13">
        <v>102</v>
      </c>
      <c r="E13">
        <v>204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564E0-770C-48B9-B767-65CDC50EF7A1}">
  <dimension ref="C5:D8"/>
  <sheetViews>
    <sheetView workbookViewId="0">
      <selection activeCell="G14" sqref="G14"/>
    </sheetView>
  </sheetViews>
  <sheetFormatPr defaultRowHeight="15" x14ac:dyDescent="0.25"/>
  <cols>
    <col min="3" max="3" width="12.85546875" bestFit="1" customWidth="1"/>
    <col min="4" max="4" width="15.85546875" customWidth="1"/>
  </cols>
  <sheetData>
    <row r="5" spans="3:4" x14ac:dyDescent="0.25">
      <c r="C5" s="21" t="s">
        <v>383</v>
      </c>
      <c r="D5" s="21"/>
    </row>
    <row r="6" spans="3:4" x14ac:dyDescent="0.25">
      <c r="C6" s="9" t="s">
        <v>373</v>
      </c>
      <c r="D6" s="11">
        <f>'[1]Kpi 3'!B4</f>
        <v>12319455</v>
      </c>
    </row>
    <row r="7" spans="3:4" x14ac:dyDescent="0.25">
      <c r="C7" s="9" t="s">
        <v>378</v>
      </c>
      <c r="D7" s="11">
        <f>'[1]Kpi 3'!C4</f>
        <v>18507270.640000015</v>
      </c>
    </row>
    <row r="8" spans="3:4" x14ac:dyDescent="0.25">
      <c r="C8" s="9" t="s">
        <v>384</v>
      </c>
      <c r="D8" s="12">
        <f>'[1]Kpi 3'!D4</f>
        <v>8394071</v>
      </c>
    </row>
  </sheetData>
  <mergeCells count="1">
    <mergeCell ref="C5:D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B307C0-7094-4F0A-AF2A-2665C512883F}">
  <dimension ref="A3:B13"/>
  <sheetViews>
    <sheetView workbookViewId="0">
      <selection activeCell="N21" sqref="N21"/>
    </sheetView>
  </sheetViews>
  <sheetFormatPr defaultRowHeight="15" x14ac:dyDescent="0.25"/>
  <cols>
    <col min="1" max="1" width="17.28515625" bestFit="1" customWidth="1"/>
    <col min="2" max="2" width="22.28515625" bestFit="1" customWidth="1"/>
  </cols>
  <sheetData>
    <row r="3" spans="1:2" x14ac:dyDescent="0.25">
      <c r="A3" t="s">
        <v>385</v>
      </c>
      <c r="B3" t="s">
        <v>386</v>
      </c>
    </row>
    <row r="4" spans="1:2" x14ac:dyDescent="0.25">
      <c r="A4" s="1" t="s">
        <v>387</v>
      </c>
      <c r="B4">
        <v>5919500</v>
      </c>
    </row>
    <row r="5" spans="1:2" x14ac:dyDescent="0.25">
      <c r="A5" s="1" t="s">
        <v>388</v>
      </c>
      <c r="B5">
        <v>899000</v>
      </c>
    </row>
    <row r="6" spans="1:2" x14ac:dyDescent="0.25">
      <c r="A6" s="1" t="s">
        <v>389</v>
      </c>
      <c r="B6">
        <v>60000</v>
      </c>
    </row>
    <row r="7" spans="1:2" x14ac:dyDescent="0.25">
      <c r="A7" s="1" t="s">
        <v>6</v>
      </c>
      <c r="B7">
        <v>6878500</v>
      </c>
    </row>
    <row r="10" spans="1:2" x14ac:dyDescent="0.25">
      <c r="A10" s="8" t="s">
        <v>385</v>
      </c>
      <c r="B10" s="9" t="s">
        <v>390</v>
      </c>
    </row>
    <row r="11" spans="1:2" x14ac:dyDescent="0.25">
      <c r="A11" s="8" t="s">
        <v>387</v>
      </c>
      <c r="B11" s="9">
        <v>5919500</v>
      </c>
    </row>
    <row r="12" spans="1:2" x14ac:dyDescent="0.25">
      <c r="A12" s="8" t="s">
        <v>388</v>
      </c>
      <c r="B12" s="9">
        <v>899000</v>
      </c>
    </row>
    <row r="13" spans="1:2" x14ac:dyDescent="0.25">
      <c r="A13" s="8" t="s">
        <v>389</v>
      </c>
      <c r="B13" s="9">
        <v>60000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691E9-72A6-4611-9709-68ACFDC8CE66}">
  <dimension ref="A1:G12"/>
  <sheetViews>
    <sheetView workbookViewId="0">
      <selection activeCell="H22" sqref="H22"/>
    </sheetView>
  </sheetViews>
  <sheetFormatPr defaultRowHeight="15" x14ac:dyDescent="0.25"/>
  <cols>
    <col min="1" max="1" width="18.28515625" bestFit="1" customWidth="1"/>
    <col min="2" max="2" width="22.28515625" bestFit="1" customWidth="1"/>
    <col min="3" max="3" width="14.7109375" bestFit="1" customWidth="1"/>
    <col min="4" max="4" width="21.7109375" bestFit="1" customWidth="1"/>
    <col min="5" max="5" width="22.28515625" bestFit="1" customWidth="1"/>
    <col min="6" max="6" width="21.7109375" bestFit="1" customWidth="1"/>
    <col min="7" max="7" width="16.140625" bestFit="1" customWidth="1"/>
    <col min="8" max="8" width="18.140625" bestFit="1" customWidth="1"/>
    <col min="9" max="9" width="10.7109375" bestFit="1" customWidth="1"/>
  </cols>
  <sheetData>
    <row r="1" spans="1:7" x14ac:dyDescent="0.25">
      <c r="A1" s="13" t="s">
        <v>391</v>
      </c>
      <c r="B1" t="s">
        <v>392</v>
      </c>
    </row>
    <row r="2" spans="1:7" x14ac:dyDescent="0.25">
      <c r="A2" s="13" t="s">
        <v>393</v>
      </c>
      <c r="B2" t="s">
        <v>392</v>
      </c>
      <c r="F2" s="13" t="s">
        <v>393</v>
      </c>
      <c r="G2" t="s">
        <v>392</v>
      </c>
    </row>
    <row r="4" spans="1:7" x14ac:dyDescent="0.25">
      <c r="A4" s="13" t="s">
        <v>394</v>
      </c>
      <c r="B4" t="s">
        <v>386</v>
      </c>
      <c r="D4" t="s">
        <v>527</v>
      </c>
      <c r="F4" t="s">
        <v>527</v>
      </c>
    </row>
    <row r="5" spans="1:7" x14ac:dyDescent="0.25">
      <c r="A5" s="1" t="s">
        <v>401</v>
      </c>
      <c r="B5">
        <v>300000</v>
      </c>
      <c r="D5">
        <v>49</v>
      </c>
      <c r="F5">
        <v>44</v>
      </c>
    </row>
    <row r="6" spans="1:7" x14ac:dyDescent="0.25">
      <c r="A6" s="1" t="s">
        <v>399</v>
      </c>
      <c r="B6">
        <v>300000</v>
      </c>
    </row>
    <row r="7" spans="1:7" x14ac:dyDescent="0.25">
      <c r="A7" s="1" t="s">
        <v>398</v>
      </c>
      <c r="B7">
        <v>300000</v>
      </c>
    </row>
    <row r="8" spans="1:7" x14ac:dyDescent="0.25">
      <c r="A8" s="1" t="s">
        <v>400</v>
      </c>
      <c r="B8">
        <v>300000</v>
      </c>
    </row>
    <row r="9" spans="1:7" x14ac:dyDescent="0.25">
      <c r="A9" s="1" t="s">
        <v>397</v>
      </c>
      <c r="B9">
        <v>350000</v>
      </c>
    </row>
    <row r="10" spans="1:7" x14ac:dyDescent="0.25">
      <c r="A10" s="1" t="s">
        <v>396</v>
      </c>
      <c r="B10">
        <v>400000</v>
      </c>
    </row>
    <row r="11" spans="1:7" x14ac:dyDescent="0.25">
      <c r="A11" s="1" t="s">
        <v>395</v>
      </c>
      <c r="B11">
        <v>400000</v>
      </c>
    </row>
    <row r="12" spans="1:7" x14ac:dyDescent="0.25">
      <c r="A12" s="1" t="s">
        <v>6</v>
      </c>
      <c r="B12">
        <v>2350000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C381D-7A20-4088-BC72-08D69844DE56}">
  <dimension ref="A1:N50"/>
  <sheetViews>
    <sheetView workbookViewId="0">
      <selection activeCell="F1" sqref="F1"/>
    </sheetView>
  </sheetViews>
  <sheetFormatPr defaultColWidth="8.7109375" defaultRowHeight="15" x14ac:dyDescent="0.25"/>
  <cols>
    <col min="1" max="1" width="28.140625" bestFit="1" customWidth="1"/>
    <col min="2" max="2" width="16.7109375" bestFit="1" customWidth="1"/>
    <col min="3" max="3" width="16.7109375" customWidth="1"/>
    <col min="4" max="4" width="20.7109375" bestFit="1" customWidth="1"/>
    <col min="5" max="5" width="19.42578125" bestFit="1" customWidth="1"/>
    <col min="6" max="6" width="19.42578125" customWidth="1"/>
    <col min="7" max="7" width="18.7109375" bestFit="1" customWidth="1"/>
    <col min="8" max="8" width="14.42578125" bestFit="1" customWidth="1"/>
    <col min="9" max="9" width="19" bestFit="1" customWidth="1"/>
    <col min="10" max="10" width="11.7109375" bestFit="1" customWidth="1"/>
    <col min="11" max="11" width="41.7109375" bestFit="1" customWidth="1"/>
    <col min="12" max="12" width="18" bestFit="1" customWidth="1"/>
    <col min="13" max="13" width="32.7109375" bestFit="1" customWidth="1"/>
    <col min="14" max="14" width="50.7109375" bestFit="1" customWidth="1"/>
  </cols>
  <sheetData>
    <row r="1" spans="1:14" s="4" customFormat="1" x14ac:dyDescent="0.25">
      <c r="A1" s="2" t="s">
        <v>402</v>
      </c>
      <c r="B1" s="2" t="s">
        <v>403</v>
      </c>
      <c r="C1" s="2" t="s">
        <v>404</v>
      </c>
      <c r="D1" s="2" t="s">
        <v>21</v>
      </c>
      <c r="E1" s="2" t="s">
        <v>405</v>
      </c>
      <c r="F1" s="2" t="s">
        <v>391</v>
      </c>
      <c r="G1" s="2" t="s">
        <v>406</v>
      </c>
      <c r="H1" s="2" t="s">
        <v>407</v>
      </c>
      <c r="I1" s="2" t="s">
        <v>393</v>
      </c>
      <c r="J1" s="2" t="s">
        <v>408</v>
      </c>
      <c r="K1" s="2" t="s">
        <v>409</v>
      </c>
      <c r="L1" s="2" t="s">
        <v>410</v>
      </c>
      <c r="M1" s="2" t="s">
        <v>411</v>
      </c>
      <c r="N1" s="2" t="s">
        <v>412</v>
      </c>
    </row>
    <row r="2" spans="1:14" x14ac:dyDescent="0.25">
      <c r="A2" t="s">
        <v>413</v>
      </c>
      <c r="B2" t="s">
        <v>414</v>
      </c>
      <c r="C2">
        <v>3</v>
      </c>
      <c r="D2" t="s">
        <v>8</v>
      </c>
      <c r="E2">
        <v>0</v>
      </c>
      <c r="F2">
        <f t="shared" ref="F2:F50" si="0">_xlfn.RANK.EQ(G2,$G$2:$G$50,0)</f>
        <v>1</v>
      </c>
      <c r="G2">
        <v>500000</v>
      </c>
      <c r="H2" s="5">
        <v>43739</v>
      </c>
      <c r="I2" t="s">
        <v>388</v>
      </c>
      <c r="J2" t="s">
        <v>29</v>
      </c>
      <c r="K2" t="s">
        <v>116</v>
      </c>
      <c r="L2" t="s">
        <v>413</v>
      </c>
      <c r="M2" t="s">
        <v>415</v>
      </c>
      <c r="N2" t="s">
        <v>416</v>
      </c>
    </row>
    <row r="3" spans="1:14" x14ac:dyDescent="0.25">
      <c r="A3" t="s">
        <v>395</v>
      </c>
      <c r="B3" t="s">
        <v>417</v>
      </c>
      <c r="C3">
        <v>3</v>
      </c>
      <c r="D3" t="s">
        <v>8</v>
      </c>
      <c r="E3">
        <v>8000000</v>
      </c>
      <c r="F3">
        <f t="shared" si="0"/>
        <v>2</v>
      </c>
      <c r="G3">
        <v>400000</v>
      </c>
      <c r="H3" s="5">
        <v>43782</v>
      </c>
      <c r="I3" t="s">
        <v>387</v>
      </c>
      <c r="J3" t="s">
        <v>29</v>
      </c>
      <c r="K3" t="s">
        <v>41</v>
      </c>
      <c r="L3" t="s">
        <v>418</v>
      </c>
      <c r="M3" t="s">
        <v>419</v>
      </c>
      <c r="N3" t="s">
        <v>420</v>
      </c>
    </row>
    <row r="4" spans="1:14" x14ac:dyDescent="0.25">
      <c r="A4" t="s">
        <v>396</v>
      </c>
      <c r="B4" t="s">
        <v>421</v>
      </c>
      <c r="C4">
        <v>6</v>
      </c>
      <c r="D4" t="s">
        <v>11</v>
      </c>
      <c r="E4">
        <v>0</v>
      </c>
      <c r="F4">
        <f t="shared" si="0"/>
        <v>2</v>
      </c>
      <c r="G4">
        <v>400000</v>
      </c>
      <c r="H4" s="5">
        <v>44012</v>
      </c>
      <c r="I4" t="s">
        <v>387</v>
      </c>
      <c r="J4" t="s">
        <v>29</v>
      </c>
      <c r="K4" t="s">
        <v>116</v>
      </c>
      <c r="L4" t="s">
        <v>413</v>
      </c>
      <c r="M4" t="s">
        <v>415</v>
      </c>
      <c r="N4" t="s">
        <v>416</v>
      </c>
    </row>
    <row r="5" spans="1:14" x14ac:dyDescent="0.25">
      <c r="A5" t="s">
        <v>397</v>
      </c>
      <c r="B5" t="s">
        <v>422</v>
      </c>
      <c r="C5">
        <v>10</v>
      </c>
      <c r="D5" t="s">
        <v>12</v>
      </c>
      <c r="E5">
        <v>4500000</v>
      </c>
      <c r="F5">
        <f t="shared" si="0"/>
        <v>4</v>
      </c>
      <c r="G5">
        <v>350000</v>
      </c>
      <c r="H5" s="5">
        <v>43810</v>
      </c>
      <c r="I5" t="s">
        <v>387</v>
      </c>
      <c r="J5" t="s">
        <v>29</v>
      </c>
      <c r="K5" t="s">
        <v>41</v>
      </c>
      <c r="L5" t="s">
        <v>423</v>
      </c>
      <c r="M5" t="s">
        <v>423</v>
      </c>
      <c r="N5" t="s">
        <v>420</v>
      </c>
    </row>
    <row r="6" spans="1:14" x14ac:dyDescent="0.25">
      <c r="A6" t="s">
        <v>399</v>
      </c>
      <c r="B6" t="s">
        <v>424</v>
      </c>
      <c r="C6">
        <v>10</v>
      </c>
      <c r="D6" t="s">
        <v>12</v>
      </c>
      <c r="E6">
        <v>4500000</v>
      </c>
      <c r="F6">
        <f t="shared" si="0"/>
        <v>5</v>
      </c>
      <c r="G6">
        <v>300000</v>
      </c>
      <c r="H6" s="5">
        <v>43767</v>
      </c>
      <c r="I6" t="s">
        <v>387</v>
      </c>
      <c r="J6" t="s">
        <v>29</v>
      </c>
      <c r="K6" t="s">
        <v>41</v>
      </c>
      <c r="L6" t="s">
        <v>418</v>
      </c>
      <c r="M6" t="s">
        <v>419</v>
      </c>
      <c r="N6" t="s">
        <v>420</v>
      </c>
    </row>
    <row r="7" spans="1:14" x14ac:dyDescent="0.25">
      <c r="A7" t="s">
        <v>398</v>
      </c>
      <c r="B7" t="s">
        <v>425</v>
      </c>
      <c r="C7">
        <v>3</v>
      </c>
      <c r="D7" t="s">
        <v>8</v>
      </c>
      <c r="E7">
        <v>6000000</v>
      </c>
      <c r="F7">
        <f t="shared" si="0"/>
        <v>5</v>
      </c>
      <c r="G7">
        <v>300000</v>
      </c>
      <c r="H7" s="5">
        <v>43800</v>
      </c>
      <c r="I7" t="s">
        <v>387</v>
      </c>
      <c r="J7" t="s">
        <v>29</v>
      </c>
      <c r="K7" t="s">
        <v>41</v>
      </c>
      <c r="L7" t="s">
        <v>418</v>
      </c>
      <c r="M7" t="s">
        <v>419</v>
      </c>
      <c r="N7" t="s">
        <v>420</v>
      </c>
    </row>
    <row r="8" spans="1:14" x14ac:dyDescent="0.25">
      <c r="A8" t="s">
        <v>400</v>
      </c>
      <c r="B8" t="s">
        <v>426</v>
      </c>
      <c r="C8">
        <v>6</v>
      </c>
      <c r="D8" t="s">
        <v>11</v>
      </c>
      <c r="E8">
        <v>0</v>
      </c>
      <c r="F8">
        <f t="shared" si="0"/>
        <v>5</v>
      </c>
      <c r="G8">
        <v>300000</v>
      </c>
      <c r="H8" s="5">
        <v>44012</v>
      </c>
      <c r="I8" t="s">
        <v>387</v>
      </c>
      <c r="J8" t="s">
        <v>29</v>
      </c>
      <c r="K8" t="s">
        <v>116</v>
      </c>
      <c r="L8" t="s">
        <v>413</v>
      </c>
      <c r="M8" t="s">
        <v>415</v>
      </c>
      <c r="N8" t="s">
        <v>416</v>
      </c>
    </row>
    <row r="9" spans="1:14" x14ac:dyDescent="0.25">
      <c r="A9" t="s">
        <v>401</v>
      </c>
      <c r="B9" t="s">
        <v>427</v>
      </c>
      <c r="C9">
        <v>12</v>
      </c>
      <c r="D9" t="s">
        <v>357</v>
      </c>
      <c r="E9">
        <v>0</v>
      </c>
      <c r="F9">
        <f t="shared" si="0"/>
        <v>5</v>
      </c>
      <c r="G9">
        <v>300000</v>
      </c>
      <c r="H9" s="5">
        <v>44012</v>
      </c>
      <c r="I9" t="s">
        <v>387</v>
      </c>
      <c r="J9" t="s">
        <v>29</v>
      </c>
      <c r="K9" t="s">
        <v>428</v>
      </c>
      <c r="L9" t="s">
        <v>429</v>
      </c>
      <c r="M9" t="s">
        <v>430</v>
      </c>
      <c r="N9" t="s">
        <v>431</v>
      </c>
    </row>
    <row r="10" spans="1:14" x14ac:dyDescent="0.25">
      <c r="A10" t="s">
        <v>432</v>
      </c>
      <c r="B10" t="s">
        <v>433</v>
      </c>
      <c r="C10">
        <v>10</v>
      </c>
      <c r="D10" t="s">
        <v>12</v>
      </c>
      <c r="E10">
        <v>5000000</v>
      </c>
      <c r="F10">
        <f t="shared" si="0"/>
        <v>9</v>
      </c>
      <c r="G10">
        <v>250000</v>
      </c>
      <c r="H10" s="5">
        <v>43799</v>
      </c>
      <c r="I10" t="s">
        <v>387</v>
      </c>
      <c r="J10" t="s">
        <v>29</v>
      </c>
      <c r="K10" t="s">
        <v>41</v>
      </c>
      <c r="L10" t="s">
        <v>418</v>
      </c>
      <c r="M10" t="s">
        <v>419</v>
      </c>
      <c r="N10" t="s">
        <v>420</v>
      </c>
    </row>
    <row r="11" spans="1:14" x14ac:dyDescent="0.25">
      <c r="A11" t="s">
        <v>434</v>
      </c>
      <c r="B11" t="s">
        <v>435</v>
      </c>
      <c r="C11">
        <v>12</v>
      </c>
      <c r="D11" t="s">
        <v>357</v>
      </c>
      <c r="E11">
        <v>0</v>
      </c>
      <c r="F11">
        <f t="shared" si="0"/>
        <v>10</v>
      </c>
      <c r="G11">
        <v>200000</v>
      </c>
      <c r="H11" s="5">
        <v>43921</v>
      </c>
      <c r="I11" t="s">
        <v>387</v>
      </c>
      <c r="J11" t="s">
        <v>29</v>
      </c>
      <c r="K11" t="s">
        <v>69</v>
      </c>
      <c r="L11" t="s">
        <v>69</v>
      </c>
      <c r="M11" t="s">
        <v>436</v>
      </c>
      <c r="N11" t="s">
        <v>437</v>
      </c>
    </row>
    <row r="12" spans="1:14" x14ac:dyDescent="0.25">
      <c r="A12" t="s">
        <v>438</v>
      </c>
      <c r="B12" t="s">
        <v>439</v>
      </c>
      <c r="C12">
        <v>3</v>
      </c>
      <c r="D12" t="s">
        <v>8</v>
      </c>
      <c r="E12">
        <v>9500000</v>
      </c>
      <c r="F12">
        <f t="shared" si="0"/>
        <v>10</v>
      </c>
      <c r="G12">
        <v>200000</v>
      </c>
      <c r="H12" s="5">
        <v>43738</v>
      </c>
      <c r="I12" t="s">
        <v>388</v>
      </c>
      <c r="J12" t="s">
        <v>29</v>
      </c>
      <c r="K12" t="s">
        <v>41</v>
      </c>
      <c r="L12" t="s">
        <v>418</v>
      </c>
      <c r="M12" t="s">
        <v>419</v>
      </c>
      <c r="N12" t="s">
        <v>420</v>
      </c>
    </row>
    <row r="13" spans="1:14" x14ac:dyDescent="0.25">
      <c r="A13" t="s">
        <v>440</v>
      </c>
      <c r="B13" t="s">
        <v>441</v>
      </c>
      <c r="C13">
        <v>12</v>
      </c>
      <c r="D13" t="s">
        <v>357</v>
      </c>
      <c r="E13">
        <v>90000000</v>
      </c>
      <c r="F13">
        <f t="shared" si="0"/>
        <v>10</v>
      </c>
      <c r="G13">
        <v>200000</v>
      </c>
      <c r="H13" s="5">
        <v>44074</v>
      </c>
      <c r="I13" t="s">
        <v>387</v>
      </c>
      <c r="J13" t="s">
        <v>29</v>
      </c>
      <c r="K13" t="s">
        <v>116</v>
      </c>
      <c r="L13" t="s">
        <v>413</v>
      </c>
      <c r="M13" t="s">
        <v>415</v>
      </c>
      <c r="N13" t="s">
        <v>442</v>
      </c>
    </row>
    <row r="14" spans="1:14" x14ac:dyDescent="0.25">
      <c r="A14" t="s">
        <v>443</v>
      </c>
      <c r="B14" t="s">
        <v>444</v>
      </c>
      <c r="C14">
        <v>6</v>
      </c>
      <c r="D14" t="s">
        <v>11</v>
      </c>
      <c r="E14">
        <v>0</v>
      </c>
      <c r="F14">
        <f t="shared" si="0"/>
        <v>10</v>
      </c>
      <c r="G14">
        <v>200000</v>
      </c>
      <c r="H14" s="5">
        <v>43921</v>
      </c>
      <c r="I14" t="s">
        <v>387</v>
      </c>
      <c r="J14" t="s">
        <v>29</v>
      </c>
      <c r="K14" t="s">
        <v>116</v>
      </c>
      <c r="L14" t="s">
        <v>413</v>
      </c>
      <c r="M14" t="s">
        <v>415</v>
      </c>
      <c r="N14" t="s">
        <v>416</v>
      </c>
    </row>
    <row r="15" spans="1:14" x14ac:dyDescent="0.25">
      <c r="A15" t="s">
        <v>445</v>
      </c>
      <c r="B15" t="s">
        <v>446</v>
      </c>
      <c r="C15">
        <v>6</v>
      </c>
      <c r="D15" t="s">
        <v>11</v>
      </c>
      <c r="E15">
        <v>0</v>
      </c>
      <c r="F15">
        <f t="shared" si="0"/>
        <v>10</v>
      </c>
      <c r="G15">
        <v>200000</v>
      </c>
      <c r="H15" s="5">
        <v>44012</v>
      </c>
      <c r="I15" t="s">
        <v>387</v>
      </c>
      <c r="J15" t="s">
        <v>29</v>
      </c>
      <c r="K15" t="s">
        <v>116</v>
      </c>
      <c r="L15" t="s">
        <v>413</v>
      </c>
      <c r="M15" t="s">
        <v>415</v>
      </c>
      <c r="N15" t="s">
        <v>416</v>
      </c>
    </row>
    <row r="16" spans="1:14" x14ac:dyDescent="0.25">
      <c r="A16" t="s">
        <v>447</v>
      </c>
      <c r="B16" t="s">
        <v>448</v>
      </c>
      <c r="C16">
        <v>6</v>
      </c>
      <c r="D16" t="s">
        <v>11</v>
      </c>
      <c r="E16">
        <v>0</v>
      </c>
      <c r="F16">
        <f t="shared" si="0"/>
        <v>10</v>
      </c>
      <c r="G16">
        <v>200000</v>
      </c>
      <c r="H16" s="5">
        <v>44012</v>
      </c>
      <c r="I16" t="s">
        <v>387</v>
      </c>
      <c r="J16" t="s">
        <v>29</v>
      </c>
      <c r="K16" t="s">
        <v>116</v>
      </c>
      <c r="L16" t="s">
        <v>413</v>
      </c>
      <c r="M16" t="s">
        <v>415</v>
      </c>
      <c r="N16" t="s">
        <v>416</v>
      </c>
    </row>
    <row r="17" spans="1:14" x14ac:dyDescent="0.25">
      <c r="A17" t="s">
        <v>449</v>
      </c>
      <c r="B17" t="s">
        <v>450</v>
      </c>
      <c r="C17">
        <v>12</v>
      </c>
      <c r="D17" t="s">
        <v>357</v>
      </c>
      <c r="E17">
        <v>2000000</v>
      </c>
      <c r="F17">
        <f t="shared" si="0"/>
        <v>16</v>
      </c>
      <c r="G17">
        <v>150000</v>
      </c>
      <c r="H17" s="5">
        <v>43982</v>
      </c>
      <c r="I17" t="s">
        <v>387</v>
      </c>
      <c r="J17" t="s">
        <v>29</v>
      </c>
      <c r="K17" t="s">
        <v>41</v>
      </c>
      <c r="L17" t="s">
        <v>418</v>
      </c>
      <c r="M17" t="s">
        <v>419</v>
      </c>
      <c r="N17" t="s">
        <v>420</v>
      </c>
    </row>
    <row r="18" spans="1:14" x14ac:dyDescent="0.25">
      <c r="A18" t="s">
        <v>451</v>
      </c>
      <c r="B18" t="s">
        <v>452</v>
      </c>
      <c r="C18">
        <v>1</v>
      </c>
      <c r="D18" t="s">
        <v>14</v>
      </c>
      <c r="E18">
        <v>0</v>
      </c>
      <c r="F18">
        <f t="shared" si="0"/>
        <v>17</v>
      </c>
      <c r="G18">
        <v>125000</v>
      </c>
      <c r="H18" s="5">
        <v>44012</v>
      </c>
      <c r="I18" t="s">
        <v>387</v>
      </c>
      <c r="J18" t="s">
        <v>29</v>
      </c>
      <c r="K18" t="s">
        <v>41</v>
      </c>
      <c r="L18" t="s">
        <v>418</v>
      </c>
      <c r="M18" t="s">
        <v>419</v>
      </c>
      <c r="N18" t="s">
        <v>420</v>
      </c>
    </row>
    <row r="19" spans="1:14" x14ac:dyDescent="0.25">
      <c r="A19" t="s">
        <v>453</v>
      </c>
      <c r="B19" t="s">
        <v>454</v>
      </c>
      <c r="C19">
        <v>3</v>
      </c>
      <c r="D19" t="s">
        <v>8</v>
      </c>
      <c r="E19">
        <v>2500000</v>
      </c>
      <c r="F19">
        <f t="shared" si="0"/>
        <v>17</v>
      </c>
      <c r="G19">
        <v>125000</v>
      </c>
      <c r="H19" s="5">
        <v>43800</v>
      </c>
      <c r="I19" t="s">
        <v>387</v>
      </c>
      <c r="J19" t="s">
        <v>29</v>
      </c>
      <c r="K19" t="s">
        <v>41</v>
      </c>
      <c r="L19" t="s">
        <v>418</v>
      </c>
      <c r="M19" t="s">
        <v>419</v>
      </c>
      <c r="N19" t="s">
        <v>420</v>
      </c>
    </row>
    <row r="20" spans="1:14" x14ac:dyDescent="0.25">
      <c r="A20" t="s">
        <v>455</v>
      </c>
      <c r="B20" t="s">
        <v>456</v>
      </c>
      <c r="C20">
        <v>1</v>
      </c>
      <c r="D20" t="s">
        <v>14</v>
      </c>
      <c r="E20">
        <v>0</v>
      </c>
      <c r="F20">
        <f t="shared" si="0"/>
        <v>19</v>
      </c>
      <c r="G20">
        <v>100000</v>
      </c>
      <c r="H20" s="5">
        <v>44012</v>
      </c>
      <c r="I20" t="s">
        <v>387</v>
      </c>
      <c r="J20" t="s">
        <v>29</v>
      </c>
      <c r="K20" t="s">
        <v>69</v>
      </c>
      <c r="L20" t="s">
        <v>69</v>
      </c>
      <c r="M20" t="s">
        <v>436</v>
      </c>
      <c r="N20" t="s">
        <v>437</v>
      </c>
    </row>
    <row r="21" spans="1:14" x14ac:dyDescent="0.25">
      <c r="A21" t="s">
        <v>457</v>
      </c>
      <c r="B21" t="s">
        <v>458</v>
      </c>
      <c r="C21">
        <v>1</v>
      </c>
      <c r="D21" t="s">
        <v>14</v>
      </c>
      <c r="E21">
        <v>0</v>
      </c>
      <c r="F21">
        <f t="shared" si="0"/>
        <v>19</v>
      </c>
      <c r="G21">
        <v>100000</v>
      </c>
      <c r="H21" s="5">
        <v>43921</v>
      </c>
      <c r="I21" t="s">
        <v>387</v>
      </c>
      <c r="J21" t="s">
        <v>29</v>
      </c>
      <c r="K21" t="s">
        <v>69</v>
      </c>
      <c r="L21" t="s">
        <v>69</v>
      </c>
      <c r="M21" t="s">
        <v>436</v>
      </c>
      <c r="N21" t="s">
        <v>437</v>
      </c>
    </row>
    <row r="22" spans="1:14" x14ac:dyDescent="0.25">
      <c r="A22" t="s">
        <v>459</v>
      </c>
      <c r="B22" t="s">
        <v>460</v>
      </c>
      <c r="C22">
        <v>1</v>
      </c>
      <c r="D22" t="s">
        <v>14</v>
      </c>
      <c r="E22">
        <v>1200000</v>
      </c>
      <c r="F22">
        <f t="shared" si="0"/>
        <v>19</v>
      </c>
      <c r="G22">
        <v>100000</v>
      </c>
      <c r="H22" s="5">
        <v>43921</v>
      </c>
      <c r="I22" t="s">
        <v>387</v>
      </c>
      <c r="J22" t="s">
        <v>29</v>
      </c>
      <c r="K22" t="s">
        <v>110</v>
      </c>
      <c r="L22" t="s">
        <v>423</v>
      </c>
      <c r="M22" t="s">
        <v>423</v>
      </c>
      <c r="N22" t="s">
        <v>461</v>
      </c>
    </row>
    <row r="23" spans="1:14" x14ac:dyDescent="0.25">
      <c r="A23" t="s">
        <v>462</v>
      </c>
      <c r="B23" t="s">
        <v>463</v>
      </c>
      <c r="C23">
        <v>1</v>
      </c>
      <c r="D23" t="s">
        <v>14</v>
      </c>
      <c r="E23">
        <v>0</v>
      </c>
      <c r="F23">
        <f t="shared" si="0"/>
        <v>19</v>
      </c>
      <c r="G23">
        <v>100000</v>
      </c>
      <c r="H23" s="5">
        <v>43982</v>
      </c>
      <c r="I23" t="s">
        <v>387</v>
      </c>
      <c r="J23" t="s">
        <v>29</v>
      </c>
      <c r="K23" t="s">
        <v>30</v>
      </c>
      <c r="L23" t="s">
        <v>30</v>
      </c>
      <c r="M23" t="s">
        <v>464</v>
      </c>
      <c r="N23" t="s">
        <v>465</v>
      </c>
    </row>
    <row r="24" spans="1:14" x14ac:dyDescent="0.25">
      <c r="A24" t="s">
        <v>466</v>
      </c>
      <c r="B24" t="s">
        <v>467</v>
      </c>
      <c r="C24">
        <v>1</v>
      </c>
      <c r="D24" t="s">
        <v>14</v>
      </c>
      <c r="E24">
        <v>0</v>
      </c>
      <c r="F24">
        <f t="shared" si="0"/>
        <v>19</v>
      </c>
      <c r="G24">
        <v>100000</v>
      </c>
      <c r="H24" s="5">
        <v>43982</v>
      </c>
      <c r="I24" t="s">
        <v>387</v>
      </c>
      <c r="J24" t="s">
        <v>29</v>
      </c>
      <c r="K24" t="s">
        <v>69</v>
      </c>
      <c r="L24" t="s">
        <v>69</v>
      </c>
      <c r="M24" t="s">
        <v>436</v>
      </c>
      <c r="N24" t="s">
        <v>437</v>
      </c>
    </row>
    <row r="25" spans="1:14" x14ac:dyDescent="0.25">
      <c r="A25" t="s">
        <v>468</v>
      </c>
      <c r="B25" t="s">
        <v>469</v>
      </c>
      <c r="C25">
        <v>1</v>
      </c>
      <c r="D25" t="s">
        <v>14</v>
      </c>
      <c r="E25">
        <v>0</v>
      </c>
      <c r="F25">
        <f t="shared" si="0"/>
        <v>19</v>
      </c>
      <c r="G25">
        <v>100000</v>
      </c>
      <c r="H25" s="5">
        <v>43921</v>
      </c>
      <c r="I25" t="s">
        <v>387</v>
      </c>
      <c r="J25" t="s">
        <v>29</v>
      </c>
      <c r="K25" t="s">
        <v>69</v>
      </c>
      <c r="L25" t="s">
        <v>69</v>
      </c>
      <c r="M25" t="s">
        <v>436</v>
      </c>
      <c r="N25" t="s">
        <v>437</v>
      </c>
    </row>
    <row r="26" spans="1:14" x14ac:dyDescent="0.25">
      <c r="A26" t="s">
        <v>470</v>
      </c>
      <c r="B26" t="s">
        <v>471</v>
      </c>
      <c r="C26">
        <v>10</v>
      </c>
      <c r="D26" t="s">
        <v>12</v>
      </c>
      <c r="E26">
        <v>1400000</v>
      </c>
      <c r="F26">
        <f t="shared" si="0"/>
        <v>19</v>
      </c>
      <c r="G26">
        <v>100000</v>
      </c>
      <c r="H26" s="5">
        <v>43808</v>
      </c>
      <c r="I26" t="s">
        <v>387</v>
      </c>
      <c r="J26" t="s">
        <v>29</v>
      </c>
      <c r="K26" t="s">
        <v>41</v>
      </c>
      <c r="L26" t="s">
        <v>418</v>
      </c>
      <c r="M26" t="s">
        <v>419</v>
      </c>
      <c r="N26" t="s">
        <v>420</v>
      </c>
    </row>
    <row r="27" spans="1:14" x14ac:dyDescent="0.25">
      <c r="A27" t="s">
        <v>472</v>
      </c>
      <c r="B27" t="s">
        <v>473</v>
      </c>
      <c r="C27">
        <v>3</v>
      </c>
      <c r="D27" t="s">
        <v>8</v>
      </c>
      <c r="E27">
        <v>0</v>
      </c>
      <c r="F27">
        <f t="shared" si="0"/>
        <v>19</v>
      </c>
      <c r="G27">
        <v>100000</v>
      </c>
      <c r="H27" s="5">
        <v>43784</v>
      </c>
      <c r="I27" t="s">
        <v>387</v>
      </c>
      <c r="J27" t="s">
        <v>29</v>
      </c>
      <c r="K27" t="s">
        <v>41</v>
      </c>
      <c r="L27" t="s">
        <v>418</v>
      </c>
      <c r="M27" t="s">
        <v>419</v>
      </c>
      <c r="N27" t="s">
        <v>420</v>
      </c>
    </row>
    <row r="28" spans="1:14" x14ac:dyDescent="0.25">
      <c r="A28" t="s">
        <v>474</v>
      </c>
      <c r="B28" t="s">
        <v>475</v>
      </c>
      <c r="C28">
        <v>10</v>
      </c>
      <c r="D28" t="s">
        <v>12</v>
      </c>
      <c r="E28">
        <v>600000</v>
      </c>
      <c r="F28">
        <f t="shared" si="0"/>
        <v>19</v>
      </c>
      <c r="G28">
        <v>100000</v>
      </c>
      <c r="H28" s="5">
        <v>43799</v>
      </c>
      <c r="I28" t="s">
        <v>387</v>
      </c>
      <c r="J28" t="s">
        <v>29</v>
      </c>
      <c r="K28" t="s">
        <v>341</v>
      </c>
      <c r="L28" t="s">
        <v>418</v>
      </c>
      <c r="M28" t="s">
        <v>419</v>
      </c>
      <c r="N28" t="s">
        <v>420</v>
      </c>
    </row>
    <row r="29" spans="1:14" x14ac:dyDescent="0.25">
      <c r="A29" t="s">
        <v>69</v>
      </c>
      <c r="B29" t="s">
        <v>476</v>
      </c>
      <c r="C29">
        <v>3</v>
      </c>
      <c r="D29" t="s">
        <v>8</v>
      </c>
      <c r="E29">
        <v>0</v>
      </c>
      <c r="F29">
        <f t="shared" si="0"/>
        <v>19</v>
      </c>
      <c r="G29">
        <v>100000</v>
      </c>
      <c r="H29" s="5">
        <v>43769</v>
      </c>
      <c r="I29" t="s">
        <v>388</v>
      </c>
      <c r="J29" t="s">
        <v>29</v>
      </c>
      <c r="K29" t="s">
        <v>69</v>
      </c>
      <c r="L29" t="s">
        <v>69</v>
      </c>
      <c r="M29" t="s">
        <v>477</v>
      </c>
      <c r="N29" t="s">
        <v>478</v>
      </c>
    </row>
    <row r="30" spans="1:14" x14ac:dyDescent="0.25">
      <c r="A30" t="s">
        <v>479</v>
      </c>
      <c r="B30" t="s">
        <v>480</v>
      </c>
      <c r="C30">
        <v>6</v>
      </c>
      <c r="D30" t="s">
        <v>11</v>
      </c>
      <c r="E30">
        <v>1000000</v>
      </c>
      <c r="F30">
        <f t="shared" si="0"/>
        <v>19</v>
      </c>
      <c r="G30">
        <v>100000</v>
      </c>
      <c r="H30" s="5">
        <v>44043</v>
      </c>
      <c r="I30" t="s">
        <v>387</v>
      </c>
      <c r="J30" t="s">
        <v>29</v>
      </c>
      <c r="K30" t="s">
        <v>116</v>
      </c>
      <c r="L30" t="s">
        <v>413</v>
      </c>
      <c r="M30" t="s">
        <v>415</v>
      </c>
      <c r="N30" t="s">
        <v>416</v>
      </c>
    </row>
    <row r="31" spans="1:14" x14ac:dyDescent="0.25">
      <c r="A31" t="s">
        <v>481</v>
      </c>
      <c r="B31" t="s">
        <v>482</v>
      </c>
      <c r="C31">
        <v>12</v>
      </c>
      <c r="D31" t="s">
        <v>357</v>
      </c>
      <c r="E31">
        <v>1000000</v>
      </c>
      <c r="F31">
        <f t="shared" si="0"/>
        <v>19</v>
      </c>
      <c r="G31">
        <v>100000</v>
      </c>
      <c r="H31" s="5">
        <v>43738</v>
      </c>
      <c r="I31" t="s">
        <v>387</v>
      </c>
      <c r="J31" t="s">
        <v>29</v>
      </c>
      <c r="K31" t="s">
        <v>58</v>
      </c>
      <c r="L31" t="s">
        <v>483</v>
      </c>
      <c r="M31" t="s">
        <v>483</v>
      </c>
      <c r="N31" t="s">
        <v>484</v>
      </c>
    </row>
    <row r="32" spans="1:14" x14ac:dyDescent="0.25">
      <c r="A32" t="s">
        <v>485</v>
      </c>
      <c r="B32" t="s">
        <v>486</v>
      </c>
      <c r="C32">
        <v>3</v>
      </c>
      <c r="D32" t="s">
        <v>8</v>
      </c>
      <c r="E32">
        <v>700000</v>
      </c>
      <c r="F32">
        <f t="shared" si="0"/>
        <v>19</v>
      </c>
      <c r="G32">
        <v>100000</v>
      </c>
      <c r="H32" s="5">
        <v>43830</v>
      </c>
      <c r="I32" t="s">
        <v>387</v>
      </c>
      <c r="J32" t="s">
        <v>29</v>
      </c>
      <c r="K32" t="s">
        <v>116</v>
      </c>
      <c r="L32" t="s">
        <v>413</v>
      </c>
      <c r="M32" t="s">
        <v>415</v>
      </c>
      <c r="N32" t="s">
        <v>416</v>
      </c>
    </row>
    <row r="33" spans="1:14" x14ac:dyDescent="0.25">
      <c r="A33" t="s">
        <v>487</v>
      </c>
      <c r="B33" t="s">
        <v>488</v>
      </c>
      <c r="C33">
        <v>12</v>
      </c>
      <c r="D33" t="s">
        <v>357</v>
      </c>
      <c r="E33">
        <v>1000000</v>
      </c>
      <c r="F33">
        <f t="shared" si="0"/>
        <v>19</v>
      </c>
      <c r="G33">
        <v>100000</v>
      </c>
      <c r="H33" s="5">
        <v>43830</v>
      </c>
      <c r="I33" t="s">
        <v>387</v>
      </c>
      <c r="J33" t="s">
        <v>29</v>
      </c>
      <c r="K33" t="s">
        <v>116</v>
      </c>
      <c r="L33" t="s">
        <v>413</v>
      </c>
      <c r="M33" t="s">
        <v>415</v>
      </c>
      <c r="N33" t="s">
        <v>416</v>
      </c>
    </row>
    <row r="34" spans="1:14" x14ac:dyDescent="0.25">
      <c r="A34" t="s">
        <v>489</v>
      </c>
      <c r="B34" t="s">
        <v>490</v>
      </c>
      <c r="C34">
        <v>12</v>
      </c>
      <c r="D34" t="s">
        <v>357</v>
      </c>
      <c r="E34">
        <v>0</v>
      </c>
      <c r="F34">
        <f t="shared" si="0"/>
        <v>33</v>
      </c>
      <c r="G34">
        <v>75000</v>
      </c>
      <c r="H34" s="5">
        <v>43921</v>
      </c>
      <c r="I34" t="s">
        <v>387</v>
      </c>
      <c r="J34" t="s">
        <v>29</v>
      </c>
      <c r="K34" t="s">
        <v>41</v>
      </c>
      <c r="L34" t="s">
        <v>418</v>
      </c>
      <c r="M34" t="s">
        <v>419</v>
      </c>
      <c r="N34" t="s">
        <v>420</v>
      </c>
    </row>
    <row r="35" spans="1:14" x14ac:dyDescent="0.25">
      <c r="A35" t="s">
        <v>491</v>
      </c>
      <c r="B35" t="s">
        <v>492</v>
      </c>
      <c r="C35">
        <v>12</v>
      </c>
      <c r="D35" t="s">
        <v>357</v>
      </c>
      <c r="E35">
        <v>500000</v>
      </c>
      <c r="F35">
        <f t="shared" si="0"/>
        <v>33</v>
      </c>
      <c r="G35">
        <v>75000</v>
      </c>
      <c r="H35" s="5">
        <v>43982</v>
      </c>
      <c r="I35" t="s">
        <v>387</v>
      </c>
      <c r="J35" t="s">
        <v>29</v>
      </c>
      <c r="K35" t="s">
        <v>30</v>
      </c>
      <c r="L35" t="s">
        <v>30</v>
      </c>
      <c r="M35" t="s">
        <v>464</v>
      </c>
      <c r="N35" t="s">
        <v>493</v>
      </c>
    </row>
    <row r="36" spans="1:14" x14ac:dyDescent="0.25">
      <c r="A36" t="s">
        <v>494</v>
      </c>
      <c r="B36" t="s">
        <v>495</v>
      </c>
      <c r="C36">
        <v>10</v>
      </c>
      <c r="D36" t="s">
        <v>12</v>
      </c>
      <c r="E36">
        <v>500000</v>
      </c>
      <c r="F36">
        <f t="shared" si="0"/>
        <v>35</v>
      </c>
      <c r="G36">
        <v>62000</v>
      </c>
      <c r="H36" s="5">
        <v>43738</v>
      </c>
      <c r="I36" t="s">
        <v>387</v>
      </c>
      <c r="J36" t="s">
        <v>29</v>
      </c>
      <c r="K36" t="s">
        <v>58</v>
      </c>
      <c r="L36" t="s">
        <v>483</v>
      </c>
      <c r="M36" t="s">
        <v>483</v>
      </c>
      <c r="N36" t="s">
        <v>484</v>
      </c>
    </row>
    <row r="37" spans="1:14" x14ac:dyDescent="0.25">
      <c r="A37" t="s">
        <v>496</v>
      </c>
      <c r="B37" t="s">
        <v>497</v>
      </c>
      <c r="C37">
        <v>6</v>
      </c>
      <c r="D37" t="s">
        <v>11</v>
      </c>
      <c r="E37">
        <v>0</v>
      </c>
      <c r="F37">
        <f t="shared" si="0"/>
        <v>36</v>
      </c>
      <c r="G37">
        <v>50000</v>
      </c>
      <c r="H37" s="5">
        <v>43921</v>
      </c>
      <c r="I37" t="s">
        <v>387</v>
      </c>
      <c r="J37" t="s">
        <v>29</v>
      </c>
      <c r="K37" t="s">
        <v>116</v>
      </c>
      <c r="L37" t="s">
        <v>413</v>
      </c>
      <c r="M37" t="s">
        <v>415</v>
      </c>
      <c r="N37" t="s">
        <v>416</v>
      </c>
    </row>
    <row r="38" spans="1:14" x14ac:dyDescent="0.25">
      <c r="A38" t="s">
        <v>498</v>
      </c>
      <c r="B38" t="s">
        <v>499</v>
      </c>
      <c r="C38">
        <v>6</v>
      </c>
      <c r="D38" t="s">
        <v>11</v>
      </c>
      <c r="E38">
        <v>300000</v>
      </c>
      <c r="F38">
        <f t="shared" si="0"/>
        <v>36</v>
      </c>
      <c r="G38">
        <v>50000</v>
      </c>
      <c r="H38" s="5">
        <v>43921</v>
      </c>
      <c r="I38" t="s">
        <v>387</v>
      </c>
      <c r="J38" t="s">
        <v>29</v>
      </c>
      <c r="K38" t="s">
        <v>116</v>
      </c>
      <c r="L38" t="s">
        <v>413</v>
      </c>
      <c r="M38" t="s">
        <v>415</v>
      </c>
      <c r="N38" t="s">
        <v>416</v>
      </c>
    </row>
    <row r="39" spans="1:14" x14ac:dyDescent="0.25">
      <c r="A39" t="s">
        <v>500</v>
      </c>
      <c r="B39" t="s">
        <v>501</v>
      </c>
      <c r="C39">
        <v>12</v>
      </c>
      <c r="D39" t="s">
        <v>357</v>
      </c>
      <c r="E39">
        <v>500000</v>
      </c>
      <c r="F39">
        <f t="shared" si="0"/>
        <v>36</v>
      </c>
      <c r="G39">
        <v>50000</v>
      </c>
      <c r="H39" s="5">
        <v>43830</v>
      </c>
      <c r="I39" t="s">
        <v>387</v>
      </c>
      <c r="J39" t="s">
        <v>29</v>
      </c>
      <c r="K39" t="s">
        <v>58</v>
      </c>
      <c r="L39" t="s">
        <v>483</v>
      </c>
      <c r="M39" t="s">
        <v>483</v>
      </c>
      <c r="N39" t="s">
        <v>484</v>
      </c>
    </row>
    <row r="40" spans="1:14" x14ac:dyDescent="0.25">
      <c r="A40" t="s">
        <v>502</v>
      </c>
      <c r="B40" t="s">
        <v>503</v>
      </c>
      <c r="C40">
        <v>10</v>
      </c>
      <c r="D40" t="s">
        <v>12</v>
      </c>
      <c r="E40">
        <v>800000</v>
      </c>
      <c r="F40">
        <f t="shared" si="0"/>
        <v>36</v>
      </c>
      <c r="G40">
        <v>50000</v>
      </c>
      <c r="H40" s="5">
        <v>43738</v>
      </c>
      <c r="I40" t="s">
        <v>387</v>
      </c>
      <c r="J40" t="s">
        <v>29</v>
      </c>
      <c r="K40" t="s">
        <v>58</v>
      </c>
      <c r="L40" t="s">
        <v>483</v>
      </c>
      <c r="M40" t="s">
        <v>483</v>
      </c>
      <c r="N40" t="s">
        <v>484</v>
      </c>
    </row>
    <row r="41" spans="1:14" x14ac:dyDescent="0.25">
      <c r="A41" t="s">
        <v>504</v>
      </c>
      <c r="B41" t="s">
        <v>505</v>
      </c>
      <c r="C41">
        <v>3</v>
      </c>
      <c r="D41" t="s">
        <v>8</v>
      </c>
      <c r="E41">
        <v>0</v>
      </c>
      <c r="F41">
        <f t="shared" si="0"/>
        <v>36</v>
      </c>
      <c r="G41">
        <v>50000</v>
      </c>
      <c r="H41" s="5">
        <v>43738</v>
      </c>
      <c r="I41" t="s">
        <v>389</v>
      </c>
      <c r="J41" t="s">
        <v>29</v>
      </c>
      <c r="K41" t="s">
        <v>116</v>
      </c>
      <c r="L41" t="s">
        <v>413</v>
      </c>
      <c r="M41" t="s">
        <v>415</v>
      </c>
      <c r="N41" t="s">
        <v>416</v>
      </c>
    </row>
    <row r="42" spans="1:14" x14ac:dyDescent="0.25">
      <c r="A42" t="s">
        <v>506</v>
      </c>
      <c r="B42" t="s">
        <v>507</v>
      </c>
      <c r="C42">
        <v>12</v>
      </c>
      <c r="D42" t="s">
        <v>357</v>
      </c>
      <c r="E42">
        <v>0</v>
      </c>
      <c r="F42">
        <f t="shared" si="0"/>
        <v>36</v>
      </c>
      <c r="G42">
        <v>50000</v>
      </c>
      <c r="H42" s="5">
        <v>43921</v>
      </c>
      <c r="I42" t="s">
        <v>387</v>
      </c>
      <c r="J42" t="s">
        <v>29</v>
      </c>
      <c r="K42" t="s">
        <v>30</v>
      </c>
      <c r="L42" t="s">
        <v>30</v>
      </c>
      <c r="M42" t="s">
        <v>464</v>
      </c>
      <c r="N42" t="s">
        <v>508</v>
      </c>
    </row>
    <row r="43" spans="1:14" x14ac:dyDescent="0.25">
      <c r="A43" t="s">
        <v>509</v>
      </c>
      <c r="B43" t="s">
        <v>510</v>
      </c>
      <c r="C43">
        <v>10</v>
      </c>
      <c r="D43" t="s">
        <v>12</v>
      </c>
      <c r="E43">
        <v>300000</v>
      </c>
      <c r="F43">
        <f t="shared" si="0"/>
        <v>42</v>
      </c>
      <c r="G43">
        <v>49500</v>
      </c>
      <c r="H43" s="5">
        <v>43738</v>
      </c>
      <c r="I43" t="s">
        <v>388</v>
      </c>
      <c r="J43" t="s">
        <v>29</v>
      </c>
      <c r="K43" t="s">
        <v>30</v>
      </c>
      <c r="L43" t="s">
        <v>30</v>
      </c>
      <c r="M43" t="s">
        <v>464</v>
      </c>
      <c r="N43" t="s">
        <v>465</v>
      </c>
    </row>
    <row r="44" spans="1:14" x14ac:dyDescent="0.25">
      <c r="A44" t="s">
        <v>511</v>
      </c>
      <c r="B44" t="s">
        <v>512</v>
      </c>
      <c r="C44">
        <v>10</v>
      </c>
      <c r="D44" t="s">
        <v>12</v>
      </c>
      <c r="E44">
        <v>300000</v>
      </c>
      <c r="F44">
        <f t="shared" si="0"/>
        <v>42</v>
      </c>
      <c r="G44">
        <v>49500</v>
      </c>
      <c r="H44" s="5">
        <v>43738</v>
      </c>
      <c r="I44" t="s">
        <v>388</v>
      </c>
      <c r="J44" t="s">
        <v>29</v>
      </c>
      <c r="K44" t="s">
        <v>30</v>
      </c>
      <c r="L44" t="s">
        <v>30</v>
      </c>
      <c r="M44" t="s">
        <v>464</v>
      </c>
      <c r="N44" t="s">
        <v>513</v>
      </c>
    </row>
    <row r="45" spans="1:14" x14ac:dyDescent="0.25">
      <c r="A45" t="s">
        <v>514</v>
      </c>
      <c r="B45" t="s">
        <v>515</v>
      </c>
      <c r="C45">
        <v>10</v>
      </c>
      <c r="D45" t="s">
        <v>12</v>
      </c>
      <c r="E45">
        <v>300000</v>
      </c>
      <c r="F45">
        <f t="shared" si="0"/>
        <v>44</v>
      </c>
      <c r="G45">
        <v>37500</v>
      </c>
      <c r="H45" s="5">
        <v>43738</v>
      </c>
      <c r="I45" t="s">
        <v>387</v>
      </c>
      <c r="J45" t="s">
        <v>29</v>
      </c>
      <c r="K45" t="s">
        <v>58</v>
      </c>
      <c r="L45" t="s">
        <v>483</v>
      </c>
      <c r="M45" t="s">
        <v>483</v>
      </c>
      <c r="N45" t="s">
        <v>484</v>
      </c>
    </row>
    <row r="46" spans="1:14" x14ac:dyDescent="0.25">
      <c r="A46" t="s">
        <v>516</v>
      </c>
      <c r="B46" t="s">
        <v>517</v>
      </c>
      <c r="C46">
        <v>10</v>
      </c>
      <c r="D46" t="s">
        <v>12</v>
      </c>
      <c r="E46">
        <v>210000</v>
      </c>
      <c r="F46">
        <f t="shared" si="0"/>
        <v>45</v>
      </c>
      <c r="G46">
        <v>35000</v>
      </c>
      <c r="H46" s="5">
        <v>43799</v>
      </c>
      <c r="I46" t="s">
        <v>387</v>
      </c>
      <c r="J46" t="s">
        <v>29</v>
      </c>
      <c r="K46" t="s">
        <v>341</v>
      </c>
      <c r="L46" t="s">
        <v>418</v>
      </c>
      <c r="M46" t="s">
        <v>419</v>
      </c>
      <c r="N46" t="s">
        <v>518</v>
      </c>
    </row>
    <row r="47" spans="1:14" x14ac:dyDescent="0.25">
      <c r="A47" t="s">
        <v>519</v>
      </c>
      <c r="B47" t="s">
        <v>520</v>
      </c>
      <c r="C47">
        <v>1</v>
      </c>
      <c r="D47" t="s">
        <v>14</v>
      </c>
      <c r="E47">
        <v>200000</v>
      </c>
      <c r="F47">
        <f t="shared" si="0"/>
        <v>46</v>
      </c>
      <c r="G47">
        <v>30000</v>
      </c>
      <c r="H47" s="5">
        <v>43921</v>
      </c>
      <c r="I47" t="s">
        <v>387</v>
      </c>
      <c r="J47" t="s">
        <v>29</v>
      </c>
      <c r="K47" t="s">
        <v>41</v>
      </c>
      <c r="L47" t="s">
        <v>418</v>
      </c>
      <c r="M47" t="s">
        <v>419</v>
      </c>
      <c r="N47" t="s">
        <v>518</v>
      </c>
    </row>
    <row r="48" spans="1:14" x14ac:dyDescent="0.25">
      <c r="A48" t="s">
        <v>521</v>
      </c>
      <c r="B48" t="s">
        <v>522</v>
      </c>
      <c r="C48">
        <v>6</v>
      </c>
      <c r="D48" t="s">
        <v>11</v>
      </c>
      <c r="E48">
        <v>300000</v>
      </c>
      <c r="F48">
        <f t="shared" si="0"/>
        <v>46</v>
      </c>
      <c r="G48">
        <v>30000</v>
      </c>
      <c r="H48" s="5">
        <v>43921</v>
      </c>
      <c r="I48" t="s">
        <v>387</v>
      </c>
      <c r="J48" t="s">
        <v>29</v>
      </c>
      <c r="K48" t="s">
        <v>58</v>
      </c>
      <c r="L48" t="s">
        <v>483</v>
      </c>
      <c r="M48" t="s">
        <v>483</v>
      </c>
      <c r="N48" t="s">
        <v>484</v>
      </c>
    </row>
    <row r="49" spans="1:14" x14ac:dyDescent="0.25">
      <c r="A49" t="s">
        <v>523</v>
      </c>
      <c r="B49" t="s">
        <v>524</v>
      </c>
      <c r="C49">
        <v>12</v>
      </c>
      <c r="D49" t="s">
        <v>357</v>
      </c>
      <c r="E49">
        <v>0</v>
      </c>
      <c r="F49">
        <f t="shared" si="0"/>
        <v>48</v>
      </c>
      <c r="G49">
        <v>25000</v>
      </c>
      <c r="H49" s="5">
        <v>43921</v>
      </c>
      <c r="I49" t="s">
        <v>387</v>
      </c>
      <c r="J49" t="s">
        <v>29</v>
      </c>
      <c r="K49" t="s">
        <v>41</v>
      </c>
      <c r="L49" t="s">
        <v>418</v>
      </c>
      <c r="M49" t="s">
        <v>419</v>
      </c>
      <c r="N49" t="s">
        <v>518</v>
      </c>
    </row>
    <row r="50" spans="1:14" x14ac:dyDescent="0.25">
      <c r="A50" t="s">
        <v>525</v>
      </c>
      <c r="B50" t="s">
        <v>526</v>
      </c>
      <c r="C50">
        <v>3</v>
      </c>
      <c r="D50" t="s">
        <v>8</v>
      </c>
      <c r="E50">
        <v>0</v>
      </c>
      <c r="F50">
        <f t="shared" si="0"/>
        <v>49</v>
      </c>
      <c r="G50">
        <v>10000</v>
      </c>
      <c r="H50" s="5">
        <v>43738</v>
      </c>
      <c r="I50" t="s">
        <v>389</v>
      </c>
      <c r="J50" t="s">
        <v>29</v>
      </c>
      <c r="K50" t="s">
        <v>69</v>
      </c>
      <c r="L50" t="s">
        <v>69</v>
      </c>
      <c r="M50" t="s">
        <v>477</v>
      </c>
      <c r="N50" t="s">
        <v>477</v>
      </c>
    </row>
  </sheetData>
  <autoFilter ref="A1:N50" xr:uid="{00000000-0001-0000-0000-000000000000}"/>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3DAA3-A937-42D6-90A8-4382832392D1}">
  <dimension ref="A1"/>
  <sheetViews>
    <sheetView workbookViewId="0">
      <selection activeCell="W21" sqref="W21"/>
    </sheetView>
  </sheetViews>
  <sheetFormatPr defaultRowHeight="15" x14ac:dyDescent="0.25"/>
  <cols>
    <col min="8" max="8" width="12.85546875" customWidth="1"/>
    <col min="9" max="9" width="13.7109375" customWidth="1"/>
    <col min="22" max="22" width="12.85546875" customWidth="1"/>
    <col min="23" max="23" width="15.42578125" customWidth="1"/>
  </cols>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93DA9-11BA-454D-9CEB-F49EBDE2B63C}">
  <dimension ref="A1"/>
  <sheetViews>
    <sheetView showGridLines="0" tabSelected="1" topLeftCell="B1" zoomScaleNormal="100" workbookViewId="0">
      <selection activeCell="AE14" sqref="AE14"/>
    </sheetView>
  </sheetViews>
  <sheetFormatPr defaultColWidth="8.85546875" defaultRowHeight="15" x14ac:dyDescent="0.25"/>
  <cols>
    <col min="1" max="1" width="15.7109375" style="14" customWidth="1"/>
    <col min="2" max="2" width="4.85546875" style="14" customWidth="1"/>
    <col min="3" max="7" width="8.85546875" style="14"/>
    <col min="8" max="8" width="8.85546875" style="14" customWidth="1"/>
    <col min="9" max="11" width="8.85546875" style="14"/>
    <col min="12" max="12" width="9.28515625" style="14" customWidth="1"/>
    <col min="13" max="13" width="8.85546875" style="14" customWidth="1"/>
    <col min="14" max="16384" width="8.85546875" style="14"/>
  </cols>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A7EEA5-1533-418A-BF11-82980EF495EF}">
  <dimension ref="A1:M205"/>
  <sheetViews>
    <sheetView topLeftCell="D152" workbookViewId="0">
      <selection activeCell="J187" sqref="J187"/>
    </sheetView>
  </sheetViews>
  <sheetFormatPr defaultColWidth="8.7109375" defaultRowHeight="15" x14ac:dyDescent="0.25"/>
  <cols>
    <col min="1" max="1" width="17.7109375" bestFit="1" customWidth="1"/>
    <col min="2" max="2" width="14.7109375" customWidth="1"/>
    <col min="3" max="3" width="27" bestFit="1" customWidth="1"/>
    <col min="4" max="4" width="15.42578125" bestFit="1" customWidth="1"/>
    <col min="5" max="5" width="34.28515625" bestFit="1" customWidth="1"/>
    <col min="6" max="6" width="20.85546875" customWidth="1"/>
    <col min="7" max="7" width="19.7109375" bestFit="1" customWidth="1"/>
    <col min="8" max="8" width="15" bestFit="1" customWidth="1"/>
    <col min="9" max="9" width="19" customWidth="1"/>
    <col min="10" max="10" width="30" bestFit="1" customWidth="1"/>
    <col min="11" max="11" width="12.42578125" bestFit="1" customWidth="1"/>
    <col min="12" max="12" width="10.42578125" bestFit="1" customWidth="1"/>
    <col min="13" max="13" width="19.42578125" bestFit="1" customWidth="1"/>
  </cols>
  <sheetData>
    <row r="1" spans="1:13" s="4" customFormat="1" x14ac:dyDescent="0.25">
      <c r="A1" s="2" t="s">
        <v>15</v>
      </c>
      <c r="B1" s="2" t="s">
        <v>16</v>
      </c>
      <c r="C1" s="2" t="s">
        <v>17</v>
      </c>
      <c r="D1" s="2" t="s">
        <v>18</v>
      </c>
      <c r="E1" s="2" t="s">
        <v>19</v>
      </c>
      <c r="F1" s="2" t="s">
        <v>20</v>
      </c>
      <c r="G1" s="2" t="s">
        <v>21</v>
      </c>
      <c r="H1" s="2" t="s">
        <v>22</v>
      </c>
      <c r="I1" s="3" t="s">
        <v>23</v>
      </c>
      <c r="J1" s="2" t="s">
        <v>24</v>
      </c>
      <c r="K1" s="2" t="s">
        <v>25</v>
      </c>
      <c r="L1" s="2" t="s">
        <v>26</v>
      </c>
      <c r="M1" s="2" t="s">
        <v>27</v>
      </c>
    </row>
    <row r="2" spans="1:13" x14ac:dyDescent="0.25">
      <c r="A2">
        <v>1900001087</v>
      </c>
      <c r="B2" s="5">
        <v>43566</v>
      </c>
      <c r="C2" t="s">
        <v>28</v>
      </c>
      <c r="D2" t="s">
        <v>29</v>
      </c>
      <c r="E2" t="s">
        <v>30</v>
      </c>
      <c r="F2">
        <v>10</v>
      </c>
      <c r="G2" t="s">
        <v>12</v>
      </c>
      <c r="H2" t="s">
        <v>4</v>
      </c>
      <c r="I2" t="s">
        <v>31</v>
      </c>
      <c r="K2">
        <v>1</v>
      </c>
      <c r="L2">
        <v>84746</v>
      </c>
      <c r="M2" s="5">
        <v>43565</v>
      </c>
    </row>
    <row r="3" spans="1:13" x14ac:dyDescent="0.25">
      <c r="A3">
        <v>1900001106</v>
      </c>
      <c r="B3" s="5">
        <v>43602</v>
      </c>
      <c r="C3" t="s">
        <v>32</v>
      </c>
      <c r="D3" t="s">
        <v>29</v>
      </c>
      <c r="E3" t="s">
        <v>33</v>
      </c>
      <c r="F3">
        <v>4</v>
      </c>
      <c r="G3" s="6" t="s">
        <v>9</v>
      </c>
      <c r="H3" t="s">
        <v>5</v>
      </c>
      <c r="I3" t="s">
        <v>34</v>
      </c>
      <c r="J3">
        <v>2.4142020928135997E+18</v>
      </c>
      <c r="K3">
        <v>1</v>
      </c>
      <c r="L3">
        <v>86724</v>
      </c>
      <c r="M3" s="5">
        <v>43466</v>
      </c>
    </row>
    <row r="4" spans="1:13" x14ac:dyDescent="0.25">
      <c r="A4">
        <v>1900001110</v>
      </c>
      <c r="B4" s="5">
        <v>43602</v>
      </c>
      <c r="C4" t="s">
        <v>32</v>
      </c>
      <c r="D4" t="s">
        <v>29</v>
      </c>
      <c r="E4" t="s">
        <v>33</v>
      </c>
      <c r="F4">
        <v>4</v>
      </c>
      <c r="G4" s="6" t="s">
        <v>9</v>
      </c>
      <c r="H4" t="s">
        <v>5</v>
      </c>
      <c r="I4" t="s">
        <v>35</v>
      </c>
      <c r="J4" t="s">
        <v>36</v>
      </c>
      <c r="K4">
        <v>1</v>
      </c>
      <c r="L4">
        <v>148500</v>
      </c>
      <c r="M4" s="5">
        <v>43525</v>
      </c>
    </row>
    <row r="5" spans="1:13" x14ac:dyDescent="0.25">
      <c r="A5">
        <v>1900001136</v>
      </c>
      <c r="B5" s="5">
        <v>43615</v>
      </c>
      <c r="C5" t="s">
        <v>32</v>
      </c>
      <c r="D5" t="s">
        <v>29</v>
      </c>
      <c r="E5" t="s">
        <v>33</v>
      </c>
      <c r="F5">
        <v>1</v>
      </c>
      <c r="G5" t="s">
        <v>14</v>
      </c>
      <c r="H5" t="s">
        <v>3</v>
      </c>
      <c r="I5" t="s">
        <v>37</v>
      </c>
      <c r="J5" t="s">
        <v>38</v>
      </c>
      <c r="K5">
        <v>1</v>
      </c>
      <c r="L5">
        <v>12019</v>
      </c>
      <c r="M5" s="5">
        <v>43466</v>
      </c>
    </row>
    <row r="6" spans="1:13" x14ac:dyDescent="0.25">
      <c r="A6">
        <v>1900001164</v>
      </c>
      <c r="B6" s="5">
        <v>43627</v>
      </c>
      <c r="C6" t="s">
        <v>32</v>
      </c>
      <c r="D6" t="s">
        <v>29</v>
      </c>
      <c r="E6" t="s">
        <v>33</v>
      </c>
      <c r="F6">
        <v>4</v>
      </c>
      <c r="G6" s="6" t="s">
        <v>9</v>
      </c>
      <c r="H6" t="s">
        <v>5</v>
      </c>
      <c r="I6" t="s">
        <v>39</v>
      </c>
      <c r="J6" t="s">
        <v>40</v>
      </c>
      <c r="K6">
        <v>1</v>
      </c>
      <c r="L6">
        <v>12500</v>
      </c>
      <c r="M6" s="5">
        <v>43522</v>
      </c>
    </row>
    <row r="7" spans="1:13" x14ac:dyDescent="0.25">
      <c r="A7">
        <v>1900001165</v>
      </c>
      <c r="B7" s="5">
        <v>43627</v>
      </c>
      <c r="C7" t="s">
        <v>32</v>
      </c>
      <c r="D7" t="s">
        <v>29</v>
      </c>
      <c r="E7" t="s">
        <v>41</v>
      </c>
      <c r="F7">
        <v>5</v>
      </c>
      <c r="G7" t="s">
        <v>10</v>
      </c>
      <c r="H7" t="s">
        <v>4</v>
      </c>
      <c r="I7" t="s">
        <v>42</v>
      </c>
      <c r="J7">
        <v>206314000000</v>
      </c>
      <c r="K7">
        <v>1</v>
      </c>
      <c r="L7">
        <v>58300</v>
      </c>
      <c r="M7" s="5">
        <v>43512</v>
      </c>
    </row>
    <row r="8" spans="1:13" x14ac:dyDescent="0.25">
      <c r="A8">
        <v>1900001167</v>
      </c>
      <c r="B8" s="5">
        <v>43629</v>
      </c>
      <c r="C8" t="s">
        <v>32</v>
      </c>
      <c r="D8" t="s">
        <v>29</v>
      </c>
      <c r="E8" t="s">
        <v>33</v>
      </c>
      <c r="F8">
        <v>1</v>
      </c>
      <c r="G8" t="s">
        <v>14</v>
      </c>
      <c r="H8" t="s">
        <v>3</v>
      </c>
      <c r="I8" t="s">
        <v>43</v>
      </c>
      <c r="J8" t="s">
        <v>44</v>
      </c>
      <c r="K8">
        <v>1</v>
      </c>
      <c r="L8">
        <v>12019</v>
      </c>
      <c r="M8" s="5">
        <v>43466</v>
      </c>
    </row>
    <row r="9" spans="1:13" x14ac:dyDescent="0.25">
      <c r="A9">
        <v>1900001168</v>
      </c>
      <c r="B9" s="5">
        <v>43629</v>
      </c>
      <c r="C9" t="s">
        <v>32</v>
      </c>
      <c r="D9" t="s">
        <v>29</v>
      </c>
      <c r="E9" t="s">
        <v>33</v>
      </c>
      <c r="F9">
        <v>1</v>
      </c>
      <c r="G9" t="s">
        <v>14</v>
      </c>
      <c r="H9" t="s">
        <v>3</v>
      </c>
      <c r="I9" t="s">
        <v>45</v>
      </c>
      <c r="J9" t="s">
        <v>46</v>
      </c>
      <c r="K9">
        <v>1</v>
      </c>
      <c r="L9">
        <v>30048</v>
      </c>
      <c r="M9" s="5">
        <v>43466</v>
      </c>
    </row>
    <row r="10" spans="1:13" x14ac:dyDescent="0.25">
      <c r="A10">
        <v>1900001169</v>
      </c>
      <c r="B10" s="5">
        <v>43629</v>
      </c>
      <c r="C10" t="s">
        <v>32</v>
      </c>
      <c r="D10" t="s">
        <v>29</v>
      </c>
      <c r="E10" t="s">
        <v>33</v>
      </c>
      <c r="F10">
        <v>4</v>
      </c>
      <c r="G10" s="6" t="s">
        <v>9</v>
      </c>
      <c r="H10" t="s">
        <v>5</v>
      </c>
      <c r="I10" t="s">
        <v>47</v>
      </c>
      <c r="J10">
        <v>3.1242015891005998E+18</v>
      </c>
      <c r="K10">
        <v>1</v>
      </c>
      <c r="L10">
        <v>14394</v>
      </c>
      <c r="M10" s="5">
        <v>43467</v>
      </c>
    </row>
    <row r="11" spans="1:13" x14ac:dyDescent="0.25">
      <c r="A11">
        <v>1900001282</v>
      </c>
      <c r="B11" s="5">
        <v>43659</v>
      </c>
      <c r="C11" t="s">
        <v>32</v>
      </c>
      <c r="D11" t="s">
        <v>29</v>
      </c>
      <c r="E11" t="s">
        <v>41</v>
      </c>
      <c r="F11">
        <v>6</v>
      </c>
      <c r="G11" t="s">
        <v>11</v>
      </c>
      <c r="H11" t="s">
        <v>4</v>
      </c>
      <c r="I11" t="s">
        <v>48</v>
      </c>
      <c r="J11" t="s">
        <v>49</v>
      </c>
      <c r="K11">
        <v>1</v>
      </c>
      <c r="L11">
        <v>32392</v>
      </c>
      <c r="M11" s="5">
        <v>43595</v>
      </c>
    </row>
    <row r="12" spans="1:13" x14ac:dyDescent="0.25">
      <c r="A12">
        <v>1900001293</v>
      </c>
      <c r="B12" s="5">
        <v>43662</v>
      </c>
      <c r="C12" t="s">
        <v>32</v>
      </c>
      <c r="D12" t="s">
        <v>29</v>
      </c>
      <c r="E12" t="s">
        <v>30</v>
      </c>
      <c r="F12">
        <v>13</v>
      </c>
      <c r="G12" t="s">
        <v>13</v>
      </c>
      <c r="H12" t="s">
        <v>3</v>
      </c>
      <c r="I12" t="s">
        <v>50</v>
      </c>
      <c r="J12" t="s">
        <v>51</v>
      </c>
      <c r="K12">
        <v>1</v>
      </c>
      <c r="L12">
        <v>162500</v>
      </c>
      <c r="M12" s="5">
        <v>43560</v>
      </c>
    </row>
    <row r="13" spans="1:13" x14ac:dyDescent="0.25">
      <c r="A13">
        <v>1900001294</v>
      </c>
      <c r="B13" s="5">
        <v>43662</v>
      </c>
      <c r="C13" t="s">
        <v>32</v>
      </c>
      <c r="D13" t="s">
        <v>29</v>
      </c>
      <c r="E13" t="s">
        <v>30</v>
      </c>
      <c r="F13">
        <v>13</v>
      </c>
      <c r="G13" t="s">
        <v>13</v>
      </c>
      <c r="H13" t="s">
        <v>3</v>
      </c>
      <c r="I13" t="s">
        <v>52</v>
      </c>
      <c r="J13" t="s">
        <v>53</v>
      </c>
      <c r="K13">
        <v>1</v>
      </c>
      <c r="L13">
        <v>250000</v>
      </c>
      <c r="M13" s="5">
        <v>43573</v>
      </c>
    </row>
    <row r="14" spans="1:13" x14ac:dyDescent="0.25">
      <c r="A14">
        <v>1900001304</v>
      </c>
      <c r="B14" s="5">
        <v>43663</v>
      </c>
      <c r="C14" t="s">
        <v>32</v>
      </c>
      <c r="D14" t="s">
        <v>29</v>
      </c>
      <c r="E14" t="s">
        <v>33</v>
      </c>
      <c r="F14">
        <v>1</v>
      </c>
      <c r="G14" t="s">
        <v>14</v>
      </c>
      <c r="H14" t="s">
        <v>3</v>
      </c>
      <c r="I14" t="s">
        <v>54</v>
      </c>
      <c r="J14">
        <v>2280082714</v>
      </c>
      <c r="K14">
        <v>1</v>
      </c>
      <c r="L14">
        <v>2646</v>
      </c>
      <c r="M14" s="5">
        <v>43535</v>
      </c>
    </row>
    <row r="15" spans="1:13" x14ac:dyDescent="0.25">
      <c r="A15">
        <v>1900001305</v>
      </c>
      <c r="B15" s="5">
        <v>43663</v>
      </c>
      <c r="C15" t="s">
        <v>32</v>
      </c>
      <c r="D15" t="s">
        <v>29</v>
      </c>
      <c r="E15" t="s">
        <v>33</v>
      </c>
      <c r="F15">
        <v>4</v>
      </c>
      <c r="G15" s="6" t="s">
        <v>9</v>
      </c>
      <c r="H15" t="s">
        <v>4</v>
      </c>
      <c r="I15" t="s">
        <v>55</v>
      </c>
      <c r="J15">
        <v>8502066</v>
      </c>
      <c r="K15">
        <v>1</v>
      </c>
      <c r="L15">
        <v>18150</v>
      </c>
      <c r="M15" s="5">
        <v>43468</v>
      </c>
    </row>
    <row r="16" spans="1:13" x14ac:dyDescent="0.25">
      <c r="A16">
        <v>1900001306</v>
      </c>
      <c r="B16" s="5">
        <v>43663</v>
      </c>
      <c r="C16" t="s">
        <v>32</v>
      </c>
      <c r="D16" t="s">
        <v>29</v>
      </c>
      <c r="E16" t="s">
        <v>30</v>
      </c>
      <c r="F16">
        <v>2</v>
      </c>
      <c r="G16" t="s">
        <v>7</v>
      </c>
      <c r="H16" t="s">
        <v>3</v>
      </c>
      <c r="I16" t="s">
        <v>56</v>
      </c>
      <c r="J16" t="s">
        <v>57</v>
      </c>
      <c r="K16">
        <v>1</v>
      </c>
      <c r="L16">
        <v>60025</v>
      </c>
      <c r="M16" s="5">
        <v>43577</v>
      </c>
    </row>
    <row r="17" spans="1:13" x14ac:dyDescent="0.25">
      <c r="A17">
        <v>1900001308</v>
      </c>
      <c r="B17" s="5">
        <v>43663</v>
      </c>
      <c r="C17" t="s">
        <v>32</v>
      </c>
      <c r="D17" t="s">
        <v>29</v>
      </c>
      <c r="E17" t="s">
        <v>58</v>
      </c>
      <c r="F17">
        <v>3</v>
      </c>
      <c r="G17" t="s">
        <v>8</v>
      </c>
      <c r="H17" t="s">
        <v>3</v>
      </c>
      <c r="I17" t="s">
        <v>59</v>
      </c>
      <c r="J17">
        <v>9.9000044190299996E+19</v>
      </c>
      <c r="K17">
        <v>1</v>
      </c>
      <c r="L17">
        <v>134736</v>
      </c>
      <c r="M17" s="5">
        <v>43580</v>
      </c>
    </row>
    <row r="18" spans="1:13" x14ac:dyDescent="0.25">
      <c r="A18">
        <v>1900001342</v>
      </c>
      <c r="B18" s="5">
        <v>43669</v>
      </c>
      <c r="C18" t="s">
        <v>32</v>
      </c>
      <c r="D18" t="s">
        <v>29</v>
      </c>
      <c r="E18" t="s">
        <v>41</v>
      </c>
      <c r="F18">
        <v>6</v>
      </c>
      <c r="G18" t="s">
        <v>11</v>
      </c>
      <c r="H18" t="s">
        <v>5</v>
      </c>
      <c r="I18" t="s">
        <v>60</v>
      </c>
      <c r="J18" t="s">
        <v>49</v>
      </c>
      <c r="K18">
        <v>1</v>
      </c>
      <c r="L18">
        <v>914999</v>
      </c>
      <c r="M18" s="5">
        <v>43466</v>
      </c>
    </row>
    <row r="19" spans="1:13" x14ac:dyDescent="0.25">
      <c r="A19">
        <v>1900001354</v>
      </c>
      <c r="B19" s="5">
        <v>43670</v>
      </c>
      <c r="C19" t="s">
        <v>32</v>
      </c>
      <c r="D19" t="s">
        <v>29</v>
      </c>
      <c r="E19" t="s">
        <v>33</v>
      </c>
      <c r="F19">
        <v>1</v>
      </c>
      <c r="G19" t="s">
        <v>14</v>
      </c>
      <c r="H19" t="s">
        <v>3</v>
      </c>
      <c r="I19" t="s">
        <v>61</v>
      </c>
      <c r="J19">
        <v>3.1142027482102001E+18</v>
      </c>
      <c r="K19">
        <v>1</v>
      </c>
      <c r="L19">
        <v>2942</v>
      </c>
      <c r="M19" s="5">
        <v>43566</v>
      </c>
    </row>
    <row r="20" spans="1:13" x14ac:dyDescent="0.25">
      <c r="A20">
        <v>1900001355</v>
      </c>
      <c r="B20" s="5">
        <v>43670</v>
      </c>
      <c r="C20" t="s">
        <v>32</v>
      </c>
      <c r="D20" t="s">
        <v>29</v>
      </c>
      <c r="E20" t="s">
        <v>33</v>
      </c>
      <c r="F20">
        <v>1</v>
      </c>
      <c r="G20" t="s">
        <v>14</v>
      </c>
      <c r="H20" t="s">
        <v>3</v>
      </c>
      <c r="I20" t="s">
        <v>62</v>
      </c>
      <c r="J20" t="s">
        <v>63</v>
      </c>
      <c r="K20">
        <v>1</v>
      </c>
      <c r="L20">
        <v>6740</v>
      </c>
      <c r="M20" s="5">
        <v>43528</v>
      </c>
    </row>
    <row r="21" spans="1:13" x14ac:dyDescent="0.25">
      <c r="A21">
        <v>1900001356</v>
      </c>
      <c r="B21" s="5">
        <v>43670</v>
      </c>
      <c r="C21" t="s">
        <v>32</v>
      </c>
      <c r="D21" t="s">
        <v>29</v>
      </c>
      <c r="E21" t="s">
        <v>33</v>
      </c>
      <c r="F21">
        <v>4</v>
      </c>
      <c r="G21" s="6" t="s">
        <v>9</v>
      </c>
      <c r="H21" t="s">
        <v>5</v>
      </c>
      <c r="I21" t="s">
        <v>64</v>
      </c>
      <c r="J21" t="s">
        <v>65</v>
      </c>
      <c r="K21">
        <v>1</v>
      </c>
      <c r="L21">
        <v>6740</v>
      </c>
      <c r="M21" s="5">
        <v>43513</v>
      </c>
    </row>
    <row r="22" spans="1:13" x14ac:dyDescent="0.25">
      <c r="A22">
        <v>1900001361</v>
      </c>
      <c r="B22" s="5">
        <v>43673</v>
      </c>
      <c r="C22" t="s">
        <v>32</v>
      </c>
      <c r="D22" t="s">
        <v>29</v>
      </c>
      <c r="E22" t="s">
        <v>30</v>
      </c>
      <c r="F22">
        <v>3</v>
      </c>
      <c r="G22" t="s">
        <v>8</v>
      </c>
      <c r="H22" t="s">
        <v>3</v>
      </c>
      <c r="I22" t="s">
        <v>66</v>
      </c>
      <c r="J22">
        <v>41045707</v>
      </c>
      <c r="K22">
        <v>1</v>
      </c>
      <c r="L22">
        <v>74250</v>
      </c>
      <c r="M22" s="5">
        <v>43556</v>
      </c>
    </row>
    <row r="23" spans="1:13" x14ac:dyDescent="0.25">
      <c r="A23">
        <v>1900001376</v>
      </c>
      <c r="B23" s="5">
        <v>43675</v>
      </c>
      <c r="C23" t="s">
        <v>32</v>
      </c>
      <c r="D23" t="s">
        <v>29</v>
      </c>
      <c r="E23" t="s">
        <v>41</v>
      </c>
      <c r="F23">
        <v>6</v>
      </c>
      <c r="G23" t="s">
        <v>11</v>
      </c>
      <c r="H23" t="s">
        <v>4</v>
      </c>
      <c r="I23" t="s">
        <v>67</v>
      </c>
      <c r="J23" t="s">
        <v>68</v>
      </c>
      <c r="K23">
        <v>1</v>
      </c>
      <c r="L23">
        <v>1614</v>
      </c>
      <c r="M23" s="5">
        <v>43535</v>
      </c>
    </row>
    <row r="24" spans="1:13" x14ac:dyDescent="0.25">
      <c r="A24">
        <v>1900001377</v>
      </c>
      <c r="B24" s="5">
        <v>43675</v>
      </c>
      <c r="C24" t="s">
        <v>32</v>
      </c>
      <c r="D24" t="s">
        <v>29</v>
      </c>
      <c r="E24" t="s">
        <v>69</v>
      </c>
      <c r="F24">
        <v>13</v>
      </c>
      <c r="G24" t="s">
        <v>13</v>
      </c>
      <c r="H24" t="s">
        <v>3</v>
      </c>
      <c r="I24" t="s">
        <v>70</v>
      </c>
      <c r="J24" t="s">
        <v>71</v>
      </c>
      <c r="K24">
        <v>1</v>
      </c>
      <c r="L24">
        <v>11540</v>
      </c>
      <c r="M24" s="5">
        <v>43494</v>
      </c>
    </row>
    <row r="25" spans="1:13" x14ac:dyDescent="0.25">
      <c r="A25">
        <v>1900001385</v>
      </c>
      <c r="B25" s="5">
        <v>43677</v>
      </c>
      <c r="C25" t="s">
        <v>32</v>
      </c>
      <c r="D25" t="s">
        <v>29</v>
      </c>
      <c r="E25" t="s">
        <v>33</v>
      </c>
      <c r="F25">
        <v>4</v>
      </c>
      <c r="G25" s="6" t="s">
        <v>9</v>
      </c>
      <c r="H25" t="s">
        <v>4</v>
      </c>
      <c r="I25" t="s">
        <v>72</v>
      </c>
      <c r="J25" t="s">
        <v>73</v>
      </c>
      <c r="K25">
        <v>1</v>
      </c>
      <c r="L25">
        <v>2140</v>
      </c>
      <c r="M25" s="5">
        <v>43495</v>
      </c>
    </row>
    <row r="26" spans="1:13" x14ac:dyDescent="0.25">
      <c r="A26">
        <v>1900001388</v>
      </c>
      <c r="B26" s="5">
        <v>43677</v>
      </c>
      <c r="C26" t="s">
        <v>32</v>
      </c>
      <c r="D26" t="s">
        <v>29</v>
      </c>
      <c r="E26" t="s">
        <v>33</v>
      </c>
      <c r="F26">
        <v>4</v>
      </c>
      <c r="G26" s="6" t="s">
        <v>9</v>
      </c>
      <c r="H26" t="s">
        <v>5</v>
      </c>
      <c r="I26" t="s">
        <v>74</v>
      </c>
      <c r="J26" t="s">
        <v>75</v>
      </c>
      <c r="K26">
        <v>1</v>
      </c>
      <c r="L26">
        <v>45375</v>
      </c>
      <c r="M26" s="5">
        <v>43525</v>
      </c>
    </row>
    <row r="27" spans="1:13" x14ac:dyDescent="0.25">
      <c r="A27">
        <v>1900001390</v>
      </c>
      <c r="B27" s="5">
        <v>43677</v>
      </c>
      <c r="C27" t="s">
        <v>32</v>
      </c>
      <c r="D27" t="s">
        <v>29</v>
      </c>
      <c r="E27" t="s">
        <v>33</v>
      </c>
      <c r="F27">
        <v>1</v>
      </c>
      <c r="G27" t="s">
        <v>14</v>
      </c>
      <c r="H27" t="s">
        <v>3</v>
      </c>
      <c r="I27" t="s">
        <v>76</v>
      </c>
      <c r="J27">
        <v>32119154</v>
      </c>
      <c r="K27">
        <v>1</v>
      </c>
      <c r="L27">
        <v>11593</v>
      </c>
      <c r="M27" s="5">
        <v>43556</v>
      </c>
    </row>
    <row r="28" spans="1:13" x14ac:dyDescent="0.25">
      <c r="A28">
        <v>1900001392</v>
      </c>
      <c r="B28" s="5">
        <v>43677</v>
      </c>
      <c r="C28" t="s">
        <v>32</v>
      </c>
      <c r="D28" t="s">
        <v>29</v>
      </c>
      <c r="E28" t="s">
        <v>41</v>
      </c>
      <c r="F28">
        <v>6</v>
      </c>
      <c r="G28" t="s">
        <v>11</v>
      </c>
      <c r="H28" t="s">
        <v>4</v>
      </c>
      <c r="I28" t="s">
        <v>77</v>
      </c>
      <c r="J28" t="s">
        <v>49</v>
      </c>
      <c r="K28">
        <v>1</v>
      </c>
      <c r="L28">
        <v>46995</v>
      </c>
      <c r="M28" s="5">
        <v>43494</v>
      </c>
    </row>
    <row r="29" spans="1:13" x14ac:dyDescent="0.25">
      <c r="A29">
        <v>1900001393</v>
      </c>
      <c r="B29" s="5">
        <v>43677</v>
      </c>
      <c r="C29" t="s">
        <v>32</v>
      </c>
      <c r="D29" t="s">
        <v>29</v>
      </c>
      <c r="E29" t="s">
        <v>33</v>
      </c>
      <c r="F29">
        <v>1</v>
      </c>
      <c r="G29" t="s">
        <v>14</v>
      </c>
      <c r="H29" t="s">
        <v>3</v>
      </c>
      <c r="I29" t="s">
        <v>78</v>
      </c>
      <c r="J29" t="s">
        <v>79</v>
      </c>
      <c r="K29">
        <v>1</v>
      </c>
      <c r="L29">
        <v>529</v>
      </c>
      <c r="M29" s="5">
        <v>43514</v>
      </c>
    </row>
    <row r="30" spans="1:13" x14ac:dyDescent="0.25">
      <c r="A30">
        <v>1900001394</v>
      </c>
      <c r="B30" s="5">
        <v>43677</v>
      </c>
      <c r="C30" t="s">
        <v>32</v>
      </c>
      <c r="D30" t="s">
        <v>29</v>
      </c>
      <c r="E30" t="s">
        <v>33</v>
      </c>
      <c r="F30">
        <v>4</v>
      </c>
      <c r="G30" s="6" t="s">
        <v>9</v>
      </c>
      <c r="H30" t="s">
        <v>5</v>
      </c>
      <c r="I30" t="s">
        <v>80</v>
      </c>
      <c r="J30" t="s">
        <v>81</v>
      </c>
      <c r="K30">
        <v>1</v>
      </c>
      <c r="L30">
        <v>18563</v>
      </c>
      <c r="M30" s="5">
        <v>43525</v>
      </c>
    </row>
    <row r="31" spans="1:13" x14ac:dyDescent="0.25">
      <c r="A31">
        <v>1900001396</v>
      </c>
      <c r="B31" s="5">
        <v>43677</v>
      </c>
      <c r="C31" t="s">
        <v>32</v>
      </c>
      <c r="D31" t="s">
        <v>29</v>
      </c>
      <c r="E31" t="s">
        <v>41</v>
      </c>
      <c r="F31">
        <v>6</v>
      </c>
      <c r="G31" t="s">
        <v>11</v>
      </c>
      <c r="H31" t="s">
        <v>4</v>
      </c>
      <c r="I31" t="s">
        <v>82</v>
      </c>
      <c r="J31" t="s">
        <v>49</v>
      </c>
      <c r="K31">
        <v>1</v>
      </c>
      <c r="L31">
        <v>27435</v>
      </c>
      <c r="M31" s="5">
        <v>43488</v>
      </c>
    </row>
    <row r="32" spans="1:13" x14ac:dyDescent="0.25">
      <c r="A32">
        <v>1900001397</v>
      </c>
      <c r="B32" s="5">
        <v>43677</v>
      </c>
      <c r="C32" t="s">
        <v>32</v>
      </c>
      <c r="D32" t="s">
        <v>29</v>
      </c>
      <c r="E32" t="s">
        <v>41</v>
      </c>
      <c r="F32">
        <v>6</v>
      </c>
      <c r="G32" t="s">
        <v>11</v>
      </c>
      <c r="H32" t="s">
        <v>5</v>
      </c>
      <c r="I32" t="s">
        <v>83</v>
      </c>
      <c r="J32" t="s">
        <v>84</v>
      </c>
      <c r="K32">
        <v>1</v>
      </c>
      <c r="L32">
        <v>25336</v>
      </c>
      <c r="M32" s="5">
        <v>43522</v>
      </c>
    </row>
    <row r="33" spans="1:13" x14ac:dyDescent="0.25">
      <c r="A33">
        <v>1900001398</v>
      </c>
      <c r="B33" s="5">
        <v>43677</v>
      </c>
      <c r="C33" t="s">
        <v>32</v>
      </c>
      <c r="D33" t="s">
        <v>29</v>
      </c>
      <c r="E33" t="s">
        <v>41</v>
      </c>
      <c r="F33">
        <v>6</v>
      </c>
      <c r="G33" t="s">
        <v>11</v>
      </c>
      <c r="H33" t="s">
        <v>3</v>
      </c>
      <c r="I33" t="s">
        <v>85</v>
      </c>
      <c r="J33" t="s">
        <v>86</v>
      </c>
      <c r="K33">
        <v>1</v>
      </c>
      <c r="L33">
        <v>10772</v>
      </c>
      <c r="M33" s="5">
        <v>43538</v>
      </c>
    </row>
    <row r="34" spans="1:13" x14ac:dyDescent="0.25">
      <c r="A34">
        <v>1900001403</v>
      </c>
      <c r="B34" s="5">
        <v>43677</v>
      </c>
      <c r="C34" t="s">
        <v>32</v>
      </c>
      <c r="D34" t="s">
        <v>29</v>
      </c>
      <c r="E34" t="s">
        <v>41</v>
      </c>
      <c r="F34">
        <v>6</v>
      </c>
      <c r="G34" t="s">
        <v>11</v>
      </c>
      <c r="H34" t="s">
        <v>3</v>
      </c>
      <c r="I34" t="s">
        <v>87</v>
      </c>
      <c r="J34" t="s">
        <v>86</v>
      </c>
      <c r="K34">
        <v>1</v>
      </c>
      <c r="L34">
        <v>9283</v>
      </c>
      <c r="M34" s="5">
        <v>43573</v>
      </c>
    </row>
    <row r="35" spans="1:13" x14ac:dyDescent="0.25">
      <c r="A35">
        <v>1900001404</v>
      </c>
      <c r="B35" s="5">
        <v>43677</v>
      </c>
      <c r="C35" t="s">
        <v>32</v>
      </c>
      <c r="D35" t="s">
        <v>29</v>
      </c>
      <c r="E35" t="s">
        <v>41</v>
      </c>
      <c r="F35">
        <v>6</v>
      </c>
      <c r="G35" t="s">
        <v>11</v>
      </c>
      <c r="H35" t="s">
        <v>3</v>
      </c>
      <c r="I35" t="s">
        <v>88</v>
      </c>
      <c r="J35" t="s">
        <v>86</v>
      </c>
      <c r="K35">
        <v>1</v>
      </c>
      <c r="L35">
        <v>6903</v>
      </c>
      <c r="M35" s="5">
        <v>43615</v>
      </c>
    </row>
    <row r="36" spans="1:13" x14ac:dyDescent="0.25">
      <c r="A36">
        <v>1900001405</v>
      </c>
      <c r="B36" s="5">
        <v>43677</v>
      </c>
      <c r="C36" t="s">
        <v>32</v>
      </c>
      <c r="D36" t="s">
        <v>29</v>
      </c>
      <c r="E36" t="s">
        <v>58</v>
      </c>
      <c r="F36">
        <v>13</v>
      </c>
      <c r="G36" t="s">
        <v>13</v>
      </c>
      <c r="H36" t="s">
        <v>5</v>
      </c>
      <c r="I36" t="s">
        <v>89</v>
      </c>
      <c r="J36" t="s">
        <v>90</v>
      </c>
      <c r="K36">
        <v>1</v>
      </c>
      <c r="L36">
        <v>90663</v>
      </c>
      <c r="M36" s="5">
        <v>43556</v>
      </c>
    </row>
    <row r="37" spans="1:13" x14ac:dyDescent="0.25">
      <c r="A37">
        <v>1900001583</v>
      </c>
      <c r="B37" s="5">
        <v>43691</v>
      </c>
      <c r="C37" t="s">
        <v>32</v>
      </c>
      <c r="D37" t="s">
        <v>29</v>
      </c>
      <c r="E37" t="s">
        <v>41</v>
      </c>
      <c r="F37">
        <v>6</v>
      </c>
      <c r="G37" t="s">
        <v>11</v>
      </c>
      <c r="H37" t="s">
        <v>5</v>
      </c>
      <c r="I37" t="s">
        <v>91</v>
      </c>
      <c r="J37" t="s">
        <v>92</v>
      </c>
      <c r="K37">
        <v>1</v>
      </c>
      <c r="L37">
        <v>156000</v>
      </c>
      <c r="M37" s="5">
        <v>43469</v>
      </c>
    </row>
    <row r="38" spans="1:13" x14ac:dyDescent="0.25">
      <c r="A38">
        <v>1900001602</v>
      </c>
      <c r="B38" s="5">
        <v>43694</v>
      </c>
      <c r="C38" t="s">
        <v>32</v>
      </c>
      <c r="D38" t="s">
        <v>29</v>
      </c>
      <c r="E38" t="s">
        <v>33</v>
      </c>
      <c r="F38">
        <v>1</v>
      </c>
      <c r="G38" t="s">
        <v>14</v>
      </c>
      <c r="H38" t="s">
        <v>3</v>
      </c>
      <c r="I38" t="s">
        <v>93</v>
      </c>
      <c r="J38" t="s">
        <v>94</v>
      </c>
      <c r="K38">
        <v>1</v>
      </c>
      <c r="L38">
        <v>21157</v>
      </c>
      <c r="M38" s="5">
        <v>43466</v>
      </c>
    </row>
    <row r="39" spans="1:13" x14ac:dyDescent="0.25">
      <c r="A39">
        <v>1900001603</v>
      </c>
      <c r="B39" s="5">
        <v>43694</v>
      </c>
      <c r="C39" t="s">
        <v>32</v>
      </c>
      <c r="D39" t="s">
        <v>29</v>
      </c>
      <c r="E39" t="s">
        <v>33</v>
      </c>
      <c r="F39">
        <v>1</v>
      </c>
      <c r="G39" t="s">
        <v>14</v>
      </c>
      <c r="H39" t="s">
        <v>3</v>
      </c>
      <c r="I39" t="s">
        <v>95</v>
      </c>
      <c r="J39" t="s">
        <v>96</v>
      </c>
      <c r="K39">
        <v>1</v>
      </c>
      <c r="L39">
        <v>77787</v>
      </c>
      <c r="M39" s="5">
        <v>43466</v>
      </c>
    </row>
    <row r="40" spans="1:13" x14ac:dyDescent="0.25">
      <c r="A40">
        <v>1900001604</v>
      </c>
      <c r="B40" s="5">
        <v>43694</v>
      </c>
      <c r="C40" t="s">
        <v>32</v>
      </c>
      <c r="D40" t="s">
        <v>29</v>
      </c>
      <c r="E40" t="s">
        <v>33</v>
      </c>
      <c r="F40">
        <v>1</v>
      </c>
      <c r="G40" t="s">
        <v>14</v>
      </c>
      <c r="H40" t="s">
        <v>3</v>
      </c>
      <c r="I40" t="s">
        <v>97</v>
      </c>
      <c r="J40" t="s">
        <v>98</v>
      </c>
      <c r="K40">
        <v>1</v>
      </c>
      <c r="L40">
        <v>8468</v>
      </c>
      <c r="M40" s="5">
        <v>43514</v>
      </c>
    </row>
    <row r="41" spans="1:13" x14ac:dyDescent="0.25">
      <c r="A41">
        <v>1900001605</v>
      </c>
      <c r="B41" s="5">
        <v>43694</v>
      </c>
      <c r="C41" t="s">
        <v>32</v>
      </c>
      <c r="D41" t="s">
        <v>29</v>
      </c>
      <c r="E41" t="s">
        <v>41</v>
      </c>
      <c r="F41">
        <v>6</v>
      </c>
      <c r="G41" t="s">
        <v>11</v>
      </c>
      <c r="H41" t="s">
        <v>5</v>
      </c>
      <c r="I41" t="s">
        <v>99</v>
      </c>
      <c r="J41" t="s">
        <v>100</v>
      </c>
      <c r="K41">
        <v>1</v>
      </c>
      <c r="L41">
        <v>1825</v>
      </c>
      <c r="M41" s="5">
        <v>43497</v>
      </c>
    </row>
    <row r="42" spans="1:13" x14ac:dyDescent="0.25">
      <c r="A42">
        <v>1900001606</v>
      </c>
      <c r="B42" s="5">
        <v>43694</v>
      </c>
      <c r="C42" t="s">
        <v>32</v>
      </c>
      <c r="D42" t="s">
        <v>29</v>
      </c>
      <c r="E42" t="s">
        <v>41</v>
      </c>
      <c r="F42">
        <v>6</v>
      </c>
      <c r="G42" t="s">
        <v>11</v>
      </c>
      <c r="H42" t="s">
        <v>5</v>
      </c>
      <c r="I42" t="s">
        <v>101</v>
      </c>
      <c r="J42" t="s">
        <v>86</v>
      </c>
      <c r="K42">
        <v>1</v>
      </c>
      <c r="L42">
        <v>329250</v>
      </c>
      <c r="M42" s="5">
        <v>43524</v>
      </c>
    </row>
    <row r="43" spans="1:13" x14ac:dyDescent="0.25">
      <c r="A43">
        <v>1900001607</v>
      </c>
      <c r="B43" s="5">
        <v>43694</v>
      </c>
      <c r="C43" t="s">
        <v>32</v>
      </c>
      <c r="D43" t="s">
        <v>29</v>
      </c>
      <c r="E43" t="s">
        <v>33</v>
      </c>
      <c r="F43">
        <v>4</v>
      </c>
      <c r="G43" s="6" t="s">
        <v>9</v>
      </c>
      <c r="H43" t="s">
        <v>5</v>
      </c>
      <c r="I43" t="s">
        <v>102</v>
      </c>
      <c r="J43">
        <v>304003763</v>
      </c>
      <c r="K43">
        <v>1</v>
      </c>
      <c r="L43">
        <v>344794</v>
      </c>
      <c r="M43" s="5">
        <v>43556</v>
      </c>
    </row>
    <row r="44" spans="1:13" x14ac:dyDescent="0.25">
      <c r="A44">
        <v>1900001608</v>
      </c>
      <c r="B44" s="5">
        <v>43694</v>
      </c>
      <c r="C44" t="s">
        <v>32</v>
      </c>
      <c r="D44" t="s">
        <v>29</v>
      </c>
      <c r="E44" t="s">
        <v>33</v>
      </c>
      <c r="F44">
        <v>4</v>
      </c>
      <c r="G44" s="6" t="s">
        <v>9</v>
      </c>
      <c r="H44" t="s">
        <v>5</v>
      </c>
      <c r="I44" t="s">
        <v>103</v>
      </c>
      <c r="J44" t="s">
        <v>104</v>
      </c>
      <c r="K44">
        <v>1</v>
      </c>
      <c r="L44">
        <v>37500</v>
      </c>
      <c r="M44" s="5">
        <v>43556</v>
      </c>
    </row>
    <row r="45" spans="1:13" x14ac:dyDescent="0.25">
      <c r="A45">
        <v>1900001609</v>
      </c>
      <c r="B45" s="5">
        <v>43694</v>
      </c>
      <c r="C45" t="s">
        <v>32</v>
      </c>
      <c r="D45" t="s">
        <v>29</v>
      </c>
      <c r="E45" t="s">
        <v>41</v>
      </c>
      <c r="F45">
        <v>6</v>
      </c>
      <c r="G45" t="s">
        <v>11</v>
      </c>
      <c r="H45" t="s">
        <v>5</v>
      </c>
      <c r="I45" t="s">
        <v>105</v>
      </c>
      <c r="J45" t="s">
        <v>68</v>
      </c>
      <c r="K45">
        <v>1</v>
      </c>
      <c r="L45">
        <v>49789</v>
      </c>
      <c r="M45" s="5">
        <v>43466</v>
      </c>
    </row>
    <row r="46" spans="1:13" x14ac:dyDescent="0.25">
      <c r="A46">
        <v>1900001610</v>
      </c>
      <c r="B46" s="5">
        <v>43694</v>
      </c>
      <c r="C46" t="s">
        <v>32</v>
      </c>
      <c r="D46" t="s">
        <v>29</v>
      </c>
      <c r="E46" t="s">
        <v>33</v>
      </c>
      <c r="F46">
        <v>4</v>
      </c>
      <c r="G46" s="6" t="s">
        <v>9</v>
      </c>
      <c r="H46" t="s">
        <v>5</v>
      </c>
      <c r="I46" t="s">
        <v>106</v>
      </c>
      <c r="J46" t="s">
        <v>107</v>
      </c>
      <c r="K46">
        <v>1</v>
      </c>
      <c r="L46">
        <v>64</v>
      </c>
      <c r="M46" s="5">
        <v>43540</v>
      </c>
    </row>
    <row r="47" spans="1:13" x14ac:dyDescent="0.25">
      <c r="A47">
        <v>1900001611</v>
      </c>
      <c r="B47" s="5">
        <v>43694</v>
      </c>
      <c r="C47" t="s">
        <v>32</v>
      </c>
      <c r="D47" t="s">
        <v>29</v>
      </c>
      <c r="E47" t="s">
        <v>33</v>
      </c>
      <c r="F47">
        <v>4</v>
      </c>
      <c r="G47" s="6" t="s">
        <v>9</v>
      </c>
      <c r="H47" t="s">
        <v>5</v>
      </c>
      <c r="I47" t="s">
        <v>108</v>
      </c>
      <c r="J47" t="s">
        <v>109</v>
      </c>
      <c r="K47">
        <v>1</v>
      </c>
      <c r="L47">
        <v>6250</v>
      </c>
      <c r="M47" s="5">
        <v>43520</v>
      </c>
    </row>
    <row r="48" spans="1:13" x14ac:dyDescent="0.25">
      <c r="A48">
        <v>1900002041</v>
      </c>
      <c r="B48" s="5">
        <v>43705</v>
      </c>
      <c r="C48" t="s">
        <v>32</v>
      </c>
      <c r="D48" t="s">
        <v>29</v>
      </c>
      <c r="E48" t="s">
        <v>110</v>
      </c>
      <c r="F48">
        <v>1</v>
      </c>
      <c r="G48" t="s">
        <v>14</v>
      </c>
      <c r="H48" t="s">
        <v>5</v>
      </c>
      <c r="I48" t="s">
        <v>111</v>
      </c>
      <c r="J48">
        <v>1.31000501801E+19</v>
      </c>
      <c r="K48">
        <v>1</v>
      </c>
      <c r="L48">
        <v>124875</v>
      </c>
      <c r="M48" s="5">
        <v>43531</v>
      </c>
    </row>
    <row r="49" spans="1:13" x14ac:dyDescent="0.25">
      <c r="A49">
        <v>1900002042</v>
      </c>
      <c r="B49" s="5">
        <v>43705</v>
      </c>
      <c r="C49" t="s">
        <v>32</v>
      </c>
      <c r="D49" t="s">
        <v>29</v>
      </c>
      <c r="E49" t="s">
        <v>30</v>
      </c>
      <c r="F49">
        <v>3</v>
      </c>
      <c r="G49" t="s">
        <v>8</v>
      </c>
      <c r="H49" t="s">
        <v>3</v>
      </c>
      <c r="I49" t="s">
        <v>112</v>
      </c>
      <c r="J49">
        <v>43190133</v>
      </c>
      <c r="K49">
        <v>1</v>
      </c>
      <c r="L49">
        <v>7783</v>
      </c>
      <c r="M49" s="5">
        <v>43627</v>
      </c>
    </row>
    <row r="50" spans="1:13" x14ac:dyDescent="0.25">
      <c r="A50">
        <v>1900002043</v>
      </c>
      <c r="B50" s="5">
        <v>43705</v>
      </c>
      <c r="C50" t="s">
        <v>32</v>
      </c>
      <c r="D50" t="s">
        <v>29</v>
      </c>
      <c r="E50" t="s">
        <v>30</v>
      </c>
      <c r="F50">
        <v>3</v>
      </c>
      <c r="G50" t="s">
        <v>8</v>
      </c>
      <c r="H50" t="s">
        <v>3</v>
      </c>
      <c r="I50" t="s">
        <v>113</v>
      </c>
      <c r="J50">
        <v>43189992</v>
      </c>
      <c r="K50">
        <v>1</v>
      </c>
      <c r="L50">
        <v>7835</v>
      </c>
      <c r="M50" s="5">
        <v>43626</v>
      </c>
    </row>
    <row r="51" spans="1:13" x14ac:dyDescent="0.25">
      <c r="A51">
        <v>1900002044</v>
      </c>
      <c r="B51" s="5">
        <v>43705</v>
      </c>
      <c r="C51" t="s">
        <v>32</v>
      </c>
      <c r="D51" t="s">
        <v>29</v>
      </c>
      <c r="E51" t="s">
        <v>30</v>
      </c>
      <c r="F51">
        <v>5</v>
      </c>
      <c r="G51" t="s">
        <v>10</v>
      </c>
      <c r="H51" t="s">
        <v>4</v>
      </c>
      <c r="I51" t="s">
        <v>114</v>
      </c>
      <c r="J51">
        <v>41045400</v>
      </c>
      <c r="K51">
        <v>1</v>
      </c>
      <c r="L51">
        <v>70125</v>
      </c>
      <c r="M51" s="5">
        <v>43543</v>
      </c>
    </row>
    <row r="52" spans="1:13" x14ac:dyDescent="0.25">
      <c r="A52">
        <v>1900002045</v>
      </c>
      <c r="B52" s="5">
        <v>43705</v>
      </c>
      <c r="C52" t="s">
        <v>32</v>
      </c>
      <c r="D52" t="s">
        <v>29</v>
      </c>
      <c r="E52" t="s">
        <v>30</v>
      </c>
      <c r="F52">
        <v>5</v>
      </c>
      <c r="G52" t="s">
        <v>10</v>
      </c>
      <c r="H52" t="s">
        <v>4</v>
      </c>
      <c r="I52" t="s">
        <v>115</v>
      </c>
      <c r="J52">
        <v>41045403</v>
      </c>
      <c r="K52">
        <v>1</v>
      </c>
      <c r="L52">
        <v>70125</v>
      </c>
      <c r="M52" s="5">
        <v>43543</v>
      </c>
    </row>
    <row r="53" spans="1:13" x14ac:dyDescent="0.25">
      <c r="A53">
        <v>1900002046</v>
      </c>
      <c r="B53" s="5">
        <v>43705</v>
      </c>
      <c r="C53" t="s">
        <v>32</v>
      </c>
      <c r="D53" t="s">
        <v>29</v>
      </c>
      <c r="E53" t="s">
        <v>116</v>
      </c>
      <c r="F53">
        <v>13</v>
      </c>
      <c r="G53" t="s">
        <v>13</v>
      </c>
      <c r="H53" t="s">
        <v>5</v>
      </c>
      <c r="I53" t="s">
        <v>117</v>
      </c>
      <c r="J53" t="s">
        <v>118</v>
      </c>
      <c r="K53">
        <v>1</v>
      </c>
      <c r="L53">
        <v>60229</v>
      </c>
      <c r="M53" s="5">
        <v>43556</v>
      </c>
    </row>
    <row r="54" spans="1:13" x14ac:dyDescent="0.25">
      <c r="A54">
        <v>1900002047</v>
      </c>
      <c r="B54" s="5">
        <v>43705</v>
      </c>
      <c r="C54" t="s">
        <v>32</v>
      </c>
      <c r="D54" t="s">
        <v>29</v>
      </c>
      <c r="E54" t="s">
        <v>116</v>
      </c>
      <c r="F54">
        <v>13</v>
      </c>
      <c r="G54" t="s">
        <v>13</v>
      </c>
      <c r="H54" t="s">
        <v>5</v>
      </c>
      <c r="I54" t="s">
        <v>119</v>
      </c>
      <c r="J54" t="s">
        <v>120</v>
      </c>
      <c r="K54">
        <v>1</v>
      </c>
      <c r="L54">
        <v>98931</v>
      </c>
      <c r="M54" s="5">
        <v>43481</v>
      </c>
    </row>
    <row r="55" spans="1:13" x14ac:dyDescent="0.25">
      <c r="A55">
        <v>1900002048</v>
      </c>
      <c r="B55" s="5">
        <v>43705</v>
      </c>
      <c r="C55" t="s">
        <v>32</v>
      </c>
      <c r="D55" t="s">
        <v>29</v>
      </c>
      <c r="E55" t="s">
        <v>33</v>
      </c>
      <c r="F55">
        <v>1</v>
      </c>
      <c r="G55" t="s">
        <v>14</v>
      </c>
      <c r="H55" t="s">
        <v>3</v>
      </c>
      <c r="I55" t="s">
        <v>121</v>
      </c>
      <c r="J55" t="s">
        <v>122</v>
      </c>
      <c r="K55">
        <v>1</v>
      </c>
      <c r="L55">
        <v>21769</v>
      </c>
      <c r="M55" s="5">
        <v>43466</v>
      </c>
    </row>
    <row r="56" spans="1:13" x14ac:dyDescent="0.25">
      <c r="A56">
        <v>1900002049</v>
      </c>
      <c r="B56" s="5">
        <v>43705</v>
      </c>
      <c r="C56" t="s">
        <v>32</v>
      </c>
      <c r="D56" t="s">
        <v>29</v>
      </c>
      <c r="E56" t="s">
        <v>33</v>
      </c>
      <c r="F56">
        <v>4</v>
      </c>
      <c r="G56" s="6" t="s">
        <v>9</v>
      </c>
      <c r="H56" t="s">
        <v>5</v>
      </c>
      <c r="I56" t="s">
        <v>123</v>
      </c>
      <c r="J56" t="s">
        <v>124</v>
      </c>
      <c r="K56">
        <v>1</v>
      </c>
      <c r="L56">
        <v>65369</v>
      </c>
      <c r="M56" s="5">
        <v>43572</v>
      </c>
    </row>
    <row r="57" spans="1:13" x14ac:dyDescent="0.25">
      <c r="A57">
        <v>1900002050</v>
      </c>
      <c r="B57" s="5">
        <v>43705</v>
      </c>
      <c r="C57" t="s">
        <v>32</v>
      </c>
      <c r="D57" t="s">
        <v>29</v>
      </c>
      <c r="E57" t="s">
        <v>33</v>
      </c>
      <c r="F57">
        <v>4</v>
      </c>
      <c r="G57" s="6" t="s">
        <v>9</v>
      </c>
      <c r="H57" t="s">
        <v>5</v>
      </c>
      <c r="I57" t="s">
        <v>125</v>
      </c>
      <c r="J57">
        <v>304003761</v>
      </c>
      <c r="K57">
        <v>1</v>
      </c>
      <c r="L57">
        <v>5206</v>
      </c>
      <c r="M57" s="5">
        <v>43556</v>
      </c>
    </row>
    <row r="58" spans="1:13" x14ac:dyDescent="0.25">
      <c r="A58">
        <v>1900002051</v>
      </c>
      <c r="B58" s="5">
        <v>43705</v>
      </c>
      <c r="C58" t="s">
        <v>32</v>
      </c>
      <c r="D58" t="s">
        <v>29</v>
      </c>
      <c r="E58" t="s">
        <v>33</v>
      </c>
      <c r="F58">
        <v>4</v>
      </c>
      <c r="G58" s="6" t="s">
        <v>9</v>
      </c>
      <c r="H58" t="s">
        <v>5</v>
      </c>
      <c r="I58" t="s">
        <v>126</v>
      </c>
      <c r="J58" t="s">
        <v>127</v>
      </c>
      <c r="K58">
        <v>1</v>
      </c>
      <c r="L58">
        <v>23750</v>
      </c>
      <c r="M58" s="5">
        <v>43533</v>
      </c>
    </row>
    <row r="59" spans="1:13" x14ac:dyDescent="0.25">
      <c r="A59">
        <v>1900002052</v>
      </c>
      <c r="B59" s="5">
        <v>43705</v>
      </c>
      <c r="C59" t="s">
        <v>32</v>
      </c>
      <c r="D59" t="s">
        <v>29</v>
      </c>
      <c r="E59" t="s">
        <v>33</v>
      </c>
      <c r="F59">
        <v>4</v>
      </c>
      <c r="G59" s="6" t="s">
        <v>9</v>
      </c>
      <c r="H59" t="s">
        <v>5</v>
      </c>
      <c r="I59" t="s">
        <v>128</v>
      </c>
      <c r="J59" t="s">
        <v>129</v>
      </c>
      <c r="K59">
        <v>1</v>
      </c>
      <c r="L59">
        <v>1557</v>
      </c>
      <c r="M59" s="5">
        <v>43571</v>
      </c>
    </row>
    <row r="60" spans="1:13" x14ac:dyDescent="0.25">
      <c r="A60">
        <v>1900002072</v>
      </c>
      <c r="B60" s="5">
        <v>43705</v>
      </c>
      <c r="C60" t="s">
        <v>32</v>
      </c>
      <c r="D60" t="s">
        <v>29</v>
      </c>
      <c r="E60" t="s">
        <v>58</v>
      </c>
      <c r="F60">
        <v>13</v>
      </c>
      <c r="G60" t="s">
        <v>13</v>
      </c>
      <c r="H60" t="s">
        <v>3</v>
      </c>
      <c r="I60" t="s">
        <v>130</v>
      </c>
      <c r="J60" t="s">
        <v>131</v>
      </c>
      <c r="K60">
        <v>1</v>
      </c>
      <c r="L60">
        <v>40960</v>
      </c>
      <c r="M60" s="5">
        <v>43575</v>
      </c>
    </row>
    <row r="61" spans="1:13" x14ac:dyDescent="0.25">
      <c r="A61">
        <v>1900002229</v>
      </c>
      <c r="B61" s="5">
        <v>43708</v>
      </c>
      <c r="C61" t="s">
        <v>32</v>
      </c>
      <c r="D61" t="s">
        <v>29</v>
      </c>
      <c r="E61" t="s">
        <v>58</v>
      </c>
      <c r="F61">
        <v>13</v>
      </c>
      <c r="G61" t="s">
        <v>13</v>
      </c>
      <c r="H61" t="s">
        <v>5</v>
      </c>
      <c r="I61" t="s">
        <v>132</v>
      </c>
      <c r="J61" t="s">
        <v>133</v>
      </c>
      <c r="K61">
        <v>1</v>
      </c>
      <c r="L61">
        <v>12055</v>
      </c>
      <c r="M61" s="5">
        <v>43510</v>
      </c>
    </row>
    <row r="62" spans="1:13" x14ac:dyDescent="0.25">
      <c r="A62">
        <v>1900002230</v>
      </c>
      <c r="B62" s="5">
        <v>43708</v>
      </c>
      <c r="C62" t="s">
        <v>32</v>
      </c>
      <c r="D62" t="s">
        <v>29</v>
      </c>
      <c r="E62" t="s">
        <v>116</v>
      </c>
      <c r="F62">
        <v>13</v>
      </c>
      <c r="G62" t="s">
        <v>13</v>
      </c>
      <c r="H62" t="s">
        <v>5</v>
      </c>
      <c r="I62" t="s">
        <v>134</v>
      </c>
      <c r="J62" t="s">
        <v>135</v>
      </c>
      <c r="K62">
        <v>1</v>
      </c>
      <c r="L62">
        <v>131090</v>
      </c>
      <c r="M62" s="5">
        <v>43522</v>
      </c>
    </row>
    <row r="63" spans="1:13" x14ac:dyDescent="0.25">
      <c r="A63">
        <v>1900002232</v>
      </c>
      <c r="B63" s="5">
        <v>43708</v>
      </c>
      <c r="C63" t="s">
        <v>32</v>
      </c>
      <c r="D63" t="s">
        <v>29</v>
      </c>
      <c r="E63" t="s">
        <v>58</v>
      </c>
      <c r="F63">
        <v>13</v>
      </c>
      <c r="G63" t="s">
        <v>13</v>
      </c>
      <c r="H63" t="s">
        <v>5</v>
      </c>
      <c r="I63" t="s">
        <v>136</v>
      </c>
      <c r="J63" t="s">
        <v>137</v>
      </c>
      <c r="K63">
        <v>1</v>
      </c>
      <c r="L63">
        <v>27069</v>
      </c>
      <c r="M63" s="5">
        <v>43510</v>
      </c>
    </row>
    <row r="64" spans="1:13" x14ac:dyDescent="0.25">
      <c r="A64">
        <v>1900002265</v>
      </c>
      <c r="B64" s="5">
        <v>43708</v>
      </c>
      <c r="C64" t="s">
        <v>32</v>
      </c>
      <c r="D64" t="s">
        <v>29</v>
      </c>
      <c r="E64" t="s">
        <v>33</v>
      </c>
      <c r="F64">
        <v>4</v>
      </c>
      <c r="G64" s="6" t="s">
        <v>9</v>
      </c>
      <c r="H64" t="s">
        <v>5</v>
      </c>
      <c r="I64" t="s">
        <v>138</v>
      </c>
      <c r="J64" t="s">
        <v>139</v>
      </c>
      <c r="K64">
        <v>1</v>
      </c>
      <c r="L64">
        <v>215165</v>
      </c>
      <c r="M64" s="5">
        <v>43556</v>
      </c>
    </row>
    <row r="65" spans="1:13" x14ac:dyDescent="0.25">
      <c r="A65">
        <v>1900002331</v>
      </c>
      <c r="B65" s="5">
        <v>43711</v>
      </c>
      <c r="C65" t="s">
        <v>32</v>
      </c>
      <c r="D65" t="s">
        <v>29</v>
      </c>
      <c r="E65" t="s">
        <v>33</v>
      </c>
      <c r="F65">
        <v>4</v>
      </c>
      <c r="G65" s="6" t="s">
        <v>9</v>
      </c>
      <c r="H65" t="s">
        <v>5</v>
      </c>
      <c r="I65" t="s">
        <v>140</v>
      </c>
      <c r="J65" t="s">
        <v>141</v>
      </c>
      <c r="K65">
        <v>1</v>
      </c>
      <c r="L65">
        <v>870</v>
      </c>
      <c r="M65" s="5">
        <v>43611</v>
      </c>
    </row>
    <row r="66" spans="1:13" x14ac:dyDescent="0.25">
      <c r="A66">
        <v>1900002384</v>
      </c>
      <c r="B66" s="5">
        <v>43713</v>
      </c>
      <c r="C66" t="s">
        <v>32</v>
      </c>
      <c r="D66" t="s">
        <v>29</v>
      </c>
      <c r="E66" t="s">
        <v>110</v>
      </c>
      <c r="F66">
        <v>1</v>
      </c>
      <c r="G66" t="s">
        <v>14</v>
      </c>
      <c r="H66" t="s">
        <v>4</v>
      </c>
      <c r="I66" t="s">
        <v>142</v>
      </c>
      <c r="J66">
        <v>2000010048</v>
      </c>
      <c r="K66">
        <v>1</v>
      </c>
      <c r="L66">
        <v>8174</v>
      </c>
      <c r="M66" s="5">
        <v>43664</v>
      </c>
    </row>
    <row r="67" spans="1:13" x14ac:dyDescent="0.25">
      <c r="A67">
        <v>1900002387</v>
      </c>
      <c r="B67" s="5">
        <v>43713</v>
      </c>
      <c r="C67" t="s">
        <v>32</v>
      </c>
      <c r="D67" t="s">
        <v>29</v>
      </c>
      <c r="E67" t="s">
        <v>41</v>
      </c>
      <c r="F67">
        <v>6</v>
      </c>
      <c r="G67" t="s">
        <v>11</v>
      </c>
      <c r="H67" t="s">
        <v>5</v>
      </c>
      <c r="I67" t="s">
        <v>143</v>
      </c>
      <c r="J67" t="s">
        <v>144</v>
      </c>
      <c r="K67">
        <v>1</v>
      </c>
      <c r="L67">
        <v>22246</v>
      </c>
      <c r="M67" s="5">
        <v>43660</v>
      </c>
    </row>
    <row r="68" spans="1:13" x14ac:dyDescent="0.25">
      <c r="A68">
        <v>1900002458</v>
      </c>
      <c r="B68" s="5">
        <v>43717</v>
      </c>
      <c r="C68" t="s">
        <v>32</v>
      </c>
      <c r="D68" t="s">
        <v>29</v>
      </c>
      <c r="E68" t="s">
        <v>30</v>
      </c>
      <c r="F68">
        <v>5</v>
      </c>
      <c r="G68" t="s">
        <v>10</v>
      </c>
      <c r="H68" t="s">
        <v>4</v>
      </c>
      <c r="I68" t="s">
        <v>145</v>
      </c>
      <c r="J68">
        <v>43187020</v>
      </c>
      <c r="K68">
        <v>1</v>
      </c>
      <c r="L68">
        <v>7451</v>
      </c>
      <c r="M68" s="5">
        <v>43577</v>
      </c>
    </row>
    <row r="69" spans="1:13" x14ac:dyDescent="0.25">
      <c r="A69">
        <v>1900002464</v>
      </c>
      <c r="B69" s="5">
        <v>43717</v>
      </c>
      <c r="C69" t="s">
        <v>32</v>
      </c>
      <c r="D69" t="s">
        <v>29</v>
      </c>
      <c r="E69" t="s">
        <v>41</v>
      </c>
      <c r="F69">
        <v>6</v>
      </c>
      <c r="G69" t="s">
        <v>11</v>
      </c>
      <c r="H69" t="s">
        <v>3</v>
      </c>
      <c r="I69" t="s">
        <v>146</v>
      </c>
      <c r="J69" t="s">
        <v>86</v>
      </c>
      <c r="K69">
        <v>1</v>
      </c>
      <c r="L69">
        <v>7110</v>
      </c>
      <c r="M69" s="5">
        <v>43675</v>
      </c>
    </row>
    <row r="70" spans="1:13" x14ac:dyDescent="0.25">
      <c r="A70">
        <v>1900002472</v>
      </c>
      <c r="B70" s="5">
        <v>43717</v>
      </c>
      <c r="C70" t="s">
        <v>32</v>
      </c>
      <c r="D70" t="s">
        <v>29</v>
      </c>
      <c r="E70" t="s">
        <v>33</v>
      </c>
      <c r="F70">
        <v>4</v>
      </c>
      <c r="G70" s="6" t="s">
        <v>9</v>
      </c>
      <c r="H70" t="s">
        <v>5</v>
      </c>
      <c r="I70" t="s">
        <v>147</v>
      </c>
      <c r="J70" t="s">
        <v>148</v>
      </c>
      <c r="K70">
        <v>1</v>
      </c>
      <c r="L70">
        <v>692</v>
      </c>
      <c r="M70" s="5">
        <v>43600</v>
      </c>
    </row>
    <row r="71" spans="1:13" x14ac:dyDescent="0.25">
      <c r="A71">
        <v>1900002635</v>
      </c>
      <c r="B71" s="5">
        <v>43725</v>
      </c>
      <c r="C71" t="s">
        <v>32</v>
      </c>
      <c r="D71" t="s">
        <v>29</v>
      </c>
      <c r="E71" t="s">
        <v>110</v>
      </c>
      <c r="F71">
        <v>1</v>
      </c>
      <c r="G71" t="s">
        <v>14</v>
      </c>
      <c r="H71" t="s">
        <v>5</v>
      </c>
      <c r="I71" t="s">
        <v>149</v>
      </c>
      <c r="J71" t="s">
        <v>150</v>
      </c>
      <c r="K71">
        <v>1</v>
      </c>
      <c r="L71">
        <v>65051</v>
      </c>
      <c r="M71" s="5">
        <v>43466</v>
      </c>
    </row>
    <row r="72" spans="1:13" x14ac:dyDescent="0.25">
      <c r="A72">
        <v>1900002636</v>
      </c>
      <c r="B72" s="5">
        <v>43725</v>
      </c>
      <c r="C72" t="s">
        <v>32</v>
      </c>
      <c r="D72" t="s">
        <v>29</v>
      </c>
      <c r="E72" t="s">
        <v>33</v>
      </c>
      <c r="F72">
        <v>4</v>
      </c>
      <c r="G72" s="6" t="s">
        <v>9</v>
      </c>
      <c r="H72" t="s">
        <v>5</v>
      </c>
      <c r="I72" t="s">
        <v>151</v>
      </c>
      <c r="J72" t="s">
        <v>152</v>
      </c>
      <c r="K72">
        <v>1</v>
      </c>
      <c r="L72">
        <v>1005</v>
      </c>
      <c r="M72" s="5">
        <v>43586</v>
      </c>
    </row>
    <row r="73" spans="1:13" x14ac:dyDescent="0.25">
      <c r="A73">
        <v>1900002637</v>
      </c>
      <c r="B73" s="5">
        <v>43725</v>
      </c>
      <c r="C73" t="s">
        <v>32</v>
      </c>
      <c r="D73" t="s">
        <v>29</v>
      </c>
      <c r="E73" t="s">
        <v>41</v>
      </c>
      <c r="F73">
        <v>6</v>
      </c>
      <c r="G73" t="s">
        <v>11</v>
      </c>
      <c r="H73" t="s">
        <v>3</v>
      </c>
      <c r="I73" t="s">
        <v>153</v>
      </c>
      <c r="J73" t="s">
        <v>86</v>
      </c>
      <c r="K73">
        <v>1</v>
      </c>
      <c r="L73">
        <v>6259</v>
      </c>
      <c r="M73" s="5">
        <v>43637</v>
      </c>
    </row>
    <row r="74" spans="1:13" x14ac:dyDescent="0.25">
      <c r="A74">
        <v>1900002638</v>
      </c>
      <c r="B74" s="5">
        <v>43725</v>
      </c>
      <c r="C74" t="s">
        <v>32</v>
      </c>
      <c r="D74" t="s">
        <v>29</v>
      </c>
      <c r="E74" t="s">
        <v>41</v>
      </c>
      <c r="F74">
        <v>6</v>
      </c>
      <c r="G74" t="s">
        <v>11</v>
      </c>
      <c r="H74" t="s">
        <v>3</v>
      </c>
      <c r="I74" t="s">
        <v>154</v>
      </c>
      <c r="J74" t="s">
        <v>49</v>
      </c>
      <c r="K74">
        <v>1</v>
      </c>
      <c r="L74">
        <v>9941</v>
      </c>
      <c r="M74" s="5">
        <v>43656</v>
      </c>
    </row>
    <row r="75" spans="1:13" x14ac:dyDescent="0.25">
      <c r="A75">
        <v>1900002639</v>
      </c>
      <c r="B75" s="5">
        <v>43725</v>
      </c>
      <c r="C75" t="s">
        <v>32</v>
      </c>
      <c r="D75" t="s">
        <v>29</v>
      </c>
      <c r="E75" t="s">
        <v>33</v>
      </c>
      <c r="F75">
        <v>1</v>
      </c>
      <c r="G75" t="s">
        <v>14</v>
      </c>
      <c r="H75" t="s">
        <v>3</v>
      </c>
      <c r="I75" t="s">
        <v>155</v>
      </c>
      <c r="J75" t="s">
        <v>156</v>
      </c>
      <c r="K75">
        <v>1</v>
      </c>
      <c r="L75">
        <v>9990</v>
      </c>
      <c r="M75" s="5">
        <v>43608</v>
      </c>
    </row>
    <row r="76" spans="1:13" x14ac:dyDescent="0.25">
      <c r="A76">
        <v>1900002640</v>
      </c>
      <c r="B76" s="5">
        <v>43725</v>
      </c>
      <c r="C76" t="s">
        <v>32</v>
      </c>
      <c r="D76" t="s">
        <v>29</v>
      </c>
      <c r="E76" t="s">
        <v>41</v>
      </c>
      <c r="F76">
        <v>6</v>
      </c>
      <c r="G76" t="s">
        <v>11</v>
      </c>
      <c r="H76" t="s">
        <v>5</v>
      </c>
      <c r="I76" t="s">
        <v>157</v>
      </c>
      <c r="J76" t="s">
        <v>158</v>
      </c>
      <c r="K76">
        <v>1</v>
      </c>
      <c r="L76">
        <v>74673</v>
      </c>
      <c r="M76" s="5">
        <v>43645</v>
      </c>
    </row>
    <row r="77" spans="1:13" x14ac:dyDescent="0.25">
      <c r="A77">
        <v>1900002880</v>
      </c>
      <c r="B77" s="5">
        <v>43728</v>
      </c>
      <c r="C77" t="s">
        <v>32</v>
      </c>
      <c r="D77" t="s">
        <v>29</v>
      </c>
      <c r="E77" t="s">
        <v>33</v>
      </c>
      <c r="F77">
        <v>4</v>
      </c>
      <c r="G77" s="6" t="s">
        <v>9</v>
      </c>
      <c r="H77" t="s">
        <v>5</v>
      </c>
      <c r="I77" t="s">
        <v>159</v>
      </c>
      <c r="J77" t="s">
        <v>160</v>
      </c>
      <c r="K77">
        <v>1</v>
      </c>
      <c r="L77">
        <v>4362</v>
      </c>
      <c r="M77" s="5">
        <v>43557</v>
      </c>
    </row>
    <row r="78" spans="1:13" x14ac:dyDescent="0.25">
      <c r="A78">
        <v>1900003129</v>
      </c>
      <c r="B78" s="5">
        <v>43738</v>
      </c>
      <c r="C78" t="s">
        <v>32</v>
      </c>
      <c r="D78" t="s">
        <v>29</v>
      </c>
      <c r="E78" t="s">
        <v>116</v>
      </c>
      <c r="F78">
        <v>13</v>
      </c>
      <c r="G78" t="s">
        <v>13</v>
      </c>
      <c r="H78" t="s">
        <v>5</v>
      </c>
      <c r="I78" t="s">
        <v>161</v>
      </c>
      <c r="J78" t="s">
        <v>162</v>
      </c>
      <c r="K78">
        <v>1</v>
      </c>
      <c r="L78">
        <v>1610</v>
      </c>
      <c r="M78" s="5">
        <v>43510</v>
      </c>
    </row>
    <row r="79" spans="1:13" x14ac:dyDescent="0.25">
      <c r="A79">
        <v>1900003131</v>
      </c>
      <c r="B79" s="5">
        <v>43738</v>
      </c>
      <c r="C79" t="s">
        <v>32</v>
      </c>
      <c r="D79" t="s">
        <v>29</v>
      </c>
      <c r="E79" t="s">
        <v>33</v>
      </c>
      <c r="F79">
        <v>4</v>
      </c>
      <c r="G79" s="6" t="s">
        <v>9</v>
      </c>
      <c r="H79" t="s">
        <v>5</v>
      </c>
      <c r="I79" t="s">
        <v>163</v>
      </c>
      <c r="J79">
        <v>3.1142011248201999E+18</v>
      </c>
      <c r="K79">
        <v>1</v>
      </c>
      <c r="L79">
        <v>20166</v>
      </c>
      <c r="M79" s="5">
        <v>43647</v>
      </c>
    </row>
    <row r="80" spans="1:13" x14ac:dyDescent="0.25">
      <c r="A80">
        <v>1900003209</v>
      </c>
      <c r="B80" s="5">
        <v>43748</v>
      </c>
      <c r="C80" t="s">
        <v>32</v>
      </c>
      <c r="D80" t="s">
        <v>29</v>
      </c>
      <c r="E80" t="s">
        <v>41</v>
      </c>
      <c r="F80">
        <v>6</v>
      </c>
      <c r="G80" t="s">
        <v>11</v>
      </c>
      <c r="H80" t="s">
        <v>5</v>
      </c>
      <c r="I80" t="s">
        <v>164</v>
      </c>
      <c r="J80" t="s">
        <v>165</v>
      </c>
      <c r="K80">
        <v>1</v>
      </c>
      <c r="L80">
        <v>8605</v>
      </c>
      <c r="M80" s="5">
        <v>43645</v>
      </c>
    </row>
    <row r="81" spans="1:13" x14ac:dyDescent="0.25">
      <c r="A81">
        <v>1900003210</v>
      </c>
      <c r="B81" s="5">
        <v>43748</v>
      </c>
      <c r="C81" t="s">
        <v>32</v>
      </c>
      <c r="D81" t="s">
        <v>29</v>
      </c>
      <c r="E81" t="s">
        <v>41</v>
      </c>
      <c r="F81">
        <v>6</v>
      </c>
      <c r="G81" t="s">
        <v>11</v>
      </c>
      <c r="H81" t="s">
        <v>5</v>
      </c>
      <c r="I81" t="s">
        <v>166</v>
      </c>
      <c r="J81" t="s">
        <v>167</v>
      </c>
      <c r="K81">
        <v>1</v>
      </c>
      <c r="L81">
        <v>52500</v>
      </c>
      <c r="M81" s="5">
        <v>43602</v>
      </c>
    </row>
    <row r="82" spans="1:13" x14ac:dyDescent="0.25">
      <c r="A82">
        <v>1900003211</v>
      </c>
      <c r="B82" s="5">
        <v>43748</v>
      </c>
      <c r="C82" t="s">
        <v>32</v>
      </c>
      <c r="D82" t="s">
        <v>29</v>
      </c>
      <c r="E82" t="s">
        <v>30</v>
      </c>
      <c r="F82">
        <v>13</v>
      </c>
      <c r="G82" t="s">
        <v>13</v>
      </c>
      <c r="H82" t="s">
        <v>3</v>
      </c>
      <c r="I82" t="s">
        <v>168</v>
      </c>
      <c r="J82" t="s">
        <v>169</v>
      </c>
      <c r="K82">
        <v>1</v>
      </c>
      <c r="L82">
        <v>21875</v>
      </c>
      <c r="M82" s="5">
        <v>43497</v>
      </c>
    </row>
    <row r="83" spans="1:13" x14ac:dyDescent="0.25">
      <c r="A83">
        <v>1900003212</v>
      </c>
      <c r="B83" s="5">
        <v>43748</v>
      </c>
      <c r="C83" t="s">
        <v>32</v>
      </c>
      <c r="D83" t="s">
        <v>29</v>
      </c>
      <c r="E83" t="s">
        <v>41</v>
      </c>
      <c r="F83">
        <v>6</v>
      </c>
      <c r="G83" t="s">
        <v>11</v>
      </c>
      <c r="H83" t="s">
        <v>3</v>
      </c>
      <c r="I83" t="s">
        <v>170</v>
      </c>
      <c r="J83" t="s">
        <v>49</v>
      </c>
      <c r="K83">
        <v>1</v>
      </c>
      <c r="L83">
        <v>93906</v>
      </c>
      <c r="M83" s="5">
        <v>43531</v>
      </c>
    </row>
    <row r="84" spans="1:13" x14ac:dyDescent="0.25">
      <c r="A84">
        <v>1900003213</v>
      </c>
      <c r="B84" s="5">
        <v>43748</v>
      </c>
      <c r="C84" t="s">
        <v>32</v>
      </c>
      <c r="D84" t="s">
        <v>29</v>
      </c>
      <c r="E84" t="s">
        <v>41</v>
      </c>
      <c r="F84">
        <v>6</v>
      </c>
      <c r="G84" t="s">
        <v>11</v>
      </c>
      <c r="H84" t="s">
        <v>5</v>
      </c>
      <c r="I84" t="s">
        <v>171</v>
      </c>
      <c r="J84">
        <v>54407334</v>
      </c>
      <c r="K84">
        <v>1</v>
      </c>
      <c r="L84">
        <v>23387</v>
      </c>
      <c r="M84" s="5">
        <v>43466</v>
      </c>
    </row>
    <row r="85" spans="1:13" x14ac:dyDescent="0.25">
      <c r="A85">
        <v>1900003214</v>
      </c>
      <c r="B85" s="5">
        <v>43748</v>
      </c>
      <c r="C85" t="s">
        <v>32</v>
      </c>
      <c r="D85" t="s">
        <v>29</v>
      </c>
      <c r="E85" t="s">
        <v>41</v>
      </c>
      <c r="F85">
        <v>6</v>
      </c>
      <c r="G85" t="s">
        <v>11</v>
      </c>
      <c r="H85" t="s">
        <v>5</v>
      </c>
      <c r="I85" t="s">
        <v>172</v>
      </c>
      <c r="J85" t="s">
        <v>173</v>
      </c>
      <c r="K85">
        <v>1</v>
      </c>
      <c r="L85">
        <v>3347</v>
      </c>
      <c r="M85" s="5">
        <v>43556</v>
      </c>
    </row>
    <row r="86" spans="1:13" x14ac:dyDescent="0.25">
      <c r="A86">
        <v>1900003404</v>
      </c>
      <c r="B86" s="5">
        <v>43755</v>
      </c>
      <c r="C86" t="s">
        <v>32</v>
      </c>
      <c r="D86" t="s">
        <v>29</v>
      </c>
      <c r="E86" t="s">
        <v>30</v>
      </c>
      <c r="F86">
        <v>2</v>
      </c>
      <c r="G86" t="s">
        <v>7</v>
      </c>
      <c r="H86" t="s">
        <v>3</v>
      </c>
      <c r="I86" t="s">
        <v>174</v>
      </c>
      <c r="J86">
        <v>2.9992028733097999E+18</v>
      </c>
      <c r="K86">
        <v>1</v>
      </c>
      <c r="L86">
        <v>60025</v>
      </c>
      <c r="M86" s="5">
        <v>43654</v>
      </c>
    </row>
    <row r="87" spans="1:13" x14ac:dyDescent="0.25">
      <c r="A87">
        <v>1900003405</v>
      </c>
      <c r="B87" s="5">
        <v>43755</v>
      </c>
      <c r="C87" t="s">
        <v>32</v>
      </c>
      <c r="D87" t="s">
        <v>29</v>
      </c>
      <c r="E87" t="s">
        <v>69</v>
      </c>
      <c r="F87">
        <v>13</v>
      </c>
      <c r="G87" t="s">
        <v>13</v>
      </c>
      <c r="H87" t="s">
        <v>5</v>
      </c>
      <c r="I87" t="s">
        <v>175</v>
      </c>
      <c r="J87" t="s">
        <v>176</v>
      </c>
      <c r="K87">
        <v>1</v>
      </c>
      <c r="L87">
        <v>13613</v>
      </c>
      <c r="M87" s="5">
        <v>43472</v>
      </c>
    </row>
    <row r="88" spans="1:13" x14ac:dyDescent="0.25">
      <c r="A88">
        <v>1900003406</v>
      </c>
      <c r="B88" s="5">
        <v>43755</v>
      </c>
      <c r="C88" t="s">
        <v>32</v>
      </c>
      <c r="D88" t="s">
        <v>29</v>
      </c>
      <c r="E88" t="s">
        <v>41</v>
      </c>
      <c r="F88">
        <v>5</v>
      </c>
      <c r="G88" t="s">
        <v>10</v>
      </c>
      <c r="H88" t="s">
        <v>4</v>
      </c>
      <c r="I88" t="s">
        <v>177</v>
      </c>
      <c r="J88" t="s">
        <v>178</v>
      </c>
      <c r="K88">
        <v>1</v>
      </c>
      <c r="L88">
        <v>79834</v>
      </c>
      <c r="M88" s="5">
        <v>43641</v>
      </c>
    </row>
    <row r="89" spans="1:13" x14ac:dyDescent="0.25">
      <c r="A89">
        <v>1900003407</v>
      </c>
      <c r="B89" s="5">
        <v>43755</v>
      </c>
      <c r="C89" t="s">
        <v>32</v>
      </c>
      <c r="D89" t="s">
        <v>29</v>
      </c>
      <c r="E89" t="s">
        <v>30</v>
      </c>
      <c r="F89">
        <v>2</v>
      </c>
      <c r="G89" t="s">
        <v>7</v>
      </c>
      <c r="H89" t="s">
        <v>3</v>
      </c>
      <c r="I89" t="s">
        <v>179</v>
      </c>
      <c r="J89">
        <v>2.9992028732742001E+18</v>
      </c>
      <c r="K89">
        <v>1</v>
      </c>
      <c r="L89">
        <v>60025</v>
      </c>
      <c r="M89" s="5">
        <v>43654</v>
      </c>
    </row>
    <row r="90" spans="1:13" x14ac:dyDescent="0.25">
      <c r="A90">
        <v>1900003928</v>
      </c>
      <c r="B90" s="5">
        <v>43781</v>
      </c>
      <c r="C90" t="s">
        <v>32</v>
      </c>
      <c r="D90" t="s">
        <v>29</v>
      </c>
      <c r="E90" t="s">
        <v>30</v>
      </c>
      <c r="F90">
        <v>10</v>
      </c>
      <c r="G90" t="s">
        <v>12</v>
      </c>
      <c r="H90" t="s">
        <v>3</v>
      </c>
      <c r="I90" t="s">
        <v>180</v>
      </c>
      <c r="J90">
        <v>14055133</v>
      </c>
      <c r="K90">
        <v>1</v>
      </c>
      <c r="L90">
        <v>63000</v>
      </c>
      <c r="M90" s="5">
        <v>43672</v>
      </c>
    </row>
    <row r="91" spans="1:13" x14ac:dyDescent="0.25">
      <c r="A91">
        <v>1900003930</v>
      </c>
      <c r="B91" s="5">
        <v>43781</v>
      </c>
      <c r="C91" t="s">
        <v>28</v>
      </c>
      <c r="D91" t="s">
        <v>29</v>
      </c>
      <c r="E91" t="s">
        <v>58</v>
      </c>
      <c r="F91">
        <v>2</v>
      </c>
      <c r="G91" t="s">
        <v>7</v>
      </c>
      <c r="H91" t="s">
        <v>3</v>
      </c>
      <c r="I91" t="s">
        <v>181</v>
      </c>
      <c r="K91">
        <v>1</v>
      </c>
      <c r="L91">
        <v>100000</v>
      </c>
      <c r="M91" s="5">
        <v>43663</v>
      </c>
    </row>
    <row r="92" spans="1:13" x14ac:dyDescent="0.25">
      <c r="A92">
        <v>1900003931</v>
      </c>
      <c r="B92" s="5">
        <v>43781</v>
      </c>
      <c r="C92" t="s">
        <v>28</v>
      </c>
      <c r="D92" t="s">
        <v>29</v>
      </c>
      <c r="E92" t="s">
        <v>58</v>
      </c>
      <c r="F92">
        <v>2</v>
      </c>
      <c r="G92" t="s">
        <v>7</v>
      </c>
      <c r="H92" t="s">
        <v>3</v>
      </c>
      <c r="I92" t="s">
        <v>182</v>
      </c>
      <c r="K92">
        <v>1</v>
      </c>
      <c r="L92">
        <v>100000</v>
      </c>
      <c r="M92" s="5">
        <v>43486</v>
      </c>
    </row>
    <row r="93" spans="1:13" x14ac:dyDescent="0.25">
      <c r="A93">
        <v>1900004171</v>
      </c>
      <c r="B93" s="5">
        <v>43795</v>
      </c>
      <c r="C93" t="s">
        <v>28</v>
      </c>
      <c r="D93" t="s">
        <v>29</v>
      </c>
      <c r="E93" t="s">
        <v>33</v>
      </c>
      <c r="F93">
        <v>4</v>
      </c>
      <c r="G93" s="6" t="s">
        <v>9</v>
      </c>
      <c r="H93" t="s">
        <v>5</v>
      </c>
      <c r="I93" t="s">
        <v>183</v>
      </c>
      <c r="K93">
        <v>1</v>
      </c>
      <c r="L93">
        <v>254336</v>
      </c>
      <c r="M93" s="5">
        <v>43490</v>
      </c>
    </row>
    <row r="94" spans="1:13" x14ac:dyDescent="0.25">
      <c r="A94">
        <v>1900004173</v>
      </c>
      <c r="B94" s="5">
        <v>43795</v>
      </c>
      <c r="C94" t="s">
        <v>28</v>
      </c>
      <c r="D94" t="s">
        <v>29</v>
      </c>
      <c r="E94" t="s">
        <v>33</v>
      </c>
      <c r="F94">
        <v>4</v>
      </c>
      <c r="G94" s="6" t="s">
        <v>9</v>
      </c>
      <c r="H94" t="s">
        <v>5</v>
      </c>
      <c r="I94" t="s">
        <v>184</v>
      </c>
      <c r="K94">
        <v>1</v>
      </c>
      <c r="L94">
        <v>266949</v>
      </c>
      <c r="M94" s="5">
        <v>43490</v>
      </c>
    </row>
    <row r="95" spans="1:13" x14ac:dyDescent="0.25">
      <c r="A95">
        <v>1900004220</v>
      </c>
      <c r="B95" s="5">
        <v>43802</v>
      </c>
      <c r="C95" t="s">
        <v>32</v>
      </c>
      <c r="D95" t="s">
        <v>29</v>
      </c>
      <c r="E95" t="s">
        <v>41</v>
      </c>
      <c r="F95">
        <v>6</v>
      </c>
      <c r="G95" t="s">
        <v>11</v>
      </c>
      <c r="H95" t="s">
        <v>5</v>
      </c>
      <c r="I95" t="s">
        <v>185</v>
      </c>
      <c r="J95">
        <v>54445288</v>
      </c>
      <c r="K95">
        <v>1</v>
      </c>
      <c r="L95">
        <v>11111</v>
      </c>
      <c r="M95" s="5">
        <v>43524</v>
      </c>
    </row>
    <row r="96" spans="1:13" x14ac:dyDescent="0.25">
      <c r="A96">
        <v>1900004221</v>
      </c>
      <c r="B96" s="5">
        <v>43802</v>
      </c>
      <c r="C96" t="s">
        <v>32</v>
      </c>
      <c r="D96" t="s">
        <v>29</v>
      </c>
      <c r="E96" t="s">
        <v>58</v>
      </c>
      <c r="F96">
        <v>3</v>
      </c>
      <c r="G96" t="s">
        <v>8</v>
      </c>
      <c r="H96" t="s">
        <v>3</v>
      </c>
      <c r="I96" t="s">
        <v>186</v>
      </c>
      <c r="J96">
        <v>9.9000044190299996E+19</v>
      </c>
      <c r="K96">
        <v>1</v>
      </c>
      <c r="L96">
        <v>3008</v>
      </c>
      <c r="M96" s="5">
        <v>43567</v>
      </c>
    </row>
    <row r="97" spans="1:13" x14ac:dyDescent="0.25">
      <c r="A97">
        <v>1900004376</v>
      </c>
      <c r="B97" s="5">
        <v>43804</v>
      </c>
      <c r="C97" t="s">
        <v>32</v>
      </c>
      <c r="D97" t="s">
        <v>29</v>
      </c>
      <c r="E97" t="s">
        <v>30</v>
      </c>
      <c r="F97">
        <v>3</v>
      </c>
      <c r="G97" t="s">
        <v>8</v>
      </c>
      <c r="H97" t="s">
        <v>3</v>
      </c>
      <c r="I97" t="s">
        <v>187</v>
      </c>
      <c r="J97">
        <v>43193940</v>
      </c>
      <c r="K97">
        <v>1</v>
      </c>
      <c r="L97">
        <v>6184</v>
      </c>
      <c r="M97" s="5">
        <v>43684</v>
      </c>
    </row>
    <row r="98" spans="1:13" x14ac:dyDescent="0.25">
      <c r="A98">
        <v>1900004378</v>
      </c>
      <c r="B98" s="5">
        <v>43804</v>
      </c>
      <c r="C98" t="s">
        <v>32</v>
      </c>
      <c r="D98" t="s">
        <v>29</v>
      </c>
      <c r="E98" t="s">
        <v>116</v>
      </c>
      <c r="F98">
        <v>5</v>
      </c>
      <c r="G98" t="s">
        <v>10</v>
      </c>
      <c r="H98" t="s">
        <v>4</v>
      </c>
      <c r="I98" t="s">
        <v>188</v>
      </c>
      <c r="J98" t="s">
        <v>189</v>
      </c>
      <c r="K98">
        <v>1</v>
      </c>
      <c r="L98">
        <v>1568</v>
      </c>
      <c r="M98" s="5">
        <v>43504</v>
      </c>
    </row>
    <row r="99" spans="1:13" x14ac:dyDescent="0.25">
      <c r="A99">
        <v>1900004380</v>
      </c>
      <c r="B99" s="5">
        <v>43804</v>
      </c>
      <c r="C99" t="s">
        <v>32</v>
      </c>
      <c r="D99" t="s">
        <v>29</v>
      </c>
      <c r="E99" t="s">
        <v>41</v>
      </c>
      <c r="F99">
        <v>6</v>
      </c>
      <c r="G99" t="s">
        <v>11</v>
      </c>
      <c r="H99" t="s">
        <v>3</v>
      </c>
      <c r="I99" t="s">
        <v>190</v>
      </c>
      <c r="J99" t="s">
        <v>49</v>
      </c>
      <c r="K99">
        <v>1</v>
      </c>
      <c r="L99">
        <v>18901</v>
      </c>
      <c r="M99" s="5">
        <v>43722</v>
      </c>
    </row>
    <row r="100" spans="1:13" x14ac:dyDescent="0.25">
      <c r="A100">
        <v>1900004382</v>
      </c>
      <c r="B100" s="5">
        <v>43804</v>
      </c>
      <c r="C100" t="s">
        <v>32</v>
      </c>
      <c r="D100" t="s">
        <v>29</v>
      </c>
      <c r="E100" t="s">
        <v>41</v>
      </c>
      <c r="F100">
        <v>6</v>
      </c>
      <c r="G100" t="s">
        <v>11</v>
      </c>
      <c r="H100" t="s">
        <v>4</v>
      </c>
      <c r="I100" t="s">
        <v>191</v>
      </c>
      <c r="J100" t="s">
        <v>49</v>
      </c>
      <c r="K100">
        <v>1</v>
      </c>
      <c r="L100">
        <v>27682</v>
      </c>
      <c r="M100" s="5">
        <v>43691</v>
      </c>
    </row>
    <row r="101" spans="1:13" x14ac:dyDescent="0.25">
      <c r="A101">
        <v>1900004383</v>
      </c>
      <c r="B101" s="5">
        <v>43804</v>
      </c>
      <c r="C101" t="s">
        <v>32</v>
      </c>
      <c r="D101" t="s">
        <v>29</v>
      </c>
      <c r="E101" t="s">
        <v>41</v>
      </c>
      <c r="F101">
        <v>6</v>
      </c>
      <c r="G101" t="s">
        <v>11</v>
      </c>
      <c r="H101" t="s">
        <v>3</v>
      </c>
      <c r="I101" t="s">
        <v>192</v>
      </c>
      <c r="J101" t="s">
        <v>86</v>
      </c>
      <c r="K101">
        <v>1</v>
      </c>
      <c r="L101">
        <v>5501</v>
      </c>
      <c r="M101" s="5">
        <v>43759</v>
      </c>
    </row>
    <row r="102" spans="1:13" x14ac:dyDescent="0.25">
      <c r="A102">
        <v>1900004384</v>
      </c>
      <c r="B102" s="5">
        <v>43804</v>
      </c>
      <c r="C102" t="s">
        <v>32</v>
      </c>
      <c r="D102" t="s">
        <v>29</v>
      </c>
      <c r="E102" t="s">
        <v>41</v>
      </c>
      <c r="F102">
        <v>6</v>
      </c>
      <c r="G102" t="s">
        <v>11</v>
      </c>
      <c r="H102" t="s">
        <v>5</v>
      </c>
      <c r="I102" t="s">
        <v>193</v>
      </c>
      <c r="J102" t="s">
        <v>194</v>
      </c>
      <c r="K102">
        <v>1</v>
      </c>
      <c r="L102">
        <v>123750</v>
      </c>
      <c r="M102" s="5">
        <v>43738</v>
      </c>
    </row>
    <row r="103" spans="1:13" x14ac:dyDescent="0.25">
      <c r="A103">
        <v>1900004404</v>
      </c>
      <c r="B103" s="5">
        <v>43805</v>
      </c>
      <c r="C103" t="s">
        <v>32</v>
      </c>
      <c r="D103" t="s">
        <v>29</v>
      </c>
      <c r="E103" t="s">
        <v>33</v>
      </c>
      <c r="F103">
        <v>4</v>
      </c>
      <c r="G103" s="6" t="s">
        <v>9</v>
      </c>
      <c r="H103" t="s">
        <v>5</v>
      </c>
      <c r="I103" t="s">
        <v>195</v>
      </c>
      <c r="J103" t="s">
        <v>196</v>
      </c>
      <c r="K103">
        <v>1</v>
      </c>
      <c r="L103">
        <v>825</v>
      </c>
      <c r="M103" s="5">
        <v>43647</v>
      </c>
    </row>
    <row r="104" spans="1:13" x14ac:dyDescent="0.25">
      <c r="A104">
        <v>1900004408</v>
      </c>
      <c r="B104" s="5">
        <v>43805</v>
      </c>
      <c r="C104" t="s">
        <v>32</v>
      </c>
      <c r="D104" t="s">
        <v>29</v>
      </c>
      <c r="E104" t="s">
        <v>33</v>
      </c>
      <c r="F104">
        <v>4</v>
      </c>
      <c r="G104" s="6" t="s">
        <v>9</v>
      </c>
      <c r="H104" t="s">
        <v>5</v>
      </c>
      <c r="I104" t="s">
        <v>197</v>
      </c>
      <c r="J104" t="s">
        <v>198</v>
      </c>
      <c r="K104">
        <v>1</v>
      </c>
      <c r="L104">
        <v>1556</v>
      </c>
      <c r="M104" s="5">
        <v>43647</v>
      </c>
    </row>
    <row r="105" spans="1:13" x14ac:dyDescent="0.25">
      <c r="A105">
        <v>1900004411</v>
      </c>
      <c r="B105" s="5">
        <v>43805</v>
      </c>
      <c r="C105" t="s">
        <v>32</v>
      </c>
      <c r="D105" t="s">
        <v>29</v>
      </c>
      <c r="E105" t="s">
        <v>33</v>
      </c>
      <c r="F105">
        <v>4</v>
      </c>
      <c r="G105" s="6" t="s">
        <v>9</v>
      </c>
      <c r="H105" t="s">
        <v>5</v>
      </c>
      <c r="I105" t="s">
        <v>199</v>
      </c>
      <c r="J105" t="s">
        <v>200</v>
      </c>
      <c r="K105">
        <v>1</v>
      </c>
      <c r="L105">
        <v>12350</v>
      </c>
      <c r="M105" s="5">
        <v>43647</v>
      </c>
    </row>
    <row r="106" spans="1:13" x14ac:dyDescent="0.25">
      <c r="A106">
        <v>1900004474</v>
      </c>
      <c r="B106" s="5">
        <v>43808</v>
      </c>
      <c r="C106" t="s">
        <v>32</v>
      </c>
      <c r="D106" t="s">
        <v>29</v>
      </c>
      <c r="E106" t="s">
        <v>69</v>
      </c>
      <c r="F106">
        <v>3</v>
      </c>
      <c r="G106" t="s">
        <v>8</v>
      </c>
      <c r="H106" t="s">
        <v>3</v>
      </c>
      <c r="I106" t="s">
        <v>201</v>
      </c>
      <c r="J106" t="s">
        <v>202</v>
      </c>
      <c r="K106">
        <v>1</v>
      </c>
      <c r="L106">
        <v>15593</v>
      </c>
      <c r="M106" s="5">
        <v>43477</v>
      </c>
    </row>
    <row r="107" spans="1:13" x14ac:dyDescent="0.25">
      <c r="A107">
        <v>1900004500</v>
      </c>
      <c r="B107" s="5">
        <v>43808</v>
      </c>
      <c r="C107" t="s">
        <v>32</v>
      </c>
      <c r="D107" t="s">
        <v>29</v>
      </c>
      <c r="E107" t="s">
        <v>58</v>
      </c>
      <c r="F107">
        <v>3</v>
      </c>
      <c r="G107" t="s">
        <v>8</v>
      </c>
      <c r="H107" t="s">
        <v>3</v>
      </c>
      <c r="I107" t="s">
        <v>203</v>
      </c>
      <c r="J107">
        <v>9.9000044190300006E+17</v>
      </c>
      <c r="K107">
        <v>1</v>
      </c>
      <c r="L107">
        <v>2212</v>
      </c>
      <c r="M107" s="5">
        <v>43565</v>
      </c>
    </row>
    <row r="108" spans="1:13" x14ac:dyDescent="0.25">
      <c r="A108">
        <v>1900004501</v>
      </c>
      <c r="B108" s="5">
        <v>43808</v>
      </c>
      <c r="C108" t="s">
        <v>32</v>
      </c>
      <c r="D108" t="s">
        <v>29</v>
      </c>
      <c r="E108" t="s">
        <v>41</v>
      </c>
      <c r="F108">
        <v>3</v>
      </c>
      <c r="G108" t="s">
        <v>8</v>
      </c>
      <c r="H108" t="s">
        <v>3</v>
      </c>
      <c r="I108" t="s">
        <v>204</v>
      </c>
      <c r="J108">
        <v>54522170</v>
      </c>
      <c r="K108">
        <v>1</v>
      </c>
      <c r="L108">
        <v>9056</v>
      </c>
      <c r="M108" s="5">
        <v>43655</v>
      </c>
    </row>
    <row r="109" spans="1:13" x14ac:dyDescent="0.25">
      <c r="A109">
        <v>1900004503</v>
      </c>
      <c r="B109" s="5">
        <v>43809</v>
      </c>
      <c r="C109" t="s">
        <v>32</v>
      </c>
      <c r="D109" t="s">
        <v>29</v>
      </c>
      <c r="E109" t="s">
        <v>33</v>
      </c>
      <c r="F109">
        <v>4</v>
      </c>
      <c r="G109" s="6" t="s">
        <v>9</v>
      </c>
      <c r="H109" t="s">
        <v>5</v>
      </c>
      <c r="I109" t="s">
        <v>205</v>
      </c>
      <c r="J109" t="s">
        <v>206</v>
      </c>
      <c r="K109">
        <v>1</v>
      </c>
      <c r="L109">
        <v>1897</v>
      </c>
      <c r="M109" s="5">
        <v>43647</v>
      </c>
    </row>
    <row r="110" spans="1:13" x14ac:dyDescent="0.25">
      <c r="A110">
        <v>1900004505</v>
      </c>
      <c r="B110" s="5">
        <v>43809</v>
      </c>
      <c r="C110" t="s">
        <v>32</v>
      </c>
      <c r="D110" t="s">
        <v>29</v>
      </c>
      <c r="E110" t="s">
        <v>33</v>
      </c>
      <c r="F110">
        <v>4</v>
      </c>
      <c r="G110" s="6" t="s">
        <v>9</v>
      </c>
      <c r="H110" t="s">
        <v>5</v>
      </c>
      <c r="I110" t="s">
        <v>207</v>
      </c>
      <c r="J110" t="s">
        <v>208</v>
      </c>
      <c r="K110">
        <v>1</v>
      </c>
      <c r="L110">
        <v>42500</v>
      </c>
      <c r="M110" s="5">
        <v>43647</v>
      </c>
    </row>
    <row r="111" spans="1:13" x14ac:dyDescent="0.25">
      <c r="A111">
        <v>1900004507</v>
      </c>
      <c r="B111" s="5">
        <v>43809</v>
      </c>
      <c r="C111" t="s">
        <v>32</v>
      </c>
      <c r="D111" t="s">
        <v>29</v>
      </c>
      <c r="E111" t="s">
        <v>33</v>
      </c>
      <c r="F111">
        <v>4</v>
      </c>
      <c r="G111" s="6" t="s">
        <v>9</v>
      </c>
      <c r="H111" t="s">
        <v>5</v>
      </c>
      <c r="I111" t="s">
        <v>209</v>
      </c>
      <c r="J111" t="s">
        <v>210</v>
      </c>
      <c r="K111">
        <v>1</v>
      </c>
      <c r="L111">
        <v>10917</v>
      </c>
      <c r="M111" s="5">
        <v>43647</v>
      </c>
    </row>
    <row r="112" spans="1:13" x14ac:dyDescent="0.25">
      <c r="A112">
        <v>1900004518</v>
      </c>
      <c r="B112" s="5">
        <v>43809</v>
      </c>
      <c r="C112" t="s">
        <v>32</v>
      </c>
      <c r="D112" t="s">
        <v>29</v>
      </c>
      <c r="E112" t="s">
        <v>33</v>
      </c>
      <c r="F112">
        <v>4</v>
      </c>
      <c r="G112" s="6" t="s">
        <v>9</v>
      </c>
      <c r="H112" t="s">
        <v>5</v>
      </c>
      <c r="I112" t="s">
        <v>211</v>
      </c>
      <c r="J112" t="s">
        <v>212</v>
      </c>
      <c r="K112">
        <v>1</v>
      </c>
      <c r="L112">
        <v>3375</v>
      </c>
      <c r="M112" s="5">
        <v>43647</v>
      </c>
    </row>
    <row r="113" spans="1:13" x14ac:dyDescent="0.25">
      <c r="A113">
        <v>1900004535</v>
      </c>
      <c r="B113" s="5">
        <v>43809</v>
      </c>
      <c r="C113" t="s">
        <v>28</v>
      </c>
      <c r="D113" t="s">
        <v>29</v>
      </c>
      <c r="E113" t="s">
        <v>33</v>
      </c>
      <c r="F113">
        <v>4</v>
      </c>
      <c r="G113" s="6" t="s">
        <v>9</v>
      </c>
      <c r="H113" t="s">
        <v>5</v>
      </c>
      <c r="I113" t="s">
        <v>213</v>
      </c>
      <c r="J113" t="s">
        <v>214</v>
      </c>
      <c r="K113">
        <v>1</v>
      </c>
      <c r="L113">
        <v>320175</v>
      </c>
      <c r="M113" s="5">
        <v>43805</v>
      </c>
    </row>
    <row r="114" spans="1:13" x14ac:dyDescent="0.25">
      <c r="A114">
        <v>1900004535</v>
      </c>
      <c r="B114" s="5">
        <v>43809</v>
      </c>
      <c r="C114" t="s">
        <v>28</v>
      </c>
      <c r="D114" t="s">
        <v>29</v>
      </c>
      <c r="E114" t="s">
        <v>33</v>
      </c>
      <c r="F114">
        <v>4</v>
      </c>
      <c r="G114" s="6" t="s">
        <v>9</v>
      </c>
      <c r="H114" t="s">
        <v>5</v>
      </c>
      <c r="I114" t="s">
        <v>215</v>
      </c>
      <c r="J114">
        <v>3.1242015891005998E+18</v>
      </c>
      <c r="K114">
        <v>1</v>
      </c>
      <c r="L114">
        <v>320175</v>
      </c>
      <c r="M114" s="5">
        <v>43805</v>
      </c>
    </row>
    <row r="115" spans="1:13" x14ac:dyDescent="0.25">
      <c r="A115">
        <v>1900004535</v>
      </c>
      <c r="B115" s="5">
        <v>43809</v>
      </c>
      <c r="C115" t="s">
        <v>28</v>
      </c>
      <c r="D115" t="s">
        <v>29</v>
      </c>
      <c r="E115" t="s">
        <v>33</v>
      </c>
      <c r="F115">
        <v>4</v>
      </c>
      <c r="G115" s="6" t="s">
        <v>9</v>
      </c>
      <c r="H115" t="s">
        <v>5</v>
      </c>
      <c r="I115" t="s">
        <v>216</v>
      </c>
      <c r="J115" t="s">
        <v>217</v>
      </c>
      <c r="K115">
        <v>1</v>
      </c>
      <c r="L115">
        <v>320175</v>
      </c>
      <c r="M115" s="5">
        <v>43805</v>
      </c>
    </row>
    <row r="116" spans="1:13" x14ac:dyDescent="0.25">
      <c r="A116">
        <v>1900004538</v>
      </c>
      <c r="B116" s="5">
        <v>43809</v>
      </c>
      <c r="C116" t="s">
        <v>28</v>
      </c>
      <c r="D116" t="s">
        <v>29</v>
      </c>
      <c r="E116" t="s">
        <v>33</v>
      </c>
      <c r="F116">
        <v>4</v>
      </c>
      <c r="G116" s="6" t="s">
        <v>9</v>
      </c>
      <c r="H116" t="s">
        <v>5</v>
      </c>
      <c r="I116" t="s">
        <v>218</v>
      </c>
      <c r="J116" t="s">
        <v>219</v>
      </c>
      <c r="K116">
        <v>1</v>
      </c>
      <c r="L116">
        <v>168593</v>
      </c>
      <c r="M116" s="5">
        <v>43613</v>
      </c>
    </row>
    <row r="117" spans="1:13" x14ac:dyDescent="0.25">
      <c r="A117">
        <v>1900004538</v>
      </c>
      <c r="B117" s="5">
        <v>43809</v>
      </c>
      <c r="C117" t="s">
        <v>28</v>
      </c>
      <c r="D117" t="s">
        <v>29</v>
      </c>
      <c r="E117" t="s">
        <v>33</v>
      </c>
      <c r="F117">
        <v>4</v>
      </c>
      <c r="G117" s="6" t="s">
        <v>9</v>
      </c>
      <c r="H117" t="s">
        <v>5</v>
      </c>
      <c r="I117" t="s">
        <v>220</v>
      </c>
      <c r="J117" t="s">
        <v>73</v>
      </c>
      <c r="K117">
        <v>1</v>
      </c>
      <c r="L117">
        <v>168593</v>
      </c>
      <c r="M117" s="5">
        <v>43613</v>
      </c>
    </row>
    <row r="118" spans="1:13" x14ac:dyDescent="0.25">
      <c r="A118">
        <v>1900004894</v>
      </c>
      <c r="B118" s="5">
        <v>43818</v>
      </c>
      <c r="C118" t="s">
        <v>32</v>
      </c>
      <c r="D118" t="s">
        <v>29</v>
      </c>
      <c r="E118" t="s">
        <v>33</v>
      </c>
      <c r="F118">
        <v>4</v>
      </c>
      <c r="G118" s="6" t="s">
        <v>9</v>
      </c>
      <c r="H118" t="s">
        <v>5</v>
      </c>
      <c r="I118" t="s">
        <v>221</v>
      </c>
      <c r="J118">
        <v>43196279</v>
      </c>
      <c r="K118">
        <v>1</v>
      </c>
      <c r="L118">
        <v>2970</v>
      </c>
      <c r="M118" s="5">
        <v>43730</v>
      </c>
    </row>
    <row r="119" spans="1:13" x14ac:dyDescent="0.25">
      <c r="A119">
        <v>1900004898</v>
      </c>
      <c r="B119" s="5">
        <v>43818</v>
      </c>
      <c r="C119" t="s">
        <v>32</v>
      </c>
      <c r="D119" t="s">
        <v>29</v>
      </c>
      <c r="E119" t="s">
        <v>33</v>
      </c>
      <c r="F119">
        <v>1</v>
      </c>
      <c r="G119" t="s">
        <v>14</v>
      </c>
      <c r="H119" t="s">
        <v>3</v>
      </c>
      <c r="I119" t="s">
        <v>222</v>
      </c>
      <c r="J119">
        <v>3.1142029633600998E+18</v>
      </c>
      <c r="K119">
        <v>1</v>
      </c>
      <c r="L119">
        <v>7022</v>
      </c>
      <c r="M119" s="5">
        <v>43703</v>
      </c>
    </row>
    <row r="120" spans="1:13" x14ac:dyDescent="0.25">
      <c r="A120">
        <v>1900004909</v>
      </c>
      <c r="B120" s="5">
        <v>43818</v>
      </c>
      <c r="C120" t="s">
        <v>32</v>
      </c>
      <c r="D120" t="s">
        <v>29</v>
      </c>
      <c r="E120" t="s">
        <v>33</v>
      </c>
      <c r="F120">
        <v>4</v>
      </c>
      <c r="G120" s="6" t="s">
        <v>9</v>
      </c>
      <c r="H120" t="s">
        <v>5</v>
      </c>
      <c r="I120" t="s">
        <v>223</v>
      </c>
      <c r="J120" t="s">
        <v>224</v>
      </c>
      <c r="K120">
        <v>1</v>
      </c>
      <c r="L120">
        <v>202350</v>
      </c>
      <c r="M120" s="5">
        <v>43738</v>
      </c>
    </row>
    <row r="121" spans="1:13" x14ac:dyDescent="0.25">
      <c r="A121">
        <v>1900004912</v>
      </c>
      <c r="B121" s="5">
        <v>43818</v>
      </c>
      <c r="C121" t="s">
        <v>32</v>
      </c>
      <c r="D121" t="s">
        <v>29</v>
      </c>
      <c r="E121" t="s">
        <v>33</v>
      </c>
      <c r="F121">
        <v>1</v>
      </c>
      <c r="G121" t="s">
        <v>14</v>
      </c>
      <c r="H121" t="s">
        <v>3</v>
      </c>
      <c r="I121" t="s">
        <v>225</v>
      </c>
      <c r="J121">
        <v>3.213400201191E+23</v>
      </c>
      <c r="K121">
        <v>1</v>
      </c>
      <c r="L121">
        <v>87500</v>
      </c>
      <c r="M121" s="5">
        <v>43677</v>
      </c>
    </row>
    <row r="122" spans="1:13" x14ac:dyDescent="0.25">
      <c r="A122">
        <v>1900004917</v>
      </c>
      <c r="B122" s="5">
        <v>43818</v>
      </c>
      <c r="C122" t="s">
        <v>32</v>
      </c>
      <c r="D122" t="s">
        <v>29</v>
      </c>
      <c r="E122" t="s">
        <v>33</v>
      </c>
      <c r="F122">
        <v>1</v>
      </c>
      <c r="G122" t="s">
        <v>14</v>
      </c>
      <c r="H122" t="s">
        <v>3</v>
      </c>
      <c r="I122" t="s">
        <v>226</v>
      </c>
      <c r="J122">
        <v>22515779</v>
      </c>
      <c r="K122">
        <v>1</v>
      </c>
      <c r="L122">
        <v>44260</v>
      </c>
      <c r="M122" s="5">
        <v>43738</v>
      </c>
    </row>
    <row r="123" spans="1:13" x14ac:dyDescent="0.25">
      <c r="A123">
        <v>1900004919</v>
      </c>
      <c r="B123" s="5">
        <v>43818</v>
      </c>
      <c r="C123" t="s">
        <v>32</v>
      </c>
      <c r="D123" t="s">
        <v>29</v>
      </c>
      <c r="E123" t="s">
        <v>116</v>
      </c>
      <c r="F123">
        <v>5</v>
      </c>
      <c r="G123" t="s">
        <v>10</v>
      </c>
      <c r="H123" t="s">
        <v>4</v>
      </c>
      <c r="I123" t="s">
        <v>227</v>
      </c>
      <c r="J123">
        <v>9.9000046190100005E+19</v>
      </c>
      <c r="K123">
        <v>1</v>
      </c>
      <c r="L123">
        <v>11550</v>
      </c>
      <c r="M123" s="5">
        <v>43716</v>
      </c>
    </row>
    <row r="124" spans="1:13" x14ac:dyDescent="0.25">
      <c r="A124">
        <v>1900004920</v>
      </c>
      <c r="B124" s="5">
        <v>43818</v>
      </c>
      <c r="C124" t="s">
        <v>32</v>
      </c>
      <c r="D124" t="s">
        <v>29</v>
      </c>
      <c r="E124" t="s">
        <v>228</v>
      </c>
      <c r="F124">
        <v>5</v>
      </c>
      <c r="G124" t="s">
        <v>10</v>
      </c>
      <c r="H124" t="s">
        <v>4</v>
      </c>
      <c r="I124" t="s">
        <v>229</v>
      </c>
      <c r="J124">
        <v>9.90000111903E+19</v>
      </c>
      <c r="K124">
        <v>1</v>
      </c>
      <c r="L124">
        <v>43033</v>
      </c>
      <c r="M124" s="5">
        <v>43716</v>
      </c>
    </row>
    <row r="125" spans="1:13" x14ac:dyDescent="0.25">
      <c r="A125">
        <v>1900004922</v>
      </c>
      <c r="B125" s="5">
        <v>43818</v>
      </c>
      <c r="C125" t="s">
        <v>32</v>
      </c>
      <c r="D125" t="s">
        <v>29</v>
      </c>
      <c r="E125" t="s">
        <v>116</v>
      </c>
      <c r="F125">
        <v>5</v>
      </c>
      <c r="G125" t="s">
        <v>10</v>
      </c>
      <c r="H125" t="s">
        <v>4</v>
      </c>
      <c r="I125" t="s">
        <v>230</v>
      </c>
      <c r="J125">
        <v>9.9000046190100005E+19</v>
      </c>
      <c r="K125">
        <v>1</v>
      </c>
      <c r="L125">
        <v>7700</v>
      </c>
      <c r="M125" s="5">
        <v>43716</v>
      </c>
    </row>
    <row r="126" spans="1:13" x14ac:dyDescent="0.25">
      <c r="A126">
        <v>1900004923</v>
      </c>
      <c r="B126" s="5">
        <v>43818</v>
      </c>
      <c r="C126" t="s">
        <v>32</v>
      </c>
      <c r="D126" t="s">
        <v>29</v>
      </c>
      <c r="E126" t="s">
        <v>228</v>
      </c>
      <c r="F126">
        <v>5</v>
      </c>
      <c r="G126" t="s">
        <v>10</v>
      </c>
      <c r="H126" t="s">
        <v>4</v>
      </c>
      <c r="I126" t="s">
        <v>231</v>
      </c>
      <c r="J126">
        <v>9.90000111903E+19</v>
      </c>
      <c r="K126">
        <v>1</v>
      </c>
      <c r="L126">
        <v>72139</v>
      </c>
      <c r="M126" s="5">
        <v>43716</v>
      </c>
    </row>
    <row r="127" spans="1:13" x14ac:dyDescent="0.25">
      <c r="A127">
        <v>1900004928</v>
      </c>
      <c r="B127" s="5">
        <v>43818</v>
      </c>
      <c r="C127" t="s">
        <v>32</v>
      </c>
      <c r="D127" t="s">
        <v>29</v>
      </c>
      <c r="E127" t="s">
        <v>58</v>
      </c>
      <c r="F127">
        <v>3</v>
      </c>
      <c r="G127" t="s">
        <v>8</v>
      </c>
      <c r="H127" t="s">
        <v>3</v>
      </c>
      <c r="I127" t="s">
        <v>232</v>
      </c>
      <c r="J127">
        <v>9.9000044190299996E+19</v>
      </c>
      <c r="K127">
        <v>1</v>
      </c>
      <c r="L127">
        <v>32585</v>
      </c>
      <c r="M127" s="5">
        <v>43719</v>
      </c>
    </row>
    <row r="128" spans="1:13" x14ac:dyDescent="0.25">
      <c r="A128">
        <v>1900004933</v>
      </c>
      <c r="B128" s="5">
        <v>43818</v>
      </c>
      <c r="C128" t="s">
        <v>32</v>
      </c>
      <c r="D128" t="s">
        <v>29</v>
      </c>
      <c r="E128" t="s">
        <v>58</v>
      </c>
      <c r="F128">
        <v>3</v>
      </c>
      <c r="G128" t="s">
        <v>8</v>
      </c>
      <c r="H128" t="s">
        <v>3</v>
      </c>
      <c r="I128" t="s">
        <v>233</v>
      </c>
      <c r="J128">
        <v>9.9000044190299996E+19</v>
      </c>
      <c r="K128">
        <v>1</v>
      </c>
      <c r="L128">
        <v>8045</v>
      </c>
      <c r="M128" s="5">
        <v>43730</v>
      </c>
    </row>
    <row r="129" spans="1:13" x14ac:dyDescent="0.25">
      <c r="A129">
        <v>1900004983</v>
      </c>
      <c r="B129" s="5">
        <v>43818</v>
      </c>
      <c r="C129" t="s">
        <v>32</v>
      </c>
      <c r="D129" t="s">
        <v>29</v>
      </c>
      <c r="E129" t="s">
        <v>33</v>
      </c>
      <c r="F129">
        <v>4</v>
      </c>
      <c r="G129" s="6" t="s">
        <v>9</v>
      </c>
      <c r="H129" t="s">
        <v>5</v>
      </c>
      <c r="I129" t="s">
        <v>234</v>
      </c>
      <c r="J129" t="s">
        <v>235</v>
      </c>
      <c r="K129">
        <v>1</v>
      </c>
      <c r="L129">
        <v>26968</v>
      </c>
      <c r="M129" s="5">
        <v>43763</v>
      </c>
    </row>
    <row r="130" spans="1:13" x14ac:dyDescent="0.25">
      <c r="A130">
        <v>1900004984</v>
      </c>
      <c r="B130" s="5">
        <v>43818</v>
      </c>
      <c r="C130" t="s">
        <v>32</v>
      </c>
      <c r="D130" t="s">
        <v>29</v>
      </c>
      <c r="E130" t="s">
        <v>33</v>
      </c>
      <c r="F130">
        <v>4</v>
      </c>
      <c r="G130" s="6" t="s">
        <v>9</v>
      </c>
      <c r="H130" t="s">
        <v>5</v>
      </c>
      <c r="I130" t="s">
        <v>236</v>
      </c>
      <c r="J130" t="s">
        <v>237</v>
      </c>
      <c r="K130">
        <v>1</v>
      </c>
      <c r="L130">
        <v>2437</v>
      </c>
      <c r="M130" s="5">
        <v>43764</v>
      </c>
    </row>
    <row r="131" spans="1:13" x14ac:dyDescent="0.25">
      <c r="A131">
        <v>1900004985</v>
      </c>
      <c r="B131" s="5">
        <v>43818</v>
      </c>
      <c r="C131" t="s">
        <v>32</v>
      </c>
      <c r="D131" t="s">
        <v>29</v>
      </c>
      <c r="E131" t="s">
        <v>33</v>
      </c>
      <c r="F131">
        <v>4</v>
      </c>
      <c r="G131" s="6" t="s">
        <v>9</v>
      </c>
      <c r="H131" t="s">
        <v>5</v>
      </c>
      <c r="I131" t="s">
        <v>238</v>
      </c>
      <c r="J131" t="s">
        <v>217</v>
      </c>
      <c r="K131">
        <v>1</v>
      </c>
      <c r="L131">
        <v>53278</v>
      </c>
      <c r="M131" s="5">
        <v>43466</v>
      </c>
    </row>
    <row r="132" spans="1:13" x14ac:dyDescent="0.25">
      <c r="A132">
        <v>1900004986</v>
      </c>
      <c r="B132" s="5">
        <v>43818</v>
      </c>
      <c r="C132" t="s">
        <v>32</v>
      </c>
      <c r="D132" t="s">
        <v>29</v>
      </c>
      <c r="E132" t="s">
        <v>33</v>
      </c>
      <c r="F132">
        <v>4</v>
      </c>
      <c r="G132" s="6" t="s">
        <v>9</v>
      </c>
      <c r="H132" t="s">
        <v>5</v>
      </c>
      <c r="I132" t="s">
        <v>239</v>
      </c>
      <c r="J132" t="s">
        <v>240</v>
      </c>
      <c r="K132">
        <v>1</v>
      </c>
      <c r="L132">
        <v>30048</v>
      </c>
      <c r="M132" s="5">
        <v>43466</v>
      </c>
    </row>
    <row r="133" spans="1:13" x14ac:dyDescent="0.25">
      <c r="A133">
        <v>1900004987</v>
      </c>
      <c r="B133" s="5">
        <v>43818</v>
      </c>
      <c r="C133" t="s">
        <v>32</v>
      </c>
      <c r="D133" t="s">
        <v>29</v>
      </c>
      <c r="E133" t="s">
        <v>33</v>
      </c>
      <c r="F133">
        <v>4</v>
      </c>
      <c r="G133" s="6" t="s">
        <v>9</v>
      </c>
      <c r="H133" t="s">
        <v>5</v>
      </c>
      <c r="I133" t="s">
        <v>241</v>
      </c>
      <c r="J133">
        <v>3.1142029974272998E+18</v>
      </c>
      <c r="K133">
        <v>1</v>
      </c>
      <c r="L133">
        <v>12500</v>
      </c>
      <c r="M133" s="5">
        <v>43727</v>
      </c>
    </row>
    <row r="134" spans="1:13" x14ac:dyDescent="0.25">
      <c r="A134">
        <v>1900005036</v>
      </c>
      <c r="B134" s="5">
        <v>43819</v>
      </c>
      <c r="C134" t="s">
        <v>32</v>
      </c>
      <c r="D134" t="s">
        <v>29</v>
      </c>
      <c r="E134" t="s">
        <v>33</v>
      </c>
      <c r="F134">
        <v>1</v>
      </c>
      <c r="G134" t="s">
        <v>14</v>
      </c>
      <c r="H134" t="s">
        <v>3</v>
      </c>
      <c r="I134" t="s">
        <v>242</v>
      </c>
      <c r="J134" t="s">
        <v>243</v>
      </c>
      <c r="K134">
        <v>1</v>
      </c>
      <c r="L134">
        <v>3854</v>
      </c>
      <c r="M134" s="5">
        <v>43585</v>
      </c>
    </row>
    <row r="135" spans="1:13" x14ac:dyDescent="0.25">
      <c r="A135">
        <v>1900005300</v>
      </c>
      <c r="B135" s="5">
        <v>43823</v>
      </c>
      <c r="C135" t="s">
        <v>28</v>
      </c>
      <c r="D135" t="s">
        <v>29</v>
      </c>
      <c r="E135" t="s">
        <v>33</v>
      </c>
      <c r="F135">
        <v>4</v>
      </c>
      <c r="G135" s="6" t="s">
        <v>9</v>
      </c>
      <c r="H135" t="s">
        <v>5</v>
      </c>
      <c r="I135" t="s">
        <v>244</v>
      </c>
      <c r="J135">
        <v>304003763</v>
      </c>
      <c r="K135">
        <v>1</v>
      </c>
      <c r="L135">
        <v>132392</v>
      </c>
      <c r="M135" s="5">
        <v>43819</v>
      </c>
    </row>
    <row r="136" spans="1:13" x14ac:dyDescent="0.25">
      <c r="A136">
        <v>1900005300</v>
      </c>
      <c r="B136" s="5">
        <v>43823</v>
      </c>
      <c r="C136" t="s">
        <v>28</v>
      </c>
      <c r="D136" t="s">
        <v>29</v>
      </c>
      <c r="E136" t="s">
        <v>33</v>
      </c>
      <c r="F136">
        <v>4</v>
      </c>
      <c r="G136" s="6" t="s">
        <v>9</v>
      </c>
      <c r="H136" t="s">
        <v>5</v>
      </c>
      <c r="I136" t="s">
        <v>245</v>
      </c>
      <c r="J136" t="s">
        <v>246</v>
      </c>
      <c r="K136">
        <v>1</v>
      </c>
      <c r="L136">
        <v>132392</v>
      </c>
      <c r="M136" s="5">
        <v>43819</v>
      </c>
    </row>
    <row r="137" spans="1:13" x14ac:dyDescent="0.25">
      <c r="A137">
        <v>1900005300</v>
      </c>
      <c r="B137" s="5">
        <v>43823</v>
      </c>
      <c r="C137" t="s">
        <v>28</v>
      </c>
      <c r="D137" t="s">
        <v>29</v>
      </c>
      <c r="E137" t="s">
        <v>33</v>
      </c>
      <c r="F137">
        <v>4</v>
      </c>
      <c r="G137" s="6" t="s">
        <v>9</v>
      </c>
      <c r="H137" t="s">
        <v>5</v>
      </c>
      <c r="I137" t="s">
        <v>247</v>
      </c>
      <c r="J137">
        <v>2.4142020928135997E+18</v>
      </c>
      <c r="K137">
        <v>1</v>
      </c>
      <c r="L137">
        <v>132392</v>
      </c>
      <c r="M137" s="5">
        <v>43819</v>
      </c>
    </row>
    <row r="138" spans="1:13" x14ac:dyDescent="0.25">
      <c r="A138">
        <v>1900005300</v>
      </c>
      <c r="B138" s="5">
        <v>43823</v>
      </c>
      <c r="C138" t="s">
        <v>28</v>
      </c>
      <c r="D138" t="s">
        <v>29</v>
      </c>
      <c r="E138" t="s">
        <v>33</v>
      </c>
      <c r="F138">
        <v>4</v>
      </c>
      <c r="G138" s="6" t="s">
        <v>9</v>
      </c>
      <c r="H138" t="s">
        <v>5</v>
      </c>
      <c r="I138" t="s">
        <v>248</v>
      </c>
      <c r="J138" t="s">
        <v>139</v>
      </c>
      <c r="K138">
        <v>1</v>
      </c>
      <c r="L138">
        <v>132392</v>
      </c>
      <c r="M138" s="5">
        <v>43819</v>
      </c>
    </row>
    <row r="139" spans="1:13" x14ac:dyDescent="0.25">
      <c r="A139">
        <v>1900005324</v>
      </c>
      <c r="B139" s="5">
        <v>43823</v>
      </c>
      <c r="C139" t="s">
        <v>32</v>
      </c>
      <c r="D139" t="s">
        <v>29</v>
      </c>
      <c r="E139" t="s">
        <v>58</v>
      </c>
      <c r="F139">
        <v>3</v>
      </c>
      <c r="G139" t="s">
        <v>8</v>
      </c>
      <c r="H139" t="s">
        <v>3</v>
      </c>
      <c r="I139" t="s">
        <v>249</v>
      </c>
      <c r="J139">
        <v>9.9000044190299996E+19</v>
      </c>
      <c r="K139">
        <v>1</v>
      </c>
      <c r="L139">
        <v>26805</v>
      </c>
      <c r="M139" s="5">
        <v>43788</v>
      </c>
    </row>
    <row r="140" spans="1:13" x14ac:dyDescent="0.25">
      <c r="A140">
        <v>1900005325</v>
      </c>
      <c r="B140" s="5">
        <v>43823</v>
      </c>
      <c r="C140" t="s">
        <v>32</v>
      </c>
      <c r="D140" t="s">
        <v>29</v>
      </c>
      <c r="E140" t="s">
        <v>41</v>
      </c>
      <c r="F140">
        <v>5</v>
      </c>
      <c r="G140" t="s">
        <v>10</v>
      </c>
      <c r="H140" t="s">
        <v>5</v>
      </c>
      <c r="I140" t="s">
        <v>250</v>
      </c>
      <c r="J140">
        <v>43191791</v>
      </c>
      <c r="K140">
        <v>1</v>
      </c>
      <c r="L140">
        <v>956</v>
      </c>
      <c r="M140" s="5">
        <v>43649</v>
      </c>
    </row>
    <row r="141" spans="1:13" x14ac:dyDescent="0.25">
      <c r="A141">
        <v>1900005329</v>
      </c>
      <c r="B141" s="5">
        <v>43823</v>
      </c>
      <c r="C141" t="s">
        <v>32</v>
      </c>
      <c r="D141" t="s">
        <v>29</v>
      </c>
      <c r="E141" t="s">
        <v>33</v>
      </c>
      <c r="F141">
        <v>1</v>
      </c>
      <c r="G141" t="s">
        <v>14</v>
      </c>
      <c r="H141" t="s">
        <v>3</v>
      </c>
      <c r="I141" t="s">
        <v>251</v>
      </c>
      <c r="J141">
        <v>3.1142029634361999E+18</v>
      </c>
      <c r="K141">
        <v>1</v>
      </c>
      <c r="L141">
        <v>2089</v>
      </c>
      <c r="M141" s="5">
        <v>43703</v>
      </c>
    </row>
    <row r="142" spans="1:13" x14ac:dyDescent="0.25">
      <c r="A142">
        <v>1900005331</v>
      </c>
      <c r="B142" s="5">
        <v>43823</v>
      </c>
      <c r="C142" t="s">
        <v>32</v>
      </c>
      <c r="D142" t="s">
        <v>29</v>
      </c>
      <c r="E142" t="s">
        <v>33</v>
      </c>
      <c r="F142">
        <v>4</v>
      </c>
      <c r="G142" s="6" t="s">
        <v>9</v>
      </c>
      <c r="H142" t="s">
        <v>5</v>
      </c>
      <c r="I142" t="s">
        <v>252</v>
      </c>
      <c r="J142" t="s">
        <v>253</v>
      </c>
      <c r="K142">
        <v>1</v>
      </c>
      <c r="L142">
        <v>8580</v>
      </c>
      <c r="M142" s="5">
        <v>43729</v>
      </c>
    </row>
    <row r="143" spans="1:13" x14ac:dyDescent="0.25">
      <c r="A143">
        <v>1900005394</v>
      </c>
      <c r="B143" s="5">
        <v>43824</v>
      </c>
      <c r="C143" t="s">
        <v>32</v>
      </c>
      <c r="D143" t="s">
        <v>29</v>
      </c>
      <c r="E143" t="s">
        <v>33</v>
      </c>
      <c r="F143">
        <v>4</v>
      </c>
      <c r="G143" s="6" t="s">
        <v>9</v>
      </c>
      <c r="H143" t="s">
        <v>5</v>
      </c>
      <c r="I143" t="s">
        <v>254</v>
      </c>
      <c r="J143" t="s">
        <v>255</v>
      </c>
      <c r="K143">
        <v>1</v>
      </c>
      <c r="L143">
        <v>60713</v>
      </c>
      <c r="M143" s="5">
        <v>43647</v>
      </c>
    </row>
    <row r="144" spans="1:13" x14ac:dyDescent="0.25">
      <c r="A144">
        <v>1900005395</v>
      </c>
      <c r="B144" s="5">
        <v>43824</v>
      </c>
      <c r="C144" t="s">
        <v>32</v>
      </c>
      <c r="D144" t="s">
        <v>29</v>
      </c>
      <c r="E144" t="s">
        <v>69</v>
      </c>
      <c r="F144">
        <v>4</v>
      </c>
      <c r="G144" s="6" t="s">
        <v>9</v>
      </c>
      <c r="H144" t="s">
        <v>5</v>
      </c>
      <c r="I144" t="s">
        <v>256</v>
      </c>
      <c r="J144">
        <v>22531899</v>
      </c>
      <c r="K144">
        <v>1</v>
      </c>
      <c r="L144">
        <v>50160</v>
      </c>
      <c r="M144" s="5">
        <v>43765</v>
      </c>
    </row>
    <row r="145" spans="1:13" x14ac:dyDescent="0.25">
      <c r="A145">
        <v>1900005396</v>
      </c>
      <c r="B145" s="5">
        <v>43824</v>
      </c>
      <c r="C145" t="s">
        <v>32</v>
      </c>
      <c r="D145" t="s">
        <v>29</v>
      </c>
      <c r="E145" t="s">
        <v>33</v>
      </c>
      <c r="F145">
        <v>4</v>
      </c>
      <c r="G145" s="6" t="s">
        <v>9</v>
      </c>
      <c r="H145" t="s">
        <v>5</v>
      </c>
      <c r="I145" t="s">
        <v>257</v>
      </c>
      <c r="J145" t="s">
        <v>258</v>
      </c>
      <c r="K145">
        <v>1</v>
      </c>
      <c r="L145">
        <v>71765</v>
      </c>
      <c r="M145" s="5">
        <v>43764</v>
      </c>
    </row>
    <row r="146" spans="1:13" x14ac:dyDescent="0.25">
      <c r="A146">
        <v>1900005439</v>
      </c>
      <c r="B146" s="5">
        <v>43824</v>
      </c>
      <c r="C146" t="s">
        <v>32</v>
      </c>
      <c r="D146" t="s">
        <v>29</v>
      </c>
      <c r="E146" t="s">
        <v>58</v>
      </c>
      <c r="F146">
        <v>13</v>
      </c>
      <c r="G146" t="s">
        <v>13</v>
      </c>
      <c r="H146" t="s">
        <v>3</v>
      </c>
      <c r="I146" t="s">
        <v>259</v>
      </c>
      <c r="J146" t="s">
        <v>260</v>
      </c>
      <c r="K146">
        <v>1</v>
      </c>
      <c r="L146">
        <v>62399</v>
      </c>
      <c r="M146" s="5">
        <v>43783</v>
      </c>
    </row>
    <row r="147" spans="1:13" x14ac:dyDescent="0.25">
      <c r="A147">
        <v>1900005516</v>
      </c>
      <c r="B147" s="5">
        <v>43825</v>
      </c>
      <c r="C147" t="s">
        <v>32</v>
      </c>
      <c r="D147" t="s">
        <v>29</v>
      </c>
      <c r="E147" t="s">
        <v>30</v>
      </c>
      <c r="F147">
        <v>10</v>
      </c>
      <c r="G147" t="s">
        <v>12</v>
      </c>
      <c r="H147" t="s">
        <v>3</v>
      </c>
      <c r="I147" t="s">
        <v>261</v>
      </c>
      <c r="J147">
        <v>2280014070</v>
      </c>
      <c r="K147">
        <v>1</v>
      </c>
      <c r="L147">
        <v>27530</v>
      </c>
      <c r="M147" s="5">
        <v>43533</v>
      </c>
    </row>
    <row r="148" spans="1:13" x14ac:dyDescent="0.25">
      <c r="A148">
        <v>1900005526</v>
      </c>
      <c r="B148" s="5">
        <v>43825</v>
      </c>
      <c r="C148" t="s">
        <v>32</v>
      </c>
      <c r="D148" t="s">
        <v>29</v>
      </c>
      <c r="E148" t="s">
        <v>41</v>
      </c>
      <c r="F148">
        <v>6</v>
      </c>
      <c r="G148" t="s">
        <v>11</v>
      </c>
      <c r="H148" t="s">
        <v>5</v>
      </c>
      <c r="I148" t="s">
        <v>262</v>
      </c>
      <c r="J148" t="s">
        <v>263</v>
      </c>
      <c r="K148">
        <v>1</v>
      </c>
      <c r="L148">
        <v>60000</v>
      </c>
      <c r="M148" s="5">
        <v>43556</v>
      </c>
    </row>
    <row r="149" spans="1:13" x14ac:dyDescent="0.25">
      <c r="A149">
        <v>1900005527</v>
      </c>
      <c r="B149" s="5">
        <v>43825</v>
      </c>
      <c r="C149" t="s">
        <v>32</v>
      </c>
      <c r="D149" t="s">
        <v>29</v>
      </c>
      <c r="E149" t="s">
        <v>33</v>
      </c>
      <c r="F149">
        <v>4</v>
      </c>
      <c r="G149" s="6" t="s">
        <v>9</v>
      </c>
      <c r="H149" t="s">
        <v>5</v>
      </c>
      <c r="I149" t="s">
        <v>264</v>
      </c>
      <c r="J149">
        <v>1.203004619248E+19</v>
      </c>
      <c r="K149">
        <v>1</v>
      </c>
      <c r="L149">
        <v>77400</v>
      </c>
      <c r="M149" s="5">
        <v>43687</v>
      </c>
    </row>
    <row r="150" spans="1:13" x14ac:dyDescent="0.25">
      <c r="A150">
        <v>1900005528</v>
      </c>
      <c r="B150" s="5">
        <v>43825</v>
      </c>
      <c r="C150" t="s">
        <v>32</v>
      </c>
      <c r="D150" t="s">
        <v>29</v>
      </c>
      <c r="E150" t="s">
        <v>33</v>
      </c>
      <c r="F150">
        <v>4</v>
      </c>
      <c r="G150" s="6" t="s">
        <v>9</v>
      </c>
      <c r="H150" t="s">
        <v>5</v>
      </c>
      <c r="I150" t="s">
        <v>265</v>
      </c>
      <c r="J150">
        <v>1.203004619248E+19</v>
      </c>
      <c r="K150">
        <v>1</v>
      </c>
      <c r="L150">
        <v>302812</v>
      </c>
      <c r="M150" s="5">
        <v>43687</v>
      </c>
    </row>
    <row r="151" spans="1:13" x14ac:dyDescent="0.25">
      <c r="A151">
        <v>1900005529</v>
      </c>
      <c r="B151" s="5">
        <v>43825</v>
      </c>
      <c r="C151" t="s">
        <v>32</v>
      </c>
      <c r="D151" t="s">
        <v>29</v>
      </c>
      <c r="E151" t="s">
        <v>116</v>
      </c>
      <c r="F151">
        <v>13</v>
      </c>
      <c r="G151" t="s">
        <v>13</v>
      </c>
      <c r="H151" t="s">
        <v>5</v>
      </c>
      <c r="I151" t="s">
        <v>266</v>
      </c>
      <c r="J151" t="s">
        <v>267</v>
      </c>
      <c r="K151">
        <v>1</v>
      </c>
      <c r="L151">
        <v>275569</v>
      </c>
      <c r="M151" s="5">
        <v>43525</v>
      </c>
    </row>
    <row r="152" spans="1:13" x14ac:dyDescent="0.25">
      <c r="A152">
        <v>1900005530</v>
      </c>
      <c r="B152" s="5">
        <v>43825</v>
      </c>
      <c r="C152" t="s">
        <v>32</v>
      </c>
      <c r="D152" t="s">
        <v>29</v>
      </c>
      <c r="E152" t="s">
        <v>30</v>
      </c>
      <c r="F152">
        <v>13</v>
      </c>
      <c r="G152" t="s">
        <v>13</v>
      </c>
      <c r="H152" t="s">
        <v>5</v>
      </c>
      <c r="I152" t="s">
        <v>268</v>
      </c>
      <c r="J152" t="s">
        <v>269</v>
      </c>
      <c r="K152">
        <v>1</v>
      </c>
      <c r="L152">
        <v>320000</v>
      </c>
      <c r="M152" s="5">
        <v>43496</v>
      </c>
    </row>
    <row r="153" spans="1:13" x14ac:dyDescent="0.25">
      <c r="A153">
        <v>1900005531</v>
      </c>
      <c r="B153" s="5">
        <v>43825</v>
      </c>
      <c r="C153" t="s">
        <v>32</v>
      </c>
      <c r="D153" t="s">
        <v>29</v>
      </c>
      <c r="E153" t="s">
        <v>41</v>
      </c>
      <c r="F153">
        <v>6</v>
      </c>
      <c r="G153" t="s">
        <v>11</v>
      </c>
      <c r="H153" t="s">
        <v>5</v>
      </c>
      <c r="I153" t="s">
        <v>270</v>
      </c>
      <c r="J153">
        <v>3393</v>
      </c>
      <c r="K153">
        <v>1</v>
      </c>
      <c r="L153">
        <v>114752</v>
      </c>
      <c r="M153" s="5">
        <v>43770</v>
      </c>
    </row>
    <row r="154" spans="1:13" x14ac:dyDescent="0.25">
      <c r="A154">
        <v>1900005532</v>
      </c>
      <c r="B154" s="5">
        <v>43825</v>
      </c>
      <c r="C154" t="s">
        <v>32</v>
      </c>
      <c r="D154" t="s">
        <v>29</v>
      </c>
      <c r="E154" t="s">
        <v>41</v>
      </c>
      <c r="F154">
        <v>6</v>
      </c>
      <c r="G154" t="s">
        <v>11</v>
      </c>
      <c r="H154" t="s">
        <v>4</v>
      </c>
      <c r="I154" t="s">
        <v>271</v>
      </c>
      <c r="J154" t="s">
        <v>68</v>
      </c>
      <c r="K154">
        <v>1</v>
      </c>
      <c r="L154">
        <v>49027</v>
      </c>
      <c r="M154" s="5">
        <v>43500</v>
      </c>
    </row>
    <row r="155" spans="1:13" x14ac:dyDescent="0.25">
      <c r="A155">
        <v>1900005555</v>
      </c>
      <c r="B155" s="5">
        <v>43825</v>
      </c>
      <c r="C155" t="s">
        <v>32</v>
      </c>
      <c r="D155" t="s">
        <v>29</v>
      </c>
      <c r="E155" t="s">
        <v>58</v>
      </c>
      <c r="F155">
        <v>13</v>
      </c>
      <c r="G155" t="s">
        <v>13</v>
      </c>
      <c r="H155" t="s">
        <v>3</v>
      </c>
      <c r="I155" t="s">
        <v>272</v>
      </c>
      <c r="J155" t="s">
        <v>273</v>
      </c>
      <c r="K155">
        <v>1</v>
      </c>
      <c r="L155">
        <v>153332</v>
      </c>
      <c r="M155" s="5">
        <v>43757</v>
      </c>
    </row>
    <row r="156" spans="1:13" x14ac:dyDescent="0.25">
      <c r="A156">
        <v>1900005760</v>
      </c>
      <c r="B156" s="5">
        <v>43827</v>
      </c>
      <c r="C156" t="s">
        <v>32</v>
      </c>
      <c r="D156" t="s">
        <v>29</v>
      </c>
      <c r="E156" t="s">
        <v>69</v>
      </c>
      <c r="F156">
        <v>5</v>
      </c>
      <c r="G156" t="s">
        <v>10</v>
      </c>
      <c r="H156" t="s">
        <v>4</v>
      </c>
      <c r="I156" t="s">
        <v>274</v>
      </c>
      <c r="J156">
        <v>2.4142027811737001E+18</v>
      </c>
      <c r="K156">
        <v>1</v>
      </c>
      <c r="L156">
        <v>23591</v>
      </c>
      <c r="M156" s="5">
        <v>43586</v>
      </c>
    </row>
    <row r="157" spans="1:13" x14ac:dyDescent="0.25">
      <c r="A157">
        <v>1900005761</v>
      </c>
      <c r="B157" s="5">
        <v>43827</v>
      </c>
      <c r="C157" t="s">
        <v>32</v>
      </c>
      <c r="D157" t="s">
        <v>29</v>
      </c>
      <c r="E157" t="s">
        <v>33</v>
      </c>
      <c r="F157">
        <v>4</v>
      </c>
      <c r="G157" s="6" t="s">
        <v>9</v>
      </c>
      <c r="H157" t="s">
        <v>5</v>
      </c>
      <c r="I157" t="s">
        <v>275</v>
      </c>
      <c r="J157" t="s">
        <v>276</v>
      </c>
      <c r="K157">
        <v>1</v>
      </c>
      <c r="L157">
        <v>19181</v>
      </c>
      <c r="M157" s="5">
        <v>43679</v>
      </c>
    </row>
    <row r="158" spans="1:13" x14ac:dyDescent="0.25">
      <c r="A158">
        <v>1900005767</v>
      </c>
      <c r="B158" s="5">
        <v>43827</v>
      </c>
      <c r="C158" t="s">
        <v>32</v>
      </c>
      <c r="D158" t="s">
        <v>29</v>
      </c>
      <c r="E158" t="s">
        <v>228</v>
      </c>
      <c r="F158">
        <v>5</v>
      </c>
      <c r="G158" t="s">
        <v>10</v>
      </c>
      <c r="H158" t="s">
        <v>4</v>
      </c>
      <c r="I158" t="s">
        <v>277</v>
      </c>
      <c r="J158">
        <v>2.3060011180300001E+19</v>
      </c>
      <c r="K158">
        <v>1</v>
      </c>
      <c r="L158">
        <v>8228</v>
      </c>
      <c r="M158" s="5">
        <v>43524</v>
      </c>
    </row>
    <row r="159" spans="1:13" x14ac:dyDescent="0.25">
      <c r="A159">
        <v>1900005768</v>
      </c>
      <c r="B159" s="5">
        <v>43827</v>
      </c>
      <c r="C159" t="s">
        <v>32</v>
      </c>
      <c r="D159" t="s">
        <v>29</v>
      </c>
      <c r="E159" t="s">
        <v>228</v>
      </c>
      <c r="F159">
        <v>5</v>
      </c>
      <c r="G159" t="s">
        <v>10</v>
      </c>
      <c r="H159" t="s">
        <v>3</v>
      </c>
      <c r="I159" t="s">
        <v>278</v>
      </c>
      <c r="J159">
        <v>2.3060011180300001E+19</v>
      </c>
      <c r="K159">
        <v>1</v>
      </c>
      <c r="L159">
        <v>5241</v>
      </c>
      <c r="M159" s="5">
        <v>43658</v>
      </c>
    </row>
    <row r="160" spans="1:13" x14ac:dyDescent="0.25">
      <c r="A160">
        <v>1900005769</v>
      </c>
      <c r="B160" s="5">
        <v>43827</v>
      </c>
      <c r="C160" t="s">
        <v>32</v>
      </c>
      <c r="D160" t="s">
        <v>29</v>
      </c>
      <c r="E160" t="s">
        <v>228</v>
      </c>
      <c r="F160">
        <v>5</v>
      </c>
      <c r="G160" t="s">
        <v>10</v>
      </c>
      <c r="H160" t="s">
        <v>3</v>
      </c>
      <c r="I160" t="s">
        <v>279</v>
      </c>
      <c r="J160">
        <v>9.9000046190799995E+19</v>
      </c>
      <c r="K160">
        <v>1</v>
      </c>
      <c r="L160">
        <v>13154</v>
      </c>
      <c r="M160" s="5">
        <v>43748</v>
      </c>
    </row>
    <row r="161" spans="1:13" x14ac:dyDescent="0.25">
      <c r="A161">
        <v>1900005770</v>
      </c>
      <c r="B161" s="5">
        <v>43827</v>
      </c>
      <c r="C161" t="s">
        <v>32</v>
      </c>
      <c r="D161" t="s">
        <v>29</v>
      </c>
      <c r="E161" t="s">
        <v>228</v>
      </c>
      <c r="F161">
        <v>5</v>
      </c>
      <c r="G161" t="s">
        <v>10</v>
      </c>
      <c r="H161" t="s">
        <v>4</v>
      </c>
      <c r="I161" t="s">
        <v>280</v>
      </c>
      <c r="J161">
        <v>9.9000046190799995E+19</v>
      </c>
      <c r="K161">
        <v>1</v>
      </c>
      <c r="L161">
        <v>14461</v>
      </c>
      <c r="M161" s="5">
        <v>43716</v>
      </c>
    </row>
    <row r="162" spans="1:13" x14ac:dyDescent="0.25">
      <c r="A162">
        <v>1900005771</v>
      </c>
      <c r="B162" s="5">
        <v>43827</v>
      </c>
      <c r="C162" t="s">
        <v>32</v>
      </c>
      <c r="D162" t="s">
        <v>29</v>
      </c>
      <c r="E162" t="s">
        <v>33</v>
      </c>
      <c r="F162">
        <v>4</v>
      </c>
      <c r="G162" s="6" t="s">
        <v>9</v>
      </c>
      <c r="H162" t="s">
        <v>5</v>
      </c>
      <c r="I162" t="s">
        <v>281</v>
      </c>
      <c r="J162" t="s">
        <v>282</v>
      </c>
      <c r="K162">
        <v>1</v>
      </c>
      <c r="L162">
        <v>2853</v>
      </c>
      <c r="M162" s="5">
        <v>43639</v>
      </c>
    </row>
    <row r="163" spans="1:13" x14ac:dyDescent="0.25">
      <c r="A163">
        <v>1900005772</v>
      </c>
      <c r="B163" s="5">
        <v>43827</v>
      </c>
      <c r="C163" t="s">
        <v>32</v>
      </c>
      <c r="D163" t="s">
        <v>29</v>
      </c>
      <c r="E163" t="s">
        <v>33</v>
      </c>
      <c r="F163">
        <v>4</v>
      </c>
      <c r="G163" s="6" t="s">
        <v>9</v>
      </c>
      <c r="H163" t="s">
        <v>5</v>
      </c>
      <c r="I163" t="s">
        <v>283</v>
      </c>
      <c r="J163" t="s">
        <v>284</v>
      </c>
      <c r="K163">
        <v>1</v>
      </c>
      <c r="L163">
        <v>495</v>
      </c>
      <c r="M163" s="5">
        <v>43639</v>
      </c>
    </row>
    <row r="164" spans="1:13" x14ac:dyDescent="0.25">
      <c r="A164">
        <v>1900005773</v>
      </c>
      <c r="B164" s="5">
        <v>43827</v>
      </c>
      <c r="C164" t="s">
        <v>32</v>
      </c>
      <c r="D164" t="s">
        <v>29</v>
      </c>
      <c r="E164" t="s">
        <v>33</v>
      </c>
      <c r="F164">
        <v>4</v>
      </c>
      <c r="G164" s="6" t="s">
        <v>9</v>
      </c>
      <c r="H164" t="s">
        <v>5</v>
      </c>
      <c r="I164" t="s">
        <v>285</v>
      </c>
      <c r="J164" t="s">
        <v>286</v>
      </c>
      <c r="K164">
        <v>1</v>
      </c>
      <c r="L164">
        <v>5891</v>
      </c>
      <c r="M164" s="5">
        <v>43500</v>
      </c>
    </row>
    <row r="165" spans="1:13" x14ac:dyDescent="0.25">
      <c r="A165">
        <v>1900005774</v>
      </c>
      <c r="B165" s="5">
        <v>43827</v>
      </c>
      <c r="C165" t="s">
        <v>32</v>
      </c>
      <c r="D165" t="s">
        <v>29</v>
      </c>
      <c r="E165" t="s">
        <v>116</v>
      </c>
      <c r="F165">
        <v>3</v>
      </c>
      <c r="G165" t="s">
        <v>8</v>
      </c>
      <c r="H165" t="s">
        <v>3</v>
      </c>
      <c r="I165" t="s">
        <v>287</v>
      </c>
      <c r="J165" t="s">
        <v>288</v>
      </c>
      <c r="K165">
        <v>1</v>
      </c>
      <c r="L165">
        <v>4596</v>
      </c>
      <c r="M165" s="5">
        <v>43601</v>
      </c>
    </row>
    <row r="166" spans="1:13" x14ac:dyDescent="0.25">
      <c r="A166">
        <v>1900005775</v>
      </c>
      <c r="B166" s="5">
        <v>43827</v>
      </c>
      <c r="C166" t="s">
        <v>32</v>
      </c>
      <c r="D166" t="s">
        <v>29</v>
      </c>
      <c r="E166" t="s">
        <v>58</v>
      </c>
      <c r="F166">
        <v>3</v>
      </c>
      <c r="G166" t="s">
        <v>8</v>
      </c>
      <c r="H166" t="s">
        <v>3</v>
      </c>
      <c r="I166" t="s">
        <v>289</v>
      </c>
      <c r="J166">
        <v>9.9000044180300005E+19</v>
      </c>
      <c r="K166">
        <v>1</v>
      </c>
      <c r="L166">
        <v>21443</v>
      </c>
      <c r="M166" s="5">
        <v>43649</v>
      </c>
    </row>
    <row r="167" spans="1:13" x14ac:dyDescent="0.25">
      <c r="A167">
        <v>1900005776</v>
      </c>
      <c r="B167" s="5">
        <v>43827</v>
      </c>
      <c r="C167" t="s">
        <v>32</v>
      </c>
      <c r="D167" t="s">
        <v>29</v>
      </c>
      <c r="E167" t="s">
        <v>58</v>
      </c>
      <c r="F167">
        <v>3</v>
      </c>
      <c r="G167" t="s">
        <v>8</v>
      </c>
      <c r="H167" t="s">
        <v>3</v>
      </c>
      <c r="I167" t="s">
        <v>290</v>
      </c>
      <c r="J167">
        <v>9.9000044180300005E+19</v>
      </c>
      <c r="K167">
        <v>1</v>
      </c>
      <c r="L167">
        <v>21442</v>
      </c>
      <c r="M167" s="5">
        <v>43758</v>
      </c>
    </row>
    <row r="168" spans="1:13" x14ac:dyDescent="0.25">
      <c r="A168">
        <v>1900005777</v>
      </c>
      <c r="B168" s="5">
        <v>43827</v>
      </c>
      <c r="C168" t="s">
        <v>32</v>
      </c>
      <c r="D168" t="s">
        <v>29</v>
      </c>
      <c r="E168" t="s">
        <v>58</v>
      </c>
      <c r="F168">
        <v>3</v>
      </c>
      <c r="G168" t="s">
        <v>8</v>
      </c>
      <c r="H168" t="s">
        <v>3</v>
      </c>
      <c r="I168" t="s">
        <v>291</v>
      </c>
      <c r="J168">
        <v>9.9000044180300005E+19</v>
      </c>
      <c r="K168">
        <v>1</v>
      </c>
      <c r="L168">
        <v>21443</v>
      </c>
      <c r="M168" s="5">
        <v>43540</v>
      </c>
    </row>
    <row r="169" spans="1:13" x14ac:dyDescent="0.25">
      <c r="A169">
        <v>1900005778</v>
      </c>
      <c r="B169" s="5">
        <v>43827</v>
      </c>
      <c r="C169" t="s">
        <v>32</v>
      </c>
      <c r="D169" t="s">
        <v>29</v>
      </c>
      <c r="E169" t="s">
        <v>58</v>
      </c>
      <c r="F169">
        <v>3</v>
      </c>
      <c r="G169" t="s">
        <v>8</v>
      </c>
      <c r="H169" t="s">
        <v>3</v>
      </c>
      <c r="I169" t="s">
        <v>292</v>
      </c>
      <c r="J169">
        <v>9.9000044180300005E+19</v>
      </c>
      <c r="K169">
        <v>1</v>
      </c>
      <c r="L169">
        <v>17949</v>
      </c>
      <c r="M169" s="5">
        <v>43649</v>
      </c>
    </row>
    <row r="170" spans="1:13" x14ac:dyDescent="0.25">
      <c r="A170">
        <v>1900005779</v>
      </c>
      <c r="B170" s="5">
        <v>43827</v>
      </c>
      <c r="C170" t="s">
        <v>32</v>
      </c>
      <c r="D170" t="s">
        <v>29</v>
      </c>
      <c r="E170" t="s">
        <v>58</v>
      </c>
      <c r="F170">
        <v>3</v>
      </c>
      <c r="G170" t="s">
        <v>8</v>
      </c>
      <c r="H170" t="s">
        <v>3</v>
      </c>
      <c r="I170" t="s">
        <v>293</v>
      </c>
      <c r="J170">
        <v>9.9000044180300005E+19</v>
      </c>
      <c r="K170">
        <v>1</v>
      </c>
      <c r="L170">
        <v>17949</v>
      </c>
      <c r="M170" s="5">
        <v>43540</v>
      </c>
    </row>
    <row r="171" spans="1:13" x14ac:dyDescent="0.25">
      <c r="A171">
        <v>1900005780</v>
      </c>
      <c r="B171" s="5">
        <v>43827</v>
      </c>
      <c r="C171" t="s">
        <v>32</v>
      </c>
      <c r="D171" t="s">
        <v>29</v>
      </c>
      <c r="E171" t="s">
        <v>116</v>
      </c>
      <c r="F171">
        <v>5</v>
      </c>
      <c r="G171" t="s">
        <v>10</v>
      </c>
      <c r="H171" t="s">
        <v>4</v>
      </c>
      <c r="I171" t="s">
        <v>294</v>
      </c>
      <c r="J171" t="s">
        <v>295</v>
      </c>
      <c r="K171">
        <v>1</v>
      </c>
      <c r="L171">
        <v>7889</v>
      </c>
      <c r="M171" s="5">
        <v>43477</v>
      </c>
    </row>
    <row r="172" spans="1:13" x14ac:dyDescent="0.25">
      <c r="A172">
        <v>1900005781</v>
      </c>
      <c r="B172" s="5">
        <v>43827</v>
      </c>
      <c r="C172" t="s">
        <v>32</v>
      </c>
      <c r="D172" t="s">
        <v>29</v>
      </c>
      <c r="E172" t="s">
        <v>30</v>
      </c>
      <c r="F172">
        <v>3</v>
      </c>
      <c r="G172" t="s">
        <v>8</v>
      </c>
      <c r="H172" t="s">
        <v>3</v>
      </c>
      <c r="I172" t="s">
        <v>296</v>
      </c>
      <c r="J172">
        <v>3.1142031258438999E+18</v>
      </c>
      <c r="K172">
        <v>1</v>
      </c>
      <c r="L172">
        <v>8198</v>
      </c>
      <c r="M172" s="5">
        <v>43763</v>
      </c>
    </row>
    <row r="173" spans="1:13" x14ac:dyDescent="0.25">
      <c r="A173">
        <v>1900005782</v>
      </c>
      <c r="B173" s="5">
        <v>43827</v>
      </c>
      <c r="C173" t="s">
        <v>32</v>
      </c>
      <c r="D173" t="s">
        <v>29</v>
      </c>
      <c r="E173" t="s">
        <v>41</v>
      </c>
      <c r="F173">
        <v>6</v>
      </c>
      <c r="G173" t="s">
        <v>11</v>
      </c>
      <c r="H173" t="s">
        <v>4</v>
      </c>
      <c r="I173" t="s">
        <v>297</v>
      </c>
      <c r="J173" t="s">
        <v>49</v>
      </c>
      <c r="K173">
        <v>1</v>
      </c>
      <c r="L173">
        <v>18697</v>
      </c>
      <c r="M173" s="5">
        <v>43535</v>
      </c>
    </row>
    <row r="174" spans="1:13" x14ac:dyDescent="0.25">
      <c r="A174">
        <v>1900005783</v>
      </c>
      <c r="B174" s="5">
        <v>43827</v>
      </c>
      <c r="C174" t="s">
        <v>32</v>
      </c>
      <c r="D174" t="s">
        <v>29</v>
      </c>
      <c r="E174" t="s">
        <v>41</v>
      </c>
      <c r="F174">
        <v>6</v>
      </c>
      <c r="G174" t="s">
        <v>11</v>
      </c>
      <c r="H174" t="s">
        <v>4</v>
      </c>
      <c r="I174" t="s">
        <v>298</v>
      </c>
      <c r="J174" t="s">
        <v>49</v>
      </c>
      <c r="K174">
        <v>1</v>
      </c>
      <c r="L174">
        <v>17140</v>
      </c>
      <c r="M174" s="5">
        <v>43749</v>
      </c>
    </row>
    <row r="175" spans="1:13" x14ac:dyDescent="0.25">
      <c r="A175">
        <v>1900005784</v>
      </c>
      <c r="B175" s="5">
        <v>43827</v>
      </c>
      <c r="C175" t="s">
        <v>32</v>
      </c>
      <c r="D175" t="s">
        <v>29</v>
      </c>
      <c r="E175" t="s">
        <v>41</v>
      </c>
      <c r="F175">
        <v>6</v>
      </c>
      <c r="G175" t="s">
        <v>11</v>
      </c>
      <c r="H175" t="s">
        <v>4</v>
      </c>
      <c r="I175" t="s">
        <v>299</v>
      </c>
      <c r="J175" t="s">
        <v>49</v>
      </c>
      <c r="K175">
        <v>1</v>
      </c>
      <c r="L175">
        <v>8561</v>
      </c>
      <c r="M175" s="5">
        <v>43783</v>
      </c>
    </row>
    <row r="176" spans="1:13" x14ac:dyDescent="0.25">
      <c r="A176">
        <v>1900005785</v>
      </c>
      <c r="B176" s="5">
        <v>43827</v>
      </c>
      <c r="C176" t="s">
        <v>32</v>
      </c>
      <c r="D176" t="s">
        <v>29</v>
      </c>
      <c r="E176" t="s">
        <v>30</v>
      </c>
      <c r="F176">
        <v>5</v>
      </c>
      <c r="G176" t="s">
        <v>10</v>
      </c>
      <c r="H176" t="s">
        <v>5</v>
      </c>
      <c r="I176" t="s">
        <v>300</v>
      </c>
      <c r="J176">
        <v>43191787</v>
      </c>
      <c r="K176">
        <v>1</v>
      </c>
      <c r="L176">
        <v>6213</v>
      </c>
      <c r="M176" s="5">
        <v>43649</v>
      </c>
    </row>
    <row r="177" spans="1:13" x14ac:dyDescent="0.25">
      <c r="A177">
        <v>1900005786</v>
      </c>
      <c r="B177" s="5">
        <v>43827</v>
      </c>
      <c r="C177" t="s">
        <v>32</v>
      </c>
      <c r="D177" t="s">
        <v>29</v>
      </c>
      <c r="E177" t="s">
        <v>33</v>
      </c>
      <c r="F177">
        <v>4</v>
      </c>
      <c r="G177" s="6" t="s">
        <v>9</v>
      </c>
      <c r="H177" t="s">
        <v>5</v>
      </c>
      <c r="I177" t="s">
        <v>301</v>
      </c>
      <c r="J177" t="s">
        <v>302</v>
      </c>
      <c r="K177">
        <v>1</v>
      </c>
      <c r="L177">
        <v>8625</v>
      </c>
      <c r="M177" s="5">
        <v>43729</v>
      </c>
    </row>
    <row r="178" spans="1:13" x14ac:dyDescent="0.25">
      <c r="A178">
        <v>1900005787</v>
      </c>
      <c r="B178" s="5">
        <v>43827</v>
      </c>
      <c r="C178" t="s">
        <v>32</v>
      </c>
      <c r="D178" t="s">
        <v>29</v>
      </c>
      <c r="E178" t="s">
        <v>33</v>
      </c>
      <c r="F178">
        <v>4</v>
      </c>
      <c r="G178" s="6" t="s">
        <v>9</v>
      </c>
      <c r="H178" t="s">
        <v>5</v>
      </c>
      <c r="I178" t="s">
        <v>303</v>
      </c>
      <c r="J178" t="s">
        <v>304</v>
      </c>
      <c r="K178">
        <v>1</v>
      </c>
      <c r="L178">
        <v>4579</v>
      </c>
      <c r="M178" s="5">
        <v>43729</v>
      </c>
    </row>
    <row r="179" spans="1:13" x14ac:dyDescent="0.25">
      <c r="A179">
        <v>1900005788</v>
      </c>
      <c r="B179" s="5">
        <v>43827</v>
      </c>
      <c r="C179" t="s">
        <v>32</v>
      </c>
      <c r="D179" t="s">
        <v>29</v>
      </c>
      <c r="E179" t="s">
        <v>33</v>
      </c>
      <c r="F179">
        <v>4</v>
      </c>
      <c r="G179" s="6" t="s">
        <v>9</v>
      </c>
      <c r="H179" t="s">
        <v>5</v>
      </c>
      <c r="I179" t="s">
        <v>305</v>
      </c>
      <c r="J179" t="s">
        <v>306</v>
      </c>
      <c r="K179">
        <v>1</v>
      </c>
      <c r="L179">
        <v>1980</v>
      </c>
      <c r="M179" s="5">
        <v>43630</v>
      </c>
    </row>
    <row r="180" spans="1:13" x14ac:dyDescent="0.25">
      <c r="A180">
        <v>1900005789</v>
      </c>
      <c r="B180" s="5">
        <v>43827</v>
      </c>
      <c r="C180" t="s">
        <v>32</v>
      </c>
      <c r="D180" t="s">
        <v>29</v>
      </c>
      <c r="E180" t="s">
        <v>33</v>
      </c>
      <c r="F180">
        <v>4</v>
      </c>
      <c r="G180" s="6" t="s">
        <v>9</v>
      </c>
      <c r="H180" t="s">
        <v>5</v>
      </c>
      <c r="I180" t="s">
        <v>307</v>
      </c>
      <c r="J180" t="s">
        <v>308</v>
      </c>
      <c r="K180">
        <v>1</v>
      </c>
      <c r="L180">
        <v>3330</v>
      </c>
      <c r="M180" s="5">
        <v>43729</v>
      </c>
    </row>
    <row r="181" spans="1:13" x14ac:dyDescent="0.25">
      <c r="A181">
        <v>1900005910</v>
      </c>
      <c r="B181" s="5">
        <v>43830</v>
      </c>
      <c r="C181" t="s">
        <v>32</v>
      </c>
      <c r="D181" t="s">
        <v>29</v>
      </c>
      <c r="E181" t="s">
        <v>58</v>
      </c>
      <c r="F181">
        <v>2</v>
      </c>
      <c r="G181" t="s">
        <v>7</v>
      </c>
      <c r="H181" t="s">
        <v>3</v>
      </c>
      <c r="I181" t="s">
        <v>309</v>
      </c>
      <c r="J181" t="s">
        <v>310</v>
      </c>
      <c r="K181">
        <v>1</v>
      </c>
      <c r="L181">
        <v>90282</v>
      </c>
      <c r="M181" s="5">
        <v>43523</v>
      </c>
    </row>
    <row r="182" spans="1:13" x14ac:dyDescent="0.25">
      <c r="A182">
        <v>1900005911</v>
      </c>
      <c r="B182" s="5">
        <v>43830</v>
      </c>
      <c r="C182" t="s">
        <v>32</v>
      </c>
      <c r="D182" t="s">
        <v>29</v>
      </c>
      <c r="E182" t="s">
        <v>58</v>
      </c>
      <c r="F182">
        <v>13</v>
      </c>
      <c r="G182" t="s">
        <v>13</v>
      </c>
      <c r="H182" t="s">
        <v>3</v>
      </c>
      <c r="I182" t="s">
        <v>311</v>
      </c>
      <c r="J182" t="s">
        <v>260</v>
      </c>
      <c r="K182">
        <v>1</v>
      </c>
      <c r="L182">
        <v>68639</v>
      </c>
      <c r="M182" s="5">
        <v>43599</v>
      </c>
    </row>
    <row r="183" spans="1:13" x14ac:dyDescent="0.25">
      <c r="A183">
        <v>1900005912</v>
      </c>
      <c r="B183" s="5">
        <v>43830</v>
      </c>
      <c r="C183" t="s">
        <v>32</v>
      </c>
      <c r="D183" t="s">
        <v>29</v>
      </c>
      <c r="E183" t="s">
        <v>58</v>
      </c>
      <c r="F183">
        <v>2</v>
      </c>
      <c r="G183" t="s">
        <v>7</v>
      </c>
      <c r="H183" t="s">
        <v>3</v>
      </c>
      <c r="I183" t="s">
        <v>312</v>
      </c>
      <c r="J183" t="s">
        <v>310</v>
      </c>
      <c r="K183">
        <v>1</v>
      </c>
      <c r="L183">
        <v>90282</v>
      </c>
      <c r="M183" s="5">
        <v>43704</v>
      </c>
    </row>
    <row r="184" spans="1:13" x14ac:dyDescent="0.25">
      <c r="A184">
        <v>1900005913</v>
      </c>
      <c r="B184" s="5">
        <v>43830</v>
      </c>
      <c r="C184" t="s">
        <v>32</v>
      </c>
      <c r="D184" t="s">
        <v>29</v>
      </c>
      <c r="E184" t="s">
        <v>58</v>
      </c>
      <c r="F184">
        <v>2</v>
      </c>
      <c r="G184" t="s">
        <v>7</v>
      </c>
      <c r="H184" t="s">
        <v>3</v>
      </c>
      <c r="I184" t="s">
        <v>313</v>
      </c>
      <c r="J184" t="s">
        <v>310</v>
      </c>
      <c r="K184">
        <v>1</v>
      </c>
      <c r="L184">
        <v>90282</v>
      </c>
      <c r="M184" s="5">
        <v>43612</v>
      </c>
    </row>
    <row r="185" spans="1:13" x14ac:dyDescent="0.25">
      <c r="A185">
        <v>1900005915</v>
      </c>
      <c r="B185" s="5">
        <v>43830</v>
      </c>
      <c r="C185" t="s">
        <v>32</v>
      </c>
      <c r="D185" t="s">
        <v>29</v>
      </c>
      <c r="E185" t="s">
        <v>58</v>
      </c>
      <c r="F185">
        <v>13</v>
      </c>
      <c r="G185" t="s">
        <v>13</v>
      </c>
      <c r="H185" t="s">
        <v>3</v>
      </c>
      <c r="I185" t="s">
        <v>314</v>
      </c>
      <c r="J185" t="s">
        <v>315</v>
      </c>
      <c r="K185">
        <v>1</v>
      </c>
      <c r="L185">
        <v>67102</v>
      </c>
      <c r="M185" s="5">
        <v>43551</v>
      </c>
    </row>
    <row r="186" spans="1:13" x14ac:dyDescent="0.25">
      <c r="A186">
        <v>1900005959</v>
      </c>
      <c r="B186" s="5">
        <v>43830</v>
      </c>
      <c r="C186" t="s">
        <v>32</v>
      </c>
      <c r="D186" t="s">
        <v>29</v>
      </c>
      <c r="E186" t="s">
        <v>30</v>
      </c>
      <c r="F186">
        <v>13</v>
      </c>
      <c r="G186" t="s">
        <v>13</v>
      </c>
      <c r="H186" t="s">
        <v>5</v>
      </c>
      <c r="I186" t="s">
        <v>316</v>
      </c>
      <c r="J186" t="s">
        <v>317</v>
      </c>
      <c r="K186">
        <v>1</v>
      </c>
      <c r="L186">
        <v>125000</v>
      </c>
      <c r="M186" s="5">
        <v>43496</v>
      </c>
    </row>
    <row r="187" spans="1:13" x14ac:dyDescent="0.25">
      <c r="A187">
        <v>1900005960</v>
      </c>
      <c r="B187" s="5">
        <v>43830</v>
      </c>
      <c r="C187" t="s">
        <v>32</v>
      </c>
      <c r="D187" t="s">
        <v>29</v>
      </c>
      <c r="E187" t="s">
        <v>110</v>
      </c>
      <c r="F187">
        <v>1</v>
      </c>
      <c r="G187" t="s">
        <v>14</v>
      </c>
      <c r="H187" t="s">
        <v>5</v>
      </c>
      <c r="I187" t="s">
        <v>318</v>
      </c>
      <c r="J187" t="s">
        <v>319</v>
      </c>
      <c r="K187">
        <v>1</v>
      </c>
      <c r="L187">
        <v>115781</v>
      </c>
      <c r="M187" s="5">
        <v>43674</v>
      </c>
    </row>
    <row r="188" spans="1:13" x14ac:dyDescent="0.25">
      <c r="A188">
        <v>1900005961</v>
      </c>
      <c r="B188" s="5">
        <v>43830</v>
      </c>
      <c r="C188" t="s">
        <v>32</v>
      </c>
      <c r="D188" t="s">
        <v>29</v>
      </c>
      <c r="E188" t="s">
        <v>30</v>
      </c>
      <c r="F188">
        <v>13</v>
      </c>
      <c r="G188" t="s">
        <v>13</v>
      </c>
      <c r="H188" t="s">
        <v>5</v>
      </c>
      <c r="I188" t="s">
        <v>320</v>
      </c>
      <c r="J188" t="s">
        <v>321</v>
      </c>
      <c r="K188">
        <v>1</v>
      </c>
      <c r="L188">
        <v>137500</v>
      </c>
      <c r="M188" s="5">
        <v>43466</v>
      </c>
    </row>
    <row r="189" spans="1:13" x14ac:dyDescent="0.25">
      <c r="A189">
        <v>1900005962</v>
      </c>
      <c r="B189" s="5">
        <v>43830</v>
      </c>
      <c r="C189" t="s">
        <v>32</v>
      </c>
      <c r="D189" t="s">
        <v>29</v>
      </c>
      <c r="E189" t="s">
        <v>58</v>
      </c>
      <c r="F189">
        <v>2</v>
      </c>
      <c r="G189" t="s">
        <v>7</v>
      </c>
      <c r="H189" t="s">
        <v>3</v>
      </c>
      <c r="I189" t="s">
        <v>322</v>
      </c>
      <c r="J189" t="s">
        <v>273</v>
      </c>
      <c r="K189">
        <v>1</v>
      </c>
      <c r="L189">
        <v>208093</v>
      </c>
      <c r="M189" s="5">
        <v>43549</v>
      </c>
    </row>
    <row r="190" spans="1:13" x14ac:dyDescent="0.25">
      <c r="A190">
        <v>1900005964</v>
      </c>
      <c r="B190" s="5">
        <v>43830</v>
      </c>
      <c r="C190" t="s">
        <v>32</v>
      </c>
      <c r="D190" t="s">
        <v>29</v>
      </c>
      <c r="E190" t="s">
        <v>58</v>
      </c>
      <c r="F190">
        <v>2</v>
      </c>
      <c r="G190" t="s">
        <v>7</v>
      </c>
      <c r="H190" t="s">
        <v>3</v>
      </c>
      <c r="I190" t="s">
        <v>323</v>
      </c>
      <c r="J190" t="s">
        <v>273</v>
      </c>
      <c r="K190">
        <v>1</v>
      </c>
      <c r="L190">
        <v>153332</v>
      </c>
      <c r="M190" s="5">
        <v>43653</v>
      </c>
    </row>
    <row r="191" spans="1:13" x14ac:dyDescent="0.25">
      <c r="A191">
        <v>1900005965</v>
      </c>
      <c r="B191" s="5">
        <v>43830</v>
      </c>
      <c r="C191" t="s">
        <v>32</v>
      </c>
      <c r="D191" t="s">
        <v>29</v>
      </c>
      <c r="E191" t="s">
        <v>30</v>
      </c>
      <c r="F191">
        <v>13</v>
      </c>
      <c r="G191" t="s">
        <v>13</v>
      </c>
      <c r="H191" t="s">
        <v>5</v>
      </c>
      <c r="I191" t="s">
        <v>324</v>
      </c>
      <c r="J191" t="s">
        <v>325</v>
      </c>
      <c r="K191">
        <v>1</v>
      </c>
      <c r="L191">
        <v>131250</v>
      </c>
      <c r="M191" s="5">
        <v>43608</v>
      </c>
    </row>
    <row r="192" spans="1:13" x14ac:dyDescent="0.25">
      <c r="A192">
        <v>2000001072</v>
      </c>
      <c r="B192" s="5">
        <v>43833</v>
      </c>
      <c r="C192" t="s">
        <v>32</v>
      </c>
      <c r="D192" t="s">
        <v>29</v>
      </c>
      <c r="E192" t="s">
        <v>69</v>
      </c>
      <c r="F192">
        <v>5</v>
      </c>
      <c r="G192" t="s">
        <v>10</v>
      </c>
      <c r="H192" t="s">
        <v>5</v>
      </c>
      <c r="I192" t="s">
        <v>326</v>
      </c>
      <c r="J192">
        <v>2.4142025629033999E+18</v>
      </c>
      <c r="K192">
        <v>1</v>
      </c>
      <c r="L192">
        <v>56100</v>
      </c>
      <c r="M192" s="5">
        <v>43532</v>
      </c>
    </row>
    <row r="193" spans="1:13" x14ac:dyDescent="0.25">
      <c r="A193">
        <v>2000001076</v>
      </c>
      <c r="B193" s="5">
        <v>43833</v>
      </c>
      <c r="C193" t="s">
        <v>32</v>
      </c>
      <c r="D193" t="s">
        <v>29</v>
      </c>
      <c r="E193" t="s">
        <v>69</v>
      </c>
      <c r="F193">
        <v>13</v>
      </c>
      <c r="G193" t="s">
        <v>13</v>
      </c>
      <c r="H193" t="s">
        <v>5</v>
      </c>
      <c r="I193" t="s">
        <v>327</v>
      </c>
      <c r="J193" t="s">
        <v>328</v>
      </c>
      <c r="K193">
        <v>1</v>
      </c>
      <c r="L193">
        <v>50333</v>
      </c>
      <c r="M193" s="5">
        <v>43525</v>
      </c>
    </row>
    <row r="194" spans="1:13" x14ac:dyDescent="0.25">
      <c r="A194">
        <v>2000001082</v>
      </c>
      <c r="B194" s="5">
        <v>43833</v>
      </c>
      <c r="C194" t="s">
        <v>32</v>
      </c>
      <c r="D194" t="s">
        <v>29</v>
      </c>
      <c r="E194" t="s">
        <v>30</v>
      </c>
      <c r="F194">
        <v>13</v>
      </c>
      <c r="G194" t="s">
        <v>13</v>
      </c>
      <c r="H194" t="s">
        <v>5</v>
      </c>
      <c r="I194" t="s">
        <v>329</v>
      </c>
      <c r="J194">
        <v>41046110</v>
      </c>
      <c r="K194">
        <v>1</v>
      </c>
      <c r="L194">
        <v>74250</v>
      </c>
      <c r="M194" s="5">
        <v>43564</v>
      </c>
    </row>
    <row r="195" spans="1:13" x14ac:dyDescent="0.25">
      <c r="A195">
        <v>2000001083</v>
      </c>
      <c r="B195" s="5">
        <v>43833</v>
      </c>
      <c r="C195" t="s">
        <v>32</v>
      </c>
      <c r="D195" t="s">
        <v>29</v>
      </c>
      <c r="E195" t="s">
        <v>41</v>
      </c>
      <c r="F195">
        <v>5</v>
      </c>
      <c r="G195" t="s">
        <v>10</v>
      </c>
      <c r="H195" t="s">
        <v>5</v>
      </c>
      <c r="I195" t="s">
        <v>330</v>
      </c>
      <c r="J195" t="s">
        <v>331</v>
      </c>
      <c r="K195">
        <v>1</v>
      </c>
      <c r="L195">
        <v>48929</v>
      </c>
      <c r="M195" s="5">
        <v>43779</v>
      </c>
    </row>
    <row r="196" spans="1:13" x14ac:dyDescent="0.25">
      <c r="A196">
        <v>2000001086</v>
      </c>
      <c r="B196" s="5">
        <v>43833</v>
      </c>
      <c r="C196" t="s">
        <v>32</v>
      </c>
      <c r="D196" t="s">
        <v>29</v>
      </c>
      <c r="E196" t="s">
        <v>33</v>
      </c>
      <c r="F196">
        <v>1</v>
      </c>
      <c r="G196" t="s">
        <v>14</v>
      </c>
      <c r="H196" t="s">
        <v>3</v>
      </c>
      <c r="I196" t="s">
        <v>332</v>
      </c>
      <c r="J196">
        <v>1.11200441808E+19</v>
      </c>
      <c r="K196">
        <v>1</v>
      </c>
      <c r="L196">
        <v>49401</v>
      </c>
      <c r="M196" s="5">
        <v>43468</v>
      </c>
    </row>
    <row r="197" spans="1:13" x14ac:dyDescent="0.25">
      <c r="A197">
        <v>2000001563</v>
      </c>
      <c r="B197" s="5">
        <v>43846</v>
      </c>
      <c r="C197" t="s">
        <v>32</v>
      </c>
      <c r="D197" t="s">
        <v>29</v>
      </c>
      <c r="E197" t="s">
        <v>69</v>
      </c>
      <c r="F197">
        <v>5</v>
      </c>
      <c r="G197" t="s">
        <v>10</v>
      </c>
      <c r="H197" t="s">
        <v>4</v>
      </c>
      <c r="I197" t="s">
        <v>333</v>
      </c>
      <c r="J197" t="s">
        <v>334</v>
      </c>
      <c r="K197">
        <v>1</v>
      </c>
      <c r="L197">
        <v>9075</v>
      </c>
      <c r="M197" s="5">
        <v>43477</v>
      </c>
    </row>
    <row r="198" spans="1:13" x14ac:dyDescent="0.25">
      <c r="A198">
        <v>2000001567</v>
      </c>
      <c r="B198" s="5">
        <v>43846</v>
      </c>
      <c r="C198" t="s">
        <v>32</v>
      </c>
      <c r="D198" t="s">
        <v>29</v>
      </c>
      <c r="E198" t="s">
        <v>58</v>
      </c>
      <c r="F198">
        <v>13</v>
      </c>
      <c r="G198" t="s">
        <v>13</v>
      </c>
      <c r="H198" t="s">
        <v>3</v>
      </c>
      <c r="I198" t="s">
        <v>335</v>
      </c>
      <c r="J198" t="s">
        <v>336</v>
      </c>
      <c r="K198">
        <v>1</v>
      </c>
      <c r="L198">
        <v>24072</v>
      </c>
      <c r="M198" s="5">
        <v>43537</v>
      </c>
    </row>
    <row r="199" spans="1:13" x14ac:dyDescent="0.25">
      <c r="A199">
        <v>2000001570</v>
      </c>
      <c r="B199" s="5">
        <v>43846</v>
      </c>
      <c r="C199" t="s">
        <v>32</v>
      </c>
      <c r="D199" t="s">
        <v>29</v>
      </c>
      <c r="E199" t="s">
        <v>41</v>
      </c>
      <c r="F199">
        <v>6</v>
      </c>
      <c r="G199" t="s">
        <v>11</v>
      </c>
      <c r="H199" t="s">
        <v>5</v>
      </c>
      <c r="I199" t="s">
        <v>337</v>
      </c>
      <c r="J199" t="s">
        <v>338</v>
      </c>
      <c r="K199">
        <v>1</v>
      </c>
      <c r="L199">
        <v>5550</v>
      </c>
      <c r="M199" s="5">
        <v>43469</v>
      </c>
    </row>
    <row r="200" spans="1:13" x14ac:dyDescent="0.25">
      <c r="A200">
        <v>2000001575</v>
      </c>
      <c r="B200" s="5">
        <v>43846</v>
      </c>
      <c r="C200" t="s">
        <v>32</v>
      </c>
      <c r="D200" t="s">
        <v>29</v>
      </c>
      <c r="E200" t="s">
        <v>116</v>
      </c>
      <c r="F200">
        <v>13</v>
      </c>
      <c r="G200" t="s">
        <v>13</v>
      </c>
      <c r="H200" t="s">
        <v>3</v>
      </c>
      <c r="I200" t="s">
        <v>339</v>
      </c>
      <c r="J200" t="s">
        <v>340</v>
      </c>
      <c r="K200">
        <v>1</v>
      </c>
      <c r="L200">
        <v>10938</v>
      </c>
      <c r="M200" s="5">
        <v>43628</v>
      </c>
    </row>
    <row r="201" spans="1:13" x14ac:dyDescent="0.25">
      <c r="A201">
        <v>2000001579</v>
      </c>
      <c r="B201" s="5">
        <v>43846</v>
      </c>
      <c r="C201" t="s">
        <v>32</v>
      </c>
      <c r="D201" t="s">
        <v>29</v>
      </c>
      <c r="E201" t="s">
        <v>341</v>
      </c>
      <c r="F201">
        <v>3</v>
      </c>
      <c r="G201" t="s">
        <v>8</v>
      </c>
      <c r="H201" t="s">
        <v>3</v>
      </c>
      <c r="I201" t="s">
        <v>342</v>
      </c>
      <c r="J201">
        <v>2280038722</v>
      </c>
      <c r="K201">
        <v>1</v>
      </c>
      <c r="L201">
        <v>2789</v>
      </c>
      <c r="M201" s="5">
        <v>43661</v>
      </c>
    </row>
    <row r="202" spans="1:13" x14ac:dyDescent="0.25">
      <c r="A202">
        <v>2000001583</v>
      </c>
      <c r="B202" s="5">
        <v>43846</v>
      </c>
      <c r="C202" t="s">
        <v>32</v>
      </c>
      <c r="D202" t="s">
        <v>29</v>
      </c>
      <c r="E202" t="s">
        <v>69</v>
      </c>
      <c r="F202">
        <v>5</v>
      </c>
      <c r="G202" t="s">
        <v>10</v>
      </c>
      <c r="H202" t="s">
        <v>5</v>
      </c>
      <c r="I202" t="s">
        <v>343</v>
      </c>
      <c r="J202">
        <v>2.4142025629033999E+18</v>
      </c>
      <c r="K202">
        <v>1</v>
      </c>
      <c r="L202">
        <v>14025</v>
      </c>
      <c r="M202" s="5">
        <v>43760</v>
      </c>
    </row>
    <row r="203" spans="1:13" x14ac:dyDescent="0.25">
      <c r="A203">
        <v>2000001589</v>
      </c>
      <c r="B203" s="5">
        <v>43846</v>
      </c>
      <c r="C203" t="s">
        <v>32</v>
      </c>
      <c r="D203" t="s">
        <v>29</v>
      </c>
      <c r="E203" t="s">
        <v>33</v>
      </c>
      <c r="F203">
        <v>4</v>
      </c>
      <c r="G203" s="6" t="s">
        <v>9</v>
      </c>
      <c r="H203" t="s">
        <v>5</v>
      </c>
      <c r="I203" t="s">
        <v>344</v>
      </c>
      <c r="J203" t="s">
        <v>345</v>
      </c>
      <c r="K203">
        <v>1</v>
      </c>
      <c r="L203">
        <v>1112</v>
      </c>
      <c r="M203" s="5">
        <v>43488</v>
      </c>
    </row>
    <row r="204" spans="1:13" x14ac:dyDescent="0.25">
      <c r="A204">
        <v>2000001598</v>
      </c>
      <c r="B204" s="5">
        <v>43846</v>
      </c>
      <c r="C204" t="s">
        <v>32</v>
      </c>
      <c r="D204" t="s">
        <v>29</v>
      </c>
      <c r="E204" t="s">
        <v>41</v>
      </c>
      <c r="F204">
        <v>6</v>
      </c>
      <c r="G204" t="s">
        <v>11</v>
      </c>
      <c r="H204" t="s">
        <v>5</v>
      </c>
      <c r="I204" t="s">
        <v>346</v>
      </c>
      <c r="J204">
        <v>2.9992015408021002E+18</v>
      </c>
      <c r="K204">
        <v>1</v>
      </c>
      <c r="L204">
        <v>4302</v>
      </c>
      <c r="M204" s="5">
        <v>43770</v>
      </c>
    </row>
    <row r="205" spans="1:13" x14ac:dyDescent="0.25">
      <c r="A205">
        <v>2000001604</v>
      </c>
      <c r="B205" s="5">
        <v>43846</v>
      </c>
      <c r="C205" t="s">
        <v>32</v>
      </c>
      <c r="D205" t="s">
        <v>29</v>
      </c>
      <c r="E205" t="s">
        <v>30</v>
      </c>
      <c r="F205">
        <v>13</v>
      </c>
      <c r="G205" t="s">
        <v>13</v>
      </c>
      <c r="H205" t="s">
        <v>3</v>
      </c>
      <c r="I205" t="s">
        <v>347</v>
      </c>
      <c r="J205" t="s">
        <v>348</v>
      </c>
      <c r="K205">
        <v>1</v>
      </c>
      <c r="L205">
        <v>21875</v>
      </c>
      <c r="M205" s="5">
        <v>43507</v>
      </c>
    </row>
  </sheetData>
  <autoFilter ref="A1:M205" xr:uid="{00000000-0009-0000-0000-000000000000}"/>
  <pageMargins left="0.7" right="0.7" top="0.75" bottom="0.75" header="0.3" footer="0.3"/>
  <pageSetup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17313-8317-4D89-B8BD-42807BF2ACB7}">
  <dimension ref="A1:E35"/>
  <sheetViews>
    <sheetView workbookViewId="0">
      <selection activeCell="M16" sqref="M16"/>
    </sheetView>
  </sheetViews>
  <sheetFormatPr defaultColWidth="8.85546875" defaultRowHeight="15" x14ac:dyDescent="0.25"/>
  <cols>
    <col min="1" max="1" width="23.42578125" customWidth="1"/>
    <col min="2" max="2" width="18.42578125" bestFit="1" customWidth="1"/>
    <col min="3" max="3" width="15.42578125" bestFit="1" customWidth="1"/>
    <col min="4" max="4" width="29.85546875" customWidth="1"/>
    <col min="5" max="5" width="24.28515625" customWidth="1"/>
  </cols>
  <sheetData>
    <row r="1" spans="1:5" s="4" customFormat="1" x14ac:dyDescent="0.25">
      <c r="A1" s="4" t="s">
        <v>20</v>
      </c>
      <c r="B1" s="2" t="s">
        <v>21</v>
      </c>
      <c r="C1" s="2" t="s">
        <v>18</v>
      </c>
      <c r="D1" s="2" t="s">
        <v>360</v>
      </c>
      <c r="E1" s="2" t="s">
        <v>361</v>
      </c>
    </row>
    <row r="2" spans="1:5" x14ac:dyDescent="0.25">
      <c r="A2">
        <v>2</v>
      </c>
      <c r="B2" t="s">
        <v>7</v>
      </c>
      <c r="C2" t="s">
        <v>29</v>
      </c>
      <c r="D2" t="s">
        <v>193</v>
      </c>
      <c r="E2" s="5">
        <v>43755</v>
      </c>
    </row>
    <row r="3" spans="1:5" x14ac:dyDescent="0.25">
      <c r="A3">
        <v>2</v>
      </c>
      <c r="B3" t="s">
        <v>7</v>
      </c>
      <c r="C3" t="s">
        <v>29</v>
      </c>
      <c r="D3" t="s">
        <v>195</v>
      </c>
      <c r="E3" s="5">
        <v>43755</v>
      </c>
    </row>
    <row r="4" spans="1:5" x14ac:dyDescent="0.25">
      <c r="A4">
        <v>2</v>
      </c>
      <c r="B4" t="s">
        <v>7</v>
      </c>
      <c r="C4" t="s">
        <v>29</v>
      </c>
      <c r="D4" t="s">
        <v>197</v>
      </c>
      <c r="E4" s="5">
        <v>43823</v>
      </c>
    </row>
    <row r="5" spans="1:5" x14ac:dyDescent="0.25">
      <c r="A5">
        <v>2</v>
      </c>
      <c r="B5" t="s">
        <v>7</v>
      </c>
      <c r="C5" t="s">
        <v>29</v>
      </c>
      <c r="D5" t="s">
        <v>199</v>
      </c>
      <c r="E5" s="5">
        <v>43833</v>
      </c>
    </row>
    <row r="6" spans="1:5" x14ac:dyDescent="0.25">
      <c r="A6">
        <v>2</v>
      </c>
      <c r="B6" t="s">
        <v>7</v>
      </c>
      <c r="C6" t="s">
        <v>29</v>
      </c>
      <c r="D6" t="s">
        <v>201</v>
      </c>
      <c r="E6" s="5">
        <v>43838</v>
      </c>
    </row>
    <row r="7" spans="1:5" x14ac:dyDescent="0.25">
      <c r="A7">
        <v>2</v>
      </c>
      <c r="B7" t="s">
        <v>7</v>
      </c>
      <c r="C7" t="s">
        <v>29</v>
      </c>
      <c r="D7" t="s">
        <v>203</v>
      </c>
      <c r="E7" s="5">
        <v>43838</v>
      </c>
    </row>
    <row r="8" spans="1:5" x14ac:dyDescent="0.25">
      <c r="A8">
        <v>2</v>
      </c>
      <c r="B8" t="s">
        <v>7</v>
      </c>
      <c r="C8" t="s">
        <v>29</v>
      </c>
      <c r="D8" t="s">
        <v>204</v>
      </c>
      <c r="E8" s="5">
        <v>43839</v>
      </c>
    </row>
    <row r="9" spans="1:5" x14ac:dyDescent="0.25">
      <c r="A9">
        <v>1</v>
      </c>
      <c r="B9" t="s">
        <v>14</v>
      </c>
      <c r="C9" t="s">
        <v>29</v>
      </c>
      <c r="D9" t="s">
        <v>205</v>
      </c>
      <c r="E9" s="5">
        <v>43832</v>
      </c>
    </row>
    <row r="10" spans="1:5" x14ac:dyDescent="0.25">
      <c r="A10">
        <v>1</v>
      </c>
      <c r="B10" t="s">
        <v>14</v>
      </c>
      <c r="C10" t="s">
        <v>29</v>
      </c>
      <c r="D10" t="s">
        <v>207</v>
      </c>
      <c r="E10" s="5">
        <v>43833</v>
      </c>
    </row>
    <row r="11" spans="1:5" x14ac:dyDescent="0.25">
      <c r="A11">
        <v>1</v>
      </c>
      <c r="B11" t="s">
        <v>14</v>
      </c>
      <c r="C11" t="s">
        <v>29</v>
      </c>
      <c r="D11" t="s">
        <v>209</v>
      </c>
      <c r="E11" s="5">
        <v>43836</v>
      </c>
    </row>
    <row r="12" spans="1:5" x14ac:dyDescent="0.25">
      <c r="A12">
        <v>1</v>
      </c>
      <c r="B12" t="s">
        <v>14</v>
      </c>
      <c r="C12" t="s">
        <v>29</v>
      </c>
      <c r="D12" t="s">
        <v>211</v>
      </c>
      <c r="E12" s="5">
        <v>43837</v>
      </c>
    </row>
    <row r="13" spans="1:5" x14ac:dyDescent="0.25">
      <c r="A13">
        <v>1</v>
      </c>
      <c r="B13" t="s">
        <v>14</v>
      </c>
      <c r="C13" t="s">
        <v>29</v>
      </c>
      <c r="D13" t="s">
        <v>213</v>
      </c>
      <c r="E13" s="5">
        <v>43838</v>
      </c>
    </row>
    <row r="14" spans="1:5" x14ac:dyDescent="0.25">
      <c r="A14">
        <v>3</v>
      </c>
      <c r="B14" t="s">
        <v>8</v>
      </c>
      <c r="C14" t="s">
        <v>29</v>
      </c>
      <c r="D14" t="s">
        <v>215</v>
      </c>
      <c r="E14" s="5">
        <v>43843</v>
      </c>
    </row>
    <row r="15" spans="1:5" x14ac:dyDescent="0.25">
      <c r="A15">
        <v>3</v>
      </c>
      <c r="B15" t="s">
        <v>8</v>
      </c>
      <c r="C15" t="s">
        <v>29</v>
      </c>
      <c r="D15" t="s">
        <v>216</v>
      </c>
      <c r="E15" s="5">
        <v>43843</v>
      </c>
    </row>
    <row r="16" spans="1:5" x14ac:dyDescent="0.25">
      <c r="A16">
        <v>3</v>
      </c>
      <c r="B16" t="s">
        <v>8</v>
      </c>
      <c r="C16" t="s">
        <v>29</v>
      </c>
      <c r="D16" t="s">
        <v>218</v>
      </c>
      <c r="E16" s="5">
        <v>43839</v>
      </c>
    </row>
    <row r="17" spans="1:5" x14ac:dyDescent="0.25">
      <c r="A17">
        <v>3</v>
      </c>
      <c r="B17" t="s">
        <v>8</v>
      </c>
      <c r="C17" t="s">
        <v>29</v>
      </c>
      <c r="D17" t="s">
        <v>220</v>
      </c>
      <c r="E17" s="5">
        <v>43840</v>
      </c>
    </row>
    <row r="18" spans="1:5" x14ac:dyDescent="0.25">
      <c r="A18">
        <v>6</v>
      </c>
      <c r="B18" t="s">
        <v>11</v>
      </c>
      <c r="C18" t="s">
        <v>29</v>
      </c>
      <c r="D18" t="s">
        <v>221</v>
      </c>
      <c r="E18" s="5">
        <v>43833</v>
      </c>
    </row>
    <row r="19" spans="1:5" x14ac:dyDescent="0.25">
      <c r="A19">
        <v>6</v>
      </c>
      <c r="B19" t="s">
        <v>11</v>
      </c>
      <c r="C19" t="s">
        <v>29</v>
      </c>
      <c r="D19" t="s">
        <v>222</v>
      </c>
      <c r="E19" s="5">
        <v>43838</v>
      </c>
    </row>
    <row r="20" spans="1:5" x14ac:dyDescent="0.25">
      <c r="A20">
        <v>6</v>
      </c>
      <c r="B20" t="s">
        <v>11</v>
      </c>
      <c r="C20" t="s">
        <v>29</v>
      </c>
      <c r="D20" t="s">
        <v>223</v>
      </c>
      <c r="E20" s="5">
        <v>43843</v>
      </c>
    </row>
    <row r="21" spans="1:5" x14ac:dyDescent="0.25">
      <c r="A21">
        <v>6</v>
      </c>
      <c r="B21" t="s">
        <v>11</v>
      </c>
      <c r="C21" t="s">
        <v>29</v>
      </c>
      <c r="D21" t="s">
        <v>225</v>
      </c>
      <c r="E21" s="5">
        <v>43839</v>
      </c>
    </row>
    <row r="22" spans="1:5" x14ac:dyDescent="0.25">
      <c r="A22">
        <v>4</v>
      </c>
      <c r="B22" t="s">
        <v>9</v>
      </c>
      <c r="C22" t="s">
        <v>29</v>
      </c>
      <c r="D22" t="s">
        <v>226</v>
      </c>
      <c r="E22" s="5">
        <v>43836</v>
      </c>
    </row>
    <row r="23" spans="1:5" x14ac:dyDescent="0.25">
      <c r="A23">
        <v>4</v>
      </c>
      <c r="B23" t="s">
        <v>9</v>
      </c>
      <c r="C23" t="s">
        <v>29</v>
      </c>
      <c r="D23" t="s">
        <v>227</v>
      </c>
      <c r="E23" s="5">
        <v>43850</v>
      </c>
    </row>
    <row r="24" spans="1:5" x14ac:dyDescent="0.25">
      <c r="A24">
        <v>4</v>
      </c>
      <c r="B24" t="s">
        <v>9</v>
      </c>
      <c r="C24" t="s">
        <v>29</v>
      </c>
      <c r="D24" t="s">
        <v>229</v>
      </c>
      <c r="E24" s="5">
        <v>43850</v>
      </c>
    </row>
    <row r="25" spans="1:5" x14ac:dyDescent="0.25">
      <c r="A25">
        <v>12</v>
      </c>
      <c r="B25" t="s">
        <v>357</v>
      </c>
      <c r="C25" t="s">
        <v>29</v>
      </c>
      <c r="D25" t="s">
        <v>230</v>
      </c>
      <c r="E25" s="5">
        <v>43851</v>
      </c>
    </row>
    <row r="26" spans="1:5" x14ac:dyDescent="0.25">
      <c r="A26">
        <v>12</v>
      </c>
      <c r="B26" t="s">
        <v>357</v>
      </c>
      <c r="C26" t="s">
        <v>29</v>
      </c>
      <c r="D26" t="s">
        <v>231</v>
      </c>
      <c r="E26" s="5">
        <v>43851</v>
      </c>
    </row>
    <row r="27" spans="1:5" x14ac:dyDescent="0.25">
      <c r="A27">
        <v>12</v>
      </c>
      <c r="B27" t="s">
        <v>357</v>
      </c>
      <c r="C27" t="s">
        <v>29</v>
      </c>
      <c r="D27" t="s">
        <v>232</v>
      </c>
      <c r="E27" s="5">
        <v>43851</v>
      </c>
    </row>
    <row r="28" spans="1:5" x14ac:dyDescent="0.25">
      <c r="A28">
        <v>12</v>
      </c>
      <c r="B28" t="s">
        <v>357</v>
      </c>
      <c r="C28" t="s">
        <v>29</v>
      </c>
      <c r="D28" t="s">
        <v>233</v>
      </c>
      <c r="E28" s="5">
        <v>43852</v>
      </c>
    </row>
    <row r="29" spans="1:5" x14ac:dyDescent="0.25">
      <c r="A29">
        <v>9</v>
      </c>
      <c r="B29" t="s">
        <v>358</v>
      </c>
      <c r="C29" t="s">
        <v>29</v>
      </c>
      <c r="D29" t="s">
        <v>234</v>
      </c>
      <c r="E29" s="5">
        <v>43843</v>
      </c>
    </row>
    <row r="30" spans="1:5" x14ac:dyDescent="0.25">
      <c r="A30">
        <v>9</v>
      </c>
      <c r="B30" t="s">
        <v>358</v>
      </c>
      <c r="C30" t="s">
        <v>29</v>
      </c>
      <c r="D30" t="s">
        <v>236</v>
      </c>
      <c r="E30" s="5">
        <v>43839</v>
      </c>
    </row>
    <row r="31" spans="1:5" x14ac:dyDescent="0.25">
      <c r="A31">
        <v>9</v>
      </c>
      <c r="B31" t="s">
        <v>358</v>
      </c>
      <c r="C31" t="s">
        <v>29</v>
      </c>
      <c r="D31" t="s">
        <v>238</v>
      </c>
      <c r="E31" s="5">
        <v>43851</v>
      </c>
    </row>
    <row r="32" spans="1:5" x14ac:dyDescent="0.25">
      <c r="A32">
        <v>11</v>
      </c>
      <c r="B32" t="s">
        <v>359</v>
      </c>
      <c r="C32" t="s">
        <v>29</v>
      </c>
      <c r="D32" t="s">
        <v>239</v>
      </c>
      <c r="E32" s="5">
        <v>43852</v>
      </c>
    </row>
    <row r="33" spans="1:5" x14ac:dyDescent="0.25">
      <c r="A33">
        <v>11</v>
      </c>
      <c r="B33" t="s">
        <v>359</v>
      </c>
      <c r="C33" t="s">
        <v>29</v>
      </c>
      <c r="D33" t="s">
        <v>241</v>
      </c>
      <c r="E33" s="5">
        <v>43850</v>
      </c>
    </row>
    <row r="34" spans="1:5" x14ac:dyDescent="0.25">
      <c r="A34">
        <v>10</v>
      </c>
      <c r="B34" t="s">
        <v>12</v>
      </c>
      <c r="C34" t="s">
        <v>29</v>
      </c>
      <c r="D34" t="s">
        <v>242</v>
      </c>
      <c r="E34" s="5">
        <v>43852</v>
      </c>
    </row>
    <row r="35" spans="1:5" x14ac:dyDescent="0.25">
      <c r="A35">
        <v>10</v>
      </c>
      <c r="B35" t="s">
        <v>12</v>
      </c>
      <c r="C35" t="s">
        <v>29</v>
      </c>
      <c r="D35" t="s">
        <v>244</v>
      </c>
      <c r="E35" s="5">
        <v>43843</v>
      </c>
    </row>
  </sheetData>
  <autoFilter ref="B1:E35" xr:uid="{00000000-0009-0000-0000-000000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7DBD84-43A0-48A7-8190-622E3EEF13D9}">
  <dimension ref="A2:B19"/>
  <sheetViews>
    <sheetView topLeftCell="A3" workbookViewId="0">
      <selection activeCell="A25" sqref="A25"/>
    </sheetView>
  </sheetViews>
  <sheetFormatPr defaultRowHeight="15" x14ac:dyDescent="0.25"/>
  <cols>
    <col min="1" max="1" width="11.28515625" bestFit="1" customWidth="1"/>
    <col min="2" max="2" width="21.85546875" bestFit="1" customWidth="1"/>
    <col min="13" max="13" width="12.7109375" customWidth="1"/>
    <col min="14" max="14" width="11.42578125" customWidth="1"/>
  </cols>
  <sheetData>
    <row r="2" spans="1:2" ht="15.75" x14ac:dyDescent="0.25">
      <c r="A2" s="16" t="s">
        <v>349</v>
      </c>
      <c r="B2" s="16"/>
    </row>
    <row r="3" spans="1:2" ht="15.75" x14ac:dyDescent="0.25">
      <c r="A3" s="7" t="s">
        <v>350</v>
      </c>
      <c r="B3" s="7" t="s">
        <v>351</v>
      </c>
    </row>
    <row r="4" spans="1:2" x14ac:dyDescent="0.25">
      <c r="A4" s="8">
        <v>2019</v>
      </c>
      <c r="B4" s="9">
        <v>3</v>
      </c>
    </row>
    <row r="5" spans="1:2" x14ac:dyDescent="0.25">
      <c r="A5" s="8">
        <v>2020</v>
      </c>
      <c r="B5" s="9">
        <v>31</v>
      </c>
    </row>
    <row r="16" spans="1:2" x14ac:dyDescent="0.25">
      <c r="A16" s="13" t="s">
        <v>352</v>
      </c>
      <c r="B16" t="s">
        <v>353</v>
      </c>
    </row>
    <row r="17" spans="1:2" x14ac:dyDescent="0.25">
      <c r="A17" s="1" t="s">
        <v>354</v>
      </c>
      <c r="B17" s="22">
        <v>3</v>
      </c>
    </row>
    <row r="18" spans="1:2" x14ac:dyDescent="0.25">
      <c r="A18" s="1" t="s">
        <v>355</v>
      </c>
      <c r="B18" s="22">
        <v>31</v>
      </c>
    </row>
    <row r="19" spans="1:2" x14ac:dyDescent="0.25">
      <c r="A19" s="1" t="s">
        <v>6</v>
      </c>
      <c r="B19" s="22">
        <v>34</v>
      </c>
    </row>
  </sheetData>
  <mergeCells count="1">
    <mergeCell ref="A2:B2"/>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F26095-8F85-4D3D-BA36-835052B6A908}">
  <dimension ref="A3:B13"/>
  <sheetViews>
    <sheetView workbookViewId="0">
      <selection activeCell="B20" sqref="B20"/>
    </sheetView>
  </sheetViews>
  <sheetFormatPr defaultRowHeight="15" x14ac:dyDescent="0.25"/>
  <cols>
    <col min="1" max="1" width="15.28515625" bestFit="1" customWidth="1"/>
    <col min="2" max="2" width="21.85546875" bestFit="1" customWidth="1"/>
  </cols>
  <sheetData>
    <row r="3" spans="1:2" x14ac:dyDescent="0.25">
      <c r="A3" s="13" t="s">
        <v>356</v>
      </c>
      <c r="B3" t="s">
        <v>353</v>
      </c>
    </row>
    <row r="4" spans="1:2" x14ac:dyDescent="0.25">
      <c r="A4" s="1" t="s">
        <v>359</v>
      </c>
      <c r="B4" s="22">
        <v>2</v>
      </c>
    </row>
    <row r="5" spans="1:2" x14ac:dyDescent="0.25">
      <c r="A5" s="1" t="s">
        <v>12</v>
      </c>
      <c r="B5" s="22">
        <v>2</v>
      </c>
    </row>
    <row r="6" spans="1:2" x14ac:dyDescent="0.25">
      <c r="A6" s="1" t="s">
        <v>358</v>
      </c>
      <c r="B6" s="22">
        <v>3</v>
      </c>
    </row>
    <row r="7" spans="1:2" x14ac:dyDescent="0.25">
      <c r="A7" s="1" t="s">
        <v>9</v>
      </c>
      <c r="B7" s="22">
        <v>3</v>
      </c>
    </row>
    <row r="8" spans="1:2" x14ac:dyDescent="0.25">
      <c r="A8" s="1" t="s">
        <v>8</v>
      </c>
      <c r="B8" s="22">
        <v>4</v>
      </c>
    </row>
    <row r="9" spans="1:2" x14ac:dyDescent="0.25">
      <c r="A9" s="1" t="s">
        <v>11</v>
      </c>
      <c r="B9" s="22">
        <v>4</v>
      </c>
    </row>
    <row r="10" spans="1:2" x14ac:dyDescent="0.25">
      <c r="A10" s="1" t="s">
        <v>357</v>
      </c>
      <c r="B10" s="22">
        <v>4</v>
      </c>
    </row>
    <row r="11" spans="1:2" x14ac:dyDescent="0.25">
      <c r="A11" s="1" t="s">
        <v>14</v>
      </c>
      <c r="B11" s="22">
        <v>5</v>
      </c>
    </row>
    <row r="12" spans="1:2" x14ac:dyDescent="0.25">
      <c r="A12" s="1" t="s">
        <v>7</v>
      </c>
      <c r="B12" s="22">
        <v>7</v>
      </c>
    </row>
    <row r="13" spans="1:2" x14ac:dyDescent="0.25">
      <c r="A13" s="1" t="s">
        <v>6</v>
      </c>
      <c r="B13" s="22">
        <v>34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5B258-C5AC-4861-A3F0-FCD620BDD1B3}">
  <dimension ref="A1:D4"/>
  <sheetViews>
    <sheetView workbookViewId="0">
      <selection activeCell="F14" sqref="F14"/>
    </sheetView>
  </sheetViews>
  <sheetFormatPr defaultRowHeight="15" x14ac:dyDescent="0.25"/>
  <cols>
    <col min="1" max="1" width="16.5703125" customWidth="1"/>
    <col min="2" max="2" width="20.42578125" customWidth="1"/>
    <col min="3" max="3" width="15.5703125" customWidth="1"/>
    <col min="4" max="4" width="26.140625" customWidth="1"/>
  </cols>
  <sheetData>
    <row r="1" spans="1:4" x14ac:dyDescent="0.25">
      <c r="A1" t="s">
        <v>362</v>
      </c>
      <c r="B1" t="s">
        <v>363</v>
      </c>
      <c r="C1" t="s">
        <v>364</v>
      </c>
      <c r="D1" t="s">
        <v>365</v>
      </c>
    </row>
    <row r="2" spans="1:4" x14ac:dyDescent="0.25">
      <c r="A2" t="s">
        <v>4</v>
      </c>
      <c r="B2">
        <f>VLOOKUP(A2,'[1]Pivot Tables Branch kpis'!G2:H7,2,)</f>
        <v>3431629.3099999991</v>
      </c>
      <c r="C2">
        <f>VLOOKUP(A2,'[1]Pivot Tables Branch kpis'!J2:K6,2,)</f>
        <v>100000</v>
      </c>
      <c r="D2" s="10">
        <f>B2+C2</f>
        <v>3531629.3099999991</v>
      </c>
    </row>
    <row r="3" spans="1:4" x14ac:dyDescent="0.25">
      <c r="A3" t="s">
        <v>3</v>
      </c>
      <c r="B3">
        <f>VLOOKUP(A3,'[1]Pivot Tables Branch kpis'!G3:H8,2,)</f>
        <v>12644773.300000001</v>
      </c>
      <c r="C3">
        <f>VLOOKUP(A3,'[1]Pivot Tables Branch kpis'!J3:K7,2,)</f>
        <v>396480</v>
      </c>
      <c r="D3" s="10">
        <f t="shared" ref="D3:D4" si="0">B3+C3</f>
        <v>13041253.300000001</v>
      </c>
    </row>
    <row r="4" spans="1:4" x14ac:dyDescent="0.25">
      <c r="A4" t="s">
        <v>5</v>
      </c>
      <c r="B4">
        <f>VLOOKUP(A4,'[1]Pivot Tables Branch kpis'!G4:H9,2,)</f>
        <v>18489219.640000015</v>
      </c>
      <c r="C4">
        <f>VLOOKUP(A4,'[1]Pivot Tables Branch kpis'!J4:K8,2,)</f>
        <v>18051</v>
      </c>
      <c r="D4" s="10">
        <f t="shared" si="0"/>
        <v>18507270.640000015</v>
      </c>
    </row>
  </sheetData>
  <pageMargins left="0.7" right="0.7" top="0.75" bottom="0.75" header="0.3" footer="0.3"/>
  <pageSetup orientation="portrait" horizontalDpi="4294967293" verticalDpi="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2E99D2-B2B4-4443-926C-3F86B878AD4E}">
  <dimension ref="A1:L26"/>
  <sheetViews>
    <sheetView workbookViewId="0">
      <selection activeCell="H29" sqref="H29"/>
    </sheetView>
  </sheetViews>
  <sheetFormatPr defaultRowHeight="15" x14ac:dyDescent="0.25"/>
  <cols>
    <col min="1" max="1" width="12.5703125" bestFit="1" customWidth="1"/>
    <col min="2" max="2" width="14.42578125" bestFit="1" customWidth="1"/>
    <col min="4" max="4" width="13.7109375" bestFit="1" customWidth="1"/>
    <col min="5" max="5" width="20.7109375" bestFit="1" customWidth="1"/>
    <col min="6" max="6" width="21.28515625" bestFit="1" customWidth="1"/>
    <col min="7" max="7" width="18.7109375" bestFit="1" customWidth="1"/>
    <col min="8" max="8" width="23" bestFit="1" customWidth="1"/>
    <col min="9" max="9" width="22.42578125" bestFit="1" customWidth="1"/>
    <col min="10" max="10" width="23" bestFit="1" customWidth="1"/>
    <col min="11" max="11" width="15.7109375" bestFit="1" customWidth="1"/>
    <col min="12" max="12" width="14.85546875" bestFit="1" customWidth="1"/>
  </cols>
  <sheetData>
    <row r="1" spans="1:12" x14ac:dyDescent="0.25">
      <c r="A1" s="17" t="s">
        <v>366</v>
      </c>
      <c r="B1" s="17"/>
      <c r="D1" s="17" t="s">
        <v>367</v>
      </c>
      <c r="E1" s="17"/>
    </row>
    <row r="2" spans="1:12" x14ac:dyDescent="0.25">
      <c r="A2" t="s">
        <v>368</v>
      </c>
      <c r="B2" t="s">
        <v>369</v>
      </c>
      <c r="D2" t="s">
        <v>368</v>
      </c>
      <c r="E2" t="s">
        <v>370</v>
      </c>
      <c r="G2" t="s">
        <v>363</v>
      </c>
      <c r="H2" t="s">
        <v>371</v>
      </c>
      <c r="J2" t="s">
        <v>364</v>
      </c>
      <c r="K2" t="s">
        <v>371</v>
      </c>
    </row>
    <row r="3" spans="1:12" x14ac:dyDescent="0.25">
      <c r="A3" s="1" t="s">
        <v>7</v>
      </c>
      <c r="B3">
        <v>10</v>
      </c>
      <c r="D3" s="1" t="s">
        <v>7</v>
      </c>
      <c r="E3">
        <v>7</v>
      </c>
      <c r="G3" s="1" t="s">
        <v>3</v>
      </c>
      <c r="H3">
        <v>12644773.300000001</v>
      </c>
      <c r="J3" s="1" t="s">
        <v>3</v>
      </c>
      <c r="K3">
        <v>396480</v>
      </c>
    </row>
    <row r="4" spans="1:12" x14ac:dyDescent="0.25">
      <c r="A4" s="1" t="s">
        <v>8</v>
      </c>
      <c r="B4">
        <v>20</v>
      </c>
      <c r="D4" s="1" t="s">
        <v>8</v>
      </c>
      <c r="E4">
        <v>4</v>
      </c>
      <c r="G4" s="1" t="s">
        <v>4</v>
      </c>
      <c r="H4">
        <v>3431629.3099999991</v>
      </c>
      <c r="J4" s="1" t="s">
        <v>4</v>
      </c>
      <c r="K4">
        <v>100000</v>
      </c>
    </row>
    <row r="5" spans="1:12" x14ac:dyDescent="0.25">
      <c r="A5" s="1" t="s">
        <v>9</v>
      </c>
      <c r="B5">
        <v>63</v>
      </c>
      <c r="D5" s="1" t="s">
        <v>9</v>
      </c>
      <c r="E5">
        <v>3</v>
      </c>
      <c r="G5" s="1" t="s">
        <v>5</v>
      </c>
      <c r="H5">
        <v>18489219.640000015</v>
      </c>
      <c r="J5" s="1" t="s">
        <v>5</v>
      </c>
      <c r="K5">
        <v>18051</v>
      </c>
    </row>
    <row r="6" spans="1:12" x14ac:dyDescent="0.25">
      <c r="A6" s="1" t="s">
        <v>10</v>
      </c>
      <c r="B6">
        <v>22</v>
      </c>
      <c r="D6" s="1" t="s">
        <v>11</v>
      </c>
      <c r="E6">
        <v>4</v>
      </c>
      <c r="G6" s="1" t="s">
        <v>372</v>
      </c>
      <c r="H6">
        <v>1558.76</v>
      </c>
      <c r="J6" s="1" t="s">
        <v>6</v>
      </c>
      <c r="K6">
        <v>514531</v>
      </c>
    </row>
    <row r="7" spans="1:12" x14ac:dyDescent="0.25">
      <c r="A7" s="1" t="s">
        <v>11</v>
      </c>
      <c r="B7">
        <v>36</v>
      </c>
      <c r="D7" s="1" t="s">
        <v>358</v>
      </c>
      <c r="E7">
        <v>3</v>
      </c>
      <c r="G7" s="1" t="s">
        <v>6</v>
      </c>
      <c r="H7">
        <v>34567181.010000013</v>
      </c>
    </row>
    <row r="8" spans="1:12" x14ac:dyDescent="0.25">
      <c r="A8" s="1" t="s">
        <v>12</v>
      </c>
      <c r="B8">
        <v>3</v>
      </c>
      <c r="D8" s="1" t="s">
        <v>12</v>
      </c>
      <c r="E8">
        <v>2</v>
      </c>
    </row>
    <row r="9" spans="1:12" x14ac:dyDescent="0.25">
      <c r="A9" s="1" t="s">
        <v>13</v>
      </c>
      <c r="B9">
        <v>27</v>
      </c>
      <c r="D9" s="1" t="s">
        <v>359</v>
      </c>
      <c r="E9">
        <v>2</v>
      </c>
      <c r="G9" s="18" t="s">
        <v>373</v>
      </c>
      <c r="H9" s="18"/>
      <c r="I9" s="18"/>
    </row>
    <row r="10" spans="1:12" x14ac:dyDescent="0.25">
      <c r="A10" s="1" t="s">
        <v>14</v>
      </c>
      <c r="B10">
        <v>23</v>
      </c>
      <c r="D10" s="1" t="s">
        <v>357</v>
      </c>
      <c r="E10">
        <v>4</v>
      </c>
      <c r="G10" t="s">
        <v>374</v>
      </c>
      <c r="H10" t="s">
        <v>375</v>
      </c>
      <c r="I10" t="s">
        <v>376</v>
      </c>
      <c r="K10" t="s">
        <v>377</v>
      </c>
      <c r="L10" t="s">
        <v>371</v>
      </c>
    </row>
    <row r="11" spans="1:12" x14ac:dyDescent="0.25">
      <c r="A11" s="1" t="s">
        <v>6</v>
      </c>
      <c r="B11">
        <v>204</v>
      </c>
      <c r="D11" s="1" t="s">
        <v>14</v>
      </c>
      <c r="E11">
        <v>5</v>
      </c>
      <c r="G11">
        <v>19673793</v>
      </c>
      <c r="H11">
        <v>20083111</v>
      </c>
      <c r="I11">
        <v>12319455</v>
      </c>
      <c r="K11" s="1" t="s">
        <v>3</v>
      </c>
      <c r="L11">
        <v>3040813</v>
      </c>
    </row>
    <row r="12" spans="1:12" x14ac:dyDescent="0.25">
      <c r="D12" s="1" t="s">
        <v>6</v>
      </c>
      <c r="E12">
        <v>34</v>
      </c>
      <c r="K12" s="1" t="s">
        <v>4</v>
      </c>
      <c r="L12">
        <v>827822</v>
      </c>
    </row>
    <row r="13" spans="1:12" x14ac:dyDescent="0.25">
      <c r="K13" s="1" t="s">
        <v>5</v>
      </c>
      <c r="L13">
        <v>8394071</v>
      </c>
    </row>
    <row r="14" spans="1:12" x14ac:dyDescent="0.25">
      <c r="G14" s="19"/>
      <c r="H14" s="19"/>
      <c r="K14" s="1" t="s">
        <v>372</v>
      </c>
    </row>
    <row r="15" spans="1:12" x14ac:dyDescent="0.25">
      <c r="G15" s="20" t="s">
        <v>378</v>
      </c>
      <c r="H15" s="20"/>
      <c r="K15" s="1" t="s">
        <v>6</v>
      </c>
      <c r="L15">
        <v>12262706</v>
      </c>
    </row>
    <row r="16" spans="1:12" x14ac:dyDescent="0.25">
      <c r="G16" s="9" t="s">
        <v>3</v>
      </c>
      <c r="H16" s="9">
        <f>GETPIVOTDATA("Amount",$G$2,"income_class","Cross Sell")+GETPIVOTDATA("Amount",$J$2,"income_class","Cross Sell")</f>
        <v>13041253.300000001</v>
      </c>
    </row>
    <row r="17" spans="7:11" x14ac:dyDescent="0.25">
      <c r="G17" s="9" t="s">
        <v>4</v>
      </c>
      <c r="H17" s="9">
        <f>GETPIVOTDATA("Amount",$G$2,"income_class","New")+GETPIVOTDATA("Amount",$J$2,"income_class","New")</f>
        <v>3531629.3099999991</v>
      </c>
    </row>
    <row r="18" spans="7:11" x14ac:dyDescent="0.25">
      <c r="G18" s="9" t="s">
        <v>5</v>
      </c>
      <c r="H18" s="9">
        <f>GETPIVOTDATA("Amount",$G$2,"income_class","Renewal")+GETPIVOTDATA("Amount",$J$2,"income_class","Renewal")</f>
        <v>18507270.640000015</v>
      </c>
    </row>
    <row r="22" spans="7:11" x14ac:dyDescent="0.25">
      <c r="H22" t="s">
        <v>379</v>
      </c>
    </row>
    <row r="23" spans="7:11" x14ac:dyDescent="0.25">
      <c r="H23" t="s">
        <v>380</v>
      </c>
      <c r="I23" t="s">
        <v>373</v>
      </c>
      <c r="J23" t="s">
        <v>381</v>
      </c>
      <c r="K23" t="s">
        <v>382</v>
      </c>
    </row>
    <row r="24" spans="7:11" x14ac:dyDescent="0.25">
      <c r="H24" t="s">
        <v>4</v>
      </c>
      <c r="I24" t="e">
        <f>GETPIVOTDATA("Sum of New Budget",'[1]Pivot Tables Branch kpis'!$G$10)</f>
        <v>#REF!</v>
      </c>
      <c r="J24" t="e">
        <f>VLOOKUP(H24,[1]!Table14[#All],4,FALSE)</f>
        <v>#REF!</v>
      </c>
      <c r="K24">
        <f>VLOOKUP(H24,'[1]Pivot Tables Branch kpis'!K10:L15,2,FALSE)</f>
        <v>827822</v>
      </c>
    </row>
    <row r="25" spans="7:11" x14ac:dyDescent="0.25">
      <c r="H25" s="1" t="s">
        <v>3</v>
      </c>
      <c r="I25" t="e">
        <f>GETPIVOTDATA("Sum of Cross sell bugdet",'[1]Pivot Tables Branch kpis'!$G$10)</f>
        <v>#REF!</v>
      </c>
      <c r="J25" t="e">
        <f>VLOOKUP(H25,[1]!Table14[#All],4,FALSE)</f>
        <v>#REF!</v>
      </c>
      <c r="K25">
        <f>VLOOKUP(H25,'[1]Pivot Tables Branch kpis'!K10:L15,2,FALSE)</f>
        <v>3040813</v>
      </c>
    </row>
    <row r="26" spans="7:11" x14ac:dyDescent="0.25">
      <c r="H26" t="s">
        <v>5</v>
      </c>
      <c r="I26" t="e">
        <f>GETPIVOTDATA("Sum of Renewal Budget",'[1]Pivot Tables Branch kpis'!$G$10)</f>
        <v>#REF!</v>
      </c>
      <c r="J26" t="e">
        <f>VLOOKUP(H26,[1]!Table14[#All],4,FALSE)</f>
        <v>#REF!</v>
      </c>
      <c r="K26">
        <f>VLOOKUP(H26,'[1]Pivot Tables Branch kpis'!K10:L15,2,FALSE)</f>
        <v>8394071</v>
      </c>
    </row>
  </sheetData>
  <mergeCells count="5">
    <mergeCell ref="A1:B1"/>
    <mergeCell ref="D1:E1"/>
    <mergeCell ref="G9:I9"/>
    <mergeCell ref="G14:H14"/>
    <mergeCell ref="G15:H15"/>
  </mergeCells>
  <pageMargins left="0.7" right="0.7" top="0.75" bottom="0.75" header="0.3" footer="0.3"/>
  <tableParts count="1">
    <tablePart r:id="rId7"/>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B7903-F0BD-42C2-94CD-C19163BDC698}">
  <dimension ref="C6:I9"/>
  <sheetViews>
    <sheetView workbookViewId="0">
      <selection activeCell="I8" sqref="I8"/>
    </sheetView>
  </sheetViews>
  <sheetFormatPr defaultRowHeight="15" x14ac:dyDescent="0.25"/>
  <cols>
    <col min="1" max="1" width="12.85546875" bestFit="1" customWidth="1"/>
    <col min="3" max="3" width="12.85546875" bestFit="1" customWidth="1"/>
    <col min="4" max="4" width="14.42578125" customWidth="1"/>
  </cols>
  <sheetData>
    <row r="6" spans="3:9" x14ac:dyDescent="0.25">
      <c r="C6" s="21" t="s">
        <v>383</v>
      </c>
      <c r="D6" s="21"/>
    </row>
    <row r="7" spans="3:9" x14ac:dyDescent="0.25">
      <c r="C7" s="9" t="s">
        <v>373</v>
      </c>
      <c r="D7" s="11">
        <f>'[1]Kpi 3'!B2</f>
        <v>19673793</v>
      </c>
      <c r="I7" s="15">
        <f>(D8/D7)</f>
        <v>0.17950932542596129</v>
      </c>
    </row>
    <row r="8" spans="3:9" x14ac:dyDescent="0.25">
      <c r="C8" s="9" t="s">
        <v>378</v>
      </c>
      <c r="D8" s="11">
        <f>'[1]Kpi 3'!C2</f>
        <v>3531629.3099999991</v>
      </c>
    </row>
    <row r="9" spans="3:9" x14ac:dyDescent="0.25">
      <c r="C9" s="9" t="s">
        <v>384</v>
      </c>
      <c r="D9" s="12">
        <f>'[1]Kpi 3'!D2</f>
        <v>827822</v>
      </c>
    </row>
  </sheetData>
  <mergeCells count="1">
    <mergeCell ref="C6:D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73A4E-0CD1-4078-9EB9-2151EF41FCED}">
  <dimension ref="C5:H8"/>
  <sheetViews>
    <sheetView workbookViewId="0">
      <selection activeCell="H5" sqref="H5"/>
    </sheetView>
  </sheetViews>
  <sheetFormatPr defaultRowHeight="15" x14ac:dyDescent="0.25"/>
  <cols>
    <col min="3" max="3" width="12.85546875" bestFit="1" customWidth="1"/>
    <col min="4" max="4" width="12.28515625" customWidth="1"/>
  </cols>
  <sheetData>
    <row r="5" spans="3:8" x14ac:dyDescent="0.25">
      <c r="C5" s="21" t="s">
        <v>383</v>
      </c>
      <c r="D5" s="21"/>
      <c r="H5" s="15">
        <f>D7/D6</f>
        <v>0.64936419960035074</v>
      </c>
    </row>
    <row r="6" spans="3:8" x14ac:dyDescent="0.25">
      <c r="C6" s="9" t="s">
        <v>373</v>
      </c>
      <c r="D6" s="11">
        <f>'[1]Kpi 3'!B3</f>
        <v>20083111</v>
      </c>
    </row>
    <row r="7" spans="3:8" x14ac:dyDescent="0.25">
      <c r="C7" s="9" t="s">
        <v>378</v>
      </c>
      <c r="D7" s="11">
        <f>'[1]Kpi 3'!C3</f>
        <v>13041253.300000001</v>
      </c>
    </row>
    <row r="8" spans="3:8" x14ac:dyDescent="0.25">
      <c r="C8" s="9" t="s">
        <v>384</v>
      </c>
      <c r="D8" s="12">
        <f>'[1]Kpi 3'!D3</f>
        <v>3040813</v>
      </c>
    </row>
  </sheetData>
  <mergeCells count="1">
    <mergeCell ref="C5:D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No Of Invoice By Acc Exe</vt:lpstr>
      <vt:lpstr>invoice_202001231041</vt:lpstr>
      <vt:lpstr>meeting_list_202001231041</vt:lpstr>
      <vt:lpstr>Yearly Meeting Count</vt:lpstr>
      <vt:lpstr>No of Meetings By Acc Exe</vt:lpstr>
      <vt:lpstr>Placed Achievement</vt:lpstr>
      <vt:lpstr>Pivot Tables Branch kpis</vt:lpstr>
      <vt:lpstr>New</vt:lpstr>
      <vt:lpstr>Cross Sell</vt:lpstr>
      <vt:lpstr>Renewal</vt:lpstr>
      <vt:lpstr>Stage Funnel By Revenue</vt:lpstr>
      <vt:lpstr>Top 5 Open opportunities</vt:lpstr>
      <vt:lpstr>Data</vt:lpstr>
      <vt:lpstr>Charts</vt:lpstr>
      <vt:lpstr>Dashboard</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Suraj Pandey</dc:creator>
  <cp:lastModifiedBy>Suraj Pandey</cp:lastModifiedBy>
  <dcterms:created xsi:type="dcterms:W3CDTF">2025-04-03T14:48:34Z</dcterms:created>
  <dcterms:modified xsi:type="dcterms:W3CDTF">2025-06-30T06:50:15Z</dcterms:modified>
</cp:coreProperties>
</file>