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raj_patil3\Desktop\excel\Business_maths_and_stats\"/>
    </mc:Choice>
  </mc:AlternateContent>
  <xr:revisionPtr revIDLastSave="0" documentId="13_ncr:1_{0D4FE1A0-5AFC-4385-A53C-026AE7AE71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" i="1" l="1"/>
  <c r="J44" i="1"/>
  <c r="K2" i="1" l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D6" i="7"/>
  <c r="E10" i="3" a="1"/>
  <c r="E10" i="3" s="1"/>
  <c r="E9" i="3"/>
  <c r="E7" i="3"/>
  <c r="E5" i="3"/>
  <c r="Q37" i="1" l="1"/>
  <c r="Q25" i="1"/>
  <c r="Q17" i="1"/>
  <c r="M3" i="1"/>
  <c r="Q3" i="1" s="1"/>
  <c r="M26" i="1"/>
  <c r="O26" i="1" s="1"/>
  <c r="M18" i="1"/>
  <c r="O18" i="1" s="1"/>
  <c r="M19" i="1"/>
  <c r="O19" i="1" s="1"/>
  <c r="M23" i="1"/>
  <c r="O23" i="1" s="1"/>
  <c r="M15" i="1"/>
  <c r="O15" i="1" s="1"/>
  <c r="M38" i="1"/>
  <c r="O38" i="1" s="1"/>
  <c r="M37" i="1"/>
  <c r="O37" i="1" s="1"/>
  <c r="M25" i="1"/>
  <c r="O25" i="1" s="1"/>
  <c r="M17" i="1"/>
  <c r="O17" i="1" s="1"/>
  <c r="M24" i="1"/>
  <c r="O24" i="1" s="1"/>
  <c r="M16" i="1"/>
  <c r="O16" i="1" s="1"/>
  <c r="M22" i="1"/>
  <c r="O22" i="1" s="1"/>
  <c r="M14" i="1"/>
  <c r="O14" i="1" s="1"/>
  <c r="M21" i="1"/>
  <c r="O21" i="1" s="1"/>
  <c r="M20" i="1"/>
  <c r="O20" i="1" s="1"/>
  <c r="O3" i="1"/>
  <c r="M6" i="1"/>
  <c r="O6" i="1" s="1"/>
  <c r="M12" i="1"/>
  <c r="O12" i="1" s="1"/>
  <c r="M5" i="1"/>
  <c r="O5" i="1" s="1"/>
  <c r="M4" i="1"/>
  <c r="O4" i="1" s="1"/>
  <c r="L26" i="1"/>
  <c r="N26" i="1" s="1"/>
  <c r="L18" i="1"/>
  <c r="N18" i="1" s="1"/>
  <c r="L19" i="1"/>
  <c r="N19" i="1" s="1"/>
  <c r="L24" i="1"/>
  <c r="N24" i="1" s="1"/>
  <c r="L16" i="1"/>
  <c r="N16" i="1" s="1"/>
  <c r="L38" i="1"/>
  <c r="N38" i="1" s="1"/>
  <c r="L37" i="1"/>
  <c r="N37" i="1" s="1"/>
  <c r="L25" i="1"/>
  <c r="N25" i="1" s="1"/>
  <c r="L17" i="1"/>
  <c r="N17" i="1" s="1"/>
  <c r="L23" i="1"/>
  <c r="N23" i="1" s="1"/>
  <c r="L15" i="1"/>
  <c r="N15" i="1" s="1"/>
  <c r="L22" i="1"/>
  <c r="N22" i="1" s="1"/>
  <c r="L14" i="1"/>
  <c r="N14" i="1" s="1"/>
  <c r="L21" i="1"/>
  <c r="N21" i="1" s="1"/>
  <c r="L20" i="1"/>
  <c r="N20" i="1" s="1"/>
  <c r="L12" i="1"/>
  <c r="N12" i="1" s="1"/>
  <c r="L3" i="1"/>
  <c r="P3" i="1" s="1"/>
  <c r="L6" i="1"/>
  <c r="N6" i="1" s="1"/>
  <c r="L5" i="1"/>
  <c r="N5" i="1" s="1"/>
  <c r="L4" i="1"/>
  <c r="N4" i="1" s="1"/>
  <c r="L28" i="1"/>
  <c r="P28" i="1" s="1"/>
  <c r="L8" i="1"/>
  <c r="P8" i="1" s="1"/>
  <c r="L13" i="1"/>
  <c r="N13" i="1" s="1"/>
  <c r="M30" i="1"/>
  <c r="O30" i="1" s="1"/>
  <c r="M11" i="1"/>
  <c r="O11" i="1" s="1"/>
  <c r="L32" i="1"/>
  <c r="N32" i="1" s="1"/>
  <c r="L40" i="1"/>
  <c r="N40" i="1" s="1"/>
  <c r="L39" i="1"/>
  <c r="N39" i="1" s="1"/>
  <c r="L7" i="1"/>
  <c r="N7" i="1" s="1"/>
  <c r="L34" i="1"/>
  <c r="N34" i="1" s="1"/>
  <c r="M9" i="1"/>
  <c r="O9" i="1" s="1"/>
  <c r="M32" i="1"/>
  <c r="O32" i="1" s="1"/>
  <c r="M31" i="1"/>
  <c r="O31" i="1" s="1"/>
  <c r="M10" i="1"/>
  <c r="O10" i="1" s="1"/>
  <c r="L27" i="1"/>
  <c r="N27" i="1" s="1"/>
  <c r="M13" i="1"/>
  <c r="O13" i="1" s="1"/>
  <c r="M39" i="1"/>
  <c r="O39" i="1" s="1"/>
  <c r="M36" i="1"/>
  <c r="O36" i="1" s="1"/>
  <c r="L35" i="1"/>
  <c r="N35" i="1" s="1"/>
  <c r="L33" i="1"/>
  <c r="N33" i="1" s="1"/>
  <c r="M33" i="1"/>
  <c r="O33" i="1" s="1"/>
  <c r="M34" i="1"/>
  <c r="O34" i="1" s="1"/>
  <c r="L31" i="1"/>
  <c r="N31" i="1" s="1"/>
  <c r="L11" i="1"/>
  <c r="N11" i="1" s="1"/>
  <c r="L29" i="1"/>
  <c r="N29" i="1" s="1"/>
  <c r="L9" i="1"/>
  <c r="N9" i="1" s="1"/>
  <c r="M29" i="1"/>
  <c r="O29" i="1" s="1"/>
  <c r="M27" i="1"/>
  <c r="O27" i="1" s="1"/>
  <c r="M28" i="1"/>
  <c r="O28" i="1" s="1"/>
  <c r="M8" i="1"/>
  <c r="O8" i="1" s="1"/>
  <c r="M7" i="1"/>
  <c r="O7" i="1" s="1"/>
  <c r="L30" i="1"/>
  <c r="N30" i="1" s="1"/>
  <c r="L10" i="1"/>
  <c r="N10" i="1" s="1"/>
  <c r="L36" i="1"/>
  <c r="N36" i="1" s="1"/>
  <c r="M40" i="1"/>
  <c r="O40" i="1" s="1"/>
  <c r="M35" i="1"/>
  <c r="O35" i="1" s="1"/>
  <c r="L2" i="1"/>
  <c r="N2" i="1" s="1"/>
  <c r="M2" i="1"/>
  <c r="O2" i="1" s="1"/>
  <c r="Q38" i="1" l="1"/>
  <c r="Q20" i="1"/>
  <c r="Q14" i="1"/>
  <c r="Q21" i="1"/>
  <c r="Q22" i="1"/>
  <c r="Q6" i="1"/>
  <c r="Q12" i="1"/>
  <c r="Q18" i="1"/>
  <c r="Q15" i="1"/>
  <c r="Q16" i="1"/>
  <c r="Q26" i="1"/>
  <c r="Q23" i="1"/>
  <c r="Q19" i="1"/>
  <c r="Q24" i="1"/>
  <c r="Q4" i="1"/>
  <c r="Q5" i="1"/>
  <c r="P21" i="1"/>
  <c r="P16" i="1"/>
  <c r="P37" i="1"/>
  <c r="P38" i="1"/>
  <c r="P19" i="1"/>
  <c r="P20" i="1"/>
  <c r="P17" i="1"/>
  <c r="P25" i="1"/>
  <c r="P24" i="1"/>
  <c r="P14" i="1"/>
  <c r="P18" i="1"/>
  <c r="P15" i="1"/>
  <c r="P22" i="1"/>
  <c r="P26" i="1"/>
  <c r="P23" i="1"/>
  <c r="P12" i="1"/>
  <c r="P5" i="1"/>
  <c r="P4" i="1"/>
  <c r="P6" i="1"/>
  <c r="N3" i="1"/>
  <c r="N8" i="1"/>
  <c r="N28" i="1"/>
  <c r="Q34" i="1"/>
  <c r="Q36" i="1"/>
  <c r="P32" i="1"/>
  <c r="P31" i="1"/>
  <c r="Q30" i="1"/>
  <c r="Q13" i="1"/>
  <c r="Q35" i="1"/>
  <c r="Q27" i="1"/>
  <c r="Q31" i="1"/>
  <c r="J46" i="1"/>
  <c r="P36" i="1"/>
  <c r="Q40" i="1"/>
  <c r="Q9" i="1"/>
  <c r="P30" i="1"/>
  <c r="Q32" i="1"/>
  <c r="Q33" i="1"/>
  <c r="Q39" i="1"/>
  <c r="Q2" i="1"/>
  <c r="Q29" i="1"/>
  <c r="P34" i="1"/>
  <c r="P10" i="1"/>
  <c r="Q7" i="1"/>
  <c r="Q11" i="1"/>
  <c r="Q10" i="1"/>
  <c r="Q8" i="1"/>
  <c r="Q28" i="1"/>
  <c r="P35" i="1"/>
  <c r="P13" i="1"/>
  <c r="P27" i="1"/>
  <c r="P39" i="1"/>
  <c r="P2" i="1"/>
  <c r="P7" i="1"/>
  <c r="P29" i="1"/>
  <c r="P33" i="1"/>
  <c r="P11" i="1"/>
  <c r="P40" i="1"/>
  <c r="P9" i="1"/>
  <c r="O43" i="1"/>
  <c r="N43" i="1" l="1"/>
  <c r="P43" i="1"/>
  <c r="Q43" i="1"/>
  <c r="J48" i="1"/>
  <c r="J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<sst xmlns="http://schemas.openxmlformats.org/spreadsheetml/2006/main" count="315" uniqueCount="176">
  <si>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</si>
  <si>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</si>
  <si>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</si>
  <si>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</si>
  <si>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</si>
  <si>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</si>
  <si>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</si>
  <si>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</si>
  <si>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</si>
  <si>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</si>
  <si>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</si>
  <si>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</si>
  <si>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</si>
  <si>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</si>
  <si>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</si>
  <si>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</si>
  <si>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</si>
  <si>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</si>
  <si>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</si>
  <si>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</si>
  <si>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</si>
  <si>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</si>
  <si>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</si>
  <si>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</si>
  <si>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</si>
  <si>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</si>
  <si>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</si>
  <si>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</si>
  <si>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</si>
  <si>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</si>
  <si>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</si>
  <si>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</si>
  <si>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</si>
  <si>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</si>
  <si>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</si>
  <si>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</si>
  <si>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</si>
  <si>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</si>
  <si>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</si>
  <si>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</si>
  <si>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</si>
  <si>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</si>
  <si>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</si>
  <si>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</si>
  <si>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</si>
  <si>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</si>
  <si>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</si>
  <si>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</si>
  <si>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</si>
  <si>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</si>
  <si>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</si>
  <si>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</si>
  <si>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</si>
  <si>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</si>
  <si>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</si>
  <si>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</si>
  <si>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</si>
  <si>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</si>
  <si>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</si>
  <si>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</si>
  <si>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</si>
  <si>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</si>
  <si>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</si>
  <si>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</si>
  <si>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</si>
  <si>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</si>
  <si>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</si>
  <si>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</si>
  <si>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</si>
  <si>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</si>
  <si>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</si>
  <si>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</si>
  <si>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</si>
  <si>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</si>
  <si>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</si>
  <si>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</si>
  <si>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</si>
  <si>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</si>
  <si>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</si>
  <si>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</si>
  <si>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</si>
  <si>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</si>
  <si>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</si>
  <si>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</si>
  <si>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</si>
  <si>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</si>
  <si>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</si>
  <si>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</si>
  <si>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</si>
  <si>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</si>
  <si>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</si>
  <si>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</si>
  <si>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</si>
  <si>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</si>
  <si>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</si>
  <si>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</si>
  <si>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</si>
  <si>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</si>
  <si>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</si>
  <si>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</si>
  <si>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</si>
  <si>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</si>
  <si>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</si>
  <si>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</si>
  <si>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</si>
  <si>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</si>
  <si>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</si>
  <si>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</si>
  <si>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</si>
  <si>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</si>
  <si>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</si>
  <si>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</si>
  <si>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</si>
  <si>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</si>
  <si>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</si>
  <si>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</si>
  <si>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</si>
  <si>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</si>
  <si>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</si>
  <si>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</si>
  <si>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</si>
  <si>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</si>
  <si>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</si>
  <si>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</si>
  <si>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</si>
  <si>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</si>
  <si>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</si>
  <si>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</si>
  <si>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</si>
  <si>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</si>
  <si>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</si>
  <si>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</si>
  <si>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</si>
  <si>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</si>
  <si>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</si>
  <si>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</si>
  <si>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</si>
  <si>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</si>
  <si>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</si>
  <si>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</si>
  <si>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</si>
  <si>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</si>
  <si>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</si>
  <si>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</si>
  <si>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</si>
  <si>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</si>
  <si>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</si>
  <si>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</si>
  <si>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</si>
  <si>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</si>
  <si>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</si>
  <si>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</si>
  <si>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</si>
  <si>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</si>
  <si>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</si>
  <si>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</si>
  <si>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</si>
  <si>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</si>
  <si>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</si>
  <si>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</si>
  <si>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</si>
  <si>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</si>
  <si>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</si>
  <si>
    <t>budget (mln)</t>
  </si>
  <si>
    <t>revenue (mln)</t>
  </si>
  <si>
    <t>budget INR</t>
  </si>
  <si>
    <t>revenue INR</t>
  </si>
  <si>
    <t>Total Budget INR</t>
  </si>
  <si>
    <t>Total Revenue INR</t>
  </si>
  <si>
    <t>budget USD</t>
  </si>
  <si>
    <t>revenue USD</t>
  </si>
  <si>
    <t>Total Movies</t>
  </si>
  <si>
    <t>Total Bollywood Movies</t>
  </si>
  <si>
    <t>Total bollywood revenue INR</t>
  </si>
  <si>
    <t>Avg bollywood revenue INR</t>
  </si>
  <si>
    <t>% revenue from bollywood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</si>
</sst>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164" fontId="0" fillId="4" borderId="0" xfId="0" applyNumberFormat="1" applyFill="1"/>
    <xf numFmtId="165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8">
  <autoFilter ref="A1:Q40" xr:uid="{6A7FE39D-5614-4A7F-89B7-C167ABC0A251}">
    <filterColumn colId="10">
      <filters>
        <filter val="USD"/>
      </filters>
    </filterColumn>
  </autoFilter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7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6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5">
      <calculatedColumnFormula array="1">_xlfn.XLOOKUP(Movies[[#This Row],[movie_id]:[movie_id]],Financials[[#All],[movie_id]:[movie_id]],Financials[[#All],[currency]],"Not Available",0)</calculatedColumnFormula>
    </tableColumn>
    <tableColumn id="2" xr3:uid="{BACF6673-DCF4-4F08-B521-990F315FFF51}" name="budget (mln)" dataDxfId="14">
      <calculatedColumnFormula>IF(Movies[[#This Row],[unit]]="Billions",Movies[[#This Row],[budget]]*1000,Movies[[#This Row],[budget]])</calculatedColumnFormula>
    </tableColumn>
    <tableColumn id="9" xr3:uid="{9D468865-02AB-43D8-8C5D-D9E67BE333EC}" name="revenue (mln)" dataDxfId="13">
      <calculatedColumnFormula>IF(Movies[[#This Row],[unit]]="Billions",Movies[[#This Row],[revenue]]*1000,Movies[[#This Row],[revenue]])</calculatedColumnFormula>
    </tableColumn>
    <tableColumn id="10" xr3:uid="{B89793DE-1E73-46DC-8F86-0FEEC741F681}" name="budget INR" dataDxfId="12">
      <calculatedColumnFormula>IF(Movies[[#This Row],[currency]]="USD",Movies[[#This Row],[budget (mln)]]*80,Movies[[#This Row],[budget (mln)]])</calculatedColumnFormula>
    </tableColumn>
    <tableColumn id="11" xr3:uid="{80B61ABB-503C-41CD-961A-6FB8B8609157}" name="revenue INR" dataDxfId="11">
      <calculatedColumnFormula>IF(Movies[[#This Row],[currency]]="USD",Movies[[#This Row],[revenue (mln)]]*80,Movies[[#This Row],[revenue (mln)]])</calculatedColumnFormula>
    </tableColumn>
    <tableColumn id="12" xr3:uid="{9940FB50-7EC4-42B8-B15D-49ADE3DA1DA2}" name="budget USD" dataDxfId="10">
      <calculatedColumnFormula>IF(Movies[[#This Row],[currency]]="INR",Movies[[#This Row],[budget (mln)]]/80,Movies[[#This Row],[budget (mln)]])</calculatedColumnFormula>
    </tableColumn>
    <tableColumn id="13" xr3:uid="{3C8D096F-9333-485D-B7C4-1614560BAB8F}" name="revenue USD" dataDxfId="9">
      <calculatedColumnFormula>IF(Movies[[#This Row],[currency]]="INR",Movies[[#This Row],[revenue (mln)]]/80,Movies[[#This Row],[revenue 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4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H38" zoomScale="175" zoomScaleNormal="175" workbookViewId="0">
      <selection activeCell="J48" sqref="J48"/>
    </sheetView>
  </sheetViews>
  <sheetFormatPr defaultRowHeight="14.5" x14ac:dyDescent="0.35"/>
  <cols>
    <col min="1" max="1" width="11.81640625" customWidth="1"/>
    <col min="2" max="2" width="29.7265625" customWidth="1"/>
    <col min="3" max="3" width="10.54296875" bestFit="1" customWidth="1"/>
    <col min="4" max="4" width="5.1796875" customWidth="1"/>
    <col min="5" max="5" width="6.1796875" customWidth="1"/>
    <col min="6" max="6" width="22" customWidth="1"/>
    <col min="7" max="7" width="6.26953125" customWidth="1"/>
    <col min="8" max="8" width="16.7265625" customWidth="1"/>
    <col min="9" max="9" width="28.453125" customWidth="1"/>
    <col min="10" max="10" width="13.1796875" customWidth="1"/>
    <col min="12" max="12" width="18.7265625" customWidth="1"/>
    <col min="13" max="13" width="18.1796875" customWidth="1"/>
    <col min="14" max="14" width="19" customWidth="1"/>
    <col min="15" max="15" width="17.1796875" customWidth="1"/>
    <col min="16" max="16" width="13.453125" customWidth="1"/>
    <col min="17" max="17" width="13.54296875" customWidth="1"/>
  </cols>
  <sheetData>
    <row r="1" spans="1:17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169</v>
      </c>
      <c r="Q1" s="1" t="s">
        <v>170</v>
      </c>
    </row>
    <row r="2" spans="1:17" hidden="1" x14ac:dyDescent="0.3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 (mln)]]*80,Movies[[#This Row],[budget (mln)]])</f>
        <v>1000</v>
      </c>
      <c r="O2">
        <f>IF(Movies[[#This Row],[currency]]="USD",Movies[[#This Row],[revenue (mln)]]*80,Movies[[#This Row],[revenue (mln)]])</f>
        <v>12500</v>
      </c>
      <c r="P2">
        <f>IF(Movies[[#This Row],[currency]]="INR",Movies[[#This Row],[budget (mln)]]/80,Movies[[#This Row],[budget (mln)]])</f>
        <v>12.5</v>
      </c>
      <c r="Q2">
        <f>IF(Movies[[#This Row],[currency]]="INR",Movies[[#This Row],[revenue (mln)]]/80,Movies[[#This Row],[revenue (mln)]])</f>
        <v>156.25</v>
      </c>
    </row>
    <row r="3" spans="1:17" x14ac:dyDescent="0.3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 (mln)]]*80,Movies[[#This Row],[budget (mln)]])</f>
        <v>16000</v>
      </c>
      <c r="O3">
        <f>IF(Movies[[#This Row],[currency]]="USD",Movies[[#This Row],[revenue (mln)]]*80,Movies[[#This Row],[revenue (mln)]])</f>
        <v>76384</v>
      </c>
      <c r="P3">
        <f>IF(Movies[[#This Row],[currency]]="INR",Movies[[#This Row],[budget (mln)]]/80,Movies[[#This Row],[budget (mln)]])</f>
        <v>200</v>
      </c>
      <c r="Q3">
        <f>IF(Movies[[#This Row],[currency]]="INR",Movies[[#This Row],[revenue (mln)]]/80,Movies[[#This Row],[revenue (mln)]])</f>
        <v>954.8</v>
      </c>
    </row>
    <row r="4" spans="1:17" x14ac:dyDescent="0.3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 (mln)]]*80,Movies[[#This Row],[budget (mln)]])</f>
        <v>13200</v>
      </c>
      <c r="O4">
        <f>IF(Movies[[#This Row],[currency]]="USD",Movies[[#This Row],[revenue (mln)]]*80,Movies[[#This Row],[revenue (mln)]])</f>
        <v>51584</v>
      </c>
      <c r="P4">
        <f>IF(Movies[[#This Row],[currency]]="INR",Movies[[#This Row],[budget (mln)]]/80,Movies[[#This Row],[budget (mln)]])</f>
        <v>165</v>
      </c>
      <c r="Q4">
        <f>IF(Movies[[#This Row],[currency]]="INR",Movies[[#This Row],[revenue (mln)]]/80,Movies[[#This Row],[revenue (mln)]])</f>
        <v>644.79999999999995</v>
      </c>
    </row>
    <row r="5" spans="1:17" x14ac:dyDescent="0.3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 (mln)]]*80,Movies[[#This Row],[budget (mln)]])</f>
        <v>14400</v>
      </c>
      <c r="O5">
        <f>IF(Movies[[#This Row],[currency]]="USD",Movies[[#This Row],[revenue (mln)]]*80,Movies[[#This Row],[revenue (mln)]])</f>
        <v>68320</v>
      </c>
      <c r="P5">
        <f>IF(Movies[[#This Row],[currency]]="INR",Movies[[#This Row],[budget (mln)]]/80,Movies[[#This Row],[budget (mln)]])</f>
        <v>180</v>
      </c>
      <c r="Q5">
        <f>IF(Movies[[#This Row],[currency]]="INR",Movies[[#This Row],[revenue (mln)]]/80,Movies[[#This Row],[revenue (mln)]])</f>
        <v>854</v>
      </c>
    </row>
    <row r="6" spans="1:17" x14ac:dyDescent="0.3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 (mln)]]*80,Movies[[#This Row],[budget (mln)]])</f>
        <v>20000</v>
      </c>
      <c r="O6">
        <f>IF(Movies[[#This Row],[currency]]="USD",Movies[[#This Row],[revenue (mln)]]*80,Movies[[#This Row],[revenue (mln)]])</f>
        <v>53600</v>
      </c>
      <c r="P6">
        <f>IF(Movies[[#This Row],[currency]]="INR",Movies[[#This Row],[budget (mln)]]/80,Movies[[#This Row],[budget (mln)]])</f>
        <v>250</v>
      </c>
      <c r="Q6">
        <f>IF(Movies[[#This Row],[currency]]="INR",Movies[[#This Row],[revenue (mln)]]/80,Movies[[#This Row],[revenue (mln)]])</f>
        <v>670</v>
      </c>
    </row>
    <row r="7" spans="1:17" hidden="1" x14ac:dyDescent="0.3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 (mln)]]*80,Movies[[#This Row],[budget (mln)]])</f>
        <v>Not Available</v>
      </c>
      <c r="O7" t="str">
        <f>IF(Movies[[#This Row],[currency]]="USD",Movies[[#This Row],[revenue (mln)]]*80,Movies[[#This Row],[revenue (mln)]])</f>
        <v>Not Available</v>
      </c>
      <c r="P7" t="str">
        <f>IF(Movies[[#This Row],[currency]]="INR",Movies[[#This Row],[budget (mln)]]/80,Movies[[#This Row],[budget (mln)]])</f>
        <v>Not Available</v>
      </c>
      <c r="Q7" t="str">
        <f>IF(Movies[[#This Row],[currency]]="INR",Movies[[#This Row],[revenue (mln)]]/80,Movies[[#This Row],[revenue (mln)]])</f>
        <v>Not Available</v>
      </c>
    </row>
    <row r="8" spans="1:17" hidden="1" x14ac:dyDescent="0.3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 (mln)]]*80,Movies[[#This Row],[budget (mln)]])</f>
        <v>400</v>
      </c>
      <c r="O8">
        <f>IF(Movies[[#This Row],[currency]]="USD",Movies[[#This Row],[revenue (mln)]]*80,Movies[[#This Row],[revenue (mln)]])</f>
        <v>2000</v>
      </c>
      <c r="P8">
        <f>IF(Movies[[#This Row],[currency]]="INR",Movies[[#This Row],[budget (mln)]]/80,Movies[[#This Row],[budget (mln)]])</f>
        <v>5</v>
      </c>
      <c r="Q8">
        <f>IF(Movies[[#This Row],[currency]]="INR",Movies[[#This Row],[revenue (mln)]]/80,Movies[[#This Row],[revenue (mln)]])</f>
        <v>25</v>
      </c>
    </row>
    <row r="9" spans="1:17" hidden="1" x14ac:dyDescent="0.3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 (mln)]]*80,Movies[[#This Row],[budget (mln)]])</f>
        <v>550</v>
      </c>
      <c r="O9">
        <f>IF(Movies[[#This Row],[currency]]="USD",Movies[[#This Row],[revenue (mln)]]*80,Movies[[#This Row],[revenue (mln)]])</f>
        <v>4000</v>
      </c>
      <c r="P9">
        <f>IF(Movies[[#This Row],[currency]]="INR",Movies[[#This Row],[budget (mln)]]/80,Movies[[#This Row],[budget (mln)]])</f>
        <v>6.875</v>
      </c>
      <c r="Q9">
        <f>IF(Movies[[#This Row],[currency]]="INR",Movies[[#This Row],[revenue (mln)]]/80,Movies[[#This Row],[revenue (mln)]])</f>
        <v>50</v>
      </c>
    </row>
    <row r="10" spans="1:17" hidden="1" x14ac:dyDescent="0.3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 (mln)]]*80,Movies[[#This Row],[budget (mln)]])</f>
        <v>390</v>
      </c>
      <c r="O10">
        <f>IF(Movies[[#This Row],[currency]]="USD",Movies[[#This Row],[revenue (mln)]]*80,Movies[[#This Row],[revenue (mln)]])</f>
        <v>1360</v>
      </c>
      <c r="P10">
        <f>IF(Movies[[#This Row],[currency]]="INR",Movies[[#This Row],[budget (mln)]]/80,Movies[[#This Row],[budget (mln)]])</f>
        <v>4.875</v>
      </c>
      <c r="Q10">
        <f>IF(Movies[[#This Row],[currency]]="INR",Movies[[#This Row],[revenue (mln)]]/80,Movies[[#This Row],[revenue (mln)]])</f>
        <v>17</v>
      </c>
    </row>
    <row r="11" spans="1:17" hidden="1" x14ac:dyDescent="0.3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 (mln)]]*80,Movies[[#This Row],[budget (mln)]])</f>
        <v>1400</v>
      </c>
      <c r="O11">
        <f>IF(Movies[[#This Row],[currency]]="USD",Movies[[#This Row],[revenue (mln)]]*80,Movies[[#This Row],[revenue (mln)]])</f>
        <v>3500</v>
      </c>
      <c r="P11">
        <f>IF(Movies[[#This Row],[currency]]="INR",Movies[[#This Row],[budget (mln)]]/80,Movies[[#This Row],[budget (mln)]])</f>
        <v>17.5</v>
      </c>
      <c r="Q11">
        <f>IF(Movies[[#This Row],[currency]]="INR",Movies[[#This Row],[revenue (mln)]]/80,Movies[[#This Row],[revenue (mln)]])</f>
        <v>43.75</v>
      </c>
    </row>
    <row r="12" spans="1:17" x14ac:dyDescent="0.3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 (mln)]]*80,Movies[[#This Row],[budget (mln)]])</f>
        <v>2000</v>
      </c>
      <c r="O12">
        <f>IF(Movies[[#This Row],[currency]]="USD",Movies[[#This Row],[revenue (mln)]]*80,Movies[[#This Row],[revenue (mln)]])</f>
        <v>5864</v>
      </c>
      <c r="P12">
        <f>IF(Movies[[#This Row],[currency]]="INR",Movies[[#This Row],[budget (mln)]]/80,Movies[[#This Row],[budget (mln)]])</f>
        <v>25</v>
      </c>
      <c r="Q12">
        <f>IF(Movies[[#This Row],[currency]]="INR",Movies[[#This Row],[revenue (mln)]]/80,Movies[[#This Row],[revenue (mln)]])</f>
        <v>73.3</v>
      </c>
    </row>
    <row r="13" spans="1:17" hidden="1" x14ac:dyDescent="0.3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 (mln)]]*80,Movies[[#This Row],[budget (mln)]])</f>
        <v>Not Available</v>
      </c>
      <c r="O13" t="str">
        <f>IF(Movies[[#This Row],[currency]]="USD",Movies[[#This Row],[revenue (mln)]]*80,Movies[[#This Row],[revenue (mln)]])</f>
        <v>Not Available</v>
      </c>
      <c r="P13" t="str">
        <f>IF(Movies[[#This Row],[currency]]="INR",Movies[[#This Row],[budget (mln)]]/80,Movies[[#This Row],[budget (mln)]])</f>
        <v>Not Available</v>
      </c>
      <c r="Q13" t="str">
        <f>IF(Movies[[#This Row],[currency]]="INR",Movies[[#This Row],[revenue (mln)]]/80,Movies[[#This Row],[revenue (mln)]])</f>
        <v>Not Available</v>
      </c>
    </row>
    <row r="14" spans="1:17" x14ac:dyDescent="0.3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 (mln)]]*80,Movies[[#This Row],[budget (mln)]])</f>
        <v>13200</v>
      </c>
      <c r="O14">
        <f>IF(Movies[[#This Row],[currency]]="USD",Movies[[#This Row],[revenue (mln)]]*80,Movies[[#This Row],[revenue (mln)]])</f>
        <v>56144</v>
      </c>
      <c r="P14">
        <f>IF(Movies[[#This Row],[currency]]="INR",Movies[[#This Row],[budget (mln)]]/80,Movies[[#This Row],[budget (mln)]])</f>
        <v>165</v>
      </c>
      <c r="Q14">
        <f>IF(Movies[[#This Row],[currency]]="INR",Movies[[#This Row],[revenue (mln)]]/80,Movies[[#This Row],[revenue (mln)]])</f>
        <v>701.8</v>
      </c>
    </row>
    <row r="15" spans="1:17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 (mln)]]*80,Movies[[#This Row],[budget (mln)]])</f>
        <v>4400</v>
      </c>
      <c r="O15">
        <f>IF(Movies[[#This Row],[currency]]="USD",Movies[[#This Row],[revenue (mln)]]*80,Movies[[#This Row],[revenue (mln)]])</f>
        <v>24568</v>
      </c>
      <c r="P15">
        <f>IF(Movies[[#This Row],[currency]]="INR",Movies[[#This Row],[budget (mln)]]/80,Movies[[#This Row],[budget (mln)]])</f>
        <v>55</v>
      </c>
      <c r="Q15">
        <f>IF(Movies[[#This Row],[currency]]="INR",Movies[[#This Row],[revenue (mln)]]/80,Movies[[#This Row],[revenue (mln)]])</f>
        <v>307.10000000000002</v>
      </c>
    </row>
    <row r="16" spans="1:17" x14ac:dyDescent="0.3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 (mln)]]*80,Movies[[#This Row],[budget (mln)]])</f>
        <v>8240</v>
      </c>
      <c r="O16">
        <f>IF(Movies[[#This Row],[currency]]="USD",Movies[[#This Row],[revenue (mln)]]*80,Movies[[#This Row],[revenue (mln)]])</f>
        <v>36840</v>
      </c>
      <c r="P16">
        <f>IF(Movies[[#This Row],[currency]]="INR",Movies[[#This Row],[budget (mln)]]/80,Movies[[#This Row],[budget (mln)]])</f>
        <v>103</v>
      </c>
      <c r="Q16">
        <f>IF(Movies[[#This Row],[currency]]="INR",Movies[[#This Row],[revenue (mln)]]/80,Movies[[#This Row],[revenue (mln)]])</f>
        <v>460.5</v>
      </c>
    </row>
    <row r="17" spans="1:17" x14ac:dyDescent="0.3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 (mln)]]*80,Movies[[#This Row],[budget (mln)]])</f>
        <v>16000</v>
      </c>
      <c r="O17">
        <f>IF(Movies[[#This Row],[currency]]="USD",Movies[[#This Row],[revenue (mln)]]*80,Movies[[#This Row],[revenue (mln)]])</f>
        <v>176160</v>
      </c>
      <c r="P17">
        <f>IF(Movies[[#This Row],[currency]]="INR",Movies[[#This Row],[budget (mln)]]/80,Movies[[#This Row],[budget (mln)]])</f>
        <v>200</v>
      </c>
      <c r="Q17">
        <f>IF(Movies[[#This Row],[currency]]="INR",Movies[[#This Row],[revenue (mln)]]/80,Movies[[#This Row],[revenue (mln)]])</f>
        <v>2202</v>
      </c>
    </row>
    <row r="18" spans="1:17" x14ac:dyDescent="0.3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 (mln)]]*80,Movies[[#This Row],[budget (mln)]])</f>
        <v>254.4</v>
      </c>
      <c r="O18">
        <f>IF(Movies[[#This Row],[currency]]="USD",Movies[[#This Row],[revenue (mln)]]*80,Movies[[#This Row],[revenue (mln)]])</f>
        <v>264</v>
      </c>
      <c r="P18">
        <f>IF(Movies[[#This Row],[currency]]="INR",Movies[[#This Row],[budget (mln)]]/80,Movies[[#This Row],[budget (mln)]])</f>
        <v>3.18</v>
      </c>
      <c r="Q18">
        <f>IF(Movies[[#This Row],[currency]]="INR",Movies[[#This Row],[revenue (mln)]]/80,Movies[[#This Row],[revenue (mln)]])</f>
        <v>3.3</v>
      </c>
    </row>
    <row r="19" spans="1:17" x14ac:dyDescent="0.3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 (mln)]]*80,Movies[[#This Row],[budget (mln)]])</f>
        <v>18960</v>
      </c>
      <c r="O19">
        <f>IF(Movies[[#This Row],[currency]]="USD",Movies[[#This Row],[revenue (mln)]]*80,Movies[[#This Row],[revenue (mln)]])</f>
        <v>227760</v>
      </c>
      <c r="P19">
        <f>IF(Movies[[#This Row],[currency]]="INR",Movies[[#This Row],[budget (mln)]]/80,Movies[[#This Row],[budget (mln)]])</f>
        <v>237</v>
      </c>
      <c r="Q19">
        <f>IF(Movies[[#This Row],[currency]]="INR",Movies[[#This Row],[revenue (mln)]]/80,Movies[[#This Row],[revenue (mln)]])</f>
        <v>2847</v>
      </c>
    </row>
    <row r="20" spans="1:17" x14ac:dyDescent="0.3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 (mln)]]*80,Movies[[#This Row],[budget (mln)]])</f>
        <v>576</v>
      </c>
      <c r="O20">
        <f>IF(Movies[[#This Row],[currency]]="USD",Movies[[#This Row],[revenue (mln)]]*80,Movies[[#This Row],[revenue (mln)]])</f>
        <v>23280</v>
      </c>
      <c r="P20">
        <f>IF(Movies[[#This Row],[currency]]="INR",Movies[[#This Row],[budget (mln)]]/80,Movies[[#This Row],[budget (mln)]])</f>
        <v>7.2</v>
      </c>
      <c r="Q20">
        <f>IF(Movies[[#This Row],[currency]]="INR",Movies[[#This Row],[revenue (mln)]]/80,Movies[[#This Row],[revenue (mln)]])</f>
        <v>291</v>
      </c>
    </row>
    <row r="21" spans="1:17" x14ac:dyDescent="0.3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 (mln)]]*80,Movies[[#This Row],[budget (mln)]])</f>
        <v>14800</v>
      </c>
      <c r="O21">
        <f>IF(Movies[[#This Row],[currency]]="USD",Movies[[#This Row],[revenue (mln)]]*80,Movies[[#This Row],[revenue (mln)]])</f>
        <v>80480</v>
      </c>
      <c r="P21">
        <f>IF(Movies[[#This Row],[currency]]="INR",Movies[[#This Row],[budget (mln)]]/80,Movies[[#This Row],[budget (mln)]])</f>
        <v>185</v>
      </c>
      <c r="Q21">
        <f>IF(Movies[[#This Row],[currency]]="INR",Movies[[#This Row],[revenue (mln)]]/80,Movies[[#This Row],[revenue (mln)]])</f>
        <v>1006</v>
      </c>
    </row>
    <row r="22" spans="1:17" x14ac:dyDescent="0.3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 (mln)]]*80,Movies[[#This Row],[budget (mln)]])</f>
        <v>1760</v>
      </c>
      <c r="O22">
        <f>IF(Movies[[#This Row],[currency]]="USD",Movies[[#This Row],[revenue (mln)]]*80,Movies[[#This Row],[revenue (mln)]])</f>
        <v>25776</v>
      </c>
      <c r="P22">
        <f>IF(Movies[[#This Row],[currency]]="INR",Movies[[#This Row],[budget (mln)]]/80,Movies[[#This Row],[budget (mln)]])</f>
        <v>22</v>
      </c>
      <c r="Q22">
        <f>IF(Movies[[#This Row],[currency]]="INR",Movies[[#This Row],[revenue (mln)]]/80,Movies[[#This Row],[revenue (mln)]])</f>
        <v>322.2</v>
      </c>
    </row>
    <row r="23" spans="1:17" x14ac:dyDescent="0.3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 (mln)]]*80,Movies[[#This Row],[budget (mln)]])</f>
        <v>5040</v>
      </c>
      <c r="O23">
        <f>IF(Movies[[#This Row],[currency]]="USD",Movies[[#This Row],[revenue (mln)]]*80,Movies[[#This Row],[revenue (mln)]])</f>
        <v>83680</v>
      </c>
      <c r="P23">
        <f>IF(Movies[[#This Row],[currency]]="INR",Movies[[#This Row],[budget (mln)]]/80,Movies[[#This Row],[budget (mln)]])</f>
        <v>63</v>
      </c>
      <c r="Q23">
        <f>IF(Movies[[#This Row],[currency]]="INR",Movies[[#This Row],[revenue (mln)]]/80,Movies[[#This Row],[revenue (mln)]])</f>
        <v>1046</v>
      </c>
    </row>
    <row r="24" spans="1:17" x14ac:dyDescent="0.3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 (mln)]]*80,Movies[[#This Row],[budget (mln)]])</f>
        <v>1240</v>
      </c>
      <c r="O24">
        <f>IF(Movies[[#This Row],[currency]]="USD",Movies[[#This Row],[revenue (mln)]]*80,Movies[[#This Row],[revenue (mln)]])</f>
        <v>21048</v>
      </c>
      <c r="P24">
        <f>IF(Movies[[#This Row],[currency]]="INR",Movies[[#This Row],[budget (mln)]]/80,Movies[[#This Row],[budget (mln)]])</f>
        <v>15.5</v>
      </c>
      <c r="Q24">
        <f>IF(Movies[[#This Row],[currency]]="INR",Movies[[#This Row],[revenue (mln)]]/80,Movies[[#This Row],[revenue (mln)]])</f>
        <v>263.10000000000002</v>
      </c>
    </row>
    <row r="25" spans="1:17" x14ac:dyDescent="0.3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 (mln)]]*80,Movies[[#This Row],[budget (mln)]])</f>
        <v>32000</v>
      </c>
      <c r="O25">
        <f>IF(Movies[[#This Row],[currency]]="USD",Movies[[#This Row],[revenue (mln)]]*80,Movies[[#This Row],[revenue (mln)]])</f>
        <v>223840</v>
      </c>
      <c r="P25">
        <f>IF(Movies[[#This Row],[currency]]="INR",Movies[[#This Row],[budget (mln)]]/80,Movies[[#This Row],[budget (mln)]])</f>
        <v>400</v>
      </c>
      <c r="Q25">
        <f>IF(Movies[[#This Row],[currency]]="INR",Movies[[#This Row],[revenue (mln)]]/80,Movies[[#This Row],[revenue (mln)]])</f>
        <v>2798</v>
      </c>
    </row>
    <row r="26" spans="1:17" x14ac:dyDescent="0.3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 (mln)]]*80,Movies[[#This Row],[budget (mln)]])</f>
        <v>32000</v>
      </c>
      <c r="O26">
        <f>IF(Movies[[#This Row],[currency]]="USD",Movies[[#This Row],[revenue (mln)]]*80,Movies[[#This Row],[revenue (mln)]])</f>
        <v>163840</v>
      </c>
      <c r="P26">
        <f>IF(Movies[[#This Row],[currency]]="INR",Movies[[#This Row],[budget (mln)]]/80,Movies[[#This Row],[budget (mln)]])</f>
        <v>400</v>
      </c>
      <c r="Q26">
        <f>IF(Movies[[#This Row],[currency]]="INR",Movies[[#This Row],[revenue (mln)]]/80,Movies[[#This Row],[revenue (mln)]])</f>
        <v>2048</v>
      </c>
    </row>
    <row r="27" spans="1:17" hidden="1" x14ac:dyDescent="0.3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 (mln)]]*80,Movies[[#This Row],[budget (mln)]])</f>
        <v>70</v>
      </c>
      <c r="O27">
        <f>IF(Movies[[#This Row],[currency]]="USD",Movies[[#This Row],[revenue (mln)]]*80,Movies[[#This Row],[revenue (mln)]])</f>
        <v>100</v>
      </c>
      <c r="P27">
        <f>IF(Movies[[#This Row],[currency]]="INR",Movies[[#This Row],[budget (mln)]]/80,Movies[[#This Row],[budget (mln)]])</f>
        <v>0.875</v>
      </c>
      <c r="Q27">
        <f>IF(Movies[[#This Row],[currency]]="INR",Movies[[#This Row],[revenue (mln)]]/80,Movies[[#This Row],[revenue (mln)]])</f>
        <v>1.25</v>
      </c>
    </row>
    <row r="28" spans="1:17" hidden="1" x14ac:dyDescent="0.3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 (mln)]]*80,Movies[[#This Row],[budget (mln)]])</f>
        <v>120</v>
      </c>
      <c r="O28">
        <f>IF(Movies[[#This Row],[currency]]="USD",Movies[[#This Row],[revenue (mln)]]*80,Movies[[#This Row],[revenue (mln)]])</f>
        <v>1350</v>
      </c>
      <c r="P28">
        <f>IF(Movies[[#This Row],[currency]]="INR",Movies[[#This Row],[budget (mln)]]/80,Movies[[#This Row],[budget (mln)]])</f>
        <v>1.5</v>
      </c>
      <c r="Q28">
        <f>IF(Movies[[#This Row],[currency]]="INR",Movies[[#This Row],[revenue (mln)]]/80,Movies[[#This Row],[revenue (mln)]])</f>
        <v>16.875</v>
      </c>
    </row>
    <row r="29" spans="1:17" hidden="1" x14ac:dyDescent="0.3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 (mln)]]*80,Movies[[#This Row],[budget (mln)]])</f>
        <v>100</v>
      </c>
      <c r="O29">
        <f>IF(Movies[[#This Row],[currency]]="USD",Movies[[#This Row],[revenue (mln)]]*80,Movies[[#This Row],[revenue (mln)]])</f>
        <v>410</v>
      </c>
      <c r="P29">
        <f>IF(Movies[[#This Row],[currency]]="INR",Movies[[#This Row],[budget (mln)]]/80,Movies[[#This Row],[budget (mln)]])</f>
        <v>1.25</v>
      </c>
      <c r="Q29">
        <f>IF(Movies[[#This Row],[currency]]="INR",Movies[[#This Row],[revenue (mln)]]/80,Movies[[#This Row],[revenue (mln)]])</f>
        <v>5.125</v>
      </c>
    </row>
    <row r="30" spans="1:17" hidden="1" x14ac:dyDescent="0.3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 (mln)]]*80,Movies[[#This Row],[budget (mln)]])</f>
        <v>850</v>
      </c>
      <c r="O30">
        <f>IF(Movies[[#This Row],[currency]]="USD",Movies[[#This Row],[revenue (mln)]]*80,Movies[[#This Row],[revenue (mln)]])</f>
        <v>8540</v>
      </c>
      <c r="P30">
        <f>IF(Movies[[#This Row],[currency]]="INR",Movies[[#This Row],[budget (mln)]]/80,Movies[[#This Row],[budget (mln)]])</f>
        <v>10.625</v>
      </c>
      <c r="Q30">
        <f>IF(Movies[[#This Row],[currency]]="INR",Movies[[#This Row],[revenue (mln)]]/80,Movies[[#This Row],[revenue (mln)]])</f>
        <v>106.75</v>
      </c>
    </row>
    <row r="31" spans="1:17" hidden="1" x14ac:dyDescent="0.3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 (mln)]]*80,Movies[[#This Row],[budget (mln)]])</f>
        <v>1000</v>
      </c>
      <c r="O31">
        <f>IF(Movies[[#This Row],[currency]]="USD",Movies[[#This Row],[revenue (mln)]]*80,Movies[[#This Row],[revenue (mln)]])</f>
        <v>5900</v>
      </c>
      <c r="P31">
        <f>IF(Movies[[#This Row],[currency]]="INR",Movies[[#This Row],[budget (mln)]]/80,Movies[[#This Row],[budget (mln)]])</f>
        <v>12.5</v>
      </c>
      <c r="Q31">
        <f>IF(Movies[[#This Row],[currency]]="INR",Movies[[#This Row],[revenue (mln)]]/80,Movies[[#This Row],[revenue (mln)]])</f>
        <v>73.75</v>
      </c>
    </row>
    <row r="32" spans="1:17" hidden="1" x14ac:dyDescent="0.3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 (mln)]]*80,Movies[[#This Row],[budget (mln)]])</f>
        <v>2000</v>
      </c>
      <c r="O32">
        <f>IF(Movies[[#This Row],[currency]]="USD",Movies[[#This Row],[revenue (mln)]]*80,Movies[[#This Row],[revenue (mln)]])</f>
        <v>3600</v>
      </c>
      <c r="P32">
        <f>IF(Movies[[#This Row],[currency]]="INR",Movies[[#This Row],[budget (mln)]]/80,Movies[[#This Row],[budget (mln)]])</f>
        <v>25</v>
      </c>
      <c r="Q32">
        <f>IF(Movies[[#This Row],[currency]]="INR",Movies[[#This Row],[revenue (mln)]]/80,Movies[[#This Row],[revenue (mln)]])</f>
        <v>45</v>
      </c>
    </row>
    <row r="33" spans="1:17" hidden="1" x14ac:dyDescent="0.3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 (mln)]]*80,Movies[[#This Row],[budget (mln)]])</f>
        <v>5500</v>
      </c>
      <c r="O33">
        <f>IF(Movies[[#This Row],[currency]]="USD",Movies[[#This Row],[revenue (mln)]]*80,Movies[[#This Row],[revenue (mln)]])</f>
        <v>12000</v>
      </c>
      <c r="P33">
        <f>IF(Movies[[#This Row],[currency]]="INR",Movies[[#This Row],[budget (mln)]]/80,Movies[[#This Row],[budget (mln)]])</f>
        <v>68.75</v>
      </c>
      <c r="Q33">
        <f>IF(Movies[[#This Row],[currency]]="INR",Movies[[#This Row],[revenue (mln)]]/80,Movies[[#This Row],[revenue (mln)]])</f>
        <v>150</v>
      </c>
    </row>
    <row r="34" spans="1:17" hidden="1" x14ac:dyDescent="0.3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 (mln)]]*80,Movies[[#This Row],[budget (mln)]])</f>
        <v>1800</v>
      </c>
      <c r="O34">
        <f>IF(Movies[[#This Row],[currency]]="USD",Movies[[#This Row],[revenue (mln)]]*80,Movies[[#This Row],[revenue (mln)]])</f>
        <v>6500</v>
      </c>
      <c r="P34">
        <f>IF(Movies[[#This Row],[currency]]="INR",Movies[[#This Row],[budget (mln)]]/80,Movies[[#This Row],[budget (mln)]])</f>
        <v>22.5</v>
      </c>
      <c r="Q34">
        <f>IF(Movies[[#This Row],[currency]]="INR",Movies[[#This Row],[revenue (mln)]]/80,Movies[[#This Row],[revenue (mln)]])</f>
        <v>81.25</v>
      </c>
    </row>
    <row r="35" spans="1:17" hidden="1" x14ac:dyDescent="0.3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 (mln)]]*80,Movies[[#This Row],[budget (mln)]])</f>
        <v>250</v>
      </c>
      <c r="O35">
        <f>IF(Movies[[#This Row],[currency]]="USD",Movies[[#This Row],[revenue (mln)]]*80,Movies[[#This Row],[revenue (mln)]])</f>
        <v>3409</v>
      </c>
      <c r="P35">
        <f>IF(Movies[[#This Row],[currency]]="INR",Movies[[#This Row],[budget (mln)]]/80,Movies[[#This Row],[budget (mln)]])</f>
        <v>3.125</v>
      </c>
      <c r="Q35">
        <f>IF(Movies[[#This Row],[currency]]="INR",Movies[[#This Row],[revenue (mln)]]/80,Movies[[#This Row],[revenue (mln)]])</f>
        <v>42.612499999999997</v>
      </c>
    </row>
    <row r="36" spans="1:17" hidden="1" x14ac:dyDescent="0.3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 (mln)]]*80,Movies[[#This Row],[budget (mln)]])</f>
        <v>900</v>
      </c>
      <c r="O36">
        <f>IF(Movies[[#This Row],[currency]]="USD",Movies[[#This Row],[revenue (mln)]]*80,Movies[[#This Row],[revenue (mln)]])</f>
        <v>11690</v>
      </c>
      <c r="P36">
        <f>IF(Movies[[#This Row],[currency]]="INR",Movies[[#This Row],[budget (mln)]]/80,Movies[[#This Row],[budget (mln)]])</f>
        <v>11.25</v>
      </c>
      <c r="Q36">
        <f>IF(Movies[[#This Row],[currency]]="INR",Movies[[#This Row],[revenue (mln)]]/80,Movies[[#This Row],[revenue (mln)]])</f>
        <v>146.125</v>
      </c>
    </row>
    <row r="37" spans="1:17" x14ac:dyDescent="0.3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 (mln)]]*80,Movies[[#This Row],[budget (mln)]])</f>
        <v>17336</v>
      </c>
      <c r="O37">
        <f>IF(Movies[[#This Row],[currency]]="USD",Movies[[#This Row],[revenue (mln)]]*80,Movies[[#This Row],[revenue (mln)]])</f>
        <v>29648</v>
      </c>
      <c r="P37">
        <f>IF(Movies[[#This Row],[currency]]="INR",Movies[[#This Row],[budget (mln)]]/80,Movies[[#This Row],[budget (mln)]])</f>
        <v>216.7</v>
      </c>
      <c r="Q37">
        <f>IF(Movies[[#This Row],[currency]]="INR",Movies[[#This Row],[revenue (mln)]]/80,Movies[[#This Row],[revenue (mln)]])</f>
        <v>370.6</v>
      </c>
    </row>
    <row r="38" spans="1:17" x14ac:dyDescent="0.3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 (mln)]]*80,Movies[[#This Row],[budget (mln)]])</f>
        <v>14160</v>
      </c>
      <c r="O38">
        <f>IF(Movies[[#This Row],[currency]]="USD",Movies[[#This Row],[revenue (mln)]]*80,Movies[[#This Row],[revenue (mln)]])</f>
        <v>57152</v>
      </c>
      <c r="P38">
        <f>IF(Movies[[#This Row],[currency]]="INR",Movies[[#This Row],[budget (mln)]]/80,Movies[[#This Row],[budget (mln)]])</f>
        <v>177</v>
      </c>
      <c r="Q38">
        <f>IF(Movies[[#This Row],[currency]]="INR",Movies[[#This Row],[revenue (mln)]]/80,Movies[[#This Row],[revenue (mln)]])</f>
        <v>714.4</v>
      </c>
    </row>
    <row r="39" spans="1:17" hidden="1" x14ac:dyDescent="0.3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 (mln)]]*80,Movies[[#This Row],[budget (mln)]])</f>
        <v>1800</v>
      </c>
      <c r="O39">
        <f>IF(Movies[[#This Row],[currency]]="USD",Movies[[#This Row],[revenue (mln)]]*80,Movies[[#This Row],[revenue (mln)]])</f>
        <v>3100</v>
      </c>
      <c r="P39">
        <f>IF(Movies[[#This Row],[currency]]="INR",Movies[[#This Row],[budget (mln)]]/80,Movies[[#This Row],[budget (mln)]])</f>
        <v>22.5</v>
      </c>
      <c r="Q39">
        <f>IF(Movies[[#This Row],[currency]]="INR",Movies[[#This Row],[revenue (mln)]]/80,Movies[[#This Row],[revenue (mln)]])</f>
        <v>38.75</v>
      </c>
    </row>
    <row r="40" spans="1:17" hidden="1" x14ac:dyDescent="0.3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 (mln)]]*80,Movies[[#This Row],[budget (mln)]])</f>
        <v>500</v>
      </c>
      <c r="O40">
        <f>IF(Movies[[#This Row],[currency]]="USD",Movies[[#This Row],[revenue (mln)]]*80,Movies[[#This Row],[revenue (mln)]])</f>
        <v>950</v>
      </c>
      <c r="P40">
        <f>IF(Movies[[#This Row],[currency]]="INR",Movies[[#This Row],[budget (mln)]]/80,Movies[[#This Row],[budget (mln)]])</f>
        <v>6.25</v>
      </c>
      <c r="Q40">
        <f>IF(Movies[[#This Row],[currency]]="INR",Movies[[#This Row],[revenue (mln)]]/80,Movies[[#This Row],[revenue (mln)]])</f>
        <v>11.875</v>
      </c>
    </row>
    <row r="42" spans="1:17" x14ac:dyDescent="0.35">
      <c r="N42" t="s">
        <v>167</v>
      </c>
      <c r="O42" t="s">
        <v>168</v>
      </c>
    </row>
    <row r="43" spans="1:17" x14ac:dyDescent="0.35">
      <c r="N43" s="4">
        <f>SUM(Movies[budget INR])</f>
        <v>264196.40000000002</v>
      </c>
      <c r="O43" s="4">
        <f>SUM(Movies[revenue INR])</f>
        <v>1567141</v>
      </c>
      <c r="P43" s="4">
        <f>SUM(Movies[budget USD])</f>
        <v>3302.4549999999999</v>
      </c>
      <c r="Q43" s="4">
        <f>SUM(Movies[revenue USD])</f>
        <v>19589.262500000001</v>
      </c>
    </row>
    <row r="44" spans="1:17" x14ac:dyDescent="0.35">
      <c r="I44" t="s">
        <v>171</v>
      </c>
      <c r="J44">
        <f>COUNT(Movies[movie_id])</f>
        <v>39</v>
      </c>
    </row>
    <row r="45" spans="1:17" x14ac:dyDescent="0.35">
      <c r="I45" t="s">
        <v>172</v>
      </c>
      <c r="J45">
        <f>COUNTIF(Movies[industry],"Bollywood")</f>
        <v>18</v>
      </c>
    </row>
    <row r="46" spans="1:17" x14ac:dyDescent="0.35">
      <c r="I46" t="s">
        <v>173</v>
      </c>
      <c r="J46">
        <f>SUMIF(Movies[industry],"Bollywood",Movies[revenue INR])</f>
        <v>80909</v>
      </c>
    </row>
    <row r="47" spans="1:17" x14ac:dyDescent="0.35">
      <c r="I47" t="s">
        <v>174</v>
      </c>
      <c r="J47" s="5">
        <f>J46/J45</f>
        <v>4494.9444444444443</v>
      </c>
    </row>
    <row r="48" spans="1:17" x14ac:dyDescent="0.35">
      <c r="I48" t="s">
        <v>175</v>
      </c>
      <c r="J48" s="6">
        <f>J46/O43</f>
        <v>5.1628411227834639E-2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4" zoomScale="160" zoomScaleNormal="160" workbookViewId="0">
      <selection activeCell="A4" sqref="A1:B1048576"/>
    </sheetView>
  </sheetViews>
  <sheetFormatPr defaultRowHeight="14.5" x14ac:dyDescent="0.35"/>
  <cols>
    <col min="1" max="1" width="9.453125" customWidth="1"/>
    <col min="5" max="5" width="30.2695312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7" x14ac:dyDescent="0.35">
      <c r="A1" s="2" t="s">
        <v>35</v>
      </c>
      <c r="B1" s="2" t="s">
        <v>36</v>
      </c>
      <c r="C1" s="2" t="s">
        <v>37</v>
      </c>
    </row>
    <row r="2" spans="1:7" x14ac:dyDescent="0.35">
      <c r="A2">
        <v>50</v>
      </c>
      <c r="B2" t="s">
        <v>38</v>
      </c>
      <c r="C2">
        <v>1986</v>
      </c>
    </row>
    <row r="3" spans="1:7" x14ac:dyDescent="0.35">
      <c r="A3">
        <v>51</v>
      </c>
      <c r="B3" t="s">
        <v>39</v>
      </c>
      <c r="C3">
        <v>1959</v>
      </c>
    </row>
    <row r="4" spans="1:7" x14ac:dyDescent="0.35">
      <c r="A4">
        <v>52</v>
      </c>
      <c r="B4" t="s">
        <v>40</v>
      </c>
      <c r="C4">
        <v>1976</v>
      </c>
    </row>
    <row r="5" spans="1:7" x14ac:dyDescent="0.35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5">
      <c r="A6">
        <v>54</v>
      </c>
      <c r="B6" t="s">
        <v>42</v>
      </c>
      <c r="C6">
        <v>1983</v>
      </c>
    </row>
    <row r="7" spans="1:7" x14ac:dyDescent="0.35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5">
      <c r="A8">
        <v>56</v>
      </c>
      <c r="B8" t="s">
        <v>44</v>
      </c>
      <c r="C8">
        <v>1981</v>
      </c>
    </row>
    <row r="9" spans="1:7" x14ac:dyDescent="0.35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5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5">
      <c r="A11">
        <v>59</v>
      </c>
      <c r="B11" t="s">
        <v>47</v>
      </c>
      <c r="C11">
        <v>1965</v>
      </c>
    </row>
    <row r="12" spans="1:7" x14ac:dyDescent="0.35">
      <c r="A12">
        <v>60</v>
      </c>
      <c r="B12" t="s">
        <v>48</v>
      </c>
      <c r="C12">
        <v>1974</v>
      </c>
    </row>
    <row r="13" spans="1:7" x14ac:dyDescent="0.35">
      <c r="A13">
        <v>61</v>
      </c>
      <c r="B13" t="s">
        <v>49</v>
      </c>
      <c r="C13">
        <v>1965</v>
      </c>
    </row>
    <row r="14" spans="1:7" x14ac:dyDescent="0.35">
      <c r="A14">
        <v>62</v>
      </c>
      <c r="B14" t="s">
        <v>50</v>
      </c>
      <c r="C14">
        <v>1970</v>
      </c>
    </row>
    <row r="15" spans="1:7" x14ac:dyDescent="0.35">
      <c r="A15">
        <v>63</v>
      </c>
      <c r="B15" t="s">
        <v>51</v>
      </c>
      <c r="C15">
        <v>1979</v>
      </c>
    </row>
    <row r="16" spans="1:7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4.5" x14ac:dyDescent="0.35"/>
  <cols>
    <col min="1" max="1" width="11.54296875" customWidth="1"/>
    <col min="4" max="4" width="23.81640625" customWidth="1"/>
  </cols>
  <sheetData>
    <row r="1" spans="1:4" x14ac:dyDescent="0.35">
      <c r="A1" s="3" t="s">
        <v>157</v>
      </c>
      <c r="B1" s="3" t="s">
        <v>158</v>
      </c>
    </row>
    <row r="2" spans="1:4" x14ac:dyDescent="0.35">
      <c r="A2" t="s">
        <v>159</v>
      </c>
      <c r="B2">
        <v>20</v>
      </c>
    </row>
    <row r="3" spans="1:4" x14ac:dyDescent="0.35">
      <c r="A3" t="s">
        <v>160</v>
      </c>
      <c r="B3">
        <v>15</v>
      </c>
    </row>
    <row r="4" spans="1:4" x14ac:dyDescent="0.35">
      <c r="A4" t="s">
        <v>161</v>
      </c>
      <c r="B4">
        <v>13</v>
      </c>
    </row>
    <row r="5" spans="1:4" x14ac:dyDescent="0.35">
      <c r="A5" t="s">
        <v>162</v>
      </c>
      <c r="B5">
        <v>7</v>
      </c>
    </row>
    <row r="6" spans="1:4" x14ac:dyDescent="0.35">
      <c r="D6">
        <f>MATCH("revenue", Financials[#Headers],0)</f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Suraj Patil</cp:lastModifiedBy>
  <dcterms:created xsi:type="dcterms:W3CDTF">2015-06-05T18:17:20Z</dcterms:created>
  <dcterms:modified xsi:type="dcterms:W3CDTF">2024-05-26T12:47:07Z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