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raj\Desktop\OR Project\"/>
    </mc:Choice>
  </mc:AlternateContent>
  <xr:revisionPtr revIDLastSave="0" documentId="13_ncr:1_{64BCCB3E-DA78-436E-B432-A2955C6D0C05}" xr6:coauthVersionLast="47" xr6:coauthVersionMax="47" xr10:uidLastSave="{00000000-0000-0000-0000-000000000000}"/>
  <bookViews>
    <workbookView xWindow="-108" yWindow="-108" windowWidth="23256" windowHeight="12456" activeTab="6" xr2:uid="{E5A7BED7-ED97-46CA-A4C9-F8D4360F2459}"/>
  </bookViews>
  <sheets>
    <sheet name="factories to cities" sheetId="5" r:id="rId1"/>
    <sheet name="Factories to Warehouse" sheetId="2" r:id="rId2"/>
    <sheet name="Warehouse to city" sheetId="3" r:id="rId3"/>
    <sheet name="Part 1" sheetId="6" r:id="rId4"/>
    <sheet name="Part 2" sheetId="7" r:id="rId5"/>
    <sheet name="Part 3" sheetId="8" r:id="rId6"/>
    <sheet name="Sensitivity" sheetId="10" r:id="rId7"/>
  </sheets>
  <definedNames>
    <definedName name="solver_adj" localSheetId="3" hidden="1">'Part 1'!$I$16:$L$25</definedName>
    <definedName name="solver_adj" localSheetId="4" hidden="1">'Part 2'!$I$16:$K$25</definedName>
    <definedName name="solver_adj" localSheetId="5" hidden="1">'Part 3'!$I$16:$L$18,'Part 3'!$I$22:$L$31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3" hidden="1">'Part 1'!$I$10:$L$10</definedName>
    <definedName name="solver_lhs1" localSheetId="4" hidden="1">'Part 2'!$I$16:$K$25</definedName>
    <definedName name="solver_lhs1" localSheetId="5" hidden="1">'Part 3'!$I$16:$L$18</definedName>
    <definedName name="solver_lhs2" localSheetId="3" hidden="1">'Part 1'!$I$16:$L$25</definedName>
    <definedName name="solver_lhs2" localSheetId="4" hidden="1">'Part 2'!$I$16:$K$25</definedName>
    <definedName name="solver_lhs2" localSheetId="5" hidden="1">'Part 3'!$I$16:$L$18</definedName>
    <definedName name="solver_lhs3" localSheetId="3" hidden="1">'Part 1'!$I$16:$L$25</definedName>
    <definedName name="solver_lhs3" localSheetId="4" hidden="1">'Part 2'!$I$26:$K$26</definedName>
    <definedName name="solver_lhs3" localSheetId="5" hidden="1">'Part 3'!$I$22:$L$31</definedName>
    <definedName name="solver_lhs4" localSheetId="3" hidden="1">'Part 1'!$M$16:$M$25</definedName>
    <definedName name="solver_lhs4" localSheetId="4" hidden="1">'Part 2'!$L$16:$L$25</definedName>
    <definedName name="solver_lhs4" localSheetId="5" hidden="1">'Part 3'!$I$22:$L$31</definedName>
    <definedName name="solver_lhs5" localSheetId="5" hidden="1">'Part 3'!$I$32:$L$32</definedName>
    <definedName name="solver_lhs6" localSheetId="5" hidden="1">'Part 3'!$I$34:$L$34</definedName>
    <definedName name="solver_lhs7" localSheetId="5" hidden="1">'Part 3'!$M$16:$M$18</definedName>
    <definedName name="solver_lhs8" localSheetId="5" hidden="1">'Part 3'!$M$22:$M$31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3" hidden="1">4</definedName>
    <definedName name="solver_num" localSheetId="4" hidden="1">4</definedName>
    <definedName name="solver_num" localSheetId="5" hidden="1">8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3" hidden="1">'Part 1'!$D$30</definedName>
    <definedName name="solver_opt" localSheetId="4" hidden="1">'Part 2'!$D$30</definedName>
    <definedName name="solver_opt" localSheetId="5" hidden="1">'Part 3'!$C$38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3" hidden="1">2</definedName>
    <definedName name="solver_rel1" localSheetId="4" hidden="1">4</definedName>
    <definedName name="solver_rel1" localSheetId="5" hidden="1">4</definedName>
    <definedName name="solver_rel2" localSheetId="3" hidden="1">4</definedName>
    <definedName name="solver_rel2" localSheetId="4" hidden="1">3</definedName>
    <definedName name="solver_rel2" localSheetId="5" hidden="1">3</definedName>
    <definedName name="solver_rel3" localSheetId="3" hidden="1">3</definedName>
    <definedName name="solver_rel3" localSheetId="4" hidden="1">2</definedName>
    <definedName name="solver_rel3" localSheetId="5" hidden="1">4</definedName>
    <definedName name="solver_rel4" localSheetId="3" hidden="1">2</definedName>
    <definedName name="solver_rel4" localSheetId="4" hidden="1">2</definedName>
    <definedName name="solver_rel4" localSheetId="5" hidden="1">3</definedName>
    <definedName name="solver_rel5" localSheetId="5" hidden="1">2</definedName>
    <definedName name="solver_rel6" localSheetId="5" hidden="1">2</definedName>
    <definedName name="solver_rel7" localSheetId="5" hidden="1">2</definedName>
    <definedName name="solver_rel8" localSheetId="5" hidden="1">2</definedName>
    <definedName name="solver_rhs1" localSheetId="3" hidden="1">'Part 1'!$I$26:$L$26</definedName>
    <definedName name="solver_rhs1" localSheetId="4" hidden="1">"integer"</definedName>
    <definedName name="solver_rhs1" localSheetId="5" hidden="1">"integer"</definedName>
    <definedName name="solver_rhs2" localSheetId="3" hidden="1">"integer"</definedName>
    <definedName name="solver_rhs2" localSheetId="4" hidden="1">0</definedName>
    <definedName name="solver_rhs2" localSheetId="5" hidden="1">0</definedName>
    <definedName name="solver_rhs3" localSheetId="3" hidden="1">0</definedName>
    <definedName name="solver_rhs3" localSheetId="4" hidden="1">'Part 2'!$I$10:$K$10</definedName>
    <definedName name="solver_rhs3" localSheetId="5" hidden="1">"integer"</definedName>
    <definedName name="solver_rhs4" localSheetId="3" hidden="1">'Part 1'!$C$2:$C$11</definedName>
    <definedName name="solver_rhs4" localSheetId="4" hidden="1">'Part 2'!$C$2:$C$11</definedName>
    <definedName name="solver_rhs4" localSheetId="5" hidden="1">0</definedName>
    <definedName name="solver_rhs5" localSheetId="5" hidden="1">'Part 3'!$I$11:$L$11</definedName>
    <definedName name="solver_rhs6" localSheetId="5" hidden="1">'Part 3'!$I$36:$L$36</definedName>
    <definedName name="solver_rhs7" localSheetId="5" hidden="1">'Part 3'!$M$2:$M$4</definedName>
    <definedName name="solver_rhs8" localSheetId="5" hidden="1">'Part 3'!$C$2:$C$11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8" l="1"/>
  <c r="C35" i="8"/>
  <c r="P17" i="8"/>
  <c r="Q17" i="8"/>
  <c r="R17" i="8"/>
  <c r="S17" i="8"/>
  <c r="P18" i="8"/>
  <c r="Q18" i="8"/>
  <c r="R18" i="8"/>
  <c r="S18" i="8"/>
  <c r="Q16" i="8"/>
  <c r="R16" i="8"/>
  <c r="S16" i="8"/>
  <c r="P16" i="8"/>
  <c r="P22" i="8"/>
  <c r="AB23" i="8"/>
  <c r="AC23" i="8"/>
  <c r="AD23" i="8"/>
  <c r="AE23" i="8"/>
  <c r="AB24" i="8"/>
  <c r="AC24" i="8"/>
  <c r="AD24" i="8"/>
  <c r="AE24" i="8"/>
  <c r="AB25" i="8"/>
  <c r="AC25" i="8"/>
  <c r="AD25" i="8"/>
  <c r="AE25" i="8"/>
  <c r="AB26" i="8"/>
  <c r="AC26" i="8"/>
  <c r="AD26" i="8"/>
  <c r="AE26" i="8"/>
  <c r="AB27" i="8"/>
  <c r="AC27" i="8"/>
  <c r="AD27" i="8"/>
  <c r="AE27" i="8"/>
  <c r="AB28" i="8"/>
  <c r="AC28" i="8"/>
  <c r="AD28" i="8"/>
  <c r="AE28" i="8"/>
  <c r="AB29" i="8"/>
  <c r="AC29" i="8"/>
  <c r="AD29" i="8"/>
  <c r="AE29" i="8"/>
  <c r="AB30" i="8"/>
  <c r="AC30" i="8"/>
  <c r="AD30" i="8"/>
  <c r="AE30" i="8"/>
  <c r="AB31" i="8"/>
  <c r="AC31" i="8"/>
  <c r="AD31" i="8"/>
  <c r="AE31" i="8"/>
  <c r="AC22" i="8"/>
  <c r="AD22" i="8"/>
  <c r="AE22" i="8"/>
  <c r="AB22" i="8"/>
  <c r="P23" i="8"/>
  <c r="Q23" i="8"/>
  <c r="R23" i="8"/>
  <c r="S23" i="8"/>
  <c r="P24" i="8"/>
  <c r="Q24" i="8"/>
  <c r="R24" i="8"/>
  <c r="S24" i="8"/>
  <c r="P25" i="8"/>
  <c r="Q25" i="8"/>
  <c r="R25" i="8"/>
  <c r="S25" i="8"/>
  <c r="P26" i="8"/>
  <c r="Q26" i="8"/>
  <c r="R26" i="8"/>
  <c r="S26" i="8"/>
  <c r="P27" i="8"/>
  <c r="Q27" i="8"/>
  <c r="R27" i="8"/>
  <c r="S27" i="8"/>
  <c r="P28" i="8"/>
  <c r="Q28" i="8"/>
  <c r="R28" i="8"/>
  <c r="S28" i="8"/>
  <c r="P29" i="8"/>
  <c r="Q29" i="8"/>
  <c r="R29" i="8"/>
  <c r="S29" i="8"/>
  <c r="P30" i="8"/>
  <c r="Q30" i="8"/>
  <c r="R30" i="8"/>
  <c r="S30" i="8"/>
  <c r="P31" i="8"/>
  <c r="Q31" i="8"/>
  <c r="R31" i="8"/>
  <c r="S31" i="8"/>
  <c r="Q22" i="8"/>
  <c r="R22" i="8"/>
  <c r="S22" i="8"/>
  <c r="M11" i="8"/>
  <c r="I6" i="8"/>
  <c r="L16" i="7"/>
  <c r="L17" i="7"/>
  <c r="L18" i="7"/>
  <c r="M16" i="6"/>
  <c r="M17" i="6"/>
  <c r="M18" i="6"/>
  <c r="M19" i="6"/>
  <c r="M10" i="6"/>
  <c r="J32" i="8"/>
  <c r="J36" i="8" s="1"/>
  <c r="K32" i="8"/>
  <c r="K36" i="8" s="1"/>
  <c r="L32" i="8"/>
  <c r="L36" i="8" s="1"/>
  <c r="I32" i="8"/>
  <c r="I36" i="8" s="1"/>
  <c r="J19" i="8"/>
  <c r="J34" i="8" s="1"/>
  <c r="K19" i="8"/>
  <c r="K34" i="8" s="1"/>
  <c r="L19" i="8"/>
  <c r="L34" i="8" s="1"/>
  <c r="I19" i="8"/>
  <c r="I34" i="8" s="1"/>
  <c r="M23" i="8"/>
  <c r="M24" i="8"/>
  <c r="M25" i="8"/>
  <c r="M26" i="8"/>
  <c r="M27" i="8"/>
  <c r="M28" i="8"/>
  <c r="M29" i="8"/>
  <c r="M30" i="8"/>
  <c r="M31" i="8"/>
  <c r="M22" i="8"/>
  <c r="M17" i="8"/>
  <c r="M18" i="8"/>
  <c r="M16" i="8"/>
  <c r="M5" i="8"/>
  <c r="C12" i="8"/>
  <c r="C38" i="8" l="1"/>
  <c r="D30" i="6"/>
  <c r="L19" i="7"/>
  <c r="L20" i="7"/>
  <c r="L21" i="7"/>
  <c r="L22" i="7"/>
  <c r="L23" i="7"/>
  <c r="L24" i="7"/>
  <c r="L25" i="7"/>
  <c r="D30" i="7"/>
  <c r="L10" i="7"/>
  <c r="I5" i="7"/>
  <c r="K26" i="7"/>
  <c r="J26" i="7"/>
  <c r="I26" i="7"/>
  <c r="C12" i="7"/>
  <c r="J26" i="6"/>
  <c r="K26" i="6"/>
  <c r="L26" i="6"/>
  <c r="I26" i="6"/>
  <c r="M20" i="6"/>
  <c r="M21" i="6"/>
  <c r="M22" i="6"/>
  <c r="M23" i="6"/>
  <c r="M24" i="6"/>
  <c r="M25" i="6"/>
  <c r="I6" i="6"/>
  <c r="C12" i="6"/>
  <c r="F12" i="5"/>
  <c r="E13" i="5"/>
  <c r="E7" i="2"/>
  <c r="F6" i="2"/>
  <c r="F13" i="3"/>
  <c r="G12" i="3"/>
</calcChain>
</file>

<file path=xl/sharedStrings.xml><?xml version="1.0" encoding="utf-8"?>
<sst xmlns="http://schemas.openxmlformats.org/spreadsheetml/2006/main" count="502" uniqueCount="51">
  <si>
    <t>Boston</t>
  </si>
  <si>
    <t>Worcester</t>
  </si>
  <si>
    <t>Cambridge</t>
  </si>
  <si>
    <t>Lowell</t>
  </si>
  <si>
    <t>Brockton</t>
  </si>
  <si>
    <t>Quincy</t>
  </si>
  <si>
    <t>Lynn</t>
  </si>
  <si>
    <t>Lawrence</t>
  </si>
  <si>
    <t>Newton</t>
  </si>
  <si>
    <t>Somerville</t>
  </si>
  <si>
    <t>Framingham</t>
  </si>
  <si>
    <t>Haverhill</t>
  </si>
  <si>
    <t>Malden</t>
  </si>
  <si>
    <t>Waltham</t>
  </si>
  <si>
    <t>Brookline</t>
  </si>
  <si>
    <t>Plymouth</t>
  </si>
  <si>
    <t>Medford</t>
  </si>
  <si>
    <t>Demand</t>
  </si>
  <si>
    <t>Prodction</t>
  </si>
  <si>
    <t>Storage</t>
  </si>
  <si>
    <t>Production</t>
  </si>
  <si>
    <t>outbound</t>
  </si>
  <si>
    <t>Outbound</t>
  </si>
  <si>
    <t>Cost Per mi</t>
  </si>
  <si>
    <t>Total cost</t>
  </si>
  <si>
    <t>Destination</t>
  </si>
  <si>
    <t>Warehouse</t>
  </si>
  <si>
    <t>Capacity</t>
  </si>
  <si>
    <t>Factory</t>
  </si>
  <si>
    <t>=</t>
  </si>
  <si>
    <t>inbound</t>
  </si>
  <si>
    <t>inbound cost</t>
  </si>
  <si>
    <t>outbound cost</t>
  </si>
  <si>
    <t xml:space="preserve">total cost </t>
  </si>
  <si>
    <t>Installation cost</t>
  </si>
  <si>
    <t>Transportation Cost per Mile</t>
  </si>
  <si>
    <t>Installation cost per unit</t>
  </si>
  <si>
    <t>Maintaince Cost per unit</t>
  </si>
  <si>
    <t>Warehouse to Cities</t>
  </si>
  <si>
    <t>Factory to Warehouses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</si>
  <si>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jk</t>
    </r>
  </si>
  <si>
    <t>Distance from Warehouse to City</t>
  </si>
  <si>
    <t>Distance from Factory to Warehouse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</si>
  <si>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jk</t>
    </r>
  </si>
  <si>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ij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</si>
  <si>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ij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</si>
  <si>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jk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</si>
  <si>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jk</t>
    </r>
  </si>
  <si>
    <t>Tij</t>
  </si>
  <si>
    <t>Transporation cost per mile</t>
  </si>
  <si>
    <t>Actual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</si>
</sst>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" fontId="0" fillId="0" borderId="0" xfId="0" applyNumberFormat="1"/>
    <xf numFmtId="1" fontId="0" fillId="6" borderId="0" xfId="0" applyNumberFormat="1" applyFill="1" applyAlignment="1">
      <alignment horizontal="center"/>
    </xf>
    <xf numFmtId="0" fontId="0" fillId="7" borderId="0" xfId="0" applyFill="1"/>
    <xf numFmtId="1" fontId="0" fillId="7" borderId="0" xfId="0" applyNumberFormat="1" applyFill="1"/>
    <xf numFmtId="1" fontId="0" fillId="0" borderId="0" xfId="0" applyNumberFormat="1" applyAlignment="1">
      <alignment horizontal="center"/>
    </xf>
    <xf numFmtId="1" fontId="2" fillId="8" borderId="0" xfId="0" applyNumberFormat="1" applyFont="1" applyFill="1"/>
    <xf numFmtId="0" fontId="1" fillId="0" borderId="0" xfId="0" applyFont="1"/>
    <xf numFmtId="0" fontId="0" fillId="9" borderId="0" xfId="0" applyFill="1"/>
    <xf numFmtId="1" fontId="2" fillId="0" borderId="0" xfId="0" applyNumberFormat="1" applyFont="1"/>
    <xf numFmtId="0" fontId="0" fillId="10" borderId="0" xfId="0" applyFill="1"/>
    <xf numFmtId="0" fontId="0" fillId="0" borderId="0" xfId="0" quotePrefix="1"/>
    <xf numFmtId="0" fontId="1" fillId="0" borderId="0" xfId="0" applyFont="1" applyAlignment="1">
      <alignment horizontal="center"/>
    </xf>
    <xf numFmtId="0" fontId="0" fillId="11" borderId="0" xfId="0" applyFill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1" fillId="12" borderId="1" xfId="0" applyFont="1" applyFill="1" applyBorder="1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6" xfId="0" applyFill="1" applyBorder="1"/>
    <xf numFmtId="0" fontId="0" fillId="12" borderId="0" xfId="0" applyFill="1"/>
    <xf numFmtId="0" fontId="1" fillId="12" borderId="0" xfId="0" applyFont="1" applyFill="1" applyAlignment="1">
      <alignment horizontal="center"/>
    </xf>
    <xf numFmtId="0" fontId="1" fillId="12" borderId="0" xfId="0" applyFont="1" applyFill="1"/>
    <xf numFmtId="0" fontId="3" fillId="12" borderId="1" xfId="0" applyFont="1" applyFill="1" applyBorder="1" applyAlignment="1">
      <alignment horizontal="center"/>
    </xf>
    <xf numFmtId="0" fontId="1" fillId="12" borderId="1" xfId="0" applyFont="1" applyFill="1" applyBorder="1"/>
    <xf numFmtId="1" fontId="0" fillId="3" borderId="5" xfId="0" applyNumberFormat="1" applyFill="1" applyBorder="1"/>
    <xf numFmtId="1" fontId="0" fillId="3" borderId="8" xfId="0" applyNumberFormat="1" applyFill="1" applyBorder="1"/>
    <xf numFmtId="0" fontId="1" fillId="12" borderId="3" xfId="0" applyFont="1" applyFill="1" applyBorder="1"/>
    <xf numFmtId="1" fontId="0" fillId="3" borderId="5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0" fontId="0" fillId="12" borderId="1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12" borderId="0" xfId="0" applyFont="1" applyFill="1" applyAlignment="1"/>
    <xf numFmtId="0" fontId="0" fillId="12" borderId="0" xfId="0" applyFill="1" applyBorder="1"/>
    <xf numFmtId="0" fontId="0" fillId="12" borderId="7" xfId="0" applyFill="1" applyBorder="1"/>
    <xf numFmtId="0" fontId="0" fillId="12" borderId="5" xfId="0" applyFill="1" applyBorder="1"/>
    <xf numFmtId="0" fontId="0" fillId="12" borderId="8" xfId="0" applyFill="1" applyBorder="1"/>
    <xf numFmtId="0" fontId="1" fillId="12" borderId="0" xfId="0" applyFont="1" applyFill="1" applyAlignment="1">
      <alignment horizontal="center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BF63-C758-4357-8844-A0F2C918E170}">
  <dimension ref="A1:F13"/>
  <sheetViews>
    <sheetView workbookViewId="0">
      <selection activeCell="F14" sqref="F14"/>
    </sheetView>
  </sheetViews>
  <sheetFormatPr defaultRowHeight="14.4" x14ac:dyDescent="0.3"/>
  <sheetData>
    <row r="1" spans="1:6" x14ac:dyDescent="0.3">
      <c r="B1" s="3" t="s">
        <v>4</v>
      </c>
      <c r="C1" s="3" t="s">
        <v>11</v>
      </c>
      <c r="D1" s="3" t="s">
        <v>15</v>
      </c>
      <c r="F1" s="3" t="s">
        <v>17</v>
      </c>
    </row>
    <row r="2" spans="1:6" x14ac:dyDescent="0.3">
      <c r="A2" s="4" t="s">
        <v>0</v>
      </c>
      <c r="B2">
        <v>23</v>
      </c>
      <c r="C2">
        <v>41</v>
      </c>
      <c r="D2">
        <v>39</v>
      </c>
      <c r="F2" s="5">
        <v>90</v>
      </c>
    </row>
    <row r="3" spans="1:6" x14ac:dyDescent="0.3">
      <c r="A3" s="4" t="s">
        <v>14</v>
      </c>
      <c r="B3">
        <v>27</v>
      </c>
      <c r="C3">
        <v>41</v>
      </c>
      <c r="D3">
        <v>41</v>
      </c>
      <c r="F3" s="5">
        <v>30</v>
      </c>
    </row>
    <row r="4" spans="1:6" x14ac:dyDescent="0.3">
      <c r="A4" s="4" t="s">
        <v>2</v>
      </c>
      <c r="B4">
        <v>107</v>
      </c>
      <c r="C4">
        <v>95</v>
      </c>
      <c r="D4">
        <v>126</v>
      </c>
      <c r="F4" s="5">
        <v>65</v>
      </c>
    </row>
    <row r="5" spans="1:6" x14ac:dyDescent="0.3">
      <c r="A5" s="4" t="s">
        <v>10</v>
      </c>
      <c r="B5">
        <v>36</v>
      </c>
      <c r="C5">
        <v>51</v>
      </c>
      <c r="D5">
        <v>59</v>
      </c>
      <c r="F5" s="5">
        <v>35</v>
      </c>
    </row>
    <row r="6" spans="1:6" x14ac:dyDescent="0.3">
      <c r="A6" s="4" t="s">
        <v>3</v>
      </c>
      <c r="B6">
        <v>51</v>
      </c>
      <c r="C6">
        <v>23</v>
      </c>
      <c r="D6">
        <v>71</v>
      </c>
      <c r="F6" s="5">
        <v>45</v>
      </c>
    </row>
    <row r="7" spans="1:6" x14ac:dyDescent="0.3">
      <c r="A7" s="4" t="s">
        <v>12</v>
      </c>
      <c r="B7">
        <v>31</v>
      </c>
      <c r="C7">
        <v>32</v>
      </c>
      <c r="D7">
        <v>47</v>
      </c>
      <c r="F7" s="5">
        <v>35</v>
      </c>
    </row>
    <row r="8" spans="1:6" x14ac:dyDescent="0.3">
      <c r="A8" s="4" t="s">
        <v>16</v>
      </c>
      <c r="B8">
        <v>32</v>
      </c>
      <c r="C8">
        <v>34</v>
      </c>
      <c r="D8">
        <v>48</v>
      </c>
      <c r="F8" s="5">
        <v>25</v>
      </c>
    </row>
    <row r="9" spans="1:6" x14ac:dyDescent="0.3">
      <c r="A9" s="4" t="s">
        <v>5</v>
      </c>
      <c r="B9">
        <v>103</v>
      </c>
      <c r="C9">
        <v>102</v>
      </c>
      <c r="D9">
        <v>121</v>
      </c>
      <c r="F9" s="5">
        <v>40</v>
      </c>
    </row>
    <row r="10" spans="1:6" x14ac:dyDescent="0.3">
      <c r="A10" s="4" t="s">
        <v>9</v>
      </c>
      <c r="B10">
        <v>54</v>
      </c>
      <c r="C10">
        <v>45</v>
      </c>
      <c r="D10">
        <v>70</v>
      </c>
      <c r="F10" s="5">
        <v>35</v>
      </c>
    </row>
    <row r="11" spans="1:6" x14ac:dyDescent="0.3">
      <c r="A11" s="4" t="s">
        <v>13</v>
      </c>
      <c r="B11">
        <v>54</v>
      </c>
      <c r="C11">
        <v>45</v>
      </c>
      <c r="D11">
        <v>70</v>
      </c>
      <c r="F11" s="5">
        <v>30</v>
      </c>
    </row>
    <row r="12" spans="1:6" x14ac:dyDescent="0.3">
      <c r="F12" s="6">
        <f>SUM(F2:F11)</f>
        <v>430</v>
      </c>
    </row>
    <row r="13" spans="1:6" x14ac:dyDescent="0.3">
      <c r="A13" s="4" t="s">
        <v>20</v>
      </c>
      <c r="B13" s="2">
        <v>160</v>
      </c>
      <c r="C13" s="2">
        <v>130</v>
      </c>
      <c r="D13" s="2">
        <v>140</v>
      </c>
      <c r="E13">
        <f>SUM(B13:D13)</f>
        <v>430</v>
      </c>
    </row>
  </sheetData>
  <sortState xmlns:xlrd2="http://schemas.microsoft.com/office/spreadsheetml/2017/richdata2" ref="A2:D11">
    <sortCondition ref="A2:A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6D51-64F6-4A0D-B16F-80E8A96E9DF6}">
  <sheetPr codeName="Sheet2"/>
  <dimension ref="A1:L7"/>
  <sheetViews>
    <sheetView workbookViewId="0">
      <selection activeCell="H1" sqref="H1:L4"/>
    </sheetView>
  </sheetViews>
  <sheetFormatPr defaultRowHeight="14.4" x14ac:dyDescent="0.3"/>
  <sheetData>
    <row r="1" spans="1:12" x14ac:dyDescent="0.3">
      <c r="B1" s="3" t="s">
        <v>4</v>
      </c>
      <c r="C1" s="3" t="s">
        <v>11</v>
      </c>
      <c r="D1" s="3" t="s">
        <v>15</v>
      </c>
      <c r="F1" s="3" t="s">
        <v>19</v>
      </c>
      <c r="I1" s="1" t="s">
        <v>7</v>
      </c>
      <c r="J1" s="1" t="s">
        <v>6</v>
      </c>
      <c r="K1" s="1" t="s">
        <v>8</v>
      </c>
      <c r="L1" s="1" t="s">
        <v>1</v>
      </c>
    </row>
    <row r="2" spans="1:12" x14ac:dyDescent="0.3">
      <c r="A2" s="1" t="s">
        <v>7</v>
      </c>
      <c r="B2">
        <v>54</v>
      </c>
      <c r="C2">
        <v>9</v>
      </c>
      <c r="D2">
        <v>67</v>
      </c>
      <c r="F2" s="7">
        <v>80</v>
      </c>
      <c r="H2" s="3" t="s">
        <v>4</v>
      </c>
      <c r="I2">
        <v>54</v>
      </c>
      <c r="J2">
        <v>35</v>
      </c>
      <c r="K2">
        <v>25</v>
      </c>
      <c r="L2">
        <v>97</v>
      </c>
    </row>
    <row r="3" spans="1:12" x14ac:dyDescent="0.3">
      <c r="A3" s="1" t="s">
        <v>6</v>
      </c>
      <c r="B3">
        <v>35</v>
      </c>
      <c r="C3">
        <v>37</v>
      </c>
      <c r="D3">
        <v>52</v>
      </c>
      <c r="F3" s="7">
        <v>90</v>
      </c>
      <c r="H3" s="3" t="s">
        <v>11</v>
      </c>
      <c r="I3">
        <v>9</v>
      </c>
      <c r="J3">
        <v>37</v>
      </c>
      <c r="K3">
        <v>41</v>
      </c>
      <c r="L3">
        <v>59</v>
      </c>
    </row>
    <row r="4" spans="1:12" x14ac:dyDescent="0.3">
      <c r="A4" s="1" t="s">
        <v>8</v>
      </c>
      <c r="B4">
        <v>25</v>
      </c>
      <c r="C4">
        <v>41</v>
      </c>
      <c r="D4">
        <v>39</v>
      </c>
      <c r="F4" s="7">
        <v>120</v>
      </c>
      <c r="H4" s="3" t="s">
        <v>15</v>
      </c>
      <c r="I4">
        <v>67</v>
      </c>
      <c r="J4">
        <v>52</v>
      </c>
      <c r="K4">
        <v>39</v>
      </c>
      <c r="L4">
        <v>83</v>
      </c>
    </row>
    <row r="5" spans="1:12" x14ac:dyDescent="0.3">
      <c r="A5" s="1" t="s">
        <v>1</v>
      </c>
      <c r="B5">
        <v>97</v>
      </c>
      <c r="C5">
        <v>59</v>
      </c>
      <c r="D5">
        <v>83</v>
      </c>
      <c r="F5" s="7">
        <v>140</v>
      </c>
    </row>
    <row r="6" spans="1:12" x14ac:dyDescent="0.3">
      <c r="F6" s="9">
        <f>SUM(F2:F5)</f>
        <v>430</v>
      </c>
    </row>
    <row r="7" spans="1:12" x14ac:dyDescent="0.3">
      <c r="A7" s="1" t="s">
        <v>18</v>
      </c>
      <c r="B7" s="2">
        <v>160</v>
      </c>
      <c r="C7" s="2">
        <v>130</v>
      </c>
      <c r="D7" s="2">
        <v>140</v>
      </c>
      <c r="E7" s="8">
        <f>SUM(B7:D7)</f>
        <v>430</v>
      </c>
    </row>
  </sheetData>
  <sortState xmlns:xlrd2="http://schemas.microsoft.com/office/spreadsheetml/2017/richdata2" ref="A2:D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1030-C1C6-4FFE-8FE8-05F90C85760D}">
  <sheetPr codeName="Sheet3"/>
  <dimension ref="A1:T19"/>
  <sheetViews>
    <sheetView workbookViewId="0">
      <selection activeCell="J12" sqref="J12:T16"/>
    </sheetView>
  </sheetViews>
  <sheetFormatPr defaultRowHeight="14.4" x14ac:dyDescent="0.3"/>
  <sheetData>
    <row r="1" spans="1:20" x14ac:dyDescent="0.3">
      <c r="B1" s="1" t="s">
        <v>7</v>
      </c>
      <c r="C1" s="1" t="s">
        <v>6</v>
      </c>
      <c r="D1" s="1" t="s">
        <v>8</v>
      </c>
      <c r="E1" s="1" t="s">
        <v>1</v>
      </c>
      <c r="G1" s="1" t="s">
        <v>17</v>
      </c>
    </row>
    <row r="2" spans="1:20" x14ac:dyDescent="0.3">
      <c r="A2" s="4" t="s">
        <v>0</v>
      </c>
      <c r="B2">
        <v>34</v>
      </c>
      <c r="C2">
        <v>13</v>
      </c>
      <c r="D2">
        <v>10</v>
      </c>
      <c r="E2">
        <v>85</v>
      </c>
      <c r="G2" s="5">
        <v>90</v>
      </c>
    </row>
    <row r="3" spans="1:20" x14ac:dyDescent="0.3">
      <c r="A3" s="4" t="s">
        <v>14</v>
      </c>
      <c r="B3">
        <v>34</v>
      </c>
      <c r="C3">
        <v>17</v>
      </c>
      <c r="D3">
        <v>9</v>
      </c>
      <c r="E3">
        <v>80</v>
      </c>
      <c r="G3" s="5">
        <v>30</v>
      </c>
    </row>
    <row r="4" spans="1:20" x14ac:dyDescent="0.3">
      <c r="A4" s="4" t="s">
        <v>2</v>
      </c>
      <c r="B4">
        <v>88</v>
      </c>
      <c r="C4">
        <v>101</v>
      </c>
      <c r="D4">
        <v>95</v>
      </c>
      <c r="E4">
        <v>11</v>
      </c>
      <c r="G4" s="5">
        <v>65</v>
      </c>
    </row>
    <row r="5" spans="1:20" x14ac:dyDescent="0.3">
      <c r="A5" s="4" t="s">
        <v>10</v>
      </c>
      <c r="B5">
        <v>44</v>
      </c>
      <c r="C5">
        <v>33</v>
      </c>
      <c r="D5">
        <v>25</v>
      </c>
      <c r="E5">
        <v>63</v>
      </c>
      <c r="G5" s="5">
        <v>35</v>
      </c>
    </row>
    <row r="6" spans="1:20" x14ac:dyDescent="0.3">
      <c r="A6" s="4" t="s">
        <v>3</v>
      </c>
      <c r="B6">
        <v>16</v>
      </c>
      <c r="C6">
        <v>31</v>
      </c>
      <c r="D6">
        <v>36</v>
      </c>
      <c r="E6">
        <v>82</v>
      </c>
      <c r="G6" s="5">
        <v>45</v>
      </c>
    </row>
    <row r="7" spans="1:20" x14ac:dyDescent="0.3">
      <c r="A7" s="4" t="s">
        <v>12</v>
      </c>
      <c r="B7">
        <v>25</v>
      </c>
      <c r="C7">
        <v>7</v>
      </c>
      <c r="D7">
        <v>13</v>
      </c>
      <c r="E7">
        <v>91</v>
      </c>
      <c r="G7" s="5">
        <v>35</v>
      </c>
    </row>
    <row r="8" spans="1:20" x14ac:dyDescent="0.3">
      <c r="A8" s="4" t="s">
        <v>16</v>
      </c>
      <c r="B8">
        <v>27</v>
      </c>
      <c r="C8">
        <v>18</v>
      </c>
      <c r="D8">
        <v>14</v>
      </c>
      <c r="E8">
        <v>84</v>
      </c>
      <c r="G8" s="5">
        <v>25</v>
      </c>
    </row>
    <row r="9" spans="1:20" x14ac:dyDescent="0.3">
      <c r="A9" s="4" t="s">
        <v>5</v>
      </c>
      <c r="B9">
        <v>95</v>
      </c>
      <c r="C9">
        <v>99</v>
      </c>
      <c r="D9">
        <v>91</v>
      </c>
      <c r="E9">
        <v>6</v>
      </c>
      <c r="G9" s="5">
        <v>40</v>
      </c>
    </row>
    <row r="10" spans="1:20" x14ac:dyDescent="0.3">
      <c r="A10" s="4" t="s">
        <v>9</v>
      </c>
      <c r="B10">
        <v>38</v>
      </c>
      <c r="C10">
        <v>50</v>
      </c>
      <c r="D10">
        <v>42</v>
      </c>
      <c r="E10">
        <v>62</v>
      </c>
      <c r="G10" s="5">
        <v>35</v>
      </c>
    </row>
    <row r="11" spans="1:20" x14ac:dyDescent="0.3">
      <c r="A11" s="4" t="s">
        <v>13</v>
      </c>
      <c r="B11">
        <v>38</v>
      </c>
      <c r="C11">
        <v>50</v>
      </c>
      <c r="D11">
        <v>42</v>
      </c>
      <c r="E11">
        <v>62</v>
      </c>
      <c r="G11" s="5">
        <v>30</v>
      </c>
    </row>
    <row r="12" spans="1:20" x14ac:dyDescent="0.3">
      <c r="G12" s="6">
        <f>SUM(G2:G11)</f>
        <v>430</v>
      </c>
      <c r="K12" s="4" t="s">
        <v>0</v>
      </c>
      <c r="L12" s="4" t="s">
        <v>14</v>
      </c>
      <c r="M12" s="4" t="s">
        <v>2</v>
      </c>
      <c r="N12" s="4" t="s">
        <v>10</v>
      </c>
      <c r="O12" s="4" t="s">
        <v>3</v>
      </c>
      <c r="P12" s="4" t="s">
        <v>12</v>
      </c>
      <c r="Q12" s="4" t="s">
        <v>16</v>
      </c>
      <c r="R12" s="4" t="s">
        <v>5</v>
      </c>
      <c r="S12" s="4" t="s">
        <v>9</v>
      </c>
      <c r="T12" s="4" t="s">
        <v>13</v>
      </c>
    </row>
    <row r="13" spans="1:20" x14ac:dyDescent="0.3">
      <c r="A13" s="4" t="s">
        <v>19</v>
      </c>
      <c r="B13" s="7">
        <v>80</v>
      </c>
      <c r="C13" s="7">
        <v>90</v>
      </c>
      <c r="D13" s="7">
        <v>120</v>
      </c>
      <c r="E13" s="7">
        <v>140</v>
      </c>
      <c r="F13" s="6">
        <f>SUM(B13:E13)</f>
        <v>430</v>
      </c>
      <c r="J13" s="1" t="s">
        <v>7</v>
      </c>
      <c r="K13">
        <v>34</v>
      </c>
      <c r="L13">
        <v>34</v>
      </c>
      <c r="M13">
        <v>88</v>
      </c>
      <c r="N13">
        <v>44</v>
      </c>
      <c r="O13">
        <v>16</v>
      </c>
      <c r="P13">
        <v>25</v>
      </c>
      <c r="Q13">
        <v>27</v>
      </c>
      <c r="R13">
        <v>95</v>
      </c>
      <c r="S13">
        <v>38</v>
      </c>
      <c r="T13">
        <v>38</v>
      </c>
    </row>
    <row r="14" spans="1:20" x14ac:dyDescent="0.3">
      <c r="J14" s="1" t="s">
        <v>6</v>
      </c>
      <c r="K14">
        <v>13</v>
      </c>
      <c r="L14">
        <v>17</v>
      </c>
      <c r="M14">
        <v>101</v>
      </c>
      <c r="N14">
        <v>33</v>
      </c>
      <c r="O14">
        <v>31</v>
      </c>
      <c r="P14">
        <v>7</v>
      </c>
      <c r="Q14">
        <v>18</v>
      </c>
      <c r="R14">
        <v>99</v>
      </c>
      <c r="S14">
        <v>50</v>
      </c>
      <c r="T14">
        <v>50</v>
      </c>
    </row>
    <row r="15" spans="1:20" x14ac:dyDescent="0.3">
      <c r="J15" s="1" t="s">
        <v>8</v>
      </c>
      <c r="K15">
        <v>10</v>
      </c>
      <c r="L15">
        <v>9</v>
      </c>
      <c r="M15">
        <v>95</v>
      </c>
      <c r="N15">
        <v>25</v>
      </c>
      <c r="O15">
        <v>36</v>
      </c>
      <c r="P15">
        <v>13</v>
      </c>
      <c r="Q15">
        <v>14</v>
      </c>
      <c r="R15">
        <v>91</v>
      </c>
      <c r="S15">
        <v>42</v>
      </c>
      <c r="T15">
        <v>42</v>
      </c>
    </row>
    <row r="16" spans="1:20" x14ac:dyDescent="0.3">
      <c r="J16" s="1" t="s">
        <v>1</v>
      </c>
      <c r="K16">
        <v>85</v>
      </c>
      <c r="L16">
        <v>80</v>
      </c>
      <c r="M16">
        <v>11</v>
      </c>
      <c r="N16">
        <v>63</v>
      </c>
      <c r="O16">
        <v>82</v>
      </c>
      <c r="P16">
        <v>91</v>
      </c>
      <c r="Q16">
        <v>84</v>
      </c>
      <c r="R16">
        <v>6</v>
      </c>
      <c r="S16">
        <v>62</v>
      </c>
      <c r="T16">
        <v>62</v>
      </c>
    </row>
    <row r="17" spans="10:10" x14ac:dyDescent="0.3">
      <c r="J17" s="10"/>
    </row>
    <row r="18" spans="10:10" x14ac:dyDescent="0.3">
      <c r="J18" s="10"/>
    </row>
    <row r="19" spans="10:10" x14ac:dyDescent="0.3">
      <c r="J19" s="10"/>
    </row>
  </sheetData>
  <sortState xmlns:xlrd2="http://schemas.microsoft.com/office/spreadsheetml/2017/richdata2" ref="A2:E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722B-9AAD-494B-ABF8-E6014B1F80AF}">
  <dimension ref="B1:M30"/>
  <sheetViews>
    <sheetView topLeftCell="A9" workbookViewId="0">
      <selection activeCell="P24" sqref="P24"/>
    </sheetView>
  </sheetViews>
  <sheetFormatPr defaultRowHeight="14.4" x14ac:dyDescent="0.3"/>
  <cols>
    <col min="2" max="2" width="11" bestFit="1" customWidth="1"/>
    <col min="8" max="8" width="11" bestFit="1" customWidth="1"/>
  </cols>
  <sheetData>
    <row r="1" spans="2:13" x14ac:dyDescent="0.3">
      <c r="B1" s="12" t="s">
        <v>25</v>
      </c>
      <c r="C1" s="12" t="s">
        <v>17</v>
      </c>
      <c r="H1" s="12" t="s">
        <v>26</v>
      </c>
      <c r="I1" s="12" t="s">
        <v>27</v>
      </c>
    </row>
    <row r="2" spans="2:13" x14ac:dyDescent="0.3">
      <c r="B2" t="s">
        <v>0</v>
      </c>
      <c r="C2" s="5">
        <v>90</v>
      </c>
      <c r="H2" t="s">
        <v>7</v>
      </c>
      <c r="I2" s="7">
        <v>80</v>
      </c>
    </row>
    <row r="3" spans="2:13" x14ac:dyDescent="0.3">
      <c r="B3" t="s">
        <v>14</v>
      </c>
      <c r="C3" s="5">
        <v>30</v>
      </c>
      <c r="H3" t="s">
        <v>6</v>
      </c>
      <c r="I3" s="7">
        <v>90</v>
      </c>
    </row>
    <row r="4" spans="2:13" x14ac:dyDescent="0.3">
      <c r="B4" t="s">
        <v>2</v>
      </c>
      <c r="C4" s="5">
        <v>65</v>
      </c>
      <c r="H4" t="s">
        <v>8</v>
      </c>
      <c r="I4" s="7">
        <v>120</v>
      </c>
    </row>
    <row r="5" spans="2:13" x14ac:dyDescent="0.3">
      <c r="B5" t="s">
        <v>10</v>
      </c>
      <c r="C5" s="5">
        <v>35</v>
      </c>
      <c r="H5" t="s">
        <v>1</v>
      </c>
      <c r="I5" s="7">
        <v>140</v>
      </c>
    </row>
    <row r="6" spans="2:13" x14ac:dyDescent="0.3">
      <c r="B6" t="s">
        <v>3</v>
      </c>
      <c r="C6" s="5">
        <v>45</v>
      </c>
      <c r="I6" s="11">
        <f>SUM(I2:I5)</f>
        <v>430</v>
      </c>
    </row>
    <row r="7" spans="2:13" x14ac:dyDescent="0.3">
      <c r="B7" t="s">
        <v>12</v>
      </c>
      <c r="C7" s="5">
        <v>35</v>
      </c>
    </row>
    <row r="8" spans="2:13" x14ac:dyDescent="0.3">
      <c r="B8" t="s">
        <v>16</v>
      </c>
      <c r="C8" s="5">
        <v>25</v>
      </c>
    </row>
    <row r="9" spans="2:13" x14ac:dyDescent="0.3">
      <c r="B9" t="s">
        <v>5</v>
      </c>
      <c r="C9" s="5">
        <v>40</v>
      </c>
      <c r="H9" s="12" t="s">
        <v>26</v>
      </c>
      <c r="I9" t="s">
        <v>7</v>
      </c>
      <c r="J9" t="s">
        <v>6</v>
      </c>
      <c r="K9" t="s">
        <v>8</v>
      </c>
      <c r="L9" t="s">
        <v>1</v>
      </c>
    </row>
    <row r="10" spans="2:13" x14ac:dyDescent="0.3">
      <c r="B10" t="s">
        <v>9</v>
      </c>
      <c r="C10" s="5">
        <v>35</v>
      </c>
      <c r="H10" s="12" t="s">
        <v>27</v>
      </c>
      <c r="I10" s="7">
        <v>80</v>
      </c>
      <c r="J10" s="7">
        <v>90</v>
      </c>
      <c r="K10" s="7">
        <v>120</v>
      </c>
      <c r="L10" s="7">
        <v>140</v>
      </c>
      <c r="M10" s="11">
        <f>SUM(I10:L10)</f>
        <v>430</v>
      </c>
    </row>
    <row r="11" spans="2:13" x14ac:dyDescent="0.3">
      <c r="B11" t="s">
        <v>13</v>
      </c>
      <c r="C11" s="5">
        <v>30</v>
      </c>
    </row>
    <row r="12" spans="2:13" x14ac:dyDescent="0.3">
      <c r="C12" s="11">
        <f>SUM(C2:C11)</f>
        <v>430</v>
      </c>
    </row>
    <row r="14" spans="2:13" x14ac:dyDescent="0.3">
      <c r="B14" s="12" t="s">
        <v>22</v>
      </c>
      <c r="H14" s="12" t="s">
        <v>22</v>
      </c>
    </row>
    <row r="15" spans="2:13" x14ac:dyDescent="0.3">
      <c r="C15" t="s">
        <v>7</v>
      </c>
      <c r="D15" t="s">
        <v>6</v>
      </c>
      <c r="E15" t="s">
        <v>8</v>
      </c>
      <c r="F15" t="s">
        <v>1</v>
      </c>
      <c r="I15" t="s">
        <v>7</v>
      </c>
      <c r="J15" t="s">
        <v>6</v>
      </c>
      <c r="K15" t="s">
        <v>8</v>
      </c>
      <c r="L15" t="s">
        <v>1</v>
      </c>
    </row>
    <row r="16" spans="2:13" x14ac:dyDescent="0.3">
      <c r="B16" t="s">
        <v>0</v>
      </c>
      <c r="C16" s="2">
        <v>34</v>
      </c>
      <c r="D16" s="2">
        <v>13</v>
      </c>
      <c r="E16" s="2">
        <v>10</v>
      </c>
      <c r="F16" s="2">
        <v>85</v>
      </c>
      <c r="H16" t="s">
        <v>0</v>
      </c>
      <c r="I16" s="13">
        <v>0</v>
      </c>
      <c r="J16" s="13">
        <v>55</v>
      </c>
      <c r="K16" s="13">
        <v>35</v>
      </c>
      <c r="L16" s="13">
        <v>0</v>
      </c>
      <c r="M16">
        <f>SUM(I16:L16)</f>
        <v>90</v>
      </c>
    </row>
    <row r="17" spans="2:13" x14ac:dyDescent="0.3">
      <c r="B17" t="s">
        <v>14</v>
      </c>
      <c r="C17" s="2">
        <v>34</v>
      </c>
      <c r="D17" s="2">
        <v>17</v>
      </c>
      <c r="E17" s="2">
        <v>9</v>
      </c>
      <c r="F17" s="2">
        <v>80</v>
      </c>
      <c r="H17" t="s">
        <v>14</v>
      </c>
      <c r="I17" s="13">
        <v>0</v>
      </c>
      <c r="J17" s="13">
        <v>0</v>
      </c>
      <c r="K17" s="13">
        <v>30</v>
      </c>
      <c r="L17" s="13">
        <v>0</v>
      </c>
      <c r="M17">
        <f t="shared" ref="M17:M25" si="0">SUM(I17:L17)</f>
        <v>30</v>
      </c>
    </row>
    <row r="18" spans="2:13" x14ac:dyDescent="0.3">
      <c r="B18" t="s">
        <v>2</v>
      </c>
      <c r="C18" s="2">
        <v>88</v>
      </c>
      <c r="D18" s="2">
        <v>101</v>
      </c>
      <c r="E18" s="2">
        <v>95</v>
      </c>
      <c r="F18" s="2">
        <v>11</v>
      </c>
      <c r="H18" t="s">
        <v>2</v>
      </c>
      <c r="I18" s="13">
        <v>0</v>
      </c>
      <c r="J18" s="13">
        <v>0</v>
      </c>
      <c r="K18" s="13">
        <v>0</v>
      </c>
      <c r="L18" s="13">
        <v>65</v>
      </c>
      <c r="M18">
        <f t="shared" si="0"/>
        <v>65</v>
      </c>
    </row>
    <row r="19" spans="2:13" x14ac:dyDescent="0.3">
      <c r="B19" t="s">
        <v>10</v>
      </c>
      <c r="C19" s="2">
        <v>44</v>
      </c>
      <c r="D19" s="2">
        <v>33</v>
      </c>
      <c r="E19" s="2">
        <v>25</v>
      </c>
      <c r="F19" s="2">
        <v>63</v>
      </c>
      <c r="H19" t="s">
        <v>10</v>
      </c>
      <c r="I19" s="13">
        <v>0</v>
      </c>
      <c r="J19" s="13">
        <v>0</v>
      </c>
      <c r="K19" s="13">
        <v>35</v>
      </c>
      <c r="L19" s="13">
        <v>0</v>
      </c>
      <c r="M19">
        <f t="shared" si="0"/>
        <v>35</v>
      </c>
    </row>
    <row r="20" spans="2:13" x14ac:dyDescent="0.3">
      <c r="B20" t="s">
        <v>3</v>
      </c>
      <c r="C20" s="2">
        <v>16</v>
      </c>
      <c r="D20" s="2">
        <v>31</v>
      </c>
      <c r="E20" s="2">
        <v>36</v>
      </c>
      <c r="F20" s="2">
        <v>82</v>
      </c>
      <c r="H20" t="s">
        <v>3</v>
      </c>
      <c r="I20" s="13">
        <v>45</v>
      </c>
      <c r="J20" s="13">
        <v>0</v>
      </c>
      <c r="K20" s="13">
        <v>0</v>
      </c>
      <c r="L20" s="13">
        <v>0</v>
      </c>
      <c r="M20">
        <f t="shared" si="0"/>
        <v>45</v>
      </c>
    </row>
    <row r="21" spans="2:13" x14ac:dyDescent="0.3">
      <c r="B21" t="s">
        <v>12</v>
      </c>
      <c r="C21" s="2">
        <v>25</v>
      </c>
      <c r="D21" s="2">
        <v>7</v>
      </c>
      <c r="E21" s="2">
        <v>13</v>
      </c>
      <c r="F21" s="2">
        <v>91</v>
      </c>
      <c r="H21" t="s">
        <v>12</v>
      </c>
      <c r="I21" s="13">
        <v>0</v>
      </c>
      <c r="J21" s="13">
        <v>35</v>
      </c>
      <c r="K21" s="13">
        <v>0</v>
      </c>
      <c r="L21" s="13">
        <v>0</v>
      </c>
      <c r="M21">
        <f t="shared" si="0"/>
        <v>35</v>
      </c>
    </row>
    <row r="22" spans="2:13" x14ac:dyDescent="0.3">
      <c r="B22" t="s">
        <v>16</v>
      </c>
      <c r="C22" s="2">
        <v>27</v>
      </c>
      <c r="D22" s="2">
        <v>18</v>
      </c>
      <c r="E22" s="2">
        <v>14</v>
      </c>
      <c r="F22" s="2">
        <v>84</v>
      </c>
      <c r="H22" t="s">
        <v>16</v>
      </c>
      <c r="I22" s="13">
        <v>5</v>
      </c>
      <c r="J22" s="13">
        <v>0</v>
      </c>
      <c r="K22" s="13">
        <v>20</v>
      </c>
      <c r="L22" s="13">
        <v>0</v>
      </c>
      <c r="M22">
        <f t="shared" si="0"/>
        <v>25</v>
      </c>
    </row>
    <row r="23" spans="2:13" x14ac:dyDescent="0.3">
      <c r="B23" t="s">
        <v>5</v>
      </c>
      <c r="C23" s="2">
        <v>95</v>
      </c>
      <c r="D23" s="2">
        <v>99</v>
      </c>
      <c r="E23" s="2">
        <v>91</v>
      </c>
      <c r="F23" s="2">
        <v>6</v>
      </c>
      <c r="H23" t="s">
        <v>5</v>
      </c>
      <c r="I23" s="13">
        <v>0</v>
      </c>
      <c r="J23" s="13">
        <v>0</v>
      </c>
      <c r="K23" s="13">
        <v>0</v>
      </c>
      <c r="L23" s="13">
        <v>40</v>
      </c>
      <c r="M23">
        <f t="shared" si="0"/>
        <v>40</v>
      </c>
    </row>
    <row r="24" spans="2:13" x14ac:dyDescent="0.3">
      <c r="B24" t="s">
        <v>9</v>
      </c>
      <c r="C24" s="2">
        <v>38</v>
      </c>
      <c r="D24" s="2">
        <v>50</v>
      </c>
      <c r="E24" s="2">
        <v>42</v>
      </c>
      <c r="F24" s="2">
        <v>62</v>
      </c>
      <c r="H24" t="s">
        <v>9</v>
      </c>
      <c r="I24" s="13">
        <v>30</v>
      </c>
      <c r="J24" s="13">
        <v>0</v>
      </c>
      <c r="K24" s="13">
        <v>0</v>
      </c>
      <c r="L24" s="13">
        <v>5</v>
      </c>
      <c r="M24">
        <f t="shared" si="0"/>
        <v>35</v>
      </c>
    </row>
    <row r="25" spans="2:13" x14ac:dyDescent="0.3">
      <c r="B25" t="s">
        <v>13</v>
      </c>
      <c r="C25" s="2">
        <v>38</v>
      </c>
      <c r="D25" s="2">
        <v>50</v>
      </c>
      <c r="E25" s="2">
        <v>42</v>
      </c>
      <c r="F25" s="2">
        <v>62</v>
      </c>
      <c r="H25" t="s">
        <v>13</v>
      </c>
      <c r="I25" s="13">
        <v>0</v>
      </c>
      <c r="J25" s="13">
        <v>0</v>
      </c>
      <c r="K25" s="13">
        <v>0</v>
      </c>
      <c r="L25" s="13">
        <v>30</v>
      </c>
      <c r="M25">
        <f t="shared" si="0"/>
        <v>30</v>
      </c>
    </row>
    <row r="26" spans="2:13" x14ac:dyDescent="0.3">
      <c r="I26">
        <f>SUM(I16:I25)</f>
        <v>80</v>
      </c>
      <c r="J26">
        <f t="shared" ref="J26:L26" si="1">SUM(J16:J25)</f>
        <v>90</v>
      </c>
      <c r="K26">
        <f t="shared" si="1"/>
        <v>120</v>
      </c>
      <c r="L26">
        <f t="shared" si="1"/>
        <v>140</v>
      </c>
    </row>
    <row r="28" spans="2:13" x14ac:dyDescent="0.3">
      <c r="C28" t="s">
        <v>23</v>
      </c>
      <c r="D28" s="2">
        <v>1</v>
      </c>
    </row>
    <row r="30" spans="2:13" x14ac:dyDescent="0.3">
      <c r="C30" s="12" t="s">
        <v>24</v>
      </c>
      <c r="D30" s="13">
        <f>SUMPRODUCT(C16:F25,I16:L25)*D28</f>
        <v>7855</v>
      </c>
    </row>
  </sheetData>
  <sortState xmlns:xlrd2="http://schemas.microsoft.com/office/spreadsheetml/2017/richdata2" ref="B2:C11">
    <sortCondition ref="B2:B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3935-1B1F-49CB-9EB8-B94980E6A240}">
  <dimension ref="B1:M30"/>
  <sheetViews>
    <sheetView workbookViewId="0">
      <selection activeCell="Q20" sqref="Q20"/>
    </sheetView>
  </sheetViews>
  <sheetFormatPr defaultRowHeight="14.4" x14ac:dyDescent="0.3"/>
  <cols>
    <col min="2" max="2" width="11" bestFit="1" customWidth="1"/>
  </cols>
  <sheetData>
    <row r="1" spans="2:13" x14ac:dyDescent="0.3">
      <c r="B1" s="12" t="s">
        <v>25</v>
      </c>
      <c r="C1" s="12" t="s">
        <v>17</v>
      </c>
      <c r="H1" s="12" t="s">
        <v>28</v>
      </c>
      <c r="I1" s="12" t="s">
        <v>27</v>
      </c>
    </row>
    <row r="2" spans="2:13" x14ac:dyDescent="0.3">
      <c r="B2" t="s">
        <v>0</v>
      </c>
      <c r="C2" s="5">
        <v>90</v>
      </c>
      <c r="H2" t="s">
        <v>4</v>
      </c>
      <c r="I2" s="2">
        <v>160</v>
      </c>
    </row>
    <row r="3" spans="2:13" x14ac:dyDescent="0.3">
      <c r="B3" t="s">
        <v>14</v>
      </c>
      <c r="C3" s="5">
        <v>30</v>
      </c>
      <c r="H3" t="s">
        <v>11</v>
      </c>
      <c r="I3" s="2">
        <v>130</v>
      </c>
    </row>
    <row r="4" spans="2:13" x14ac:dyDescent="0.3">
      <c r="B4" t="s">
        <v>2</v>
      </c>
      <c r="C4" s="5">
        <v>65</v>
      </c>
      <c r="H4" t="s">
        <v>15</v>
      </c>
      <c r="I4" s="2">
        <v>140</v>
      </c>
    </row>
    <row r="5" spans="2:13" x14ac:dyDescent="0.3">
      <c r="B5" t="s">
        <v>10</v>
      </c>
      <c r="C5" s="5">
        <v>35</v>
      </c>
      <c r="I5" s="11">
        <f>SUM(I2:I4)</f>
        <v>430</v>
      </c>
    </row>
    <row r="6" spans="2:13" x14ac:dyDescent="0.3">
      <c r="B6" t="s">
        <v>3</v>
      </c>
      <c r="C6" s="5">
        <v>45</v>
      </c>
    </row>
    <row r="7" spans="2:13" x14ac:dyDescent="0.3">
      <c r="B7" t="s">
        <v>12</v>
      </c>
      <c r="C7" s="5">
        <v>35</v>
      </c>
    </row>
    <row r="8" spans="2:13" x14ac:dyDescent="0.3">
      <c r="B8" t="s">
        <v>16</v>
      </c>
      <c r="C8" s="5">
        <v>25</v>
      </c>
    </row>
    <row r="9" spans="2:13" x14ac:dyDescent="0.3">
      <c r="B9" t="s">
        <v>5</v>
      </c>
      <c r="C9" s="5">
        <v>40</v>
      </c>
      <c r="H9" s="12" t="s">
        <v>28</v>
      </c>
      <c r="I9" t="s">
        <v>4</v>
      </c>
      <c r="J9" t="s">
        <v>11</v>
      </c>
      <c r="K9" t="s">
        <v>15</v>
      </c>
    </row>
    <row r="10" spans="2:13" x14ac:dyDescent="0.3">
      <c r="B10" t="s">
        <v>9</v>
      </c>
      <c r="C10" s="5">
        <v>35</v>
      </c>
      <c r="H10" s="12" t="s">
        <v>27</v>
      </c>
      <c r="I10" s="2">
        <v>160</v>
      </c>
      <c r="J10" s="2">
        <v>130</v>
      </c>
      <c r="K10" s="2">
        <v>140</v>
      </c>
      <c r="L10" s="11">
        <f>SUM(I10:K10)</f>
        <v>430</v>
      </c>
      <c r="M10" s="14"/>
    </row>
    <row r="11" spans="2:13" x14ac:dyDescent="0.3">
      <c r="B11" t="s">
        <v>13</v>
      </c>
      <c r="C11" s="5">
        <v>30</v>
      </c>
    </row>
    <row r="12" spans="2:13" x14ac:dyDescent="0.3">
      <c r="C12" s="11">
        <f>SUM(C2:C11)</f>
        <v>430</v>
      </c>
    </row>
    <row r="14" spans="2:13" x14ac:dyDescent="0.3">
      <c r="B14" s="12" t="s">
        <v>22</v>
      </c>
      <c r="H14" s="12" t="s">
        <v>22</v>
      </c>
    </row>
    <row r="15" spans="2:13" x14ac:dyDescent="0.3">
      <c r="C15" t="s">
        <v>4</v>
      </c>
      <c r="D15" t="s">
        <v>11</v>
      </c>
      <c r="E15" t="s">
        <v>15</v>
      </c>
      <c r="I15" t="s">
        <v>4</v>
      </c>
      <c r="J15" t="s">
        <v>11</v>
      </c>
      <c r="K15" t="s">
        <v>15</v>
      </c>
    </row>
    <row r="16" spans="2:13" x14ac:dyDescent="0.3">
      <c r="B16" t="s">
        <v>0</v>
      </c>
      <c r="C16" s="2">
        <v>23</v>
      </c>
      <c r="D16" s="2">
        <v>41</v>
      </c>
      <c r="E16" s="2">
        <v>39</v>
      </c>
      <c r="H16" t="s">
        <v>0</v>
      </c>
      <c r="I16" s="1">
        <v>0</v>
      </c>
      <c r="J16" s="1">
        <v>0</v>
      </c>
      <c r="K16" s="1">
        <v>90</v>
      </c>
      <c r="L16">
        <f>SUM(I16:K16)</f>
        <v>90</v>
      </c>
    </row>
    <row r="17" spans="2:12" x14ac:dyDescent="0.3">
      <c r="B17" t="s">
        <v>14</v>
      </c>
      <c r="C17" s="2">
        <v>27</v>
      </c>
      <c r="D17" s="2">
        <v>41</v>
      </c>
      <c r="E17" s="2">
        <v>41</v>
      </c>
      <c r="H17" t="s">
        <v>14</v>
      </c>
      <c r="I17" s="1">
        <v>0</v>
      </c>
      <c r="J17" s="1">
        <v>0</v>
      </c>
      <c r="K17" s="1">
        <v>30</v>
      </c>
      <c r="L17">
        <f t="shared" ref="L17:L25" si="0">SUM(I17:K17)</f>
        <v>30</v>
      </c>
    </row>
    <row r="18" spans="2:12" x14ac:dyDescent="0.3">
      <c r="B18" t="s">
        <v>2</v>
      </c>
      <c r="C18" s="2">
        <v>107</v>
      </c>
      <c r="D18" s="2">
        <v>95</v>
      </c>
      <c r="E18" s="2">
        <v>126</v>
      </c>
      <c r="H18" t="s">
        <v>2</v>
      </c>
      <c r="I18" s="1">
        <v>0</v>
      </c>
      <c r="J18" s="1">
        <v>65</v>
      </c>
      <c r="K18" s="1">
        <v>0</v>
      </c>
      <c r="L18">
        <f t="shared" si="0"/>
        <v>65</v>
      </c>
    </row>
    <row r="19" spans="2:12" x14ac:dyDescent="0.3">
      <c r="B19" t="s">
        <v>10</v>
      </c>
      <c r="C19" s="2">
        <v>36</v>
      </c>
      <c r="D19" s="2">
        <v>51</v>
      </c>
      <c r="E19" s="2">
        <v>59</v>
      </c>
      <c r="H19" t="s">
        <v>10</v>
      </c>
      <c r="I19" s="1">
        <v>35</v>
      </c>
      <c r="J19" s="1">
        <v>0</v>
      </c>
      <c r="K19" s="1">
        <v>0</v>
      </c>
      <c r="L19">
        <f t="shared" si="0"/>
        <v>35</v>
      </c>
    </row>
    <row r="20" spans="2:12" x14ac:dyDescent="0.3">
      <c r="B20" t="s">
        <v>3</v>
      </c>
      <c r="C20" s="2">
        <v>51</v>
      </c>
      <c r="D20" s="2">
        <v>23</v>
      </c>
      <c r="E20" s="2">
        <v>71</v>
      </c>
      <c r="H20" t="s">
        <v>3</v>
      </c>
      <c r="I20" s="1">
        <v>0</v>
      </c>
      <c r="J20" s="1">
        <v>45</v>
      </c>
      <c r="K20" s="1">
        <v>0</v>
      </c>
      <c r="L20">
        <f t="shared" si="0"/>
        <v>45</v>
      </c>
    </row>
    <row r="21" spans="2:12" x14ac:dyDescent="0.3">
      <c r="B21" t="s">
        <v>12</v>
      </c>
      <c r="C21" s="2">
        <v>31</v>
      </c>
      <c r="D21" s="2">
        <v>32</v>
      </c>
      <c r="E21" s="2">
        <v>47</v>
      </c>
      <c r="H21" t="s">
        <v>12</v>
      </c>
      <c r="I21" s="1">
        <v>35</v>
      </c>
      <c r="J21" s="1">
        <v>0</v>
      </c>
      <c r="K21" s="1">
        <v>0</v>
      </c>
      <c r="L21">
        <f t="shared" si="0"/>
        <v>35</v>
      </c>
    </row>
    <row r="22" spans="2:12" x14ac:dyDescent="0.3">
      <c r="B22" t="s">
        <v>16</v>
      </c>
      <c r="C22" s="2">
        <v>32</v>
      </c>
      <c r="D22" s="2">
        <v>34</v>
      </c>
      <c r="E22" s="2">
        <v>48</v>
      </c>
      <c r="H22" t="s">
        <v>16</v>
      </c>
      <c r="I22" s="1">
        <v>20</v>
      </c>
      <c r="J22" s="1">
        <v>0</v>
      </c>
      <c r="K22" s="1">
        <v>5</v>
      </c>
      <c r="L22">
        <f t="shared" si="0"/>
        <v>25</v>
      </c>
    </row>
    <row r="23" spans="2:12" x14ac:dyDescent="0.3">
      <c r="B23" t="s">
        <v>5</v>
      </c>
      <c r="C23" s="2">
        <v>103</v>
      </c>
      <c r="D23" s="2">
        <v>102</v>
      </c>
      <c r="E23" s="2">
        <v>121</v>
      </c>
      <c r="H23" t="s">
        <v>5</v>
      </c>
      <c r="I23" s="1">
        <v>40</v>
      </c>
      <c r="J23" s="1">
        <v>0</v>
      </c>
      <c r="K23" s="1">
        <v>0</v>
      </c>
      <c r="L23">
        <f t="shared" si="0"/>
        <v>40</v>
      </c>
    </row>
    <row r="24" spans="2:12" x14ac:dyDescent="0.3">
      <c r="B24" t="s">
        <v>9</v>
      </c>
      <c r="C24" s="2">
        <v>54</v>
      </c>
      <c r="D24" s="2">
        <v>45</v>
      </c>
      <c r="E24" s="2">
        <v>70</v>
      </c>
      <c r="H24" t="s">
        <v>9</v>
      </c>
      <c r="I24" s="1">
        <v>0</v>
      </c>
      <c r="J24" s="1">
        <v>20</v>
      </c>
      <c r="K24" s="1">
        <v>15</v>
      </c>
      <c r="L24">
        <f t="shared" si="0"/>
        <v>35</v>
      </c>
    </row>
    <row r="25" spans="2:12" x14ac:dyDescent="0.3">
      <c r="B25" t="s">
        <v>13</v>
      </c>
      <c r="C25" s="2">
        <v>54</v>
      </c>
      <c r="D25" s="2">
        <v>45</v>
      </c>
      <c r="E25" s="2">
        <v>70</v>
      </c>
      <c r="H25" t="s">
        <v>13</v>
      </c>
      <c r="I25" s="1">
        <v>30</v>
      </c>
      <c r="J25" s="1">
        <v>0</v>
      </c>
      <c r="K25" s="1">
        <v>0</v>
      </c>
      <c r="L25">
        <f t="shared" si="0"/>
        <v>30</v>
      </c>
    </row>
    <row r="26" spans="2:12" x14ac:dyDescent="0.3">
      <c r="I26">
        <f>SUM(I16:I25)</f>
        <v>160</v>
      </c>
      <c r="J26">
        <f t="shared" ref="J26:K26" si="1">SUM(J16:J25)</f>
        <v>130</v>
      </c>
      <c r="K26">
        <f t="shared" si="1"/>
        <v>140</v>
      </c>
    </row>
    <row r="28" spans="2:12" x14ac:dyDescent="0.3">
      <c r="C28" t="s">
        <v>23</v>
      </c>
      <c r="D28" s="2">
        <v>1</v>
      </c>
    </row>
    <row r="30" spans="2:12" x14ac:dyDescent="0.3">
      <c r="C30" s="12" t="s">
        <v>24</v>
      </c>
      <c r="D30" s="13">
        <f>SUMPRODUCT(C16:E25,I16:K25)*D28</f>
        <v>22865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96C1-7571-4CD8-82B8-C74926CBFC67}">
  <dimension ref="B1:AE46"/>
  <sheetViews>
    <sheetView topLeftCell="A4" zoomScale="66" zoomScaleNormal="66" workbookViewId="0">
      <selection activeCell="H20" sqref="H20:I20"/>
    </sheetView>
  </sheetViews>
  <sheetFormatPr defaultRowHeight="14.4" x14ac:dyDescent="0.3"/>
  <cols>
    <col min="2" max="2" width="12.77734375" customWidth="1"/>
    <col min="3" max="3" width="9.6640625" customWidth="1"/>
    <col min="4" max="4" width="10" bestFit="1" customWidth="1"/>
    <col min="5" max="5" width="10.88671875" bestFit="1" customWidth="1"/>
    <col min="6" max="6" width="12.5546875" bestFit="1" customWidth="1"/>
    <col min="8" max="8" width="11" bestFit="1" customWidth="1"/>
    <col min="11" max="11" width="10.88671875" bestFit="1" customWidth="1"/>
    <col min="19" max="19" width="10.33203125" bestFit="1" customWidth="1"/>
    <col min="21" max="21" width="12.5546875" bestFit="1" customWidth="1"/>
  </cols>
  <sheetData>
    <row r="1" spans="2:31" x14ac:dyDescent="0.3">
      <c r="B1" s="31" t="s">
        <v>25</v>
      </c>
      <c r="C1" s="34" t="s">
        <v>17</v>
      </c>
      <c r="D1" s="39" t="s">
        <v>34</v>
      </c>
      <c r="E1" s="39"/>
      <c r="H1" s="31" t="s">
        <v>26</v>
      </c>
      <c r="I1" s="34" t="s">
        <v>27</v>
      </c>
      <c r="L1" s="31" t="s">
        <v>28</v>
      </c>
      <c r="M1" s="34" t="s">
        <v>27</v>
      </c>
      <c r="U1" s="27"/>
      <c r="V1" s="27"/>
      <c r="W1" s="27"/>
      <c r="X1" s="27"/>
      <c r="Y1" s="27"/>
      <c r="Z1" s="28" t="s">
        <v>36</v>
      </c>
      <c r="AA1" s="27"/>
      <c r="AB1" s="27"/>
      <c r="AC1" s="27"/>
      <c r="AD1" s="27"/>
      <c r="AE1" s="27"/>
    </row>
    <row r="2" spans="2:31" ht="15.6" x14ac:dyDescent="0.35">
      <c r="B2" s="25" t="s">
        <v>0</v>
      </c>
      <c r="C2" s="32">
        <v>90</v>
      </c>
      <c r="D2" s="18">
        <v>2000</v>
      </c>
      <c r="H2" s="25" t="s">
        <v>7</v>
      </c>
      <c r="I2" s="35">
        <v>80</v>
      </c>
      <c r="L2" s="25" t="s">
        <v>4</v>
      </c>
      <c r="M2" s="19">
        <v>160</v>
      </c>
      <c r="U2" s="22" t="s">
        <v>46</v>
      </c>
      <c r="V2" s="23" t="s">
        <v>0</v>
      </c>
      <c r="W2" s="23" t="s">
        <v>14</v>
      </c>
      <c r="X2" s="23" t="s">
        <v>2</v>
      </c>
      <c r="Y2" s="23" t="s">
        <v>10</v>
      </c>
      <c r="Z2" s="23" t="s">
        <v>3</v>
      </c>
      <c r="AA2" s="23" t="s">
        <v>12</v>
      </c>
      <c r="AB2" s="23" t="s">
        <v>16</v>
      </c>
      <c r="AC2" s="23" t="s">
        <v>5</v>
      </c>
      <c r="AD2" s="23" t="s">
        <v>9</v>
      </c>
      <c r="AE2" s="24" t="s">
        <v>13</v>
      </c>
    </row>
    <row r="3" spans="2:31" x14ac:dyDescent="0.3">
      <c r="B3" s="25" t="s">
        <v>14</v>
      </c>
      <c r="C3" s="32">
        <v>30</v>
      </c>
      <c r="D3" s="18">
        <v>1000</v>
      </c>
      <c r="H3" s="25" t="s">
        <v>6</v>
      </c>
      <c r="I3" s="35">
        <v>90</v>
      </c>
      <c r="L3" s="25" t="s">
        <v>11</v>
      </c>
      <c r="M3" s="19">
        <v>130</v>
      </c>
      <c r="U3" s="25" t="s">
        <v>7</v>
      </c>
      <c r="V3" s="2">
        <v>2000</v>
      </c>
      <c r="W3" s="2">
        <v>1000</v>
      </c>
      <c r="X3" s="2">
        <v>3800</v>
      </c>
      <c r="Y3" s="2">
        <v>1100</v>
      </c>
      <c r="Z3" s="2">
        <v>650</v>
      </c>
      <c r="AA3" s="2">
        <v>550</v>
      </c>
      <c r="AB3" s="2">
        <v>900</v>
      </c>
      <c r="AC3" s="2">
        <v>3000</v>
      </c>
      <c r="AD3" s="2">
        <v>1400</v>
      </c>
      <c r="AE3" s="19">
        <v>1200</v>
      </c>
    </row>
    <row r="4" spans="2:31" x14ac:dyDescent="0.3">
      <c r="B4" s="25" t="s">
        <v>2</v>
      </c>
      <c r="C4" s="32">
        <v>65</v>
      </c>
      <c r="D4" s="18">
        <v>1900</v>
      </c>
      <c r="H4" s="25" t="s">
        <v>8</v>
      </c>
      <c r="I4" s="35">
        <v>120</v>
      </c>
      <c r="L4" s="26" t="s">
        <v>15</v>
      </c>
      <c r="M4" s="21">
        <v>140</v>
      </c>
      <c r="U4" s="25" t="s">
        <v>6</v>
      </c>
      <c r="V4" s="2">
        <v>1000</v>
      </c>
      <c r="W4" s="2">
        <v>500</v>
      </c>
      <c r="X4" s="2">
        <v>3800</v>
      </c>
      <c r="Y4" s="2">
        <v>1100</v>
      </c>
      <c r="Z4" s="2">
        <v>1300</v>
      </c>
      <c r="AA4" s="2">
        <v>550</v>
      </c>
      <c r="AB4" s="2">
        <v>450</v>
      </c>
      <c r="AC4" s="2">
        <v>3000</v>
      </c>
      <c r="AD4" s="2">
        <v>1400</v>
      </c>
      <c r="AE4" s="19">
        <v>1200</v>
      </c>
    </row>
    <row r="5" spans="2:31" x14ac:dyDescent="0.3">
      <c r="B5" s="25" t="s">
        <v>10</v>
      </c>
      <c r="C5" s="32">
        <v>35</v>
      </c>
      <c r="D5" s="18">
        <v>1100</v>
      </c>
      <c r="H5" s="26" t="s">
        <v>1</v>
      </c>
      <c r="I5" s="36">
        <v>140</v>
      </c>
      <c r="M5" s="11">
        <f>SUM(M2:M4)</f>
        <v>430</v>
      </c>
      <c r="U5" s="25" t="s">
        <v>8</v>
      </c>
      <c r="V5" s="2">
        <v>1000</v>
      </c>
      <c r="W5" s="2">
        <v>500</v>
      </c>
      <c r="X5" s="2">
        <v>3800</v>
      </c>
      <c r="Y5" s="2">
        <v>550</v>
      </c>
      <c r="Z5" s="2">
        <v>1300</v>
      </c>
      <c r="AA5" s="2">
        <v>550</v>
      </c>
      <c r="AB5" s="2">
        <v>450</v>
      </c>
      <c r="AC5" s="2">
        <v>3000</v>
      </c>
      <c r="AD5" s="2">
        <v>1400</v>
      </c>
      <c r="AE5" s="19">
        <v>1200</v>
      </c>
    </row>
    <row r="6" spans="2:31" x14ac:dyDescent="0.3">
      <c r="B6" s="25" t="s">
        <v>3</v>
      </c>
      <c r="C6" s="32">
        <v>45</v>
      </c>
      <c r="D6" s="18">
        <v>1300</v>
      </c>
      <c r="I6" s="11">
        <f>SUM(I2:I5)</f>
        <v>430</v>
      </c>
      <c r="U6" s="26" t="s">
        <v>1</v>
      </c>
      <c r="V6" s="20">
        <v>4000</v>
      </c>
      <c r="W6" s="20">
        <v>2000</v>
      </c>
      <c r="X6" s="20">
        <v>950</v>
      </c>
      <c r="Y6" s="20">
        <v>1650</v>
      </c>
      <c r="Z6" s="20">
        <v>2600</v>
      </c>
      <c r="AA6" s="20">
        <v>2200</v>
      </c>
      <c r="AB6" s="20">
        <v>1800</v>
      </c>
      <c r="AC6" s="20">
        <v>750</v>
      </c>
      <c r="AD6" s="20">
        <v>2100</v>
      </c>
      <c r="AE6" s="21">
        <v>1800</v>
      </c>
    </row>
    <row r="7" spans="2:31" x14ac:dyDescent="0.3">
      <c r="B7" s="25" t="s">
        <v>12</v>
      </c>
      <c r="C7" s="32">
        <v>35</v>
      </c>
      <c r="D7" s="18">
        <v>1100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 spans="2:31" x14ac:dyDescent="0.3">
      <c r="B8" s="25" t="s">
        <v>16</v>
      </c>
      <c r="C8" s="32">
        <v>25</v>
      </c>
      <c r="D8" s="18">
        <v>900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</row>
    <row r="9" spans="2:31" x14ac:dyDescent="0.3">
      <c r="B9" s="25" t="s">
        <v>5</v>
      </c>
      <c r="C9" s="32">
        <v>40</v>
      </c>
      <c r="D9" s="18">
        <v>1500</v>
      </c>
      <c r="U9" s="27"/>
      <c r="V9" s="27"/>
      <c r="W9" s="27"/>
      <c r="X9" s="27"/>
      <c r="Y9" s="27"/>
      <c r="Z9" s="28" t="s">
        <v>37</v>
      </c>
      <c r="AA9" s="27"/>
      <c r="AB9" s="27"/>
      <c r="AC9" s="27"/>
      <c r="AD9" s="27"/>
      <c r="AE9" s="27"/>
    </row>
    <row r="10" spans="2:31" ht="15.6" x14ac:dyDescent="0.35">
      <c r="B10" s="25" t="s">
        <v>9</v>
      </c>
      <c r="C10" s="32">
        <v>35</v>
      </c>
      <c r="D10" s="18">
        <v>1400</v>
      </c>
      <c r="H10" s="12" t="s">
        <v>26</v>
      </c>
      <c r="I10" t="s">
        <v>7</v>
      </c>
      <c r="J10" t="s">
        <v>6</v>
      </c>
      <c r="K10" t="s">
        <v>8</v>
      </c>
      <c r="L10" t="s">
        <v>1</v>
      </c>
      <c r="U10" s="22" t="s">
        <v>47</v>
      </c>
      <c r="V10" s="23" t="s">
        <v>0</v>
      </c>
      <c r="W10" s="23" t="s">
        <v>14</v>
      </c>
      <c r="X10" s="23" t="s">
        <v>2</v>
      </c>
      <c r="Y10" s="23" t="s">
        <v>10</v>
      </c>
      <c r="Z10" s="23" t="s">
        <v>3</v>
      </c>
      <c r="AA10" s="23" t="s">
        <v>12</v>
      </c>
      <c r="AB10" s="23" t="s">
        <v>16</v>
      </c>
      <c r="AC10" s="23" t="s">
        <v>5</v>
      </c>
      <c r="AD10" s="23" t="s">
        <v>9</v>
      </c>
      <c r="AE10" s="24" t="s">
        <v>13</v>
      </c>
    </row>
    <row r="11" spans="2:31" x14ac:dyDescent="0.3">
      <c r="B11" s="26" t="s">
        <v>13</v>
      </c>
      <c r="C11" s="33">
        <v>30</v>
      </c>
      <c r="D11" s="18">
        <v>1200</v>
      </c>
      <c r="H11" s="12" t="s">
        <v>27</v>
      </c>
      <c r="I11" s="7">
        <v>80</v>
      </c>
      <c r="J11" s="7">
        <v>90</v>
      </c>
      <c r="K11" s="7">
        <v>120</v>
      </c>
      <c r="L11" s="7">
        <v>140</v>
      </c>
      <c r="M11" s="11">
        <f>SUM(I11:L11)</f>
        <v>430</v>
      </c>
      <c r="U11" s="25" t="s">
        <v>7</v>
      </c>
      <c r="V11" s="2">
        <v>400</v>
      </c>
      <c r="W11" s="2">
        <v>200</v>
      </c>
      <c r="X11" s="2">
        <v>760</v>
      </c>
      <c r="Y11" s="2">
        <v>220</v>
      </c>
      <c r="Z11" s="2">
        <v>130</v>
      </c>
      <c r="AA11" s="2">
        <v>110</v>
      </c>
      <c r="AB11" s="2">
        <v>180</v>
      </c>
      <c r="AC11" s="2">
        <v>600</v>
      </c>
      <c r="AD11" s="2">
        <v>280</v>
      </c>
      <c r="AE11" s="19">
        <v>240</v>
      </c>
    </row>
    <row r="12" spans="2:31" x14ac:dyDescent="0.3">
      <c r="C12" s="11">
        <f>SUM(C2:C11)</f>
        <v>430</v>
      </c>
      <c r="U12" s="25" t="s">
        <v>6</v>
      </c>
      <c r="V12" s="2">
        <v>200</v>
      </c>
      <c r="W12" s="2">
        <v>100</v>
      </c>
      <c r="X12" s="2">
        <v>760</v>
      </c>
      <c r="Y12" s="2">
        <v>220</v>
      </c>
      <c r="Z12" s="2">
        <v>260</v>
      </c>
      <c r="AA12" s="2">
        <v>110</v>
      </c>
      <c r="AB12" s="2">
        <v>90</v>
      </c>
      <c r="AC12" s="2">
        <v>600</v>
      </c>
      <c r="AD12" s="2">
        <v>280</v>
      </c>
      <c r="AE12" s="19">
        <v>240</v>
      </c>
    </row>
    <row r="13" spans="2:31" x14ac:dyDescent="0.3">
      <c r="U13" s="25" t="s">
        <v>8</v>
      </c>
      <c r="V13" s="2">
        <v>200</v>
      </c>
      <c r="W13" s="2">
        <v>100</v>
      </c>
      <c r="X13" s="2">
        <v>760</v>
      </c>
      <c r="Y13" s="2">
        <v>110</v>
      </c>
      <c r="Z13" s="2">
        <v>260</v>
      </c>
      <c r="AA13" s="2">
        <v>110</v>
      </c>
      <c r="AB13" s="2">
        <v>90</v>
      </c>
      <c r="AC13" s="2">
        <v>600</v>
      </c>
      <c r="AD13" s="2">
        <v>280</v>
      </c>
      <c r="AE13" s="19">
        <v>240</v>
      </c>
    </row>
    <row r="14" spans="2:31" x14ac:dyDescent="0.3">
      <c r="B14" s="29"/>
      <c r="C14" s="27"/>
      <c r="D14" s="28" t="s">
        <v>42</v>
      </c>
      <c r="E14" s="27"/>
      <c r="F14" s="27"/>
      <c r="H14" s="39" t="s">
        <v>39</v>
      </c>
      <c r="I14" s="39"/>
      <c r="O14" s="27"/>
      <c r="P14" s="27"/>
      <c r="Q14" s="28" t="s">
        <v>35</v>
      </c>
      <c r="R14" s="28"/>
      <c r="S14" s="27"/>
      <c r="U14" s="26" t="s">
        <v>1</v>
      </c>
      <c r="V14" s="20">
        <v>800</v>
      </c>
      <c r="W14" s="20">
        <v>400</v>
      </c>
      <c r="X14" s="20">
        <v>190</v>
      </c>
      <c r="Y14" s="20">
        <v>330</v>
      </c>
      <c r="Z14" s="20">
        <v>520</v>
      </c>
      <c r="AA14" s="20">
        <v>440</v>
      </c>
      <c r="AB14" s="20">
        <v>360</v>
      </c>
      <c r="AC14" s="20">
        <v>150</v>
      </c>
      <c r="AD14" s="20">
        <v>420</v>
      </c>
      <c r="AE14" s="21">
        <v>360</v>
      </c>
    </row>
    <row r="15" spans="2:31" ht="15.6" x14ac:dyDescent="0.35">
      <c r="B15" s="22" t="s">
        <v>45</v>
      </c>
      <c r="C15" s="23" t="s">
        <v>7</v>
      </c>
      <c r="D15" s="23" t="s">
        <v>6</v>
      </c>
      <c r="E15" s="23" t="s">
        <v>8</v>
      </c>
      <c r="F15" s="24" t="s">
        <v>1</v>
      </c>
      <c r="I15" t="s">
        <v>7</v>
      </c>
      <c r="J15" t="s">
        <v>6</v>
      </c>
      <c r="K15" t="s">
        <v>8</v>
      </c>
      <c r="L15" t="s">
        <v>1</v>
      </c>
      <c r="O15" s="30" t="s">
        <v>44</v>
      </c>
      <c r="P15" s="23" t="s">
        <v>7</v>
      </c>
      <c r="Q15" s="23" t="s">
        <v>6</v>
      </c>
      <c r="R15" s="23" t="s">
        <v>8</v>
      </c>
      <c r="S15" s="24" t="s">
        <v>1</v>
      </c>
    </row>
    <row r="16" spans="2:31" x14ac:dyDescent="0.3">
      <c r="B16" s="25" t="s">
        <v>4</v>
      </c>
      <c r="C16" s="2">
        <v>54</v>
      </c>
      <c r="D16" s="2">
        <v>35</v>
      </c>
      <c r="E16" s="2">
        <v>25</v>
      </c>
      <c r="F16" s="19">
        <v>97</v>
      </c>
      <c r="H16" t="s">
        <v>4</v>
      </c>
      <c r="I16" s="13">
        <v>0</v>
      </c>
      <c r="J16" s="13">
        <v>90</v>
      </c>
      <c r="K16" s="13">
        <v>70</v>
      </c>
      <c r="L16" s="13">
        <v>0</v>
      </c>
      <c r="M16">
        <f>SUM(I16:L16)</f>
        <v>160</v>
      </c>
      <c r="O16" s="25" t="s">
        <v>4</v>
      </c>
      <c r="P16" s="2">
        <f>IF(C16&gt;75, 4, IF(C16&gt;50,3, IF(C16&gt;25,2,1)))</f>
        <v>3</v>
      </c>
      <c r="Q16" s="2">
        <f t="shared" ref="Q16:S16" si="0">IF(D16&gt;75, 4, IF(D16&gt;50,3, IF(D16&gt;25,2,1)))</f>
        <v>2</v>
      </c>
      <c r="R16" s="2">
        <f t="shared" si="0"/>
        <v>1</v>
      </c>
      <c r="S16" s="19">
        <f t="shared" si="0"/>
        <v>4</v>
      </c>
    </row>
    <row r="17" spans="2:31" x14ac:dyDescent="0.3">
      <c r="B17" s="25" t="s">
        <v>11</v>
      </c>
      <c r="C17" s="2">
        <v>9</v>
      </c>
      <c r="D17" s="2">
        <v>37</v>
      </c>
      <c r="E17" s="2">
        <v>41</v>
      </c>
      <c r="F17" s="19">
        <v>59</v>
      </c>
      <c r="H17" t="s">
        <v>11</v>
      </c>
      <c r="I17" s="13">
        <v>80</v>
      </c>
      <c r="J17" s="13">
        <v>0</v>
      </c>
      <c r="K17" s="13">
        <v>0</v>
      </c>
      <c r="L17" s="13">
        <v>50</v>
      </c>
      <c r="M17">
        <f t="shared" ref="M17:M18" si="1">SUM(I17:L17)</f>
        <v>130</v>
      </c>
      <c r="O17" s="25" t="s">
        <v>11</v>
      </c>
      <c r="P17" s="2">
        <f t="shared" ref="P17:P18" si="2">IF(C17&gt;75, 4, IF(C17&gt;50,3, IF(C17&gt;25,2,1)))</f>
        <v>1</v>
      </c>
      <c r="Q17" s="2">
        <f t="shared" ref="Q17:Q18" si="3">IF(D17&gt;75, 4, IF(D17&gt;50,3, IF(D17&gt;25,2,1)))</f>
        <v>2</v>
      </c>
      <c r="R17" s="2">
        <f t="shared" ref="R17:R18" si="4">IF(E17&gt;75, 4, IF(E17&gt;50,3, IF(E17&gt;25,2,1)))</f>
        <v>2</v>
      </c>
      <c r="S17" s="19">
        <f t="shared" ref="S17:S18" si="5">IF(F17&gt;75, 4, IF(F17&gt;50,3, IF(F17&gt;25,2,1)))</f>
        <v>3</v>
      </c>
    </row>
    <row r="18" spans="2:31" x14ac:dyDescent="0.3">
      <c r="B18" s="26" t="s">
        <v>15</v>
      </c>
      <c r="C18" s="20">
        <v>67</v>
      </c>
      <c r="D18" s="20">
        <v>52</v>
      </c>
      <c r="E18" s="20">
        <v>39</v>
      </c>
      <c r="F18" s="21">
        <v>83</v>
      </c>
      <c r="H18" t="s">
        <v>15</v>
      </c>
      <c r="I18" s="13">
        <v>0</v>
      </c>
      <c r="J18" s="13">
        <v>0</v>
      </c>
      <c r="K18" s="13">
        <v>50</v>
      </c>
      <c r="L18" s="13">
        <v>90</v>
      </c>
      <c r="M18">
        <f t="shared" si="1"/>
        <v>140</v>
      </c>
      <c r="O18" s="26" t="s">
        <v>15</v>
      </c>
      <c r="P18" s="20">
        <f t="shared" si="2"/>
        <v>3</v>
      </c>
      <c r="Q18" s="20">
        <f t="shared" si="3"/>
        <v>3</v>
      </c>
      <c r="R18" s="20">
        <f t="shared" si="4"/>
        <v>2</v>
      </c>
      <c r="S18" s="21">
        <f t="shared" si="5"/>
        <v>4</v>
      </c>
    </row>
    <row r="19" spans="2:31" x14ac:dyDescent="0.3">
      <c r="I19">
        <f>SUM(I16:I18)</f>
        <v>80</v>
      </c>
      <c r="J19">
        <f t="shared" ref="J19:L19" si="6">SUM(J16:J18)</f>
        <v>90</v>
      </c>
      <c r="K19">
        <f t="shared" si="6"/>
        <v>120</v>
      </c>
      <c r="L19">
        <f t="shared" si="6"/>
        <v>140</v>
      </c>
    </row>
    <row r="20" spans="2:31" x14ac:dyDescent="0.3">
      <c r="B20" s="12" t="s">
        <v>22</v>
      </c>
      <c r="H20" s="39" t="s">
        <v>38</v>
      </c>
      <c r="I20" s="39"/>
      <c r="V20" s="12" t="s">
        <v>36</v>
      </c>
      <c r="W20" s="12"/>
      <c r="X20" s="12"/>
      <c r="AB20" s="17"/>
      <c r="AC20" s="17" t="s">
        <v>37</v>
      </c>
    </row>
    <row r="21" spans="2:31" x14ac:dyDescent="0.3">
      <c r="C21" t="s">
        <v>7</v>
      </c>
      <c r="D21" t="s">
        <v>6</v>
      </c>
      <c r="E21" t="s">
        <v>8</v>
      </c>
      <c r="F21" t="s">
        <v>1</v>
      </c>
      <c r="I21" t="s">
        <v>7</v>
      </c>
      <c r="J21" t="s">
        <v>6</v>
      </c>
      <c r="K21" t="s">
        <v>8</v>
      </c>
      <c r="L21" t="s">
        <v>1</v>
      </c>
      <c r="P21" t="s">
        <v>7</v>
      </c>
      <c r="Q21" t="s">
        <v>6</v>
      </c>
      <c r="R21" t="s">
        <v>8</v>
      </c>
      <c r="S21" t="s">
        <v>1</v>
      </c>
      <c r="V21" t="s">
        <v>7</v>
      </c>
      <c r="W21" t="s">
        <v>6</v>
      </c>
      <c r="X21" t="s">
        <v>8</v>
      </c>
      <c r="Y21" t="s">
        <v>1</v>
      </c>
      <c r="AB21" t="s">
        <v>7</v>
      </c>
      <c r="AC21" t="s">
        <v>6</v>
      </c>
      <c r="AD21" t="s">
        <v>8</v>
      </c>
      <c r="AE21" t="s">
        <v>1</v>
      </c>
    </row>
    <row r="22" spans="2:31" x14ac:dyDescent="0.3">
      <c r="B22" t="s">
        <v>0</v>
      </c>
      <c r="C22" s="15">
        <v>34</v>
      </c>
      <c r="D22" s="15">
        <v>13</v>
      </c>
      <c r="E22" s="15">
        <v>10</v>
      </c>
      <c r="F22" s="15">
        <v>85</v>
      </c>
      <c r="H22" t="s">
        <v>0</v>
      </c>
      <c r="I22" s="13">
        <v>0</v>
      </c>
      <c r="J22" s="13">
        <v>60</v>
      </c>
      <c r="K22" s="13">
        <v>30</v>
      </c>
      <c r="L22" s="13">
        <v>0</v>
      </c>
      <c r="M22">
        <f>SUM(I22:L22)</f>
        <v>90</v>
      </c>
      <c r="O22" t="s">
        <v>0</v>
      </c>
      <c r="P22" s="15">
        <f>IF(C22&gt;75, 4, IF(C22&gt;50,3, IF(C22&gt;25,2,1)))</f>
        <v>2</v>
      </c>
      <c r="Q22" s="15">
        <f t="shared" ref="Q22:Q31" si="7">IF(D22&gt;75, 4, IF(D22&gt;50,3, IF(D22&gt;25,2,1)))</f>
        <v>1</v>
      </c>
      <c r="R22" s="15">
        <f t="shared" ref="R22:R31" si="8">IF(E22&gt;75, 4, IF(E22&gt;50,3, IF(E22&gt;25,2,1)))</f>
        <v>1</v>
      </c>
      <c r="S22" s="15">
        <f t="shared" ref="S22:S31" si="9">IF(F22&gt;75, 4, IF(F22&gt;50,3, IF(F22&gt;25,2,1)))</f>
        <v>4</v>
      </c>
      <c r="U22" t="s">
        <v>0</v>
      </c>
      <c r="V22" s="18">
        <v>2000</v>
      </c>
      <c r="W22" s="18">
        <v>1000</v>
      </c>
      <c r="X22" s="18">
        <v>1000</v>
      </c>
      <c r="Y22" s="18">
        <v>4000</v>
      </c>
      <c r="AA22" t="s">
        <v>0</v>
      </c>
      <c r="AB22" s="13">
        <f t="shared" ref="AB22:AB31" si="10">V22/5</f>
        <v>400</v>
      </c>
      <c r="AC22" s="13">
        <f t="shared" ref="AC22:AC31" si="11">W22/5</f>
        <v>200</v>
      </c>
      <c r="AD22" s="13">
        <f t="shared" ref="AD22:AD31" si="12">X22/5</f>
        <v>200</v>
      </c>
      <c r="AE22" s="13">
        <f t="shared" ref="AE22:AE31" si="13">Y22/5</f>
        <v>800</v>
      </c>
    </row>
    <row r="23" spans="2:31" x14ac:dyDescent="0.3">
      <c r="B23" t="s">
        <v>14</v>
      </c>
      <c r="C23" s="15">
        <v>34</v>
      </c>
      <c r="D23" s="15">
        <v>17</v>
      </c>
      <c r="E23" s="15">
        <v>9</v>
      </c>
      <c r="F23" s="15">
        <v>80</v>
      </c>
      <c r="H23" t="s">
        <v>14</v>
      </c>
      <c r="I23" s="13">
        <v>0</v>
      </c>
      <c r="J23" s="13">
        <v>0</v>
      </c>
      <c r="K23" s="13">
        <v>30</v>
      </c>
      <c r="L23" s="13">
        <v>0</v>
      </c>
      <c r="M23">
        <f t="shared" ref="M23:M31" si="14">SUM(I23:L23)</f>
        <v>30</v>
      </c>
      <c r="O23" t="s">
        <v>14</v>
      </c>
      <c r="P23" s="15">
        <f t="shared" ref="P23:P31" si="15">IF(C23&gt;75, 4, IF(C23&gt;50,3, IF(C23&gt;25,2,1)))</f>
        <v>2</v>
      </c>
      <c r="Q23" s="15">
        <f t="shared" si="7"/>
        <v>1</v>
      </c>
      <c r="R23" s="15">
        <f t="shared" si="8"/>
        <v>1</v>
      </c>
      <c r="S23" s="15">
        <f t="shared" si="9"/>
        <v>4</v>
      </c>
      <c r="U23" t="s">
        <v>14</v>
      </c>
      <c r="V23" s="18">
        <v>1000</v>
      </c>
      <c r="W23" s="18">
        <v>500</v>
      </c>
      <c r="X23" s="18">
        <v>500</v>
      </c>
      <c r="Y23" s="18">
        <v>2000</v>
      </c>
      <c r="AA23" t="s">
        <v>14</v>
      </c>
      <c r="AB23" s="13">
        <f t="shared" si="10"/>
        <v>200</v>
      </c>
      <c r="AC23" s="13">
        <f t="shared" si="11"/>
        <v>100</v>
      </c>
      <c r="AD23" s="13">
        <f t="shared" si="12"/>
        <v>100</v>
      </c>
      <c r="AE23" s="13">
        <f t="shared" si="13"/>
        <v>400</v>
      </c>
    </row>
    <row r="24" spans="2:31" x14ac:dyDescent="0.3">
      <c r="B24" t="s">
        <v>2</v>
      </c>
      <c r="C24" s="15">
        <v>88</v>
      </c>
      <c r="D24" s="15">
        <v>101</v>
      </c>
      <c r="E24" s="15">
        <v>95</v>
      </c>
      <c r="F24" s="15">
        <v>11</v>
      </c>
      <c r="H24" t="s">
        <v>2</v>
      </c>
      <c r="I24" s="13">
        <v>0</v>
      </c>
      <c r="J24" s="13">
        <v>0</v>
      </c>
      <c r="K24" s="13">
        <v>0</v>
      </c>
      <c r="L24" s="13">
        <v>65</v>
      </c>
      <c r="M24">
        <f t="shared" si="14"/>
        <v>65</v>
      </c>
      <c r="O24" t="s">
        <v>2</v>
      </c>
      <c r="P24" s="15">
        <f t="shared" si="15"/>
        <v>4</v>
      </c>
      <c r="Q24" s="15">
        <f t="shared" si="7"/>
        <v>4</v>
      </c>
      <c r="R24" s="15">
        <f t="shared" si="8"/>
        <v>4</v>
      </c>
      <c r="S24" s="15">
        <f t="shared" si="9"/>
        <v>1</v>
      </c>
      <c r="U24" t="s">
        <v>2</v>
      </c>
      <c r="V24" s="18">
        <v>3800</v>
      </c>
      <c r="W24" s="18">
        <v>3800</v>
      </c>
      <c r="X24" s="18">
        <v>3800</v>
      </c>
      <c r="Y24" s="18">
        <v>950</v>
      </c>
      <c r="AA24" t="s">
        <v>2</v>
      </c>
      <c r="AB24" s="13">
        <f t="shared" si="10"/>
        <v>760</v>
      </c>
      <c r="AC24" s="13">
        <f t="shared" si="11"/>
        <v>760</v>
      </c>
      <c r="AD24" s="13">
        <f t="shared" si="12"/>
        <v>760</v>
      </c>
      <c r="AE24" s="13">
        <f t="shared" si="13"/>
        <v>190</v>
      </c>
    </row>
    <row r="25" spans="2:31" x14ac:dyDescent="0.3">
      <c r="B25" t="s">
        <v>10</v>
      </c>
      <c r="C25" s="15">
        <v>44</v>
      </c>
      <c r="D25" s="15">
        <v>33</v>
      </c>
      <c r="E25" s="15">
        <v>25</v>
      </c>
      <c r="F25" s="15">
        <v>63</v>
      </c>
      <c r="H25" t="s">
        <v>10</v>
      </c>
      <c r="I25" s="13">
        <v>0</v>
      </c>
      <c r="J25" s="13">
        <v>0</v>
      </c>
      <c r="K25" s="13">
        <v>35</v>
      </c>
      <c r="L25" s="13">
        <v>0</v>
      </c>
      <c r="M25">
        <f t="shared" si="14"/>
        <v>35</v>
      </c>
      <c r="O25" t="s">
        <v>10</v>
      </c>
      <c r="P25" s="15">
        <f t="shared" si="15"/>
        <v>2</v>
      </c>
      <c r="Q25" s="15">
        <f t="shared" si="7"/>
        <v>2</v>
      </c>
      <c r="R25" s="15">
        <f t="shared" si="8"/>
        <v>1</v>
      </c>
      <c r="S25" s="15">
        <f t="shared" si="9"/>
        <v>3</v>
      </c>
      <c r="U25" t="s">
        <v>10</v>
      </c>
      <c r="V25" s="18">
        <v>1100</v>
      </c>
      <c r="W25" s="18">
        <v>1100</v>
      </c>
      <c r="X25" s="18">
        <v>550</v>
      </c>
      <c r="Y25" s="18">
        <v>1650</v>
      </c>
      <c r="AA25" t="s">
        <v>10</v>
      </c>
      <c r="AB25" s="13">
        <f t="shared" si="10"/>
        <v>220</v>
      </c>
      <c r="AC25" s="13">
        <f t="shared" si="11"/>
        <v>220</v>
      </c>
      <c r="AD25" s="13">
        <f t="shared" si="12"/>
        <v>110</v>
      </c>
      <c r="AE25" s="13">
        <f t="shared" si="13"/>
        <v>330</v>
      </c>
    </row>
    <row r="26" spans="2:31" x14ac:dyDescent="0.3">
      <c r="B26" t="s">
        <v>3</v>
      </c>
      <c r="C26" s="15">
        <v>16</v>
      </c>
      <c r="D26" s="15">
        <v>31</v>
      </c>
      <c r="E26" s="15">
        <v>36</v>
      </c>
      <c r="F26" s="15">
        <v>82</v>
      </c>
      <c r="H26" t="s">
        <v>3</v>
      </c>
      <c r="I26" s="13">
        <v>45</v>
      </c>
      <c r="J26" s="13">
        <v>0</v>
      </c>
      <c r="K26" s="13">
        <v>0</v>
      </c>
      <c r="L26" s="13">
        <v>0</v>
      </c>
      <c r="M26">
        <f t="shared" si="14"/>
        <v>45</v>
      </c>
      <c r="O26" t="s">
        <v>3</v>
      </c>
      <c r="P26" s="15">
        <f t="shared" si="15"/>
        <v>1</v>
      </c>
      <c r="Q26" s="15">
        <f t="shared" si="7"/>
        <v>2</v>
      </c>
      <c r="R26" s="15">
        <f t="shared" si="8"/>
        <v>2</v>
      </c>
      <c r="S26" s="15">
        <f t="shared" si="9"/>
        <v>4</v>
      </c>
      <c r="U26" t="s">
        <v>3</v>
      </c>
      <c r="V26" s="18">
        <v>650</v>
      </c>
      <c r="W26" s="18">
        <v>1300</v>
      </c>
      <c r="X26" s="18">
        <v>1300</v>
      </c>
      <c r="Y26" s="18">
        <v>2600</v>
      </c>
      <c r="AA26" t="s">
        <v>3</v>
      </c>
      <c r="AB26" s="13">
        <f t="shared" si="10"/>
        <v>130</v>
      </c>
      <c r="AC26" s="13">
        <f t="shared" si="11"/>
        <v>260</v>
      </c>
      <c r="AD26" s="13">
        <f t="shared" si="12"/>
        <v>260</v>
      </c>
      <c r="AE26" s="13">
        <f t="shared" si="13"/>
        <v>520</v>
      </c>
    </row>
    <row r="27" spans="2:31" x14ac:dyDescent="0.3">
      <c r="B27" t="s">
        <v>12</v>
      </c>
      <c r="C27" s="15">
        <v>25</v>
      </c>
      <c r="D27" s="15">
        <v>7</v>
      </c>
      <c r="E27" s="15">
        <v>13</v>
      </c>
      <c r="F27" s="15">
        <v>91</v>
      </c>
      <c r="H27" t="s">
        <v>12</v>
      </c>
      <c r="I27" s="13">
        <v>5</v>
      </c>
      <c r="J27" s="13">
        <v>30</v>
      </c>
      <c r="K27" s="13">
        <v>0</v>
      </c>
      <c r="L27" s="13">
        <v>0</v>
      </c>
      <c r="M27">
        <f t="shared" si="14"/>
        <v>35</v>
      </c>
      <c r="O27" t="s">
        <v>12</v>
      </c>
      <c r="P27" s="15">
        <f t="shared" si="15"/>
        <v>1</v>
      </c>
      <c r="Q27" s="15">
        <f t="shared" si="7"/>
        <v>1</v>
      </c>
      <c r="R27" s="15">
        <f t="shared" si="8"/>
        <v>1</v>
      </c>
      <c r="S27" s="15">
        <f t="shared" si="9"/>
        <v>4</v>
      </c>
      <c r="U27" t="s">
        <v>12</v>
      </c>
      <c r="V27" s="18">
        <v>550</v>
      </c>
      <c r="W27" s="18">
        <v>550</v>
      </c>
      <c r="X27" s="18">
        <v>550</v>
      </c>
      <c r="Y27" s="18">
        <v>2200</v>
      </c>
      <c r="AA27" t="s">
        <v>12</v>
      </c>
      <c r="AB27" s="13">
        <f t="shared" si="10"/>
        <v>110</v>
      </c>
      <c r="AC27" s="13">
        <f t="shared" si="11"/>
        <v>110</v>
      </c>
      <c r="AD27" s="13">
        <f t="shared" si="12"/>
        <v>110</v>
      </c>
      <c r="AE27" s="13">
        <f t="shared" si="13"/>
        <v>440</v>
      </c>
    </row>
    <row r="28" spans="2:31" x14ac:dyDescent="0.3">
      <c r="B28" t="s">
        <v>16</v>
      </c>
      <c r="C28" s="15">
        <v>27</v>
      </c>
      <c r="D28" s="15">
        <v>18</v>
      </c>
      <c r="E28" s="15">
        <v>14</v>
      </c>
      <c r="F28" s="15">
        <v>84</v>
      </c>
      <c r="H28" t="s">
        <v>16</v>
      </c>
      <c r="I28" s="13">
        <v>0</v>
      </c>
      <c r="J28" s="13">
        <v>0</v>
      </c>
      <c r="K28" s="13">
        <v>25</v>
      </c>
      <c r="L28" s="13">
        <v>0</v>
      </c>
      <c r="M28">
        <f t="shared" si="14"/>
        <v>25</v>
      </c>
      <c r="O28" t="s">
        <v>16</v>
      </c>
      <c r="P28" s="15">
        <f t="shared" si="15"/>
        <v>2</v>
      </c>
      <c r="Q28" s="15">
        <f t="shared" si="7"/>
        <v>1</v>
      </c>
      <c r="R28" s="15">
        <f t="shared" si="8"/>
        <v>1</v>
      </c>
      <c r="S28" s="15">
        <f t="shared" si="9"/>
        <v>4</v>
      </c>
      <c r="U28" t="s">
        <v>16</v>
      </c>
      <c r="V28" s="18">
        <v>900</v>
      </c>
      <c r="W28" s="18">
        <v>450</v>
      </c>
      <c r="X28" s="18">
        <v>450</v>
      </c>
      <c r="Y28" s="18">
        <v>1800</v>
      </c>
      <c r="AA28" t="s">
        <v>16</v>
      </c>
      <c r="AB28" s="13">
        <f t="shared" si="10"/>
        <v>180</v>
      </c>
      <c r="AC28" s="13">
        <f t="shared" si="11"/>
        <v>90</v>
      </c>
      <c r="AD28" s="13">
        <f t="shared" si="12"/>
        <v>90</v>
      </c>
      <c r="AE28" s="13">
        <f t="shared" si="13"/>
        <v>360</v>
      </c>
    </row>
    <row r="29" spans="2:31" x14ac:dyDescent="0.3">
      <c r="B29" t="s">
        <v>5</v>
      </c>
      <c r="C29" s="15">
        <v>95</v>
      </c>
      <c r="D29" s="15">
        <v>99</v>
      </c>
      <c r="E29" s="15">
        <v>91</v>
      </c>
      <c r="F29" s="15">
        <v>6</v>
      </c>
      <c r="H29" t="s">
        <v>5</v>
      </c>
      <c r="I29" s="13">
        <v>0</v>
      </c>
      <c r="J29" s="13">
        <v>0</v>
      </c>
      <c r="K29" s="13">
        <v>0</v>
      </c>
      <c r="L29" s="13">
        <v>40</v>
      </c>
      <c r="M29">
        <f t="shared" si="14"/>
        <v>40</v>
      </c>
      <c r="O29" t="s">
        <v>5</v>
      </c>
      <c r="P29" s="15">
        <f t="shared" si="15"/>
        <v>4</v>
      </c>
      <c r="Q29" s="15">
        <f t="shared" si="7"/>
        <v>4</v>
      </c>
      <c r="R29" s="15">
        <f t="shared" si="8"/>
        <v>4</v>
      </c>
      <c r="S29" s="15">
        <f t="shared" si="9"/>
        <v>1</v>
      </c>
      <c r="U29" t="s">
        <v>5</v>
      </c>
      <c r="V29" s="18">
        <v>3000</v>
      </c>
      <c r="W29" s="18">
        <v>3000</v>
      </c>
      <c r="X29" s="18">
        <v>3000</v>
      </c>
      <c r="Y29" s="18">
        <v>750</v>
      </c>
      <c r="AA29" t="s">
        <v>5</v>
      </c>
      <c r="AB29" s="13">
        <f t="shared" si="10"/>
        <v>600</v>
      </c>
      <c r="AC29" s="13">
        <f t="shared" si="11"/>
        <v>600</v>
      </c>
      <c r="AD29" s="13">
        <f t="shared" si="12"/>
        <v>600</v>
      </c>
      <c r="AE29" s="13">
        <f t="shared" si="13"/>
        <v>150</v>
      </c>
    </row>
    <row r="30" spans="2:31" x14ac:dyDescent="0.3">
      <c r="B30" t="s">
        <v>9</v>
      </c>
      <c r="C30" s="15">
        <v>38</v>
      </c>
      <c r="D30" s="15">
        <v>50</v>
      </c>
      <c r="E30" s="15">
        <v>42</v>
      </c>
      <c r="F30" s="15">
        <v>62</v>
      </c>
      <c r="H30" t="s">
        <v>9</v>
      </c>
      <c r="I30" s="13">
        <v>30</v>
      </c>
      <c r="J30" s="13">
        <v>0</v>
      </c>
      <c r="K30" s="13">
        <v>0</v>
      </c>
      <c r="L30" s="13">
        <v>5</v>
      </c>
      <c r="M30">
        <f t="shared" si="14"/>
        <v>35</v>
      </c>
      <c r="O30" t="s">
        <v>9</v>
      </c>
      <c r="P30" s="15">
        <f t="shared" si="15"/>
        <v>2</v>
      </c>
      <c r="Q30" s="15">
        <f t="shared" si="7"/>
        <v>2</v>
      </c>
      <c r="R30" s="15">
        <f t="shared" si="8"/>
        <v>2</v>
      </c>
      <c r="S30" s="15">
        <f t="shared" si="9"/>
        <v>3</v>
      </c>
      <c r="U30" t="s">
        <v>9</v>
      </c>
      <c r="V30" s="18">
        <v>1400</v>
      </c>
      <c r="W30" s="18">
        <v>1400</v>
      </c>
      <c r="X30" s="18">
        <v>1400</v>
      </c>
      <c r="Y30" s="18">
        <v>2100</v>
      </c>
      <c r="AA30" t="s">
        <v>9</v>
      </c>
      <c r="AB30" s="13">
        <f t="shared" si="10"/>
        <v>280</v>
      </c>
      <c r="AC30" s="13">
        <f t="shared" si="11"/>
        <v>280</v>
      </c>
      <c r="AD30" s="13">
        <f t="shared" si="12"/>
        <v>280</v>
      </c>
      <c r="AE30" s="13">
        <f t="shared" si="13"/>
        <v>420</v>
      </c>
    </row>
    <row r="31" spans="2:31" x14ac:dyDescent="0.3">
      <c r="B31" t="s">
        <v>13</v>
      </c>
      <c r="C31" s="15">
        <v>38</v>
      </c>
      <c r="D31" s="15">
        <v>50</v>
      </c>
      <c r="E31" s="15">
        <v>42</v>
      </c>
      <c r="F31" s="15">
        <v>62</v>
      </c>
      <c r="H31" t="s">
        <v>13</v>
      </c>
      <c r="I31" s="13">
        <v>0</v>
      </c>
      <c r="J31" s="13">
        <v>0</v>
      </c>
      <c r="K31" s="13">
        <v>0</v>
      </c>
      <c r="L31" s="13">
        <v>30</v>
      </c>
      <c r="M31">
        <f t="shared" si="14"/>
        <v>30</v>
      </c>
      <c r="O31" t="s">
        <v>13</v>
      </c>
      <c r="P31" s="15">
        <f t="shared" si="15"/>
        <v>2</v>
      </c>
      <c r="Q31" s="15">
        <f t="shared" si="7"/>
        <v>2</v>
      </c>
      <c r="R31" s="15">
        <f t="shared" si="8"/>
        <v>2</v>
      </c>
      <c r="S31" s="15">
        <f t="shared" si="9"/>
        <v>3</v>
      </c>
      <c r="U31" t="s">
        <v>13</v>
      </c>
      <c r="V31" s="18">
        <v>1200</v>
      </c>
      <c r="W31" s="18">
        <v>1200</v>
      </c>
      <c r="X31" s="18">
        <v>1200</v>
      </c>
      <c r="Y31" s="18">
        <v>1800</v>
      </c>
      <c r="AA31" t="s">
        <v>13</v>
      </c>
      <c r="AB31" s="13">
        <f t="shared" si="10"/>
        <v>240</v>
      </c>
      <c r="AC31" s="13">
        <f t="shared" si="11"/>
        <v>240</v>
      </c>
      <c r="AD31" s="13">
        <f t="shared" si="12"/>
        <v>240</v>
      </c>
      <c r="AE31" s="13">
        <f t="shared" si="13"/>
        <v>360</v>
      </c>
    </row>
    <row r="32" spans="2:31" x14ac:dyDescent="0.3">
      <c r="I32">
        <f>SUM(I22:I31)</f>
        <v>80</v>
      </c>
      <c r="J32">
        <f t="shared" ref="J32:L32" si="16">SUM(J22:J31)</f>
        <v>90</v>
      </c>
      <c r="K32">
        <f t="shared" si="16"/>
        <v>120</v>
      </c>
      <c r="L32">
        <f t="shared" si="16"/>
        <v>140</v>
      </c>
    </row>
    <row r="33" spans="2:31" x14ac:dyDescent="0.3">
      <c r="B33" t="s">
        <v>30</v>
      </c>
      <c r="C33" s="15">
        <v>1.2</v>
      </c>
    </row>
    <row r="34" spans="2:31" x14ac:dyDescent="0.3">
      <c r="B34" t="s">
        <v>21</v>
      </c>
      <c r="C34" s="15">
        <v>1</v>
      </c>
      <c r="H34" t="s">
        <v>30</v>
      </c>
      <c r="I34">
        <f>I19</f>
        <v>80</v>
      </c>
      <c r="J34">
        <f t="shared" ref="J34:L34" si="17">J19</f>
        <v>90</v>
      </c>
      <c r="K34">
        <f t="shared" si="17"/>
        <v>120</v>
      </c>
      <c r="L34">
        <f t="shared" si="17"/>
        <v>140</v>
      </c>
    </row>
    <row r="35" spans="2:31" x14ac:dyDescent="0.3">
      <c r="B35" t="s">
        <v>31</v>
      </c>
      <c r="C35">
        <f>SUMPRODUCT(C16:F18,I16:L18,P16:S18)</f>
        <v>51400</v>
      </c>
      <c r="I35" s="16" t="s">
        <v>29</v>
      </c>
      <c r="J35" s="16" t="s">
        <v>29</v>
      </c>
      <c r="K35" s="16" t="s">
        <v>29</v>
      </c>
      <c r="L35" s="16" t="s">
        <v>29</v>
      </c>
    </row>
    <row r="36" spans="2:31" x14ac:dyDescent="0.3">
      <c r="B36" t="s">
        <v>32</v>
      </c>
      <c r="C36">
        <f>SUMPRODUCT(C22:F31,I22:L31,P22:S31) +SUMPRODUCT(V22:Y31,I22:L31) + SUMPRODUCT(I22:L31,AB22:AE31)</f>
        <v>472075</v>
      </c>
      <c r="H36" t="s">
        <v>21</v>
      </c>
      <c r="I36">
        <f>I32</f>
        <v>80</v>
      </c>
      <c r="J36">
        <f t="shared" ref="J36:L36" si="18">J32</f>
        <v>90</v>
      </c>
      <c r="K36">
        <f t="shared" si="18"/>
        <v>120</v>
      </c>
      <c r="L36">
        <f t="shared" si="18"/>
        <v>140</v>
      </c>
      <c r="U36" s="27"/>
      <c r="V36" s="27"/>
      <c r="W36" s="27"/>
      <c r="X36" s="27"/>
      <c r="Y36" s="27"/>
      <c r="Z36" s="28" t="s">
        <v>35</v>
      </c>
      <c r="AA36" s="27"/>
      <c r="AB36" s="27"/>
      <c r="AC36" s="27"/>
      <c r="AD36" s="27"/>
      <c r="AE36" s="27"/>
    </row>
    <row r="37" spans="2:31" ht="15.6" x14ac:dyDescent="0.35">
      <c r="U37" s="22" t="s">
        <v>43</v>
      </c>
      <c r="V37" s="23" t="s">
        <v>0</v>
      </c>
      <c r="W37" s="23" t="s">
        <v>14</v>
      </c>
      <c r="X37" s="23" t="s">
        <v>2</v>
      </c>
      <c r="Y37" s="23" t="s">
        <v>10</v>
      </c>
      <c r="Z37" s="23" t="s">
        <v>3</v>
      </c>
      <c r="AA37" s="23" t="s">
        <v>12</v>
      </c>
      <c r="AB37" s="23" t="s">
        <v>16</v>
      </c>
      <c r="AC37" s="23" t="s">
        <v>5</v>
      </c>
      <c r="AD37" s="23" t="s">
        <v>9</v>
      </c>
      <c r="AE37" s="24" t="s">
        <v>13</v>
      </c>
    </row>
    <row r="38" spans="2:31" x14ac:dyDescent="0.3">
      <c r="B38" t="s">
        <v>33</v>
      </c>
      <c r="C38" s="13">
        <f>SUM(C35:C36)</f>
        <v>523475</v>
      </c>
      <c r="U38" s="25" t="s">
        <v>7</v>
      </c>
      <c r="V38" s="2">
        <v>2</v>
      </c>
      <c r="W38" s="2">
        <v>2</v>
      </c>
      <c r="X38" s="2">
        <v>4</v>
      </c>
      <c r="Y38" s="2">
        <v>2</v>
      </c>
      <c r="Z38" s="2">
        <v>1</v>
      </c>
      <c r="AA38" s="2">
        <v>1</v>
      </c>
      <c r="AB38" s="2">
        <v>2</v>
      </c>
      <c r="AC38" s="2">
        <v>4</v>
      </c>
      <c r="AD38" s="2">
        <v>2</v>
      </c>
      <c r="AE38" s="19">
        <v>2</v>
      </c>
    </row>
    <row r="39" spans="2:31" x14ac:dyDescent="0.3">
      <c r="U39" s="25" t="s">
        <v>6</v>
      </c>
      <c r="V39" s="2">
        <v>1</v>
      </c>
      <c r="W39" s="2">
        <v>1</v>
      </c>
      <c r="X39" s="2">
        <v>4</v>
      </c>
      <c r="Y39" s="2">
        <v>2</v>
      </c>
      <c r="Z39" s="2">
        <v>2</v>
      </c>
      <c r="AA39" s="2">
        <v>1</v>
      </c>
      <c r="AB39" s="2">
        <v>1</v>
      </c>
      <c r="AC39" s="2">
        <v>4</v>
      </c>
      <c r="AD39" s="2">
        <v>2</v>
      </c>
      <c r="AE39" s="19">
        <v>2</v>
      </c>
    </row>
    <row r="40" spans="2:31" x14ac:dyDescent="0.3">
      <c r="U40" s="25" t="s">
        <v>8</v>
      </c>
      <c r="V40" s="2">
        <v>1</v>
      </c>
      <c r="W40" s="2">
        <v>1</v>
      </c>
      <c r="X40" s="2">
        <v>4</v>
      </c>
      <c r="Y40" s="2">
        <v>1</v>
      </c>
      <c r="Z40" s="2">
        <v>2</v>
      </c>
      <c r="AA40" s="2">
        <v>1</v>
      </c>
      <c r="AB40" s="2">
        <v>1</v>
      </c>
      <c r="AC40" s="2">
        <v>4</v>
      </c>
      <c r="AD40" s="2">
        <v>2</v>
      </c>
      <c r="AE40" s="19">
        <v>2</v>
      </c>
    </row>
    <row r="41" spans="2:31" x14ac:dyDescent="0.3">
      <c r="B41" s="27"/>
      <c r="C41" s="27"/>
      <c r="D41" s="27"/>
      <c r="E41" s="27"/>
      <c r="F41" s="27"/>
      <c r="G41" s="28" t="s">
        <v>41</v>
      </c>
      <c r="H41" s="27"/>
      <c r="I41" s="27"/>
      <c r="J41" s="27"/>
      <c r="K41" s="27"/>
      <c r="L41" s="27"/>
      <c r="U41" s="26" t="s">
        <v>1</v>
      </c>
      <c r="V41" s="20">
        <v>4</v>
      </c>
      <c r="W41" s="20">
        <v>4</v>
      </c>
      <c r="X41" s="20">
        <v>1</v>
      </c>
      <c r="Y41" s="20">
        <v>3</v>
      </c>
      <c r="Z41" s="20">
        <v>4</v>
      </c>
      <c r="AA41" s="20">
        <v>4</v>
      </c>
      <c r="AB41" s="20">
        <v>4</v>
      </c>
      <c r="AC41" s="20">
        <v>1</v>
      </c>
      <c r="AD41" s="20">
        <v>3</v>
      </c>
      <c r="AE41" s="21">
        <v>3</v>
      </c>
    </row>
    <row r="42" spans="2:31" ht="15.6" x14ac:dyDescent="0.35">
      <c r="B42" s="22" t="s">
        <v>40</v>
      </c>
      <c r="C42" s="23" t="s">
        <v>0</v>
      </c>
      <c r="D42" s="23" t="s">
        <v>14</v>
      </c>
      <c r="E42" s="23" t="s">
        <v>2</v>
      </c>
      <c r="F42" s="23" t="s">
        <v>10</v>
      </c>
      <c r="G42" s="23" t="s">
        <v>3</v>
      </c>
      <c r="H42" s="23" t="s">
        <v>12</v>
      </c>
      <c r="I42" s="23" t="s">
        <v>16</v>
      </c>
      <c r="J42" s="23" t="s">
        <v>5</v>
      </c>
      <c r="K42" s="23" t="s">
        <v>9</v>
      </c>
      <c r="L42" s="24" t="s">
        <v>13</v>
      </c>
    </row>
    <row r="43" spans="2:31" x14ac:dyDescent="0.3">
      <c r="B43" s="25" t="s">
        <v>7</v>
      </c>
      <c r="C43" s="2">
        <v>34</v>
      </c>
      <c r="D43" s="2">
        <v>34</v>
      </c>
      <c r="E43" s="2">
        <v>88</v>
      </c>
      <c r="F43" s="2">
        <v>44</v>
      </c>
      <c r="G43" s="2">
        <v>16</v>
      </c>
      <c r="H43" s="2">
        <v>25</v>
      </c>
      <c r="I43" s="2">
        <v>27</v>
      </c>
      <c r="J43" s="2">
        <v>95</v>
      </c>
      <c r="K43" s="2">
        <v>38</v>
      </c>
      <c r="L43" s="19">
        <v>38</v>
      </c>
    </row>
    <row r="44" spans="2:31" x14ac:dyDescent="0.3">
      <c r="B44" s="25" t="s">
        <v>6</v>
      </c>
      <c r="C44" s="2">
        <v>13</v>
      </c>
      <c r="D44" s="2">
        <v>17</v>
      </c>
      <c r="E44" s="2">
        <v>101</v>
      </c>
      <c r="F44" s="2">
        <v>33</v>
      </c>
      <c r="G44" s="2">
        <v>31</v>
      </c>
      <c r="H44" s="2">
        <v>7</v>
      </c>
      <c r="I44" s="2">
        <v>18</v>
      </c>
      <c r="J44" s="2">
        <v>99</v>
      </c>
      <c r="K44" s="2">
        <v>50</v>
      </c>
      <c r="L44" s="19">
        <v>50</v>
      </c>
    </row>
    <row r="45" spans="2:31" x14ac:dyDescent="0.3">
      <c r="B45" s="25" t="s">
        <v>8</v>
      </c>
      <c r="C45" s="2">
        <v>10</v>
      </c>
      <c r="D45" s="2">
        <v>9</v>
      </c>
      <c r="E45" s="2">
        <v>95</v>
      </c>
      <c r="F45" s="2">
        <v>25</v>
      </c>
      <c r="G45" s="2">
        <v>36</v>
      </c>
      <c r="H45" s="2">
        <v>13</v>
      </c>
      <c r="I45" s="2">
        <v>14</v>
      </c>
      <c r="J45" s="2">
        <v>91</v>
      </c>
      <c r="K45" s="2">
        <v>42</v>
      </c>
      <c r="L45" s="19">
        <v>42</v>
      </c>
    </row>
    <row r="46" spans="2:31" x14ac:dyDescent="0.3">
      <c r="B46" s="26" t="s">
        <v>1</v>
      </c>
      <c r="C46" s="20">
        <v>85</v>
      </c>
      <c r="D46" s="20">
        <v>80</v>
      </c>
      <c r="E46" s="20">
        <v>11</v>
      </c>
      <c r="F46" s="20">
        <v>63</v>
      </c>
      <c r="G46" s="20">
        <v>82</v>
      </c>
      <c r="H46" s="20">
        <v>91</v>
      </c>
      <c r="I46" s="20">
        <v>84</v>
      </c>
      <c r="J46" s="20">
        <v>6</v>
      </c>
      <c r="K46" s="20">
        <v>62</v>
      </c>
      <c r="L46" s="21">
        <v>62</v>
      </c>
    </row>
  </sheetData>
  <sortState xmlns:xlrd2="http://schemas.microsoft.com/office/spreadsheetml/2017/richdata2" ref="B2:C11">
    <sortCondition ref="B2:B11"/>
  </sortState>
  <mergeCells count="3">
    <mergeCell ref="D1:E1"/>
    <mergeCell ref="H20:I20"/>
    <mergeCell ref="H14:I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6EB5-6451-4488-8E08-4B04EF3E7B1B}">
  <dimension ref="A1:X47"/>
  <sheetViews>
    <sheetView tabSelected="1" topLeftCell="A20" workbookViewId="0">
      <selection activeCell="I30" sqref="I30:M47"/>
    </sheetView>
  </sheetViews>
  <sheetFormatPr defaultRowHeight="14.4" x14ac:dyDescent="0.3"/>
  <cols>
    <col min="8" max="8" width="13.33203125" customWidth="1"/>
  </cols>
  <sheetData>
    <row r="1" spans="1:24" x14ac:dyDescent="0.3">
      <c r="A1" s="31" t="s">
        <v>28</v>
      </c>
      <c r="B1" s="34" t="s">
        <v>27</v>
      </c>
      <c r="C1" s="27"/>
      <c r="D1" s="31" t="s">
        <v>26</v>
      </c>
      <c r="E1" s="34" t="s">
        <v>27</v>
      </c>
      <c r="F1" s="27"/>
      <c r="G1" s="31" t="s">
        <v>25</v>
      </c>
      <c r="H1" s="34" t="s">
        <v>50</v>
      </c>
      <c r="M1" s="27"/>
      <c r="N1" s="27"/>
      <c r="O1" s="38" t="s">
        <v>49</v>
      </c>
      <c r="P1" s="27"/>
      <c r="Q1" s="27"/>
    </row>
    <row r="2" spans="1:24" x14ac:dyDescent="0.3">
      <c r="A2" s="25" t="s">
        <v>4</v>
      </c>
      <c r="B2" s="19">
        <v>160</v>
      </c>
      <c r="C2" s="27"/>
      <c r="D2" s="25" t="s">
        <v>7</v>
      </c>
      <c r="E2" s="35">
        <v>80</v>
      </c>
      <c r="F2" s="27"/>
      <c r="G2" s="25" t="s">
        <v>0</v>
      </c>
      <c r="H2" s="32">
        <v>62.999999999999993</v>
      </c>
      <c r="M2" s="37" t="s">
        <v>48</v>
      </c>
      <c r="N2" s="23" t="s">
        <v>7</v>
      </c>
      <c r="O2" s="23" t="s">
        <v>6</v>
      </c>
      <c r="P2" s="23" t="s">
        <v>8</v>
      </c>
      <c r="Q2" s="24" t="s">
        <v>1</v>
      </c>
    </row>
    <row r="3" spans="1:24" x14ac:dyDescent="0.3">
      <c r="A3" s="25" t="s">
        <v>11</v>
      </c>
      <c r="B3" s="19">
        <v>130</v>
      </c>
      <c r="C3" s="27"/>
      <c r="D3" s="25" t="s">
        <v>6</v>
      </c>
      <c r="E3" s="35">
        <v>90</v>
      </c>
      <c r="F3" s="27"/>
      <c r="G3" s="25" t="s">
        <v>14</v>
      </c>
      <c r="H3" s="32">
        <v>21</v>
      </c>
      <c r="M3" s="25" t="s">
        <v>4</v>
      </c>
      <c r="N3" s="2">
        <v>3.3</v>
      </c>
      <c r="O3" s="2">
        <v>2.2000000000000002</v>
      </c>
      <c r="P3" s="2">
        <v>1.1000000000000001</v>
      </c>
      <c r="Q3" s="19">
        <v>4.4000000000000004</v>
      </c>
    </row>
    <row r="4" spans="1:24" x14ac:dyDescent="0.3">
      <c r="A4" s="26" t="s">
        <v>15</v>
      </c>
      <c r="B4" s="21">
        <v>140</v>
      </c>
      <c r="C4" s="27"/>
      <c r="D4" s="25" t="s">
        <v>8</v>
      </c>
      <c r="E4" s="35">
        <v>120</v>
      </c>
      <c r="F4" s="27"/>
      <c r="G4" s="25" t="s">
        <v>2</v>
      </c>
      <c r="H4" s="32">
        <v>45.5</v>
      </c>
      <c r="M4" s="25" t="s">
        <v>11</v>
      </c>
      <c r="N4" s="2">
        <v>1.1000000000000001</v>
      </c>
      <c r="O4" s="2">
        <v>3.3</v>
      </c>
      <c r="P4" s="2">
        <v>2.2000000000000002</v>
      </c>
      <c r="Q4" s="19">
        <v>3.3</v>
      </c>
    </row>
    <row r="5" spans="1:24" x14ac:dyDescent="0.3">
      <c r="A5" s="27"/>
      <c r="B5" s="27"/>
      <c r="C5" s="27"/>
      <c r="D5" s="26" t="s">
        <v>1</v>
      </c>
      <c r="E5" s="36">
        <v>140</v>
      </c>
      <c r="F5" s="27"/>
      <c r="G5" s="25" t="s">
        <v>10</v>
      </c>
      <c r="H5" s="32">
        <v>24.5</v>
      </c>
      <c r="M5" s="26" t="s">
        <v>15</v>
      </c>
      <c r="N5" s="20">
        <v>3.3</v>
      </c>
      <c r="O5" s="20">
        <v>3.3</v>
      </c>
      <c r="P5" s="20">
        <v>2.2000000000000002</v>
      </c>
      <c r="Q5" s="21">
        <v>4.4000000000000004</v>
      </c>
    </row>
    <row r="6" spans="1:24" x14ac:dyDescent="0.3">
      <c r="A6" s="27"/>
      <c r="B6" s="27"/>
      <c r="C6" s="27"/>
      <c r="D6" s="27"/>
      <c r="E6" s="27"/>
      <c r="F6" s="27"/>
      <c r="G6" s="25" t="s">
        <v>3</v>
      </c>
      <c r="H6" s="32">
        <v>31.499999999999996</v>
      </c>
    </row>
    <row r="7" spans="1:24" x14ac:dyDescent="0.3">
      <c r="A7" s="27"/>
      <c r="B7" s="27"/>
      <c r="C7" s="27"/>
      <c r="D7" s="27"/>
      <c r="E7" s="27"/>
      <c r="F7" s="27"/>
      <c r="G7" s="25" t="s">
        <v>12</v>
      </c>
      <c r="H7" s="32">
        <v>24.5</v>
      </c>
      <c r="M7" s="29"/>
      <c r="N7" s="27"/>
      <c r="O7" s="28" t="s">
        <v>42</v>
      </c>
      <c r="P7" s="27"/>
      <c r="Q7" s="27"/>
    </row>
    <row r="8" spans="1:24" ht="15.6" x14ac:dyDescent="0.35">
      <c r="A8" s="27"/>
      <c r="B8" s="27"/>
      <c r="C8" s="27"/>
      <c r="D8" s="27"/>
      <c r="E8" s="27"/>
      <c r="F8" s="27"/>
      <c r="G8" s="25" t="s">
        <v>16</v>
      </c>
      <c r="H8" s="32">
        <v>17.5</v>
      </c>
      <c r="M8" s="22" t="s">
        <v>45</v>
      </c>
      <c r="N8" s="23" t="s">
        <v>7</v>
      </c>
      <c r="O8" s="23" t="s">
        <v>6</v>
      </c>
      <c r="P8" s="23" t="s">
        <v>8</v>
      </c>
      <c r="Q8" s="24" t="s">
        <v>1</v>
      </c>
    </row>
    <row r="9" spans="1:24" x14ac:dyDescent="0.3">
      <c r="A9" s="27"/>
      <c r="B9" s="27"/>
      <c r="C9" s="27"/>
      <c r="D9" s="27"/>
      <c r="E9" s="27"/>
      <c r="F9" s="27"/>
      <c r="G9" s="25" t="s">
        <v>5</v>
      </c>
      <c r="H9" s="32">
        <v>28</v>
      </c>
      <c r="M9" s="25" t="s">
        <v>4</v>
      </c>
      <c r="N9" s="2">
        <v>54</v>
      </c>
      <c r="O9" s="2">
        <v>35</v>
      </c>
      <c r="P9" s="2">
        <v>25</v>
      </c>
      <c r="Q9" s="19">
        <v>97</v>
      </c>
    </row>
    <row r="10" spans="1:24" x14ac:dyDescent="0.3">
      <c r="A10" s="27"/>
      <c r="B10" s="27"/>
      <c r="C10" s="27"/>
      <c r="D10" s="27"/>
      <c r="E10" s="27"/>
      <c r="F10" s="27"/>
      <c r="G10" s="25" t="s">
        <v>9</v>
      </c>
      <c r="H10" s="32">
        <v>24.5</v>
      </c>
      <c r="M10" s="25" t="s">
        <v>11</v>
      </c>
      <c r="N10" s="2">
        <v>9</v>
      </c>
      <c r="O10" s="2">
        <v>37</v>
      </c>
      <c r="P10" s="2">
        <v>41</v>
      </c>
      <c r="Q10" s="19">
        <v>59</v>
      </c>
    </row>
    <row r="11" spans="1:24" x14ac:dyDescent="0.3">
      <c r="A11" s="27"/>
      <c r="B11" s="27"/>
      <c r="C11" s="27"/>
      <c r="D11" s="27"/>
      <c r="E11" s="27"/>
      <c r="F11" s="27"/>
      <c r="G11" s="26" t="s">
        <v>13</v>
      </c>
      <c r="H11" s="33">
        <v>21</v>
      </c>
      <c r="M11" s="26" t="s">
        <v>15</v>
      </c>
      <c r="N11" s="20">
        <v>67</v>
      </c>
      <c r="O11" s="20">
        <v>52</v>
      </c>
      <c r="P11" s="20">
        <v>39</v>
      </c>
      <c r="Q11" s="21">
        <v>83</v>
      </c>
    </row>
    <row r="12" spans="1:24" x14ac:dyDescent="0.3">
      <c r="A12" s="27"/>
      <c r="B12" s="27"/>
      <c r="C12" s="27"/>
      <c r="D12" s="27"/>
      <c r="E12" s="27"/>
      <c r="F12" s="27"/>
    </row>
    <row r="14" spans="1:24" x14ac:dyDescent="0.3">
      <c r="A14" s="27"/>
      <c r="B14" s="27"/>
      <c r="C14" s="27"/>
      <c r="D14" s="27"/>
      <c r="E14" s="27"/>
      <c r="F14" s="28" t="s">
        <v>41</v>
      </c>
      <c r="G14" s="27"/>
      <c r="H14" s="27"/>
      <c r="I14" s="27"/>
      <c r="J14" s="27"/>
      <c r="K14" s="27"/>
      <c r="N14" s="27"/>
      <c r="O14" s="27"/>
      <c r="P14" s="27"/>
      <c r="Q14" s="27"/>
      <c r="R14" s="27"/>
      <c r="S14" s="28" t="s">
        <v>36</v>
      </c>
      <c r="T14" s="27"/>
      <c r="U14" s="27"/>
      <c r="V14" s="27"/>
      <c r="W14" s="27"/>
      <c r="X14" s="27"/>
    </row>
    <row r="15" spans="1:24" ht="15.6" x14ac:dyDescent="0.35">
      <c r="A15" s="22" t="s">
        <v>40</v>
      </c>
      <c r="B15" s="23" t="s">
        <v>0</v>
      </c>
      <c r="C15" s="23" t="s">
        <v>14</v>
      </c>
      <c r="D15" s="23" t="s">
        <v>2</v>
      </c>
      <c r="E15" s="23" t="s">
        <v>10</v>
      </c>
      <c r="F15" s="23" t="s">
        <v>3</v>
      </c>
      <c r="G15" s="23" t="s">
        <v>12</v>
      </c>
      <c r="H15" s="23" t="s">
        <v>16</v>
      </c>
      <c r="I15" s="23" t="s">
        <v>5</v>
      </c>
      <c r="J15" s="23" t="s">
        <v>9</v>
      </c>
      <c r="K15" s="24" t="s">
        <v>13</v>
      </c>
      <c r="N15" s="22" t="s">
        <v>46</v>
      </c>
      <c r="O15" s="23" t="s">
        <v>0</v>
      </c>
      <c r="P15" s="23" t="s">
        <v>14</v>
      </c>
      <c r="Q15" s="23" t="s">
        <v>2</v>
      </c>
      <c r="R15" s="23" t="s">
        <v>10</v>
      </c>
      <c r="S15" s="23" t="s">
        <v>3</v>
      </c>
      <c r="T15" s="23" t="s">
        <v>12</v>
      </c>
      <c r="U15" s="23" t="s">
        <v>16</v>
      </c>
      <c r="V15" s="23" t="s">
        <v>5</v>
      </c>
      <c r="W15" s="23" t="s">
        <v>9</v>
      </c>
      <c r="X15" s="24" t="s">
        <v>13</v>
      </c>
    </row>
    <row r="16" spans="1:24" x14ac:dyDescent="0.3">
      <c r="A16" s="25" t="s">
        <v>7</v>
      </c>
      <c r="B16" s="2">
        <v>34</v>
      </c>
      <c r="C16" s="2">
        <v>34</v>
      </c>
      <c r="D16" s="2">
        <v>88</v>
      </c>
      <c r="E16" s="2">
        <v>44</v>
      </c>
      <c r="F16" s="2">
        <v>16</v>
      </c>
      <c r="G16" s="2">
        <v>25</v>
      </c>
      <c r="H16" s="2">
        <v>27</v>
      </c>
      <c r="I16" s="2">
        <v>95</v>
      </c>
      <c r="J16" s="2">
        <v>38</v>
      </c>
      <c r="K16" s="19">
        <v>38</v>
      </c>
      <c r="N16" s="25" t="s">
        <v>7</v>
      </c>
      <c r="O16" s="2">
        <v>2200</v>
      </c>
      <c r="P16" s="2">
        <v>1100</v>
      </c>
      <c r="Q16" s="2">
        <v>4180</v>
      </c>
      <c r="R16" s="2">
        <v>1210</v>
      </c>
      <c r="S16" s="2">
        <v>715.00000000000011</v>
      </c>
      <c r="T16" s="2">
        <v>605</v>
      </c>
      <c r="U16" s="2">
        <v>990.00000000000011</v>
      </c>
      <c r="V16" s="2">
        <v>3300.0000000000005</v>
      </c>
      <c r="W16" s="2">
        <v>1540.0000000000002</v>
      </c>
      <c r="X16" s="19">
        <v>1320</v>
      </c>
    </row>
    <row r="17" spans="1:24" x14ac:dyDescent="0.3">
      <c r="A17" s="25" t="s">
        <v>6</v>
      </c>
      <c r="B17" s="2">
        <v>13</v>
      </c>
      <c r="C17" s="2">
        <v>17</v>
      </c>
      <c r="D17" s="2">
        <v>101</v>
      </c>
      <c r="E17" s="2">
        <v>33</v>
      </c>
      <c r="F17" s="2">
        <v>31</v>
      </c>
      <c r="G17" s="2">
        <v>7</v>
      </c>
      <c r="H17" s="2">
        <v>18</v>
      </c>
      <c r="I17" s="2">
        <v>99</v>
      </c>
      <c r="J17" s="2">
        <v>50</v>
      </c>
      <c r="K17" s="19">
        <v>50</v>
      </c>
      <c r="N17" s="25" t="s">
        <v>6</v>
      </c>
      <c r="O17" s="2">
        <v>1100</v>
      </c>
      <c r="P17" s="2">
        <v>550</v>
      </c>
      <c r="Q17" s="2">
        <v>4180</v>
      </c>
      <c r="R17" s="2">
        <v>1210</v>
      </c>
      <c r="S17" s="2">
        <v>1430.0000000000002</v>
      </c>
      <c r="T17" s="2">
        <v>605</v>
      </c>
      <c r="U17" s="2">
        <v>495.00000000000006</v>
      </c>
      <c r="V17" s="2">
        <v>3300.0000000000005</v>
      </c>
      <c r="W17" s="2">
        <v>1540.0000000000002</v>
      </c>
      <c r="X17" s="19">
        <v>1320</v>
      </c>
    </row>
    <row r="18" spans="1:24" x14ac:dyDescent="0.3">
      <c r="A18" s="25" t="s">
        <v>8</v>
      </c>
      <c r="B18" s="2">
        <v>10</v>
      </c>
      <c r="C18" s="2">
        <v>9</v>
      </c>
      <c r="D18" s="2">
        <v>95</v>
      </c>
      <c r="E18" s="2">
        <v>25</v>
      </c>
      <c r="F18" s="2">
        <v>36</v>
      </c>
      <c r="G18" s="2">
        <v>13</v>
      </c>
      <c r="H18" s="2">
        <v>14</v>
      </c>
      <c r="I18" s="2">
        <v>91</v>
      </c>
      <c r="J18" s="2">
        <v>42</v>
      </c>
      <c r="K18" s="19">
        <v>42</v>
      </c>
      <c r="N18" s="25" t="s">
        <v>8</v>
      </c>
      <c r="O18" s="2">
        <v>1100</v>
      </c>
      <c r="P18" s="2">
        <v>550</v>
      </c>
      <c r="Q18" s="2">
        <v>4180</v>
      </c>
      <c r="R18" s="2">
        <v>605</v>
      </c>
      <c r="S18" s="2">
        <v>1430.0000000000002</v>
      </c>
      <c r="T18" s="2">
        <v>605</v>
      </c>
      <c r="U18" s="2">
        <v>495.00000000000006</v>
      </c>
      <c r="V18" s="2">
        <v>3300.0000000000005</v>
      </c>
      <c r="W18" s="2">
        <v>1540.0000000000002</v>
      </c>
      <c r="X18" s="19">
        <v>1320</v>
      </c>
    </row>
    <row r="19" spans="1:24" x14ac:dyDescent="0.3">
      <c r="A19" s="26" t="s">
        <v>1</v>
      </c>
      <c r="B19" s="20">
        <v>85</v>
      </c>
      <c r="C19" s="20">
        <v>80</v>
      </c>
      <c r="D19" s="20">
        <v>11</v>
      </c>
      <c r="E19" s="20">
        <v>63</v>
      </c>
      <c r="F19" s="20">
        <v>82</v>
      </c>
      <c r="G19" s="20">
        <v>91</v>
      </c>
      <c r="H19" s="20">
        <v>84</v>
      </c>
      <c r="I19" s="20">
        <v>6</v>
      </c>
      <c r="J19" s="20">
        <v>62</v>
      </c>
      <c r="K19" s="21">
        <v>62</v>
      </c>
      <c r="N19" s="26" t="s">
        <v>1</v>
      </c>
      <c r="O19" s="20">
        <v>4400</v>
      </c>
      <c r="P19" s="20">
        <v>2200</v>
      </c>
      <c r="Q19" s="20">
        <v>1045</v>
      </c>
      <c r="R19" s="20">
        <v>1815.0000000000002</v>
      </c>
      <c r="S19" s="20">
        <v>2860.0000000000005</v>
      </c>
      <c r="T19" s="20">
        <v>2420</v>
      </c>
      <c r="U19" s="20">
        <v>1980.0000000000002</v>
      </c>
      <c r="V19" s="20">
        <v>825.00000000000011</v>
      </c>
      <c r="W19" s="20">
        <v>2310</v>
      </c>
      <c r="X19" s="21">
        <v>1980.0000000000002</v>
      </c>
    </row>
    <row r="21" spans="1:24" x14ac:dyDescent="0.3">
      <c r="A21" s="27"/>
      <c r="B21" s="27"/>
      <c r="C21" s="27"/>
      <c r="D21" s="27"/>
      <c r="E21" s="27"/>
      <c r="F21" s="28" t="s">
        <v>35</v>
      </c>
      <c r="G21" s="27"/>
      <c r="H21" s="27"/>
      <c r="I21" s="27"/>
      <c r="J21" s="27"/>
      <c r="K21" s="27"/>
      <c r="N21" s="27"/>
      <c r="O21" s="27"/>
      <c r="P21" s="27"/>
      <c r="Q21" s="27"/>
      <c r="R21" s="27"/>
      <c r="S21" s="28" t="s">
        <v>37</v>
      </c>
      <c r="T21" s="27"/>
      <c r="U21" s="27"/>
      <c r="V21" s="27"/>
      <c r="W21" s="27"/>
      <c r="X21" s="27"/>
    </row>
    <row r="22" spans="1:24" ht="15.6" x14ac:dyDescent="0.35">
      <c r="A22" s="22" t="s">
        <v>43</v>
      </c>
      <c r="B22" s="23" t="s">
        <v>0</v>
      </c>
      <c r="C22" s="23" t="s">
        <v>14</v>
      </c>
      <c r="D22" s="23" t="s">
        <v>2</v>
      </c>
      <c r="E22" s="23" t="s">
        <v>10</v>
      </c>
      <c r="F22" s="23" t="s">
        <v>3</v>
      </c>
      <c r="G22" s="23" t="s">
        <v>12</v>
      </c>
      <c r="H22" s="23" t="s">
        <v>16</v>
      </c>
      <c r="I22" s="23" t="s">
        <v>5</v>
      </c>
      <c r="J22" s="23" t="s">
        <v>9</v>
      </c>
      <c r="K22" s="24" t="s">
        <v>13</v>
      </c>
      <c r="N22" s="22" t="s">
        <v>47</v>
      </c>
      <c r="O22" s="23" t="s">
        <v>0</v>
      </c>
      <c r="P22" s="23" t="s">
        <v>14</v>
      </c>
      <c r="Q22" s="23" t="s">
        <v>2</v>
      </c>
      <c r="R22" s="23" t="s">
        <v>10</v>
      </c>
      <c r="S22" s="23" t="s">
        <v>3</v>
      </c>
      <c r="T22" s="23" t="s">
        <v>12</v>
      </c>
      <c r="U22" s="23" t="s">
        <v>16</v>
      </c>
      <c r="V22" s="23" t="s">
        <v>5</v>
      </c>
      <c r="W22" s="23" t="s">
        <v>9</v>
      </c>
      <c r="X22" s="24" t="s">
        <v>13</v>
      </c>
    </row>
    <row r="23" spans="1:24" x14ac:dyDescent="0.3">
      <c r="A23" s="25" t="s">
        <v>7</v>
      </c>
      <c r="B23" s="2">
        <v>2.2000000000000002</v>
      </c>
      <c r="C23" s="2">
        <v>2.2000000000000002</v>
      </c>
      <c r="D23" s="2">
        <v>4.4000000000000004</v>
      </c>
      <c r="E23" s="2">
        <v>2.2000000000000002</v>
      </c>
      <c r="F23" s="2">
        <v>1.1000000000000001</v>
      </c>
      <c r="G23" s="2">
        <v>1.1000000000000001</v>
      </c>
      <c r="H23" s="2">
        <v>2.2000000000000002</v>
      </c>
      <c r="I23" s="2">
        <v>4.4000000000000004</v>
      </c>
      <c r="J23" s="2">
        <v>2.2000000000000002</v>
      </c>
      <c r="K23" s="19">
        <v>2.2000000000000002</v>
      </c>
      <c r="N23" s="25" t="s">
        <v>7</v>
      </c>
      <c r="O23" s="2">
        <v>400</v>
      </c>
      <c r="P23" s="2">
        <v>200</v>
      </c>
      <c r="Q23" s="2">
        <v>760</v>
      </c>
      <c r="R23" s="2">
        <v>220</v>
      </c>
      <c r="S23" s="2">
        <v>130</v>
      </c>
      <c r="T23" s="2">
        <v>110</v>
      </c>
      <c r="U23" s="2">
        <v>180</v>
      </c>
      <c r="V23" s="2">
        <v>600</v>
      </c>
      <c r="W23" s="2">
        <v>280</v>
      </c>
      <c r="X23" s="19">
        <v>240</v>
      </c>
    </row>
    <row r="24" spans="1:24" x14ac:dyDescent="0.3">
      <c r="A24" s="25" t="s">
        <v>6</v>
      </c>
      <c r="B24" s="2">
        <v>1.1000000000000001</v>
      </c>
      <c r="C24" s="2">
        <v>1.1000000000000001</v>
      </c>
      <c r="D24" s="2">
        <v>4.4000000000000004</v>
      </c>
      <c r="E24" s="2">
        <v>2.2000000000000002</v>
      </c>
      <c r="F24" s="2">
        <v>2.2000000000000002</v>
      </c>
      <c r="G24" s="2">
        <v>1.1000000000000001</v>
      </c>
      <c r="H24" s="2">
        <v>1.1000000000000001</v>
      </c>
      <c r="I24" s="2">
        <v>4.4000000000000004</v>
      </c>
      <c r="J24" s="2">
        <v>2.2000000000000002</v>
      </c>
      <c r="K24" s="19">
        <v>2.2000000000000002</v>
      </c>
      <c r="N24" s="25" t="s">
        <v>6</v>
      </c>
      <c r="O24" s="2">
        <v>200</v>
      </c>
      <c r="P24" s="2">
        <v>100</v>
      </c>
      <c r="Q24" s="2">
        <v>760</v>
      </c>
      <c r="R24" s="2">
        <v>220</v>
      </c>
      <c r="S24" s="2">
        <v>260</v>
      </c>
      <c r="T24" s="2">
        <v>110</v>
      </c>
      <c r="U24" s="2">
        <v>90</v>
      </c>
      <c r="V24" s="2">
        <v>600</v>
      </c>
      <c r="W24" s="2">
        <v>280</v>
      </c>
      <c r="X24" s="19">
        <v>240</v>
      </c>
    </row>
    <row r="25" spans="1:24" x14ac:dyDescent="0.3">
      <c r="A25" s="25" t="s">
        <v>8</v>
      </c>
      <c r="B25" s="2">
        <v>1.1000000000000001</v>
      </c>
      <c r="C25" s="2">
        <v>1.1000000000000001</v>
      </c>
      <c r="D25" s="2">
        <v>4.4000000000000004</v>
      </c>
      <c r="E25" s="2">
        <v>1.1000000000000001</v>
      </c>
      <c r="F25" s="2">
        <v>2.2000000000000002</v>
      </c>
      <c r="G25" s="2">
        <v>1.1000000000000001</v>
      </c>
      <c r="H25" s="2">
        <v>1.1000000000000001</v>
      </c>
      <c r="I25" s="2">
        <v>4.4000000000000004</v>
      </c>
      <c r="J25" s="2">
        <v>2.2000000000000002</v>
      </c>
      <c r="K25" s="19">
        <v>2.2000000000000002</v>
      </c>
      <c r="N25" s="25" t="s">
        <v>8</v>
      </c>
      <c r="O25" s="2">
        <v>200</v>
      </c>
      <c r="P25" s="2">
        <v>100</v>
      </c>
      <c r="Q25" s="2">
        <v>760</v>
      </c>
      <c r="R25" s="2">
        <v>110</v>
      </c>
      <c r="S25" s="2">
        <v>260</v>
      </c>
      <c r="T25" s="2">
        <v>110</v>
      </c>
      <c r="U25" s="2">
        <v>90</v>
      </c>
      <c r="V25" s="2">
        <v>600</v>
      </c>
      <c r="W25" s="2">
        <v>280</v>
      </c>
      <c r="X25" s="19">
        <v>240</v>
      </c>
    </row>
    <row r="26" spans="1:24" x14ac:dyDescent="0.3">
      <c r="A26" s="26" t="s">
        <v>1</v>
      </c>
      <c r="B26" s="20">
        <v>4.4000000000000004</v>
      </c>
      <c r="C26" s="20">
        <v>4.4000000000000004</v>
      </c>
      <c r="D26" s="20">
        <v>1.1000000000000001</v>
      </c>
      <c r="E26" s="20">
        <v>3.3000000000000003</v>
      </c>
      <c r="F26" s="20">
        <v>4.4000000000000004</v>
      </c>
      <c r="G26" s="20">
        <v>4.4000000000000004</v>
      </c>
      <c r="H26" s="20">
        <v>4.4000000000000004</v>
      </c>
      <c r="I26" s="20">
        <v>1.1000000000000001</v>
      </c>
      <c r="J26" s="20">
        <v>3.3000000000000003</v>
      </c>
      <c r="K26" s="21">
        <v>3.3000000000000003</v>
      </c>
      <c r="N26" s="26" t="s">
        <v>1</v>
      </c>
      <c r="O26" s="20">
        <v>800</v>
      </c>
      <c r="P26" s="20">
        <v>400</v>
      </c>
      <c r="Q26" s="20">
        <v>190</v>
      </c>
      <c r="R26" s="20">
        <v>330</v>
      </c>
      <c r="S26" s="20">
        <v>520</v>
      </c>
      <c r="T26" s="20">
        <v>440</v>
      </c>
      <c r="U26" s="20">
        <v>360</v>
      </c>
      <c r="V26" s="20">
        <v>150</v>
      </c>
      <c r="W26" s="20">
        <v>420</v>
      </c>
      <c r="X26" s="21">
        <v>360</v>
      </c>
    </row>
    <row r="30" spans="1:24" x14ac:dyDescent="0.3">
      <c r="I30" s="27"/>
      <c r="J30" s="27"/>
      <c r="K30" s="40" t="s">
        <v>39</v>
      </c>
      <c r="L30" s="40"/>
      <c r="M30" s="27"/>
    </row>
    <row r="31" spans="1:24" x14ac:dyDescent="0.3">
      <c r="I31" s="37"/>
      <c r="J31" s="23" t="s">
        <v>7</v>
      </c>
      <c r="K31" s="23" t="s">
        <v>6</v>
      </c>
      <c r="L31" s="23" t="s">
        <v>8</v>
      </c>
      <c r="M31" s="24" t="s">
        <v>1</v>
      </c>
    </row>
    <row r="32" spans="1:24" x14ac:dyDescent="0.3">
      <c r="I32" s="25" t="s">
        <v>4</v>
      </c>
      <c r="J32" s="41">
        <v>0</v>
      </c>
      <c r="K32" s="41">
        <v>90</v>
      </c>
      <c r="L32" s="41">
        <v>70</v>
      </c>
      <c r="M32" s="43">
        <v>0</v>
      </c>
    </row>
    <row r="33" spans="9:13" x14ac:dyDescent="0.3">
      <c r="I33" s="25" t="s">
        <v>11</v>
      </c>
      <c r="J33" s="41">
        <v>80</v>
      </c>
      <c r="K33" s="41">
        <v>0</v>
      </c>
      <c r="L33" s="41">
        <v>0</v>
      </c>
      <c r="M33" s="43">
        <v>50</v>
      </c>
    </row>
    <row r="34" spans="9:13" x14ac:dyDescent="0.3">
      <c r="I34" s="26" t="s">
        <v>15</v>
      </c>
      <c r="J34" s="42">
        <v>0</v>
      </c>
      <c r="K34" s="42">
        <v>0</v>
      </c>
      <c r="L34" s="42">
        <v>50</v>
      </c>
      <c r="M34" s="44">
        <v>90</v>
      </c>
    </row>
    <row r="35" spans="9:13" x14ac:dyDescent="0.3">
      <c r="I35" s="27"/>
      <c r="J35" s="27"/>
      <c r="K35" s="27"/>
      <c r="L35" s="27"/>
      <c r="M35" s="27"/>
    </row>
    <row r="36" spans="9:13" x14ac:dyDescent="0.3">
      <c r="I36" s="27"/>
      <c r="J36" s="27"/>
      <c r="K36" s="45" t="s">
        <v>38</v>
      </c>
      <c r="L36" s="45"/>
      <c r="M36" s="27"/>
    </row>
    <row r="37" spans="9:13" x14ac:dyDescent="0.3">
      <c r="I37" s="37"/>
      <c r="J37" s="23" t="s">
        <v>7</v>
      </c>
      <c r="K37" s="23" t="s">
        <v>6</v>
      </c>
      <c r="L37" s="23" t="s">
        <v>8</v>
      </c>
      <c r="M37" s="24" t="s">
        <v>1</v>
      </c>
    </row>
    <row r="38" spans="9:13" x14ac:dyDescent="0.3">
      <c r="I38" s="25" t="s">
        <v>0</v>
      </c>
      <c r="J38" s="46">
        <v>0</v>
      </c>
      <c r="K38" s="46">
        <v>7</v>
      </c>
      <c r="L38" s="46">
        <v>56</v>
      </c>
      <c r="M38" s="19">
        <v>0</v>
      </c>
    </row>
    <row r="39" spans="9:13" x14ac:dyDescent="0.3">
      <c r="I39" s="25" t="s">
        <v>14</v>
      </c>
      <c r="J39" s="46">
        <v>0</v>
      </c>
      <c r="K39" s="46">
        <v>0</v>
      </c>
      <c r="L39" s="46">
        <v>21</v>
      </c>
      <c r="M39" s="19">
        <v>0</v>
      </c>
    </row>
    <row r="40" spans="9:13" x14ac:dyDescent="0.3">
      <c r="I40" s="25" t="s">
        <v>2</v>
      </c>
      <c r="J40" s="46">
        <v>0</v>
      </c>
      <c r="K40" s="46">
        <v>0</v>
      </c>
      <c r="L40" s="46">
        <v>0</v>
      </c>
      <c r="M40" s="19">
        <v>46</v>
      </c>
    </row>
    <row r="41" spans="9:13" x14ac:dyDescent="0.3">
      <c r="I41" s="25" t="s">
        <v>10</v>
      </c>
      <c r="J41" s="46">
        <v>0</v>
      </c>
      <c r="K41" s="46">
        <v>0</v>
      </c>
      <c r="L41" s="46">
        <v>25</v>
      </c>
      <c r="M41" s="19">
        <v>0</v>
      </c>
    </row>
    <row r="42" spans="9:13" x14ac:dyDescent="0.3">
      <c r="I42" s="25" t="s">
        <v>3</v>
      </c>
      <c r="J42" s="46">
        <v>32</v>
      </c>
      <c r="K42" s="46">
        <v>0</v>
      </c>
      <c r="L42" s="46">
        <v>0</v>
      </c>
      <c r="M42" s="19">
        <v>0</v>
      </c>
    </row>
    <row r="43" spans="9:13" x14ac:dyDescent="0.3">
      <c r="I43" s="25" t="s">
        <v>12</v>
      </c>
      <c r="J43" s="46">
        <v>0</v>
      </c>
      <c r="K43" s="46">
        <v>25</v>
      </c>
      <c r="L43" s="46">
        <v>0</v>
      </c>
      <c r="M43" s="19">
        <v>0</v>
      </c>
    </row>
    <row r="44" spans="9:13" x14ac:dyDescent="0.3">
      <c r="I44" s="25" t="s">
        <v>16</v>
      </c>
      <c r="J44" s="46">
        <v>0</v>
      </c>
      <c r="K44" s="46">
        <v>0</v>
      </c>
      <c r="L44" s="46">
        <v>18</v>
      </c>
      <c r="M44" s="19">
        <v>0</v>
      </c>
    </row>
    <row r="45" spans="9:13" x14ac:dyDescent="0.3">
      <c r="I45" s="25" t="s">
        <v>5</v>
      </c>
      <c r="J45" s="46">
        <v>0</v>
      </c>
      <c r="K45" s="46">
        <v>0</v>
      </c>
      <c r="L45" s="46">
        <v>0</v>
      </c>
      <c r="M45" s="19">
        <v>28</v>
      </c>
    </row>
    <row r="46" spans="9:13" x14ac:dyDescent="0.3">
      <c r="I46" s="25" t="s">
        <v>9</v>
      </c>
      <c r="J46" s="46">
        <v>25</v>
      </c>
      <c r="K46" s="46">
        <v>0</v>
      </c>
      <c r="L46" s="46">
        <v>0</v>
      </c>
      <c r="M46" s="19">
        <v>0</v>
      </c>
    </row>
    <row r="47" spans="9:13" x14ac:dyDescent="0.3">
      <c r="I47" s="26" t="s">
        <v>13</v>
      </c>
      <c r="J47" s="20">
        <v>21</v>
      </c>
      <c r="K47" s="20">
        <v>0</v>
      </c>
      <c r="L47" s="20">
        <v>0</v>
      </c>
      <c r="M47" s="21">
        <v>0</v>
      </c>
    </row>
  </sheetData>
  <mergeCells count="1">
    <mergeCell ref="K36:L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factories to cities</vt:lpstr>
      <vt:lpstr>Factories to Warehouse</vt:lpstr>
      <vt:lpstr>Warehouse to city</vt:lpstr>
      <vt:lpstr>Part 1</vt:lpstr>
      <vt:lpstr>Part 2</vt:lpstr>
      <vt:lpstr>Part 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patil</dc:creator>
  <cp:lastModifiedBy>suraj patil</cp:lastModifiedBy>
  <dcterms:created xsi:type="dcterms:W3CDTF">2022-12-08T00:59:57Z</dcterms:created>
  <dcterms:modified xsi:type="dcterms:W3CDTF">2022-12-13T21:31:22Z</dcterms:modified>
</cp:coreProperties>
</file>